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40" windowHeight="11560" firstSheet="1" activeTab="2"/>
  </bookViews>
  <sheets>
    <sheet name="Outcomes Based on Goals" sheetId="17" r:id="rId1"/>
    <sheet name="Outcomes Based On Launch Date" sheetId="18" r:id="rId2"/>
    <sheet name="Kickstarter" sheetId="1" r:id="rId3"/>
    <sheet name="Pivot1" sheetId="2" r:id="rId4"/>
    <sheet name="Subcategory Statistics" sheetId="5" r:id="rId5"/>
    <sheet name="Chart1" sheetId="4" r:id="rId6"/>
    <sheet name="Edinburgh Research" sheetId="8" r:id="rId7"/>
    <sheet name="Descriptive Statistics" sheetId="13" r:id="rId8"/>
    <sheet name="Successful US Kickstarters" sheetId="14" r:id="rId9"/>
    <sheet name="Failed US Kickstarters" sheetId="15" r:id="rId10"/>
  </sheets>
  <definedNames>
    <definedName name="_xlnm._FilterDatabase" localSheetId="2" hidden="1">Kickstarter!$A$1:$T$4115</definedName>
    <definedName name="solver_opt" localSheetId="1" hidden="1">'Outcomes Based On Launch Date'!$A$1</definedName>
    <definedName name="solver_typ" localSheetId="1" hidden="1">1</definedName>
    <definedName name="solver_val" localSheetId="1" hidden="1">0</definedName>
    <definedName name="solver_neg" localSheetId="1" hidden="1">1</definedName>
    <definedName name="solver_num" localSheetId="1" hidden="1">0</definedName>
    <definedName name="solver_lin" localSheetId="1" hidden="1">0</definedName>
    <definedName name="solver_eng" localSheetId="1" hidden="1">1</definedName>
    <definedName name="solver_ver" localSheetId="1" hidden="1">3</definedName>
  </definedNames>
  <calcPr calcId="144525" concurrentCalc="0"/>
  <pivotCaches>
    <pivotCache cacheId="0" r:id="rId11"/>
    <pivotCache cacheId="1" r:id="rId12"/>
  </pivotCaches>
</workbook>
</file>

<file path=xl/sharedStrings.xml><?xml version="1.0" encoding="utf-8"?>
<sst xmlns="http://schemas.openxmlformats.org/spreadsheetml/2006/main" count="8402">
  <si>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</si>
  <si>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</si>
  <si>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</si>
  <si>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</si>
  <si>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</si>
  <si>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</si>
  <si>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</si>
  <si>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</si>
  <si>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</si>
  <si>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</si>
  <si>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</si>
  <si>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</si>
  <si>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</si>
  <si>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</si>
  <si>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</si>
  <si>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</si>
  <si>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39999</t>
  </si>
  <si>
    <t>40000 to 44999</t>
  </si>
  <si>
    <t>45000 to 49999</t>
  </si>
  <si>
    <t>Greater than 50000</t>
  </si>
  <si>
    <t>Parent Category</t>
  </si>
  <si>
    <t>theater</t>
  </si>
  <si>
    <t>Count of outcomes</t>
  </si>
  <si>
    <t>outcomes</t>
  </si>
  <si>
    <t>Data Created Conversion</t>
  </si>
  <si>
    <t>canceled</t>
  </si>
  <si>
    <t>failed</t>
  </si>
  <si>
    <t>live</t>
  </si>
  <si>
    <t>successful</t>
  </si>
  <si>
    <t>Grand Total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</si>
  <si>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</si>
  <si>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</si>
  <si>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</si>
  <si>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</si>
  <si>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</si>
  <si>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</si>
  <si>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</si>
  <si>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</si>
  <si>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</si>
  <si>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</si>
  <si>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</si>
  <si>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</si>
  <si>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</si>
  <si>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</si>
  <si>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</si>
  <si>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</si>
  <si>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</si>
  <si>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</si>
  <si>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</si>
  <si>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</si>
  <si>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</si>
  <si>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</si>
  <si>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</si>
  <si>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</si>
  <si>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</si>
  <si>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</si>
  <si>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</si>
  <si>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</si>
  <si>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</si>
  <si>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</si>
  <si>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</si>
  <si>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</si>
  <si>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</si>
  <si>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</si>
  <si>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</si>
  <si>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</si>
  <si>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</si>
  <si>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</si>
  <si>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</si>
  <si>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</si>
  <si>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</si>
  <si>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</si>
  <si>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</si>
  <si>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</si>
  <si>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</si>
  <si>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</si>
  <si>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</si>
  <si>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</si>
  <si>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</si>
  <si>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</si>
  <si>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</si>
  <si>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</si>
  <si>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</si>
  <si>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</si>
  <si>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</si>
  <si>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</si>
  <si>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</si>
  <si>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</si>
  <si>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</si>
  <si>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</si>
  <si>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</si>
  <si>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</si>
  <si>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</si>
  <si>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</si>
  <si>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</si>
  <si>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</si>
  <si>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</si>
  <si>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</si>
  <si>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</si>
  <si>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</si>
  <si>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</si>
  <si>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</si>
  <si>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</si>
  <si>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</si>
  <si>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</si>
  <si>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</si>
  <si>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</si>
  <si>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</si>
  <si>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</si>
  <si>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</si>
  <si>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</si>
  <si>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</si>
  <si>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</si>
  <si>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</si>
  <si>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</si>
  <si>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</si>
  <si>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</si>
  <si>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</si>
  <si>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</si>
  <si>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</si>
  <si>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</si>
  <si>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</si>
  <si>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</si>
  <si>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</si>
  <si>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</si>
  <si>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</si>
  <si>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</si>
  <si>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</si>
  <si>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</si>
  <si>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</si>
  <si>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</si>
  <si>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</si>
  <si>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</si>
  <si>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</si>
  <si>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</si>
  <si>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</si>
  <si>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</si>
  <si>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</si>
  <si>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</si>
  <si>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</si>
  <si>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</si>
  <si>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</si>
  <si>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</si>
  <si>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</si>
  <si>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</si>
  <si>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</si>
  <si>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</si>
  <si>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</si>
  <si>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</si>
  <si>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</si>
  <si>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</si>
  <si>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</si>
  <si>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</si>
  <si>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</si>
  <si>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</si>
  <si>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</si>
  <si>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</si>
  <si>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</si>
  <si>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</si>
  <si>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</si>
  <si>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</si>
  <si>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</si>
  <si>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</si>
  <si>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</si>
  <si>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</si>
  <si>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</si>
  <si>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</si>
  <si>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</si>
  <si>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</si>
  <si>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</si>
  <si>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</si>
  <si>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</si>
  <si>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</si>
  <si>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</si>
  <si>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</si>
  <si>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</si>
  <si>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</si>
  <si>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</si>
  <si>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</si>
  <si>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</si>
  <si>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</si>
  <si>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</si>
  <si>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</si>
  <si>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</si>
  <si>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</si>
  <si>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</si>
  <si>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</si>
  <si>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</si>
  <si>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</si>
  <si>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</si>
  <si>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</si>
  <si>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</si>
  <si>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</si>
  <si>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</si>
  <si>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</si>
  <si>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</si>
  <si>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</si>
  <si>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</si>
  <si>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</si>
  <si>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</si>
  <si>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</si>
  <si>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</si>
  <si>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</si>
  <si>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</si>
  <si>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</si>
  <si>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</si>
  <si>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</si>
  <si>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</si>
  <si>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</si>
  <si>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</si>
  <si>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</si>
  <si>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</si>
  <si>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</si>
  <si>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</si>
  <si>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</si>
  <si>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</si>
  <si>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</si>
  <si>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</si>
  <si>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</si>
  <si>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</si>
  <si>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</si>
  <si>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</si>
  <si>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</si>
  <si>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</si>
  <si>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</si>
  <si>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</si>
  <si>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</si>
  <si>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</si>
  <si>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</si>
  <si>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</si>
  <si>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</si>
  <si>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</si>
  <si>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</si>
  <si>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</si>
  <si>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</si>
  <si>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</si>
  <si>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</si>
  <si>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</si>
  <si>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</si>
  <si>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</si>
  <si>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</si>
  <si>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</si>
  <si>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</si>
  <si>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</si>
  <si>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</si>
  <si>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</si>
  <si>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</si>
  <si>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</si>
  <si>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</si>
  <si>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</si>
  <si>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</si>
  <si>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</si>
  <si>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</si>
  <si>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</si>
  <si>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</si>
  <si>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</si>
  <si>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</si>
  <si>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</si>
  <si>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</si>
  <si>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</si>
  <si>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</si>
  <si>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</si>
  <si>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</si>
  <si>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</si>
  <si>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</si>
  <si>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</si>
  <si>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</si>
  <si>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</si>
  <si>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</si>
  <si>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</si>
  <si>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</si>
  <si>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</si>
  <si>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</si>
  <si>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</si>
  <si>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</si>
  <si>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</si>
  <si>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</si>
  <si>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</si>
  <si>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</si>
  <si>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</si>
  <si>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</si>
  <si>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</si>
  <si>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</si>
  <si>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</si>
  <si>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</si>
  <si>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</si>
  <si>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</si>
  <si>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</si>
  <si>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</si>
  <si>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</si>
  <si>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</si>
  <si>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</si>
  <si>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</si>
  <si>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</si>
  <si>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</si>
  <si>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</si>
  <si>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</si>
  <si>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</si>
  <si>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</si>
  <si>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</si>
  <si>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</si>
  <si>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</si>
  <si>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</si>
  <si>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</si>
  <si>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</si>
  <si>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</si>
  <si>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</si>
  <si>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</si>
  <si>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</si>
  <si>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</si>
  <si>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</si>
  <si>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</si>
  <si>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</si>
  <si>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</si>
  <si>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</si>
  <si>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</si>
  <si>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</si>
  <si>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</si>
  <si>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</si>
  <si>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</si>
  <si>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</si>
  <si>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</si>
  <si>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</si>
  <si>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</si>
  <si>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</si>
  <si>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</si>
  <si>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</si>
  <si>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</si>
  <si>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</si>
  <si>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</si>
  <si>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</si>
  <si>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</si>
  <si>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</si>
  <si>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</si>
  <si>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</si>
  <si>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</si>
  <si>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</si>
  <si>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</si>
  <si>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</si>
  <si>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</si>
  <si>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</si>
  <si>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</si>
  <si>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</si>
  <si>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</si>
  <si>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</si>
  <si>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</si>
  <si>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</si>
  <si>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</si>
  <si>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</si>
  <si>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</si>
  <si>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</si>
  <si>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</si>
  <si>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</si>
  <si>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</si>
  <si>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</si>
  <si>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</si>
  <si>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</si>
  <si>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</si>
  <si>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</si>
  <si>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</si>
  <si>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</si>
  <si>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</si>
  <si>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</si>
  <si>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</si>
  <si>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</si>
  <si>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</si>
  <si>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</si>
  <si>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</si>
  <si>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</si>
  <si>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</si>
  <si>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</si>
  <si>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</si>
  <si>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</si>
  <si>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</si>
  <si>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</si>
  <si>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</si>
  <si>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</si>
  <si>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</si>
  <si>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</si>
  <si>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</si>
  <si>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</si>
  <si>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</si>
  <si>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</si>
  <si>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</si>
  <si>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</si>
  <si>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</si>
  <si>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</si>
  <si>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</si>
  <si>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</si>
  <si>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</si>
  <si>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</si>
  <si>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</si>
  <si>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</si>
  <si>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</si>
  <si>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</si>
  <si>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</si>
  <si>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</si>
  <si>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</si>
  <si>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</si>
  <si>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</si>
  <si>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</si>
  <si>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</si>
  <si>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</si>
  <si>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</si>
  <si>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</si>
  <si>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</si>
  <si>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</si>
  <si>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</si>
  <si>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</si>
  <si>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</si>
  <si>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</si>
  <si>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</si>
  <si>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</si>
  <si>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</si>
  <si>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</si>
  <si>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</si>
  <si>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</si>
  <si>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</si>
  <si>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</si>
  <si>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</si>
  <si>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</si>
  <si>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</si>
  <si>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</si>
  <si>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</si>
  <si>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</si>
  <si>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</si>
  <si>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</si>
  <si>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</si>
  <si>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</si>
  <si>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</si>
  <si>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</si>
  <si>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</si>
  <si>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</si>
  <si>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</si>
  <si>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</si>
  <si>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</si>
  <si>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</si>
  <si>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</si>
  <si>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</si>
  <si>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</si>
  <si>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</si>
  <si>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</si>
  <si>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</si>
  <si>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</si>
  <si>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</si>
  <si>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</si>
  <si>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</si>
  <si>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</si>
  <si>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</si>
  <si>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</si>
  <si>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</si>
  <si>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</si>
  <si>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</si>
  <si>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</si>
  <si>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</si>
  <si>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</si>
  <si>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</si>
  <si>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</si>
  <si>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</si>
  <si>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</si>
  <si>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</si>
  <si>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</si>
  <si>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</si>
  <si>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</si>
  <si>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</si>
  <si>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</si>
  <si>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</si>
  <si>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</si>
  <si>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</si>
  <si>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</si>
  <si>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</si>
  <si>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</si>
  <si>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</si>
  <si>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</si>
  <si>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</si>
  <si>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</si>
  <si>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</si>
  <si>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</si>
  <si>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</si>
  <si>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</si>
  <si>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</si>
  <si>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</si>
  <si>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</si>
  <si>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</si>
  <si>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</si>
  <si>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</si>
  <si>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</si>
  <si>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</si>
  <si>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</si>
  <si>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</si>
  <si>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</si>
  <si>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</si>
  <si>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</si>
  <si>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</si>
  <si>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</si>
  <si>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</si>
  <si>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</si>
  <si>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</si>
  <si>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</si>
  <si>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</si>
  <si>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</si>
  <si>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</si>
  <si>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</si>
  <si>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</si>
  <si>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</si>
  <si>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</si>
  <si>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</si>
  <si>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</si>
  <si>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</si>
  <si>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</si>
  <si>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</si>
  <si>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</si>
  <si>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</si>
  <si>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</si>
  <si>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</si>
  <si>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</si>
  <si>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</si>
  <si>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</si>
  <si>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</si>
  <si>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</si>
  <si>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</si>
  <si>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</si>
  <si>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</si>
  <si>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</si>
  <si>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</si>
  <si>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</si>
  <si>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</si>
  <si>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</si>
  <si>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</si>
  <si>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</si>
  <si>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</si>
  <si>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</si>
  <si>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</si>
  <si>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</si>
  <si>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</si>
  <si>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</si>
  <si>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</si>
  <si>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</si>
  <si>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</si>
  <si>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</si>
  <si>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</si>
  <si>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</si>
  <si>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</si>
  <si>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</si>
  <si>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</si>
  <si>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</si>
  <si>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</si>
  <si>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</si>
  <si>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</si>
  <si>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</si>
  <si>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</si>
  <si>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</si>
  <si>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</si>
  <si>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</si>
  <si>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</si>
  <si>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</si>
  <si>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</si>
  <si>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</si>
  <si>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</si>
  <si>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</si>
  <si>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</si>
  <si>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</si>
  <si>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</si>
  <si>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</si>
  <si>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</si>
  <si>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</si>
  <si>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</si>
  <si>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</si>
  <si>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</si>
  <si>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</si>
  <si>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</si>
  <si>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</si>
  <si>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</si>
  <si>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</si>
  <si>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</si>
  <si>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</si>
  <si>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</si>
  <si>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</si>
  <si>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</si>
  <si>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</si>
  <si>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</si>
  <si>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</si>
  <si>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</si>
  <si>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</si>
  <si>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</si>
  <si>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</si>
  <si>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</si>
  <si>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</si>
  <si>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</si>
  <si>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</si>
  <si>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</si>
  <si>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</si>
  <si>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</si>
  <si>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</si>
  <si>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</si>
  <si>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</si>
  <si>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</si>
  <si>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</si>
  <si>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</si>
  <si>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</si>
  <si>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</si>
  <si>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</si>
  <si>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</si>
  <si>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</si>
  <si>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</si>
  <si>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</si>
  <si>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</si>
  <si>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</si>
  <si>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</si>
  <si>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</si>
  <si>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</si>
  <si>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</si>
  <si>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</si>
  <si>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</si>
  <si>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</si>
  <si>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</si>
  <si>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</si>
  <si>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</si>
  <si>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</si>
  <si>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</si>
  <si>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</si>
  <si>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</si>
  <si>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</si>
  <si>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</si>
  <si>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</si>
  <si>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</si>
  <si>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</si>
  <si>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</si>
  <si>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</si>
  <si>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</si>
  <si>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</si>
  <si>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</si>
  <si>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</si>
  <si>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</si>
  <si>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</si>
  <si>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</si>
  <si>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</si>
  <si>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</si>
  <si>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</si>
  <si>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</si>
  <si>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</si>
  <si>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</si>
  <si>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</si>
  <si>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</si>
  <si>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</si>
  <si>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</si>
  <si>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</si>
  <si>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</si>
  <si>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</si>
  <si>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</si>
  <si>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</si>
  <si>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</si>
  <si>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</si>
  <si>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</si>
  <si>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</si>
  <si>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</si>
  <si>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</si>
  <si>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</si>
  <si>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</si>
  <si>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</si>
  <si>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</si>
  <si>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</si>
  <si>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</si>
  <si>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</si>
  <si>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</si>
  <si>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</si>
  <si>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</si>
  <si>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</si>
  <si>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</si>
  <si>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</si>
  <si>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</si>
  <si>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</si>
  <si>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</si>
  <si>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</si>
  <si>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</si>
  <si>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</si>
  <si>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</si>
  <si>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</si>
  <si>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</si>
  <si>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</si>
  <si>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</si>
  <si>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</si>
  <si>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</si>
  <si>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</si>
  <si>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</si>
  <si>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</si>
  <si>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</si>
  <si>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</si>
  <si>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</si>
  <si>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</si>
  <si>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</si>
  <si>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</si>
  <si>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</si>
  <si>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</si>
  <si>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</si>
  <si>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</si>
  <si>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</si>
  <si>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</si>
  <si>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</si>
  <si>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</si>
  <si>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</si>
  <si>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</si>
  <si>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</si>
  <si>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</si>
  <si>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</si>
  <si>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</si>
  <si>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</si>
  <si>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</si>
  <si>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</si>
  <si>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</si>
  <si>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</si>
  <si>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</si>
  <si>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</si>
  <si>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</si>
  <si>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</si>
  <si>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</si>
  <si>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</si>
  <si>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</si>
  <si>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</si>
  <si>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</si>
  <si>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</si>
  <si>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</si>
  <si>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</si>
  <si>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</si>
  <si>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</si>
  <si>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</si>
  <si>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</si>
  <si>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</si>
  <si>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</si>
  <si>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</si>
  <si>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</si>
  <si>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</si>
  <si>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</si>
  <si>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</si>
  <si>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</si>
  <si>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</si>
  <si>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</si>
  <si>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</si>
  <si>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</si>
  <si>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</si>
  <si>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</si>
  <si>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</si>
  <si>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</si>
  <si>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</si>
  <si>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</si>
  <si>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</si>
  <si>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</si>
  <si>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</si>
  <si>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</si>
  <si>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</si>
  <si>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</si>
  <si>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</si>
  <si>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</si>
  <si>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</si>
  <si>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</si>
  <si>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</si>
  <si>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</si>
  <si>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</si>
  <si>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</si>
  <si>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</si>
  <si>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</si>
  <si>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</si>
  <si>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</si>
  <si>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</si>
  <si>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</si>
  <si>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</si>
  <si>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</si>
  <si>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</si>
  <si>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</si>
  <si>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</si>
  <si>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</si>
  <si>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</si>
  <si>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</si>
  <si>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</si>
  <si>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</si>
  <si>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</si>
  <si>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</si>
  <si>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</si>
  <si>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</si>
  <si>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</si>
  <si>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</si>
  <si>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</si>
  <si>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</si>
  <si>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</si>
  <si>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</si>
  <si>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</si>
  <si>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</si>
  <si>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</si>
  <si>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</si>
  <si>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</si>
  <si>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</si>
  <si>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</si>
  <si>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</si>
  <si>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</si>
  <si>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</si>
  <si>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</si>
  <si>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</si>
  <si>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</si>
  <si>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</si>
  <si>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</si>
  <si>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</si>
  <si>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</si>
  <si>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</si>
  <si>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</si>
  <si>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</si>
  <si>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</si>
  <si>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</si>
  <si>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</si>
  <si>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</si>
  <si>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</si>
  <si>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</si>
  <si>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</si>
  <si>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</si>
  <si>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</si>
  <si>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</si>
  <si>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</si>
  <si>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</si>
  <si>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</si>
  <si>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</si>
  <si>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</si>
  <si>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</si>
  <si>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</si>
  <si>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</si>
  <si>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</si>
  <si>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</si>
  <si>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</si>
  <si>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</si>
  <si>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</si>
  <si>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</si>
  <si>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</si>
  <si>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</si>
  <si>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</si>
  <si>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</si>
  <si>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</si>
  <si>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</si>
  <si>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</si>
  <si>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</si>
  <si>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</si>
  <si>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</si>
  <si>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</si>
  <si>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</si>
  <si>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</si>
  <si>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</si>
  <si>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</si>
  <si>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</si>
  <si>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</si>
  <si>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</si>
  <si>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</si>
  <si>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</si>
  <si>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</si>
  <si>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</si>
  <si>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</si>
  <si>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</si>
  <si>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</si>
  <si>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</si>
  <si>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</si>
  <si>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</si>
  <si>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</si>
  <si>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</si>
  <si>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</si>
  <si>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</si>
  <si>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</si>
  <si>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</si>
  <si>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</si>
  <si>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</si>
  <si>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</si>
  <si>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</si>
  <si>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</si>
  <si>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</si>
  <si>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</si>
  <si>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</si>
  <si>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</si>
  <si>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</si>
  <si>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</si>
  <si>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</si>
  <si>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</si>
  <si>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</si>
  <si>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</si>
  <si>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</si>
  <si>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</si>
  <si>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</si>
  <si>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</si>
  <si>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</si>
  <si>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</si>
  <si>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</si>
  <si>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</si>
  <si>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</si>
  <si>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</si>
  <si>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</si>
  <si>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</si>
  <si>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</si>
  <si>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</si>
  <si>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</si>
  <si>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</si>
  <si>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</si>
  <si>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</si>
  <si>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</si>
  <si>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</si>
  <si>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</si>
  <si>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</si>
  <si>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</si>
  <si>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</si>
  <si>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</si>
  <si>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</si>
  <si>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</si>
  <si>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</si>
  <si>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</si>
  <si>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</si>
  <si>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</si>
  <si>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</si>
  <si>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</si>
  <si>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</si>
  <si>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</si>
  <si>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</si>
  <si>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</si>
  <si>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</si>
  <si>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</si>
  <si>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</si>
  <si>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</si>
  <si>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</si>
  <si>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</si>
  <si>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</si>
  <si>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</si>
  <si>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</si>
  <si>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</si>
  <si>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</si>
  <si>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</si>
  <si>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</si>
  <si>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</si>
  <si>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</si>
  <si>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</si>
  <si>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</si>
  <si>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</si>
  <si>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</si>
  <si>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</si>
  <si>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</si>
  <si>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</si>
  <si>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</si>
  <si>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</si>
  <si>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</si>
  <si>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</si>
  <si>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</si>
  <si>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</si>
  <si>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</si>
  <si>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</si>
  <si>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</si>
  <si>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</si>
  <si>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</si>
  <si>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</si>
  <si>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</si>
  <si>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</si>
  <si>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</si>
  <si>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</si>
  <si>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</si>
  <si>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</si>
  <si>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</si>
  <si>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</si>
  <si>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</si>
  <si>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</si>
  <si>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</si>
  <si>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</si>
  <si>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</si>
  <si>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</si>
  <si>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</si>
  <si>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</si>
  <si>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</si>
  <si>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</si>
  <si>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</si>
  <si>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</si>
  <si>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</si>
  <si>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</si>
  <si>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</si>
  <si>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</si>
  <si>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</si>
  <si>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</si>
  <si>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</si>
  <si>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</si>
  <si>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</si>
  <si>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</si>
  <si>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</si>
  <si>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</si>
  <si>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</si>
  <si>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</si>
  <si>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</si>
  <si>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</si>
  <si>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</si>
  <si>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</si>
  <si>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</si>
  <si>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</si>
  <si>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</si>
  <si>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</si>
  <si>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</si>
  <si>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</si>
  <si>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</si>
  <si>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</si>
  <si>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</si>
  <si>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</si>
  <si>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</si>
  <si>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</si>
  <si>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</si>
  <si>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</si>
  <si>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</si>
  <si>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</si>
  <si>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</si>
  <si>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</si>
  <si>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</si>
  <si>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</si>
  <si>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</si>
  <si>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</si>
  <si>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</si>
  <si>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</si>
  <si>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</si>
  <si>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</si>
  <si>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</si>
  <si>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</si>
  <si>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</si>
  <si>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</si>
  <si>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</si>
  <si>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</si>
  <si>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</si>
  <si>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</si>
  <si>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</si>
  <si>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</si>
  <si>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</si>
  <si>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</si>
  <si>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</si>
  <si>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</si>
  <si>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</si>
  <si>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</si>
  <si>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</si>
  <si>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</si>
  <si>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</si>
  <si>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</si>
  <si>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</si>
  <si>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</si>
  <si>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</si>
  <si>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</si>
  <si>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</si>
  <si>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</si>
  <si>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</si>
  <si>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</si>
  <si>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</si>
  <si>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</si>
  <si>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</si>
  <si>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</si>
  <si>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</si>
  <si>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</si>
  <si>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</si>
  <si>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</si>
  <si>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</si>
  <si>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</si>
  <si>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</si>
  <si>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</si>
  <si>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</si>
  <si>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</si>
  <si>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</si>
  <si>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</si>
  <si>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</si>
  <si>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</si>
  <si>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</si>
  <si>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</si>
  <si>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</si>
  <si>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</si>
  <si>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</si>
  <si>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</si>
  <si>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</si>
  <si>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</si>
  <si>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</si>
  <si>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</si>
  <si>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</si>
  <si>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</si>
  <si>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</si>
  <si>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</si>
  <si>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</si>
  <si>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</si>
  <si>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</si>
  <si>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</si>
  <si>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</si>
  <si>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</si>
  <si>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</si>
  <si>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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</si>
  <si>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</si>
  <si>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</si>
  <si>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</si>
  <si>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</si>
  <si>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</si>
  <si>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</si>
  <si>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</si>
  <si>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</si>
  <si>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</si>
  <si>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</si>
  <si>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</si>
  <si>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</si>
  <si>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</si>
  <si>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</si>
  <si>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</si>
  <si>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</si>
  <si>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</si>
  <si>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</si>
  <si>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</si>
  <si>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</si>
  <si>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</si>
  <si>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</si>
  <si>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</si>
  <si>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</si>
  <si>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</si>
  <si>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</si>
  <si>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</si>
  <si>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</si>
  <si>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</si>
  <si>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</si>
  <si>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</si>
  <si>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</si>
  <si>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</si>
  <si>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</si>
  <si>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</si>
  <si>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</si>
  <si>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</si>
  <si>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</si>
  <si>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</si>
  <si>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</si>
  <si>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</si>
  <si>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</si>
  <si>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</si>
  <si>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</si>
  <si>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</si>
  <si>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</si>
  <si>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</si>
  <si>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</si>
  <si>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</si>
  <si>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</si>
  <si>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</si>
  <si>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</si>
  <si>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</si>
  <si>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</si>
  <si>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</si>
  <si>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</si>
  <si>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</si>
  <si>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</si>
  <si>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</si>
  <si>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</si>
  <si>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</si>
  <si>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</si>
  <si>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</si>
  <si>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</si>
  <si>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</si>
  <si>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</si>
  <si>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</si>
  <si>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</si>
  <si>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</si>
  <si>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</si>
  <si>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</si>
  <si>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</si>
  <si>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</si>
  <si>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</si>
  <si>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</si>
  <si>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</si>
  <si>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</si>
  <si>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</si>
  <si>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</si>
  <si>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</si>
  <si>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</si>
  <si>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</si>
  <si>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</si>
  <si>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</si>
  <si>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</si>
  <si>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</si>
  <si>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</si>
  <si>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</si>
  <si>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</si>
  <si>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</si>
  <si>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</si>
  <si>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</si>
  <si>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</si>
  <si>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</si>
  <si>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</si>
  <si>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</si>
  <si>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</si>
  <si>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</si>
  <si>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</si>
  <si>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</si>
  <si>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</si>
  <si>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</si>
  <si>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</si>
  <si>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</si>
  <si>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</si>
  <si>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</si>
  <si>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</si>
  <si>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</si>
  <si>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</si>
  <si>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</si>
  <si>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</si>
  <si>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</si>
  <si>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</si>
  <si>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</si>
  <si>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</si>
  <si>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</si>
  <si>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</si>
  <si>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</si>
  <si>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</si>
  <si>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</si>
  <si>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</si>
  <si>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</si>
  <si>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</si>
  <si>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</si>
  <si>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</si>
  <si>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</si>
  <si>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</si>
  <si>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</si>
  <si>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</si>
  <si>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</si>
  <si>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</si>
  <si>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</si>
  <si>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</si>
  <si>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</si>
  <si>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</si>
  <si>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</si>
  <si>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</si>
  <si>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</si>
  <si>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</si>
  <si>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</si>
  <si>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</si>
  <si>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</si>
  <si>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</si>
  <si>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</si>
  <si>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</si>
  <si>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</si>
  <si>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</si>
  <si>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</si>
  <si>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</si>
  <si>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</si>
  <si>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</si>
  <si>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</si>
  <si>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</si>
  <si>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</si>
  <si>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</si>
  <si>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</si>
  <si>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</si>
  <si>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</si>
  <si>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</si>
  <si>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</si>
  <si>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</si>
  <si>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</si>
  <si>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</si>
  <si>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</si>
  <si>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</si>
  <si>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</si>
  <si>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</si>
  <si>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</si>
  <si>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</si>
  <si>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</si>
  <si>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</si>
  <si>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</si>
  <si>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</si>
  <si>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</si>
  <si>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</si>
  <si>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</si>
  <si>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</si>
  <si>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</si>
  <si>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</si>
  <si>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</si>
  <si>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</si>
  <si>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</si>
  <si>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</si>
  <si>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</si>
  <si>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</si>
  <si>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</si>
  <si>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</si>
  <si>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</si>
  <si>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</si>
  <si>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</si>
  <si>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</si>
  <si>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</si>
  <si>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</si>
  <si>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</si>
  <si>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</si>
  <si>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</si>
  <si>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</si>
  <si>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</si>
  <si>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</si>
  <si>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</si>
  <si>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</si>
  <si>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</si>
  <si>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</si>
  <si>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</si>
  <si>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</si>
  <si>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</si>
  <si>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</si>
  <si>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</si>
  <si>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</si>
  <si>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</si>
  <si>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</si>
  <si>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</si>
  <si>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</si>
  <si>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</si>
  <si>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</si>
  <si>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</si>
  <si>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</si>
  <si>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</si>
  <si>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</si>
  <si>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</si>
  <si>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</si>
  <si>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</si>
  <si>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</si>
  <si>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</si>
  <si>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</si>
  <si>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</si>
  <si>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</si>
  <si>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</si>
  <si>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</si>
  <si>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</si>
  <si>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</si>
  <si>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</si>
  <si>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</si>
  <si>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</si>
  <si>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</si>
  <si>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</si>
  <si>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</si>
  <si>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</si>
  <si>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</si>
  <si>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</si>
  <si>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</si>
  <si>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</si>
  <si>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</si>
  <si>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</si>
  <si>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</si>
  <si>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</si>
  <si>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</si>
  <si>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</si>
  <si>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</si>
  <si>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</si>
  <si>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</si>
  <si>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</si>
  <si>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</si>
  <si>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</si>
  <si>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</si>
  <si>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</si>
  <si>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</si>
  <si>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</si>
  <si>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</si>
  <si>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</si>
  <si>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</si>
  <si>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</si>
  <si>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</si>
  <si>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</si>
  <si>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</si>
  <si>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</si>
  <si>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</si>
  <si>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</si>
  <si>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</si>
  <si>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</si>
  <si>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</si>
  <si>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</si>
  <si>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</si>
  <si>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</si>
  <si>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</si>
  <si>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</si>
  <si>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</si>
  <si>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</si>
  <si>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</si>
  <si>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</si>
  <si>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</si>
  <si>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</si>
  <si>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</si>
  <si>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</si>
  <si>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</si>
  <si>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</si>
  <si>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</si>
  <si>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</si>
  <si>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</si>
  <si>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</si>
  <si>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</si>
  <si>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</si>
  <si>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</si>
  <si>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</si>
  <si>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</si>
  <si>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</si>
  <si>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</si>
  <si>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</si>
  <si>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</si>
  <si>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</si>
  <si>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</si>
  <si>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</si>
  <si>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</si>
  <si>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</si>
  <si>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</si>
  <si>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</si>
  <si>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</si>
  <si>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</si>
  <si>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</si>
  <si>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</si>
  <si>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</si>
  <si>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</si>
  <si>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</si>
  <si>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</si>
  <si>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</si>
  <si>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</si>
  <si>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</si>
  <si>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</si>
  <si>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</si>
  <si>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</si>
  <si>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</si>
  <si>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</si>
  <si>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</si>
  <si>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</si>
  <si>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</si>
  <si>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</si>
  <si>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</si>
  <si>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</si>
  <si>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</si>
  <si>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</si>
  <si>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</si>
  <si>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</si>
  <si>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</si>
  <si>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</si>
  <si>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</si>
  <si>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</si>
  <si>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</si>
  <si>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</si>
  <si>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</si>
  <si>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</si>
  <si>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</si>
  <si>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</si>
  <si>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</si>
  <si>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</si>
  <si>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</si>
  <si>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</si>
  <si>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</si>
  <si>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</si>
  <si>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</si>
  <si>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</si>
  <si>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</si>
  <si>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</si>
  <si>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</si>
  <si>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</si>
  <si>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</si>
  <si>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</si>
  <si>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</si>
  <si>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</si>
  <si>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</si>
  <si>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</si>
  <si>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</si>
  <si>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</si>
  <si>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</si>
  <si>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</si>
  <si>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</si>
  <si>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</si>
  <si>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</si>
  <si>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</si>
  <si>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</si>
  <si>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</si>
  <si>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</si>
  <si>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</si>
  <si>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</si>
  <si>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</si>
  <si>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</si>
  <si>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</si>
  <si>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</si>
  <si>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</si>
  <si>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</si>
  <si>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</si>
  <si>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</si>
  <si>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</si>
  <si>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</si>
  <si>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</si>
  <si>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</si>
  <si>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</si>
  <si>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</si>
  <si>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</si>
  <si>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</si>
  <si>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</si>
  <si>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</si>
  <si>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</si>
  <si>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</si>
  <si>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</si>
  <si>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</si>
  <si>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</si>
  <si>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</si>
  <si>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</si>
  <si>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</si>
  <si>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</si>
  <si>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</si>
  <si>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</si>
  <si>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</si>
  <si>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</si>
  <si>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</si>
  <si>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</si>
  <si>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</si>
  <si>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</si>
  <si>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</si>
  <si>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</si>
  <si>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</si>
  <si>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</si>
  <si>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</si>
  <si>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</si>
  <si>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</si>
  <si>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</si>
  <si>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</si>
  <si>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</si>
  <si>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</si>
  <si>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</si>
  <si>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</si>
  <si>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</si>
  <si>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</si>
  <si>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</si>
  <si>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</si>
  <si>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</si>
  <si>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</si>
  <si>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</si>
  <si>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</si>
  <si>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</si>
  <si>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</si>
  <si>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</si>
  <si>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</si>
  <si>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</si>
  <si>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</si>
  <si>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</si>
  <si>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</si>
  <si>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</si>
  <si>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</si>
  <si>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</si>
  <si>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</si>
  <si>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</si>
  <si>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</si>
  <si>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</si>
  <si>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</si>
  <si>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</si>
  <si>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</si>
  <si>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</si>
  <si>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</si>
  <si>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</si>
  <si>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</si>
  <si>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</si>
  <si>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</si>
  <si>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</si>
  <si>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</si>
  <si>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</si>
  <si>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</si>
  <si>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</si>
  <si>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</si>
  <si>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</si>
  <si>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</si>
  <si>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</si>
  <si>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</si>
  <si>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</si>
  <si>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</si>
  <si>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</si>
  <si>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</si>
  <si>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</si>
  <si>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</si>
  <si>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</si>
  <si>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</si>
  <si>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</si>
  <si>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</si>
  <si>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</si>
  <si>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</si>
  <si>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</si>
  <si>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</si>
  <si>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</si>
  <si>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</si>
  <si>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</si>
  <si>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</si>
  <si>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</si>
  <si>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</si>
  <si>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</si>
  <si>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</si>
  <si>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</si>
  <si>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</si>
  <si>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</si>
  <si>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</si>
  <si>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</si>
  <si>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</si>
  <si>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</si>
  <si>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</si>
  <si>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</si>
  <si>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</si>
  <si>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</si>
  <si>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</si>
  <si>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</si>
  <si>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</si>
  <si>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</si>
  <si>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</si>
  <si>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</si>
  <si>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</si>
  <si>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</si>
  <si>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</si>
  <si>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</si>
  <si>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</si>
  <si>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</si>
  <si>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</si>
  <si>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</si>
  <si>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</si>
  <si>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</si>
  <si>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</si>
  <si>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</si>
  <si>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</si>
  <si>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</si>
  <si>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</si>
  <si>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</si>
  <si>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</si>
  <si>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</si>
  <si>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</si>
  <si>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</si>
  <si>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</si>
  <si>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</si>
  <si>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</si>
  <si>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</si>
  <si>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</si>
  <si>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</si>
  <si>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</si>
  <si>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</si>
  <si>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</si>
  <si>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</si>
  <si>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</si>
  <si>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</si>
  <si>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</si>
  <si>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</si>
  <si>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</si>
  <si>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</si>
  <si>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</si>
  <si>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</si>
  <si>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</si>
  <si>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</si>
  <si>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</si>
  <si>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</si>
  <si>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</si>
  <si>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</si>
  <si>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</si>
  <si>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</si>
  <si>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</si>
  <si>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</si>
  <si>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</si>
  <si>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</si>
  <si>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</si>
  <si>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</si>
  <si>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</si>
  <si>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</si>
  <si>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</si>
  <si>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</si>
  <si>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</si>
  <si>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</si>
  <si>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</si>
  <si>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</si>
  <si>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</si>
  <si>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</si>
  <si>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</si>
  <si>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</si>
  <si>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</si>
  <si>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</si>
  <si>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</si>
  <si>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</si>
  <si>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</si>
  <si>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</si>
  <si>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</si>
  <si>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</si>
  <si>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</si>
  <si>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</si>
  <si>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</si>
  <si>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</si>
  <si>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</si>
  <si>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</si>
  <si>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</si>
  <si>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</si>
  <si>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</si>
  <si>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</si>
  <si>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</si>
  <si>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</si>
  <si>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</si>
  <si>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</si>
  <si>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</si>
  <si>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</si>
  <si>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</si>
  <si>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</si>
  <si>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</si>
  <si>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</si>
  <si>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</si>
  <si>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</si>
  <si>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</si>
  <si>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</si>
  <si>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</si>
  <si>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</si>
  <si>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</si>
  <si>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</si>
  <si>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</si>
  <si>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</si>
  <si>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</si>
  <si>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</si>
  <si>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</si>
  <si>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</si>
  <si>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</si>
  <si>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</si>
  <si>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</si>
  <si>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</si>
  <si>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</si>
  <si>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</si>
  <si>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</si>
  <si>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</si>
  <si>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</si>
  <si>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</si>
  <si>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</si>
  <si>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</si>
  <si>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</si>
  <si>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</si>
  <si>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</si>
  <si>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</si>
  <si>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</si>
  <si>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</si>
  <si>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</si>
  <si>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</si>
  <si>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</si>
  <si>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</si>
  <si>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</si>
  <si>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</si>
  <si>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</si>
  <si>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</si>
  <si>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</si>
  <si>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</si>
  <si>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</si>
  <si>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</si>
  <si>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</si>
  <si>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</si>
  <si>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</si>
  <si>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</si>
  <si>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</si>
  <si>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</si>
  <si>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</si>
  <si>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</si>
  <si>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</si>
  <si>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</si>
  <si>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</si>
  <si>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</si>
  <si>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</si>
  <si>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</si>
  <si>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</si>
  <si>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</si>
  <si>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</si>
  <si>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</si>
  <si>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</si>
  <si>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</si>
  <si>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</si>
  <si>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</si>
  <si>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</si>
  <si>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</si>
  <si>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</si>
  <si>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</si>
  <si>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</si>
  <si>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</si>
  <si>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</si>
  <si>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</si>
  <si>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</si>
  <si>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</si>
  <si>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</si>
  <si>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</si>
  <si>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</si>
  <si>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</si>
  <si>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</si>
  <si>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</si>
  <si>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</si>
  <si>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</si>
  <si>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</si>
  <si>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</si>
  <si>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</si>
  <si>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</si>
  <si>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</si>
  <si>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</si>
  <si>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</si>
  <si>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</si>
  <si>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</si>
  <si>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</si>
  <si>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</si>
  <si>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</si>
  <si>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</si>
  <si>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</si>
  <si>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</si>
  <si>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</si>
  <si>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</si>
  <si>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</si>
  <si>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</si>
  <si>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</si>
  <si>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</si>
  <si>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</si>
  <si>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</si>
  <si>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</si>
  <si>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</si>
  <si>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</si>
  <si>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</si>
  <si>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</si>
  <si>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</si>
  <si>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</si>
  <si>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</si>
  <si>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</si>
  <si>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</si>
  <si>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</si>
  <si>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</si>
  <si>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</si>
  <si>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</si>
  <si>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</si>
  <si>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</si>
  <si>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</si>
  <si>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</si>
  <si>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</si>
  <si>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</si>
  <si>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</si>
  <si>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</si>
  <si>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</si>
  <si>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</si>
  <si>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</si>
  <si>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</si>
  <si>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</si>
  <si>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</si>
  <si>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</si>
  <si>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</si>
  <si>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</si>
  <si>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</si>
  <si>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</si>
  <si>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</si>
  <si>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</si>
  <si>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</si>
  <si>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</si>
  <si>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</si>
  <si>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</si>
  <si>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</si>
  <si>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</si>
  <si>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</si>
  <si>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</si>
  <si>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</si>
  <si>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</si>
  <si>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</si>
  <si>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</si>
  <si>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</si>
  <si>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</si>
  <si>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</si>
  <si>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</si>
  <si>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</si>
  <si>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</si>
  <si>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</si>
  <si>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</si>
  <si>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</si>
  <si>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</si>
  <si>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</si>
  <si>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</si>
  <si>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</si>
  <si>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</si>
  <si>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</si>
  <si>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</si>
  <si>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</si>
  <si>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</si>
  <si>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</si>
  <si>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</si>
  <si>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</si>
  <si>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</si>
  <si>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</si>
  <si>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</si>
  <si>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</si>
  <si>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</si>
  <si>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</si>
  <si>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</si>
  <si>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</si>
  <si>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</si>
  <si>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</si>
  <si>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</si>
  <si>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</si>
  <si>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</si>
  <si>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</si>
  <si>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</si>
  <si>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</si>
  <si>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</si>
  <si>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</si>
  <si>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</si>
  <si>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</si>
  <si>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</si>
  <si>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</si>
  <si>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</si>
  <si>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</si>
  <si>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</si>
  <si>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</si>
  <si>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</si>
  <si>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</si>
  <si>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</si>
  <si>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</si>
  <si>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</si>
  <si>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</si>
  <si>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</si>
  <si>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</si>
  <si>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</si>
  <si>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</si>
  <si>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</si>
  <si>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</si>
  <si>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</si>
  <si>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</si>
  <si>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</si>
  <si>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</si>
  <si>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</si>
  <si>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</si>
  <si>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</si>
  <si>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</si>
  <si>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</si>
  <si>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</si>
  <si>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</si>
  <si>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</si>
  <si>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</si>
  <si>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</si>
  <si>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</si>
  <si>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</si>
  <si>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</si>
  <si>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</si>
  <si>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</si>
  <si>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</si>
  <si>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</si>
  <si>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</si>
  <si>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</si>
  <si>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</si>
  <si>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</si>
  <si>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</si>
  <si>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</si>
  <si>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</si>
  <si>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</si>
  <si>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</si>
  <si>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</si>
  <si>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</si>
  <si>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</si>
  <si>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</si>
  <si>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</si>
  <si>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</si>
  <si>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</si>
  <si>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</si>
  <si>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</si>
  <si>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</si>
  <si>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</si>
  <si>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</si>
  <si>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</si>
  <si>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</si>
  <si>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</si>
  <si>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</si>
  <si>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</si>
  <si>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</si>
  <si>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</si>
  <si>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</si>
  <si>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</si>
  <si>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</si>
  <si>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</si>
  <si>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</si>
  <si>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</si>
  <si>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</si>
  <si>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</si>
  <si>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</si>
  <si>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</si>
  <si>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</si>
  <si>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</si>
  <si>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</si>
  <si>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</si>
  <si>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</si>
  <si>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</si>
  <si>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</si>
  <si>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</si>
  <si>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</si>
  <si>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</si>
  <si>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</si>
  <si>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</si>
  <si>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</si>
  <si>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</si>
  <si>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</si>
  <si>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</si>
  <si>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</si>
  <si>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</si>
  <si>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</si>
  <si>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</si>
  <si>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</si>
  <si>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</si>
  <si>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</si>
  <si>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</si>
  <si>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</si>
  <si>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</si>
  <si>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</si>
  <si>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</si>
  <si>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</si>
  <si>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</si>
  <si>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</si>
  <si>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</si>
  <si>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</si>
  <si>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</si>
  <si>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</si>
  <si>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</si>
  <si>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</si>
  <si>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</si>
  <si>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</si>
  <si>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</si>
  <si>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</si>
  <si>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</si>
  <si>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</si>
  <si>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</si>
  <si>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</si>
  <si>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</si>
  <si>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</si>
  <si>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</si>
  <si>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</si>
  <si>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</si>
  <si>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</si>
  <si>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</si>
  <si>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</si>
  <si>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</si>
  <si>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</si>
  <si>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</si>
  <si>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</si>
  <si>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</si>
  <si>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</si>
  <si>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</si>
  <si>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</si>
  <si>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</si>
  <si>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</si>
  <si>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</si>
  <si>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</si>
  <si>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</si>
  <si>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</si>
  <si>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</si>
  <si>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</si>
  <si>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</si>
  <si>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</si>
  <si>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</si>
  <si>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</si>
  <si>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</si>
  <si>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</si>
  <si>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</si>
  <si>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</si>
  <si>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</si>
  <si>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</si>
  <si>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</si>
  <si>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</si>
  <si>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</si>
  <si>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</si>
  <si>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</si>
  <si>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</si>
  <si>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</si>
  <si>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</si>
  <si>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</si>
  <si>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</si>
  <si>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</si>
  <si>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</si>
  <si>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</si>
  <si>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</si>
  <si>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</si>
  <si>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</si>
  <si>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</si>
  <si>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</si>
  <si>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</si>
  <si>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</si>
  <si>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</si>
  <si>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</si>
  <si>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</si>
  <si>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</si>
  <si>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</si>
  <si>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</si>
  <si>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</si>
  <si>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</si>
  <si>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</si>
  <si>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</si>
  <si>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</si>
  <si>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</si>
  <si>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</si>
  <si>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</si>
  <si>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</si>
  <si>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</si>
  <si>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</si>
  <si>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</si>
  <si>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</si>
  <si>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</si>
  <si>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</si>
  <si>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</si>
  <si>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</si>
  <si>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</si>
  <si>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</si>
  <si>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</si>
  <si>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</si>
  <si>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</si>
  <si>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</si>
  <si>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</si>
  <si>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</si>
  <si>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</si>
  <si>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</si>
  <si>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</si>
  <si>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</si>
  <si>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</si>
  <si>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</si>
  <si>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</si>
  <si>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</si>
  <si>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</si>
  <si>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</si>
  <si>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</si>
  <si>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</si>
  <si>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</si>
  <si>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</si>
  <si>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</si>
  <si>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</si>
  <si>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</si>
  <si>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</si>
  <si>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</si>
  <si>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</si>
  <si>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</si>
  <si>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</si>
  <si>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</si>
  <si>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</si>
  <si>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</si>
  <si>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</si>
  <si>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</si>
  <si>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</si>
  <si>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</si>
  <si>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</si>
  <si>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</si>
  <si>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</si>
  <si>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</si>
  <si>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</si>
  <si>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</si>
  <si>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</si>
  <si>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</si>
  <si>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</si>
  <si>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</si>
  <si>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</si>
  <si>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</si>
  <si>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</si>
  <si>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</si>
  <si>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</si>
  <si>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</si>
  <si>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</si>
  <si>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</si>
  <si>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</si>
  <si>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</si>
  <si>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</si>
  <si>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</si>
  <si>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</si>
  <si>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</si>
  <si>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</si>
  <si>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</si>
  <si>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</si>
  <si>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</si>
  <si>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</si>
  <si>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</si>
  <si>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</si>
  <si>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</si>
  <si>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</si>
  <si>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</si>
  <si>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</si>
  <si>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</si>
  <si>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</si>
  <si>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</si>
  <si>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</si>
  <si>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</si>
  <si>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</si>
  <si>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</si>
  <si>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</si>
  <si>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</si>
  <si>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</si>
  <si>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</si>
  <si>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</si>
  <si>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</si>
  <si>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</si>
  <si>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</si>
  <si>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</si>
  <si>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</si>
  <si>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</si>
  <si>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</si>
  <si>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</si>
  <si>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</si>
  <si>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</si>
  <si>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</si>
  <si>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</si>
  <si>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</si>
  <si>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</si>
  <si>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</si>
  <si>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</si>
  <si>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</si>
  <si>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</si>
  <si>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</si>
  <si>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</si>
  <si>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</si>
  <si>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</si>
  <si>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</si>
  <si>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</si>
  <si>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</si>
  <si>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</si>
  <si>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</si>
  <si>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</si>
  <si>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</si>
  <si>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</si>
  <si>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</si>
  <si>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</si>
  <si>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</si>
  <si>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</si>
  <si>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</si>
  <si>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</si>
  <si>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</si>
  <si>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</si>
  <si>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</si>
  <si>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</si>
  <si>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</si>
  <si>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</si>
  <si>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</si>
  <si>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</si>
  <si>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</si>
  <si>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</si>
  <si>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</si>
  <si>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</si>
  <si>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</si>
  <si>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</si>
  <si>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</si>
  <si>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</si>
  <si>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</si>
  <si>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</si>
  <si>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</si>
  <si>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</si>
  <si>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</si>
  <si>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</si>
  <si>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</si>
  <si>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</si>
  <si>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</si>
  <si>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</si>
  <si>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</si>
  <si>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</si>
  <si>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</si>
  <si>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</si>
  <si>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</si>
  <si>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</si>
  <si>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</si>
  <si>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</si>
  <si>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</si>
  <si>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</si>
  <si>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</si>
  <si>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</si>
  <si>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</si>
  <si>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</si>
  <si>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</si>
  <si>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</si>
  <si>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</si>
  <si>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</si>
  <si>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</si>
  <si>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</si>
  <si>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</si>
  <si>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</si>
  <si>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</si>
  <si>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</si>
  <si>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</si>
  <si>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</si>
  <si>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</si>
  <si>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</si>
  <si>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</si>
  <si>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</si>
  <si>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</si>
  <si>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</si>
  <si>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</si>
  <si>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</si>
  <si>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</si>
  <si>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</si>
  <si>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</si>
  <si>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</si>
  <si>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</si>
  <si>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</si>
  <si>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</si>
  <si>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</si>
  <si>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</si>
  <si>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</si>
  <si>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</si>
  <si>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</si>
  <si>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</si>
  <si>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</si>
  <si>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</si>
  <si>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</si>
  <si>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</si>
  <si>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</si>
  <si>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</si>
  <si>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</si>
  <si>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</si>
  <si>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</si>
  <si>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</si>
  <si>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</si>
  <si>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</si>
  <si>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</si>
  <si>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</si>
  <si>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</si>
  <si>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</si>
  <si>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</si>
  <si>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</si>
  <si>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</si>
  <si>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</si>
  <si>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</si>
  <si>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</si>
  <si>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</si>
  <si>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</si>
  <si>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</si>
  <si>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</si>
  <si>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</si>
  <si>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</si>
  <si>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</si>
  <si>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</si>
  <si>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</si>
  <si>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</si>
  <si>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</si>
  <si>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</si>
  <si>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</si>
  <si>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</si>
  <si>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</si>
  <si>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</si>
  <si>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</si>
  <si>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</si>
  <si>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</si>
  <si>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</si>
  <si>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</si>
  <si>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</si>
  <si>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</si>
  <si>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</si>
  <si>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</si>
  <si>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</si>
  <si>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</si>
  <si>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</si>
  <si>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</si>
  <si>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</si>
  <si>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</si>
  <si>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</si>
  <si>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</si>
  <si>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</si>
  <si>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</si>
  <si>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</si>
  <si>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</si>
  <si>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</si>
  <si>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</si>
  <si>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</si>
  <si>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</si>
  <si>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</si>
  <si>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</si>
  <si>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</si>
  <si>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</si>
  <si>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</si>
  <si>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</si>
  <si>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</si>
  <si>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</si>
  <si>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</si>
  <si>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</si>
  <si>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</si>
  <si>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</si>
  <si>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</si>
  <si>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</si>
  <si>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</si>
  <si>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</si>
  <si>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</si>
  <si>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</si>
  <si>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</si>
  <si>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</si>
  <si>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</si>
  <si>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</si>
  <si>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</si>
  <si>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</si>
  <si>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</si>
  <si>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</si>
  <si>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</si>
  <si>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</si>
  <si>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</si>
  <si>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</si>
  <si>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</si>
  <si>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</si>
  <si>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</si>
  <si>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</si>
  <si>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</si>
  <si>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</si>
  <si>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</si>
  <si>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</si>
  <si>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</si>
  <si>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</si>
  <si>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</si>
  <si>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</si>
  <si>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</si>
  <si>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</si>
  <si>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</si>
  <si>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</si>
  <si>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</si>
  <si>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</si>
  <si>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</si>
  <si>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</si>
  <si>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</si>
  <si>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</si>
  <si>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</si>
  <si>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</si>
  <si>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</si>
  <si>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</si>
  <si>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</si>
  <si>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</si>
  <si>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</si>
  <si>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</si>
  <si>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</si>
  <si>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</si>
  <si>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</si>
  <si>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</si>
  <si>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</si>
  <si>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</si>
  <si>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</si>
  <si>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</si>
  <si>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</si>
  <si>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</si>
  <si>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</si>
  <si>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</si>
  <si>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</si>
  <si>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</si>
  <si>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</si>
  <si>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</si>
  <si>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</si>
  <si>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</si>
  <si>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</si>
  <si>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</si>
  <si>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</si>
  <si>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</si>
  <si>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</si>
  <si>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</si>
  <si>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</si>
  <si>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</si>
  <si>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</si>
  <si>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</si>
  <si>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</si>
  <si>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</si>
  <si>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</si>
  <si>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</si>
  <si>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</si>
  <si>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</si>
  <si>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</si>
  <si>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</si>
  <si>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</si>
  <si>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</si>
  <si>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</si>
  <si>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</si>
  <si>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</si>
  <si>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</si>
  <si>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</si>
  <si>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</si>
  <si>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</si>
  <si>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</si>
  <si>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</si>
  <si>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</si>
  <si>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</si>
  <si>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</si>
  <si>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</si>
  <si>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</si>
  <si>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</si>
  <si>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</si>
  <si>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</si>
  <si>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</si>
  <si>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</si>
  <si>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</si>
  <si>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</si>
  <si>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</si>
  <si>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</si>
  <si>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</si>
  <si>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</si>
  <si>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</si>
  <si>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</si>
  <si>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</si>
  <si>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</si>
  <si>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</si>
  <si>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</si>
  <si>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</si>
  <si>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</si>
  <si>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</si>
  <si>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</si>
  <si>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</si>
  <si>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</si>
  <si>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</si>
  <si>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</si>
  <si>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</si>
  <si>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</si>
  <si>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</si>
  <si>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</si>
  <si>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</si>
  <si>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</si>
  <si>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</si>
  <si>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</si>
  <si>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</si>
  <si>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</si>
  <si>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</si>
  <si>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</si>
  <si>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</si>
  <si>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</si>
  <si>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</si>
  <si>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</si>
  <si>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</si>
  <si>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</si>
  <si>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</si>
  <si>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</si>
  <si>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</si>
  <si>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</si>
  <si>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</si>
  <si>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</si>
  <si>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</si>
  <si>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</si>
  <si>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</si>
  <si>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</si>
  <si>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</si>
  <si>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</si>
  <si>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</si>
  <si>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</si>
  <si>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</si>
  <si>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</si>
  <si>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</si>
  <si>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</si>
  <si>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</si>
  <si>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</si>
  <si>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</si>
  <si>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</si>
  <si>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</si>
  <si>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</si>
  <si>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</si>
  <si>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</si>
  <si>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</si>
  <si>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</si>
  <si>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</si>
  <si>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</si>
  <si>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</si>
  <si>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</si>
  <si>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</si>
  <si>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</si>
  <si>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</si>
  <si>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</si>
  <si>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</si>
  <si>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</si>
  <si>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</si>
  <si>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</si>
  <si>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</si>
  <si>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</si>
  <si>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</si>
  <si>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</si>
  <si>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</si>
  <si>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</si>
  <si>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</si>
  <si>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</si>
  <si>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</si>
  <si>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</si>
  <si>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</si>
  <si>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</si>
  <si>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</si>
  <si>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</si>
  <si>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</si>
  <si>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</si>
  <si>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</si>
  <si>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</si>
  <si>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</si>
  <si>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</si>
  <si>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</si>
  <si>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</si>
  <si>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</si>
  <si>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</si>
  <si>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</si>
  <si>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</si>
  <si>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</si>
  <si>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</si>
  <si>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</si>
  <si>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</si>
  <si>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</si>
  <si>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</si>
  <si>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</si>
  <si>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</si>
  <si>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</si>
  <si>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</si>
  <si>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</si>
  <si>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</si>
  <si>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</si>
  <si>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</si>
  <si>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</si>
  <si>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</si>
  <si>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</si>
  <si>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</si>
  <si>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</si>
  <si>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</si>
  <si>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</si>
  <si>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</si>
  <si>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</si>
  <si>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</si>
  <si>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</si>
  <si>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</si>
  <si>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</si>
  <si>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</si>
  <si>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</si>
  <si>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</si>
  <si>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</si>
  <si>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</si>
  <si>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</si>
  <si>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</si>
  <si>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</si>
  <si>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</si>
  <si>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</si>
  <si>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</si>
  <si>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</si>
  <si>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</si>
  <si>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</si>
  <si>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</si>
  <si>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</si>
  <si>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</si>
  <si>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</si>
  <si>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</si>
  <si>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</si>
  <si>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</si>
  <si>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</si>
  <si>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</si>
  <si>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</si>
  <si>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</si>
  <si>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</si>
  <si>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</si>
  <si>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</si>
  <si>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</si>
  <si>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</si>
  <si>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</si>
  <si>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</si>
  <si>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</si>
  <si>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</si>
  <si>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</si>
  <si>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</si>
  <si>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</si>
  <si>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</si>
  <si>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</si>
  <si>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</si>
  <si>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</si>
  <si>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</si>
  <si>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</si>
  <si>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</si>
  <si>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</si>
  <si>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</si>
  <si>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</si>
  <si>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</si>
  <si>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</si>
  <si>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</si>
  <si>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</si>
  <si>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</si>
  <si>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</si>
  <si>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</si>
  <si>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</si>
  <si>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</si>
  <si>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</si>
  <si>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</si>
  <si>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</si>
  <si>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</si>
  <si>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</si>
  <si>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</si>
  <si>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</si>
  <si>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</si>
  <si>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</si>
  <si>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</si>
  <si>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</si>
  <si>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</si>
  <si>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</si>
  <si>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</si>
  <si>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</si>
  <si>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</si>
  <si>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</si>
  <si>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</si>
  <si>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</si>
  <si>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</si>
  <si>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</si>
  <si>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</si>
  <si>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</si>
  <si>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</si>
  <si>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</si>
  <si>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</si>
  <si>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</si>
  <si>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</si>
  <si>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</si>
  <si>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</si>
  <si>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</si>
  <si>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</si>
  <si>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</si>
  <si>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</si>
  <si>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</si>
  <si>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</si>
  <si>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</si>
  <si>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</si>
  <si>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</si>
  <si>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</si>
  <si>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</si>
  <si>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</si>
  <si>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</si>
  <si>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</si>
  <si>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</si>
  <si>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</si>
  <si>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</si>
  <si>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</si>
  <si>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</si>
  <si>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</si>
  <si>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</si>
  <si>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</si>
  <si>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</si>
  <si>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</si>
  <si>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</si>
  <si>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</si>
  <si>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</si>
  <si>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</si>
  <si>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</si>
  <si>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</si>
  <si>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</si>
  <si>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</si>
  <si>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</si>
  <si>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</si>
  <si>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</si>
  <si>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</si>
  <si>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</si>
  <si>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</si>
  <si>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</si>
  <si>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</si>
  <si>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</si>
  <si>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</si>
  <si>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</si>
  <si>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</si>
  <si>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</si>
  <si>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</si>
  <si>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</si>
  <si>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</si>
  <si>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</si>
  <si>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</si>
  <si>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</si>
  <si>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</si>
  <si>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</si>
  <si>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</si>
  <si>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</si>
  <si>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</si>
  <si>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</si>
  <si>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</si>
  <si>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</si>
  <si>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</si>
  <si>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</si>
  <si>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</si>
  <si>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</si>
  <si>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</si>
  <si>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</si>
  <si>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</si>
  <si>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</si>
  <si>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</si>
  <si>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</si>
  <si>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</si>
  <si>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</si>
  <si>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</si>
  <si>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</si>
  <si>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</si>
  <si>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</si>
  <si>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</si>
  <si>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</si>
  <si>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</si>
  <si>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</si>
  <si>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</si>
  <si>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</si>
  <si>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</si>
  <si>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</si>
  <si>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</si>
  <si>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</si>
  <si>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</si>
  <si>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</si>
  <si>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</si>
  <si>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</si>
  <si>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</si>
  <si>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</si>
  <si>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</si>
  <si>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</si>
  <si>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</si>
  <si>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</si>
  <si>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</si>
  <si>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</si>
  <si>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</si>
  <si>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</si>
  <si>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</si>
  <si>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</si>
  <si>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</si>
  <si>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</si>
  <si>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</si>
  <si>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</si>
  <si>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</si>
  <si>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</si>
  <si>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</si>
  <si>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</si>
  <si>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</si>
  <si>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</si>
  <si>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</si>
  <si>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</si>
  <si>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</si>
  <si>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</si>
  <si>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</si>
  <si>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</si>
  <si>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</si>
  <si>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</si>
  <si>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</si>
  <si>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</si>
  <si>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</si>
  <si>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</si>
  <si>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</si>
  <si>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</si>
  <si>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</si>
  <si>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</si>
  <si>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</si>
  <si>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</si>
  <si>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</si>
  <si>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</si>
  <si>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</si>
  <si>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</si>
  <si>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</si>
  <si>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</si>
  <si>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</si>
  <si>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</si>
  <si>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</si>
  <si>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</si>
  <si>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</si>
  <si>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</si>
  <si>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</si>
  <si>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</si>
  <si>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</si>
  <si>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</si>
  <si>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</si>
  <si>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</si>
  <si>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</si>
  <si>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</si>
  <si>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</si>
  <si>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</si>
  <si>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</si>
  <si>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</si>
  <si>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</si>
  <si>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</si>
  <si>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</si>
  <si>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</si>
  <si>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</si>
  <si>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</si>
  <si>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</si>
  <si>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</si>
  <si>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</si>
  <si>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</si>
  <si>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</si>
  <si>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</si>
  <si>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</si>
  <si>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</si>
  <si>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</si>
  <si>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</si>
  <si>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</si>
  <si>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</si>
  <si>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</si>
  <si>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</si>
  <si>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</si>
  <si>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</si>
  <si>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</si>
  <si>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</si>
  <si>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</si>
  <si>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</si>
  <si>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</si>
  <si>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</si>
  <si>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</si>
  <si>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</si>
  <si>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</si>
  <si>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</si>
  <si>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</si>
  <si>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</si>
  <si>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</si>
  <si>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</si>
  <si>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</si>
  <si>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</si>
  <si>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</si>
  <si>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</si>
  <si>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</si>
  <si>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</si>
  <si>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</si>
  <si>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</si>
  <si>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</si>
  <si>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</si>
  <si>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</si>
  <si>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</si>
  <si>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</si>
  <si>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</si>
  <si>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</si>
  <si>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</si>
  <si>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</si>
  <si>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</si>
  <si>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</si>
  <si>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</si>
  <si>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</si>
  <si>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</si>
  <si>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</si>
  <si>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</si>
  <si>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</si>
  <si>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</si>
  <si>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</si>
  <si>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</si>
  <si>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</si>
  <si>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</si>
  <si>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</si>
  <si>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</si>
  <si>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</si>
  <si>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</si>
  <si>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</si>
  <si>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</si>
  <si>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</si>
  <si>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</si>
  <si>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</si>
  <si>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</si>
  <si>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</si>
  <si>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</si>
  <si>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</si>
  <si>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</si>
  <si>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</si>
  <si>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</si>
  <si>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</si>
  <si>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</si>
  <si>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</si>
  <si>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</si>
  <si>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</si>
  <si>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</si>
  <si>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</si>
  <si>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</si>
  <si>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</si>
  <si>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</si>
  <si>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</si>
  <si>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</si>
  <si>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</si>
  <si>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</si>
  <si>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</si>
  <si>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</si>
  <si>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</si>
  <si>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</si>
  <si>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</si>
  <si>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</si>
  <si>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</si>
  <si>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</si>
  <si>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</si>
  <si>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</si>
  <si>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</si>
  <si>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</si>
  <si>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</si>
  <si>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</si>
  <si>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</si>
  <si>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</si>
  <si>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</si>
  <si>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</si>
  <si>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</si>
  <si>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</si>
  <si>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</si>
  <si>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</si>
  <si>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</si>
  <si>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</si>
  <si>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</si>
  <si>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</si>
  <si>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</si>
  <si>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</si>
  <si>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</si>
  <si>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</si>
  <si>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</si>
  <si>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</si>
  <si>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</si>
  <si>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</si>
  <si>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</si>
  <si>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</si>
  <si>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</si>
  <si>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</si>
  <si>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</si>
  <si>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</si>
  <si>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</si>
  <si>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</si>
  <si>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</si>
  <si>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</si>
  <si>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</si>
  <si>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</si>
  <si>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</si>
  <si>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</si>
  <si>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</si>
  <si>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</si>
  <si>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</si>
  <si>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</si>
  <si>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</si>
  <si>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</si>
  <si>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</si>
  <si>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</si>
  <si>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</si>
  <si>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</si>
  <si>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</si>
  <si>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</si>
  <si>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</si>
  <si>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</si>
  <si>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</si>
  <si>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</si>
  <si>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</si>
  <si>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</si>
  <si>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</si>
  <si>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</si>
  <si>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</si>
  <si>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</si>
  <si>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</si>
  <si>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</si>
  <si>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</si>
  <si>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</si>
  <si>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</si>
  <si>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</si>
  <si>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</si>
  <si>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</si>
  <si>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</si>
  <si>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</si>
  <si>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</si>
  <si>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</si>
  <si>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</si>
  <si>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</si>
  <si>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</si>
  <si>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</si>
  <si>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</si>
  <si>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</si>
  <si>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</si>
  <si>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</si>
  <si>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</si>
  <si>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</si>
  <si>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</si>
  <si>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</si>
  <si>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</si>
  <si>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</si>
  <si>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</si>
  <si>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</si>
  <si>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</si>
  <si>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</si>
  <si>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</si>
  <si>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</si>
  <si>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</si>
  <si>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</si>
  <si>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</si>
  <si>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</si>
  <si>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</si>
  <si>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</si>
  <si>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</si>
  <si>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</si>
  <si>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</si>
  <si>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</si>
  <si>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</si>
  <si>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</si>
  <si>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</si>
  <si>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</si>
  <si>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</si>
  <si>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</si>
  <si>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</si>
  <si>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</si>
  <si>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</si>
  <si>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</si>
  <si>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</si>
  <si>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</si>
  <si>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</si>
  <si>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</si>
  <si>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</si>
  <si>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</si>
  <si>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</si>
  <si>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</si>
  <si>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</si>
  <si>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</si>
  <si>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</si>
  <si>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</si>
  <si>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</si>
  <si>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</si>
  <si>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</si>
  <si>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</si>
  <si>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</si>
  <si>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</si>
  <si>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</si>
  <si>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</si>
  <si>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</si>
  <si>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</si>
  <si>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</si>
  <si>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</si>
  <si>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</si>
  <si>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</si>
  <si>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</si>
  <si>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</si>
  <si>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</si>
  <si>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</si>
  <si>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</si>
  <si>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</si>
  <si>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</si>
  <si>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</si>
  <si>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</si>
  <si>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</si>
  <si>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</si>
  <si>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</si>
  <si>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</si>
  <si>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</si>
  <si>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</si>
  <si>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</si>
  <si>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</si>
  <si>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</si>
  <si>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</si>
  <si>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</si>
  <si>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</si>
  <si>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</si>
  <si>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</si>
  <si>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</si>
  <si>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</si>
  <si>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</si>
  <si>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</si>
  <si>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</si>
  <si>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</si>
  <si>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</si>
  <si>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</si>
  <si>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</si>
  <si>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</si>
  <si>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</si>
  <si>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</si>
  <si>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</si>
  <si>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</si>
  <si>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</si>
  <si>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</si>
  <si>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</si>
  <si>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</si>
  <si>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</si>
  <si>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</si>
  <si>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</si>
  <si>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</si>
  <si>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</si>
  <si>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</si>
  <si>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</si>
  <si>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</si>
  <si>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</si>
  <si>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</si>
  <si>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</si>
  <si>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</si>
  <si>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</si>
  <si>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</si>
  <si>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</si>
  <si>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</si>
  <si>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</si>
  <si>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</si>
  <si>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</si>
  <si>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</si>
  <si>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</si>
  <si>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</si>
  <si>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</si>
  <si>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</si>
  <si>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</si>
  <si>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</si>
  <si>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</si>
  <si>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</si>
  <si>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</si>
  <si>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</si>
  <si>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</si>
  <si>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</si>
  <si>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</si>
  <si>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</si>
  <si>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</si>
  <si>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</si>
  <si>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</si>
  <si>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</si>
  <si>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</si>
  <si>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</si>
  <si>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</si>
  <si>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</si>
  <si>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</si>
  <si>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</si>
  <si>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</si>
  <si>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</si>
  <si>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</si>
  <si>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</si>
  <si>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</si>
  <si>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</si>
  <si>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</si>
  <si>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</si>
  <si>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</si>
  <si>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</si>
  <si>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</si>
  <si>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</si>
  <si>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</si>
  <si>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</si>
  <si>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</si>
  <si>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</si>
  <si>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</si>
  <si>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</si>
  <si>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</si>
  <si>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</si>
  <si>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</si>
  <si>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</si>
  <si>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</si>
  <si>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</si>
  <si>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</si>
  <si>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</si>
  <si>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</si>
  <si>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</si>
  <si>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</si>
  <si>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</si>
  <si>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</si>
  <si>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</si>
  <si>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</si>
  <si>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</si>
  <si>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</si>
  <si>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</si>
  <si>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</si>
  <si>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</si>
  <si>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</si>
  <si>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</si>
  <si>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</si>
  <si>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</si>
  <si>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</si>
  <si>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</si>
  <si>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</si>
  <si>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</si>
  <si>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</si>
  <si>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</si>
  <si>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</si>
  <si>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</si>
  <si>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</si>
  <si>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</si>
  <si>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</si>
  <si>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</si>
  <si>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</si>
  <si>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</si>
  <si>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</si>
  <si>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</si>
  <si>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</si>
  <si>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</si>
  <si>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</si>
  <si>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</si>
  <si>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</si>
  <si>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</si>
  <si>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</si>
  <si>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</si>
  <si>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</si>
  <si>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</si>
  <si>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</si>
  <si>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</si>
  <si>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</si>
  <si>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</si>
  <si>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</si>
  <si>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</si>
  <si>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</si>
  <si>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</si>
  <si>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</si>
  <si>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</si>
  <si>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</si>
  <si>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</si>
  <si>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</si>
  <si>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</si>
  <si>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</si>
  <si>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</si>
  <si>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</si>
  <si>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</si>
  <si>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</si>
  <si>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</si>
  <si>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</si>
  <si>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</si>
  <si>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</si>
  <si>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</si>
  <si>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</si>
  <si>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</si>
  <si>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</si>
  <si>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</si>
  <si>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</si>
  <si>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</si>
  <si>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</si>
  <si>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</si>
  <si>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</si>
  <si>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</si>
  <si>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</si>
  <si>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</si>
  <si>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</si>
  <si>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</si>
  <si>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</si>
  <si>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</si>
  <si>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</si>
  <si>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</si>
  <si>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</si>
  <si>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</si>
  <si>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</si>
  <si>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</si>
  <si>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</si>
  <si>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</si>
  <si>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</si>
  <si>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</si>
  <si>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</si>
  <si>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</si>
  <si>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</si>
  <si>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</si>
  <si>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</si>
  <si>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</si>
  <si>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</si>
  <si>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</si>
  <si>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</si>
  <si>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</si>
  <si>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</si>
  <si>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</si>
  <si>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</si>
  <si>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</si>
  <si>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</si>
  <si>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</si>
  <si>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</si>
  <si>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</si>
  <si>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</si>
  <si>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</si>
  <si>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</si>
  <si>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</si>
  <si>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</si>
  <si>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</si>
  <si>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</si>
  <si>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</si>
  <si>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</si>
  <si>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</si>
  <si>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</si>
  <si>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</si>
  <si>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</si>
  <si>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</si>
  <si>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</si>
  <si>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</si>
  <si>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</si>
  <si>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</si>
  <si>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</si>
  <si>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</si>
  <si>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</si>
  <si>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</si>
  <si>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</si>
  <si>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</si>
  <si>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</si>
  <si>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</si>
  <si>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</si>
  <si>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</si>
  <si>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</si>
  <si>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</si>
  <si>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</si>
  <si>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</si>
  <si>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</si>
  <si>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</si>
  <si>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</si>
  <si>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</si>
  <si>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</si>
  <si>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</si>
  <si>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</si>
  <si>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</si>
  <si>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</si>
  <si>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</si>
  <si>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</si>
  <si>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</si>
  <si>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</si>
  <si>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</si>
  <si>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</si>
  <si>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</si>
  <si>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</si>
  <si>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</si>
  <si>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</si>
  <si>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</si>
  <si>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</si>
  <si>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</si>
  <si>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</si>
  <si>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</si>
  <si>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</si>
  <si>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</si>
  <si>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</si>
  <si>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</si>
  <si>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</si>
  <si>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</si>
  <si>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</si>
  <si>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</si>
  <si>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</si>
  <si>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</si>
  <si>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</si>
  <si>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</si>
  <si>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</si>
  <si>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</si>
  <si>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</si>
  <si>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</si>
  <si>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</si>
  <si>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</si>
  <si>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</si>
  <si>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</si>
  <si>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</si>
  <si>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</si>
  <si>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</si>
  <si>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</si>
  <si>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</si>
  <si>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</si>
  <si>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</si>
  <si>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</si>
  <si>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</si>
  <si>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</si>
  <si>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</si>
  <si>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</si>
  <si>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</si>
  <si>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</si>
  <si>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</si>
  <si>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</si>
  <si>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</si>
  <si>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</si>
  <si>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</si>
  <si>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</si>
  <si>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</si>
  <si>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</si>
  <si>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</si>
  <si>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</si>
  <si>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</si>
  <si>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</si>
  <si>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</si>
  <si>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</si>
  <si>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</si>
  <si>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</si>
  <si>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</si>
  <si>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</si>
  <si>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</si>
  <si>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</si>
  <si>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</si>
  <si>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</si>
  <si>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</si>
  <si>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</si>
  <si>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</si>
  <si>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</si>
  <si>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</si>
  <si>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</si>
  <si>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</si>
  <si>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</si>
  <si>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</si>
  <si>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</si>
  <si>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</si>
  <si>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</si>
  <si>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</si>
  <si>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</si>
  <si>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</si>
  <si>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</si>
  <si>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</si>
  <si>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</si>
  <si>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</si>
  <si>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</si>
  <si>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</si>
  <si>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</si>
  <si>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</si>
  <si>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</si>
  <si>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</si>
  <si>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</si>
  <si>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</si>
  <si>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</si>
  <si>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</si>
  <si>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</si>
  <si>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</si>
  <si>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</si>
  <si>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</si>
  <si>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</si>
  <si>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</si>
  <si>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</si>
  <si>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</si>
  <si>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</si>
  <si>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</si>
  <si>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</si>
  <si>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</si>
  <si>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</si>
  <si>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</si>
  <si>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</si>
  <si>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</si>
  <si>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</si>
  <si>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</si>
  <si>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</si>
  <si>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</si>
  <si>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</si>
  <si>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</si>
  <si>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</si>
  <si>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</si>
  <si>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</si>
  <si>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</si>
  <si>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</si>
  <si>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</si>
  <si>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</si>
  <si>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</si>
  <si>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</si>
  <si>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</si>
  <si>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</si>
  <si>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</si>
  <si>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</si>
  <si>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</si>
  <si>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</si>
  <si>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</si>
  <si>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</si>
  <si>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</si>
  <si>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</si>
  <si>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</si>
  <si>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</si>
  <si>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</si>
  <si>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</si>
  <si>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</si>
  <si>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</si>
  <si>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</si>
  <si>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</si>
  <si>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</si>
  <si>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</si>
  <si>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</si>
  <si>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</si>
  <si>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</si>
  <si>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</si>
  <si>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</si>
  <si>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</si>
  <si>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</si>
  <si>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</si>
  <si>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</si>
  <si>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</si>
  <si>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</si>
  <si>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</si>
  <si>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</si>
  <si>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</si>
  <si>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</si>
  <si>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</si>
  <si>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</si>
  <si>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</si>
  <si>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</si>
  <si>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</si>
  <si>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</si>
  <si>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</si>
  <si>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</si>
  <si>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</si>
  <si>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</si>
  <si>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</si>
  <si>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</si>
  <si>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</si>
  <si>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</si>
  <si>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</si>
  <si>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</si>
  <si>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</si>
  <si>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</si>
  <si>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</si>
  <si>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</si>
  <si>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</si>
  <si>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</si>
  <si>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</si>
  <si>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</si>
  <si>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</si>
  <si>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</si>
  <si>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</si>
  <si>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</si>
  <si>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</si>
  <si>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</si>
  <si>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</si>
  <si>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</si>
  <si>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</si>
  <si>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</si>
  <si>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</si>
  <si>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</si>
  <si>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</si>
  <si>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</si>
  <si>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</si>
  <si>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</si>
  <si>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</si>
  <si>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</si>
  <si>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</si>
  <si>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</si>
  <si>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</si>
  <si>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</si>
  <si>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</si>
  <si>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</si>
  <si>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</si>
  <si>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</si>
  <si>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</si>
  <si>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</si>
  <si>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</si>
  <si>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</si>
  <si>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</si>
  <si>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</si>
  <si>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</si>
  <si>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</si>
  <si>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</si>
  <si>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</si>
  <si>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</si>
  <si>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</si>
  <si>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</si>
  <si>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</si>
  <si>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</si>
  <si>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</si>
  <si>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</si>
  <si>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</si>
  <si>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</si>
  <si>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</si>
  <si>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</si>
  <si>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</si>
  <si>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</si>
  <si>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</si>
  <si>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</si>
  <si>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</si>
  <si>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</si>
  <si>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</si>
  <si>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</si>
  <si>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</si>
  <si>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</si>
  <si>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</si>
  <si>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</si>
  <si>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</si>
  <si>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</si>
  <si>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</si>
  <si>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</si>
  <si>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</si>
  <si>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</si>
  <si>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</si>
  <si>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</si>
  <si>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</si>
  <si>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</si>
  <si>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</si>
  <si>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</si>
  <si>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</si>
  <si>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</si>
  <si>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</si>
  <si>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</si>
  <si>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</si>
  <si>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</si>
  <si>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</si>
  <si>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</si>
  <si>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</si>
  <si>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</si>
  <si>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</si>
  <si>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</si>
  <si>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</si>
  <si>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</si>
  <si>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</si>
  <si>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</si>
  <si>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</si>
  <si>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</si>
  <si>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</si>
  <si>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</si>
  <si>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</si>
  <si>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</si>
  <si>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</si>
  <si>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</si>
  <si>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</si>
  <si>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</si>
  <si>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</si>
  <si>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</si>
  <si>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</si>
  <si>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</si>
  <si>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</si>
  <si>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</si>
  <si>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</si>
  <si>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</si>
  <si>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</si>
  <si>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</si>
  <si>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</si>
  <si>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</si>
  <si>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</si>
  <si>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</si>
  <si>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</si>
  <si>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</si>
  <si>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</si>
  <si>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</si>
  <si>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</si>
  <si>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</si>
  <si>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</si>
  <si>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</si>
  <si>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</si>
  <si>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</si>
  <si>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</si>
  <si>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</si>
  <si>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</si>
  <si>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</si>
  <si>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</si>
  <si>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</si>
  <si>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</si>
  <si>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</si>
  <si>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</si>
  <si>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</si>
  <si>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</si>
  <si>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</si>
  <si>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</si>
  <si>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</si>
  <si>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</si>
  <si>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</si>
  <si>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</si>
  <si>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</si>
  <si>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</si>
  <si>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</si>
  <si>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</si>
  <si>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</si>
  <si>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</si>
  <si>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</si>
  <si>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</si>
  <si>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</si>
  <si>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</si>
  <si>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</si>
  <si>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</si>
  <si>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</si>
  <si>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</si>
  <si>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</si>
  <si>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</si>
  <si>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</si>
  <si>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</si>
  <si>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</si>
  <si>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</si>
  <si>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</si>
  <si>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</si>
  <si>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</si>
  <si>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</si>
  <si>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</si>
  <si>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</si>
  <si>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</si>
  <si>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</si>
  <si>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</si>
  <si>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</si>
  <si>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</si>
  <si>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</si>
  <si>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</si>
  <si>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</si>
  <si>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</si>
  <si>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</si>
  <si>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</si>
  <si>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</si>
  <si>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</si>
  <si>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</si>
  <si>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</si>
  <si>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</si>
  <si>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</si>
  <si>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</si>
  <si>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</si>
  <si>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</si>
  <si>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</si>
  <si>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</si>
  <si>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</si>
  <si>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</si>
  <si>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</si>
  <si>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</si>
  <si>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</si>
  <si>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</si>
  <si>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</si>
  <si>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</si>
  <si>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</si>
  <si>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</si>
  <si>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</si>
  <si>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</si>
  <si>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</si>
  <si>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</si>
  <si>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</si>
  <si>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</si>
  <si>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</si>
  <si>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</si>
  <si>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</si>
  <si>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</si>
  <si>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</si>
  <si>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</si>
  <si>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</si>
  <si>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</si>
  <si>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</si>
  <si>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</si>
  <si>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</si>
  <si>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</si>
  <si>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</si>
  <si>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</si>
  <si>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</si>
  <si>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</si>
  <si>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</si>
  <si>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</si>
  <si>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</si>
  <si>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</si>
  <si>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</si>
  <si>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</si>
  <si>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</si>
  <si>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</si>
  <si>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</si>
  <si>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</si>
  <si>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</si>
  <si>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</si>
  <si>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</si>
  <si>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</si>
  <si>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</si>
  <si>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</si>
  <si>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</si>
  <si>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</si>
  <si>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</si>
  <si>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</si>
  <si>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</si>
  <si>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</si>
  <si>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</si>
  <si>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</si>
  <si>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</si>
  <si>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</si>
  <si>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</si>
  <si>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</si>
  <si>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</si>
  <si>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</si>
  <si>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</si>
  <si>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</si>
  <si>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</si>
  <si>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</si>
  <si>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</si>
  <si>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</si>
  <si>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</si>
  <si>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</si>
  <si>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</si>
  <si>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</si>
  <si>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</si>
  <si>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</si>
  <si>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</si>
  <si>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</si>
  <si>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</si>
  <si>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</si>
  <si>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</si>
  <si>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</si>
  <si>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</si>
  <si>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</si>
  <si>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</si>
  <si>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</si>
  <si>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</si>
  <si>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</si>
  <si>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</si>
  <si>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</si>
  <si>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</si>
  <si>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</si>
  <si>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</si>
  <si>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</si>
  <si>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</si>
  <si>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</si>
  <si>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</si>
  <si>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</si>
  <si>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</si>
  <si>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</si>
  <si>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</si>
  <si>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</si>
  <si>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</si>
  <si>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</si>
  <si>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</si>
  <si>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</si>
  <si>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</si>
  <si>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</si>
  <si>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</si>
  <si>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</si>
  <si>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</si>
  <si>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</si>
  <si>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</si>
  <si>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</si>
  <si>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</si>
  <si>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</si>
  <si>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</si>
  <si>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</si>
  <si>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</si>
  <si>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</si>
  <si>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</si>
  <si>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</si>
  <si>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</si>
  <si>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</si>
  <si>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</si>
  <si>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</si>
  <si>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</si>
  <si>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</si>
  <si>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</si>
  <si>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</si>
  <si>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</si>
  <si>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</si>
  <si>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</si>
  <si>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</si>
  <si>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</si>
  <si>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</si>
  <si>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</si>
  <si>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</si>
  <si>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</si>
  <si>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</si>
  <si>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</si>
  <si>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</si>
  <si>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</si>
  <si>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</si>
  <si>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</si>
  <si>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</si>
  <si>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</si>
  <si>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</si>
  <si>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</si>
  <si>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</si>
  <si>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</si>
  <si>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</si>
  <si>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</si>
  <si>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</si>
  <si>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</si>
  <si>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</si>
  <si>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</si>
  <si>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</si>
  <si>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</si>
  <si>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</si>
  <si>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</si>
  <si>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</si>
  <si>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</si>
  <si>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</si>
  <si>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</si>
  <si>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</si>
  <si>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</si>
  <si>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</si>
  <si>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</si>
  <si>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</si>
  <si>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</si>
  <si>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</si>
  <si>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</si>
  <si>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</si>
  <si>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</si>
  <si>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</si>
  <si>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</si>
  <si>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</si>
  <si>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</si>
  <si>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</si>
  <si>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</si>
  <si>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</si>
  <si>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</si>
  <si>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</si>
  <si>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</si>
  <si>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</si>
  <si>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</si>
  <si>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</si>
  <si>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</si>
  <si>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</si>
  <si>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</si>
  <si>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</si>
  <si>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</si>
  <si>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</si>
  <si>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</si>
  <si>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</si>
  <si>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</si>
  <si>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</si>
  <si>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</si>
  <si>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</si>
  <si>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</si>
  <si>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</si>
  <si>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</si>
  <si>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</si>
  <si>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</si>
  <si>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</si>
  <si>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</si>
  <si>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</si>
  <si>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</si>
  <si>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</si>
  <si>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</si>
  <si>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</si>
  <si>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</si>
  <si>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</si>
  <si>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</si>
  <si>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</si>
  <si>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</si>
  <si>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</si>
  <si>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</si>
  <si>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</si>
  <si>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</si>
  <si>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</si>
  <si>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</si>
  <si>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</si>
  <si>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</si>
  <si>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</si>
  <si>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</si>
  <si>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</si>
  <si>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</si>
  <si>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</si>
  <si>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</si>
  <si>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</si>
  <si>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</si>
  <si>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</si>
  <si>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</si>
  <si>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</si>
  <si>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</si>
  <si>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</si>
  <si>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</si>
  <si>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</si>
  <si>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</si>
  <si>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</si>
  <si>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</si>
  <si>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</si>
  <si>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</si>
  <si>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</si>
  <si>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</si>
  <si>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</si>
  <si>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</si>
  <si>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</si>
  <si>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</si>
  <si>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</si>
  <si>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</si>
  <si>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</si>
  <si>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</si>
  <si>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</si>
  <si>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</si>
  <si>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</si>
  <si>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</si>
  <si>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</si>
  <si>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</si>
  <si>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</si>
  <si>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</si>
  <si>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</si>
  <si>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</si>
  <si>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</si>
  <si>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</si>
  <si>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</si>
  <si>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</si>
  <si>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</si>
  <si>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</si>
  <si>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</si>
  <si>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</si>
  <si>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</si>
  <si>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</si>
  <si>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</si>
  <si>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</si>
  <si>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</si>
  <si>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</si>
  <si>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</si>
  <si>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</si>
  <si>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</si>
  <si>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</si>
  <si>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</si>
  <si>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</si>
  <si>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</si>
  <si>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</si>
  <si>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</si>
  <si>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</si>
  <si>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</si>
  <si>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</si>
  <si>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</si>
  <si>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</si>
  <si>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</si>
  <si>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</si>
  <si>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</si>
  <si>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</si>
  <si>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</si>
  <si>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</si>
  <si>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</si>
  <si>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</si>
  <si>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</si>
  <si>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</si>
  <si>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</si>
  <si>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</si>
  <si>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</si>
  <si>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</si>
  <si>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</si>
  <si>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</si>
  <si>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</si>
  <si>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</si>
  <si>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</si>
  <si>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</si>
  <si>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</si>
  <si>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</si>
  <si>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</si>
  <si>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</si>
  <si>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</si>
  <si>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</si>
  <si>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</si>
  <si>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</si>
  <si>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</si>
  <si>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</si>
  <si>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</si>
  <si>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</si>
  <si>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</si>
  <si>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</si>
  <si>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</si>
  <si>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</si>
  <si>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</si>
  <si>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</si>
  <si>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</si>
  <si>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</si>
  <si>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</si>
  <si>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</si>
  <si>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</si>
  <si>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</si>
  <si>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</si>
  <si>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</si>
  <si>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</si>
  <si>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</si>
  <si>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</si>
  <si>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</si>
  <si>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</si>
  <si>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</si>
  <si>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</si>
  <si>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</si>
  <si>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</si>
  <si>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</si>
  <si>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</si>
  <si>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</si>
  <si>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</si>
  <si>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</si>
  <si>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</si>
  <si>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</si>
  <si>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</si>
  <si>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</si>
  <si>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</si>
  <si>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</si>
  <si>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</si>
  <si>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</si>
  <si>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</si>
  <si>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</si>
  <si>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</si>
  <si>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</si>
  <si>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</si>
  <si>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</si>
  <si>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</si>
  <si>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</si>
  <si>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</si>
  <si>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</si>
  <si>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</si>
  <si>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</si>
  <si>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</si>
  <si>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</si>
  <si>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</si>
  <si>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</si>
  <si>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</si>
  <si>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</si>
  <si>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</si>
  <si>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</si>
  <si>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</si>
  <si>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</si>
  <si>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</si>
  <si>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</si>
  <si>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</si>
  <si>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</si>
  <si>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</si>
  <si>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</si>
  <si>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</si>
  <si>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</si>
  <si>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</si>
  <si>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</si>
  <si>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</si>
  <si>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</si>
  <si>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</si>
  <si>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</si>
  <si>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</si>
  <si>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</si>
  <si>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</si>
  <si>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</si>
  <si>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</si>
  <si>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</si>
  <si>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</si>
  <si>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</si>
  <si>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</si>
  <si>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</si>
  <si>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</si>
  <si>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</si>
  <si>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</si>
  <si>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</si>
  <si>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</si>
  <si>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</si>
  <si>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</si>
  <si>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</si>
  <si>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</si>
  <si>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</si>
  <si>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</si>
  <si>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</si>
  <si>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</si>
  <si>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</si>
  <si>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</si>
  <si>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</si>
  <si>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</si>
  <si>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</si>
  <si>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</si>
  <si>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</si>
  <si>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</si>
  <si>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</si>
  <si>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</si>
  <si>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</si>
  <si>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</si>
  <si>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</si>
  <si>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</si>
  <si>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</si>
  <si>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</si>
  <si>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</si>
  <si>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</si>
  <si>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</si>
  <si>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</si>
  <si>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</si>
  <si>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</si>
  <si>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</si>
  <si>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</si>
  <si>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</si>
  <si>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</si>
  <si>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</si>
  <si>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</si>
  <si>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</si>
  <si>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</si>
  <si>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</si>
  <si>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</si>
  <si>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</si>
  <si>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</si>
  <si>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</si>
  <si>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</si>
  <si>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</si>
  <si>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</si>
  <si>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</si>
  <si>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</si>
  <si>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</si>
  <si>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</si>
  <si>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</si>
  <si>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</si>
  <si>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</si>
  <si>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</si>
  <si>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</si>
  <si>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</si>
  <si>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</si>
  <si>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</si>
  <si>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</si>
  <si>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</si>
  <si>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</si>
  <si>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</si>
  <si>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</si>
  <si>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</si>
  <si>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</si>
  <si>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</si>
  <si>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</si>
  <si>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</si>
  <si>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</si>
  <si>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</si>
  <si>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</si>
  <si>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</si>
  <si>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</si>
  <si>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</si>
  <si>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</si>
  <si>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</si>
  <si>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</si>
  <si>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</si>
  <si>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</si>
  <si>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</si>
  <si>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</si>
  <si>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</si>
  <si>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</si>
  <si>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</si>
  <si>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</si>
  <si>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</si>
  <si>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</si>
  <si>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</si>
  <si>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</si>
  <si>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</si>
  <si>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</si>
  <si>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</si>
  <si>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</si>
  <si>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</si>
  <si>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</si>
  <si>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</si>
  <si>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</si>
  <si>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</si>
  <si>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</si>
  <si>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</si>
  <si>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</si>
  <si>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</si>
  <si>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</si>
  <si>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</si>
  <si>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</si>
  <si>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</si>
  <si>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</si>
  <si>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</si>
  <si>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</si>
  <si>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</si>
  <si>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</si>
  <si>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</si>
  <si>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</si>
  <si>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</si>
  <si>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</si>
  <si>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</si>
  <si>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</si>
  <si>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</si>
  <si>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</si>
  <si>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</si>
  <si>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</si>
  <si>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</si>
  <si>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</si>
  <si>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</si>
  <si>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</si>
  <si>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</si>
  <si>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</si>
  <si>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</si>
  <si>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</si>
  <si>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</si>
  <si>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</si>
  <si>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</si>
  <si>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</si>
  <si>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</si>
  <si>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</si>
  <si>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</si>
  <si>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</si>
  <si>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</si>
  <si>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</si>
  <si>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</si>
  <si>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</si>
  <si>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</si>
  <si>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</si>
  <si>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</si>
  <si>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</si>
  <si>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</si>
  <si>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</si>
  <si>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</si>
  <si>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</si>
  <si>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</si>
  <si>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</si>
  <si>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</si>
  <si>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</si>
  <si>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</si>
  <si>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</si>
  <si>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</si>
  <si>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</si>
  <si>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</si>
  <si>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</si>
  <si>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</si>
  <si>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</si>
  <si>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</si>
  <si>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</si>
  <si>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</si>
  <si>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</si>
  <si>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</si>
  <si>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</si>
  <si>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</si>
  <si>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</si>
  <si>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</si>
  <si>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</si>
  <si>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</si>
  <si>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</si>
  <si>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</si>
  <si>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</si>
  <si>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</si>
  <si>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</si>
  <si>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</si>
  <si>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</si>
  <si>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</si>
  <si>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</si>
  <si>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</si>
  <si>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</si>
  <si>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</si>
  <si>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</si>
  <si>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</si>
  <si>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</si>
  <si>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</si>
  <si>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</si>
  <si>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</si>
  <si>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</si>
  <si>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</si>
  <si>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</si>
  <si>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</si>
  <si>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</si>
  <si>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</si>
  <si>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</si>
  <si>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</si>
  <si>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</si>
  <si>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</si>
  <si>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</si>
  <si>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</si>
  <si>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</si>
  <si>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</si>
  <si>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</si>
  <si>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</si>
  <si>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</si>
  <si>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</si>
  <si>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</si>
  <si>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</si>
  <si>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</si>
  <si>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</si>
  <si>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</si>
  <si>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</si>
  <si>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</si>
  <si>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</si>
  <si>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</si>
  <si>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</si>
  <si>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</si>
  <si>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</si>
  <si>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</si>
  <si>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</si>
  <si>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</si>
  <si>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</si>
  <si>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</si>
  <si>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</si>
  <si>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</si>
  <si>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</si>
  <si>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</si>
  <si>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</si>
  <si>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</si>
  <si>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</si>
  <si>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</si>
  <si>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</si>
  <si>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</si>
  <si>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</si>
  <si>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</si>
  <si>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</si>
  <si>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</si>
  <si>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</si>
  <si>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</si>
  <si>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</si>
  <si>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</si>
  <si>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</si>
  <si>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</si>
  <si>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</si>
  <si>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</si>
  <si>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</si>
  <si>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</si>
  <si>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</si>
  <si>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</si>
  <si>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</si>
  <si>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</si>
  <si>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</si>
  <si>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</si>
  <si>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</si>
  <si>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</si>
  <si>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</si>
  <si>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</si>
  <si>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</si>
  <si>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</si>
  <si>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</si>
  <si>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</si>
  <si>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</si>
  <si>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</si>
  <si>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</si>
  <si>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</si>
  <si>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</si>
  <si>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</si>
  <si>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</si>
  <si>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</si>
  <si>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</si>
  <si>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</si>
  <si>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</si>
  <si>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</si>
  <si>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</si>
  <si>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</si>
  <si>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</si>
  <si>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</si>
  <si>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</si>
  <si>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</si>
  <si>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</si>
  <si>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</si>
  <si>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</si>
  <si>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</si>
  <si>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</si>
  <si>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</si>
  <si>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</si>
  <si>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</si>
  <si>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</si>
  <si>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</si>
  <si>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</si>
  <si>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</si>
  <si>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</si>
  <si>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</si>
  <si>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</si>
  <si>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</si>
  <si>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</si>
  <si>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</si>
  <si>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</si>
  <si>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</si>
  <si>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</si>
  <si>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</si>
  <si>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</si>
  <si>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</si>
  <si>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</si>
  <si>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</si>
  <si>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</si>
  <si>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</si>
  <si>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</si>
  <si>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</si>
  <si>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</si>
  <si>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</si>
  <si>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</si>
  <si>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</si>
  <si>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</si>
  <si>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</si>
  <si>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</si>
  <si>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</si>
  <si>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</si>
  <si>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</si>
  <si>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</si>
  <si>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</si>
  <si>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</si>
  <si>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</si>
  <si>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</si>
  <si>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</si>
  <si>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</si>
  <si>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</si>
  <si>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</si>
  <si>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</si>
  <si>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</si>
  <si>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</si>
  <si>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</si>
  <si>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</si>
  <si>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</si>
  <si>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</si>
  <si>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</si>
  <si>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</si>
  <si>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</si>
  <si>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</si>
  <si>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</si>
  <si>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</si>
  <si>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</si>
  <si>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</si>
  <si>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</si>
  <si>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</si>
  <si>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</si>
  <si>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</si>
  <si>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</si>
  <si>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</si>
  <si>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</si>
  <si>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</si>
  <si>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</si>
  <si>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</si>
  <si>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</si>
  <si>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</si>
  <si>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</si>
  <si>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</si>
  <si>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</si>
  <si>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</si>
  <si>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</si>
  <si>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</si>
  <si>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</si>
  <si>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</si>
  <si>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</si>
  <si>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</si>
  <si>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</si>
  <si>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</si>
  <si>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</si>
  <si>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</si>
  <si>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</si>
  <si>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</si>
  <si>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</si>
  <si>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</si>
  <si>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</si>
  <si>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</si>
  <si>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</si>
  <si>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</si>
  <si>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</si>
  <si>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</si>
  <si>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</si>
  <si>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</si>
  <si>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</si>
  <si>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</si>
  <si>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</si>
  <si>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</si>
  <si>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</si>
  <si>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</si>
  <si>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</si>
  <si>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</si>
  <si>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</si>
  <si>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</si>
  <si>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</si>
  <si>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</si>
  <si>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</si>
  <si>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</si>
  <si>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</si>
  <si>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</si>
  <si>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</si>
  <si>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</si>
  <si>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</si>
  <si>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</si>
  <si>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</si>
  <si>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</si>
  <si>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</si>
  <si>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</si>
  <si>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</si>
  <si>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</si>
  <si>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</si>
  <si>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</si>
  <si>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</si>
  <si>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</si>
  <si>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</si>
  <si>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</si>
  <si>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</si>
  <si>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</si>
  <si>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</si>
  <si>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</si>
  <si>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</si>
  <si>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</si>
  <si>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</si>
  <si>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</si>
  <si>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</si>
  <si>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</si>
  <si>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</si>
  <si>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</si>
  <si>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</si>
  <si>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</si>
  <si>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</si>
  <si>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</si>
  <si>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</si>
  <si>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</si>
  <si>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</si>
  <si>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</si>
  <si>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</si>
  <si>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</si>
  <si>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</si>
  <si>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</si>
  <si>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</si>
  <si>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</si>
  <si>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</si>
  <si>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</si>
  <si>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</si>
  <si>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</si>
  <si>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</si>
  <si>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</si>
  <si>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</si>
  <si>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</si>
  <si>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</si>
  <si>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</si>
  <si>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</si>
  <si>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</si>
  <si>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</si>
  <si>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</si>
  <si>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</si>
  <si>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</si>
  <si>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</si>
  <si>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</si>
  <si>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</si>
  <si>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</si>
  <si>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</si>
  <si>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</si>
  <si>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</si>
  <si>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</si>
  <si>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</si>
  <si>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</si>
  <si>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</si>
  <si>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</si>
  <si>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</si>
  <si>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</si>
  <si>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</si>
  <si>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</si>
  <si>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</si>
  <si>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</si>
  <si>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</si>
  <si>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</si>
  <si>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</si>
  <si>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</si>
  <si>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</si>
  <si>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</si>
  <si>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</si>
  <si>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</si>
  <si>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</si>
  <si>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</si>
  <si>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</si>
  <si>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</si>
  <si>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</si>
  <si>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</si>
  <si>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</si>
  <si>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</si>
  <si>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</si>
  <si>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</si>
  <si>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</si>
  <si>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</si>
  <si>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</si>
  <si>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</si>
  <si>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</si>
  <si>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</si>
  <si>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</si>
  <si>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</si>
  <si>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</si>
  <si>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</si>
  <si>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</si>
  <si>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</si>
  <si>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</si>
  <si>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</si>
  <si>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</si>
  <si>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</si>
  <si>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</si>
  <si>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</si>
  <si>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</si>
  <si>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</si>
  <si>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</si>
  <si>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</si>
  <si>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</si>
  <si>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</si>
  <si>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</si>
  <si>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</si>
  <si>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</si>
  <si>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</si>
  <si>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</si>
  <si>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</si>
  <si>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</si>
  <si>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</si>
  <si>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</si>
  <si>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</si>
  <si>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</si>
  <si>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</si>
  <si>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</si>
  <si>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</si>
  <si>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</si>
  <si>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</si>
  <si>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</si>
  <si>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</si>
  <si>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</si>
  <si>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</si>
  <si>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</si>
  <si>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</si>
  <si>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</si>
  <si>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</si>
  <si>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</si>
  <si>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</si>
  <si>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</si>
  <si>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</si>
  <si>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</si>
  <si>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</si>
  <si>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</si>
  <si>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</si>
  <si>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</si>
  <si>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</si>
  <si>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</si>
  <si>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</si>
  <si>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</si>
  <si>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</si>
  <si>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</si>
  <si>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</si>
  <si>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</si>
  <si>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</si>
  <si>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</si>
  <si>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</si>
  <si>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</si>
  <si>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</si>
  <si>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</si>
  <si>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</si>
  <si>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</si>
  <si>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</si>
  <si>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</si>
  <si>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</si>
  <si>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</si>
  <si>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</si>
  <si>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</si>
  <si>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</si>
  <si>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</si>
  <si>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</si>
  <si>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</si>
  <si>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</si>
  <si>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</si>
  <si>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</si>
  <si>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</si>
  <si>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</si>
  <si>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</si>
  <si>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</si>
  <si>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</si>
  <si>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</si>
  <si>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</si>
  <si>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</si>
  <si>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</si>
  <si>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</si>
  <si>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</si>
  <si>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</si>
  <si>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</si>
  <si>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</si>
  <si>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</si>
  <si>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</si>
  <si>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</si>
  <si>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</si>
  <si>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</si>
  <si>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</si>
  <si>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</si>
  <si>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</si>
  <si>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</si>
  <si>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</si>
  <si>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</si>
  <si>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</si>
  <si>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</si>
  <si>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</si>
  <si>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</si>
  <si>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</si>
  <si>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</si>
  <si>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</si>
  <si>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</si>
  <si>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</si>
  <si>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</si>
  <si>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</si>
  <si>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</si>
  <si>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</si>
  <si>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</si>
  <si>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</si>
  <si>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</si>
  <si>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</si>
  <si>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</si>
  <si>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</si>
  <si>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</si>
  <si>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</si>
  <si>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</si>
  <si>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</si>
  <si>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</si>
  <si>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</si>
  <si>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</si>
  <si>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</si>
  <si>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</si>
  <si>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</si>
  <si>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</si>
  <si>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</si>
  <si>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</si>
  <si>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</si>
  <si>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</si>
  <si>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</si>
  <si>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</si>
  <si>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</si>
  <si>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</si>
  <si>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</si>
  <si>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</si>
  <si>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</si>
  <si>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</si>
  <si>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</si>
  <si>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</si>
  <si>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</si>
  <si>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</si>
  <si>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</si>
  <si>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</si>
  <si>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</si>
  <si>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</si>
  <si>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</si>
  <si>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</si>
  <si>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</si>
  <si>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</si>
  <si>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</si>
  <si>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</si>
  <si>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</si>
  <si>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</si>
  <si>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</si>
  <si>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</si>
  <si>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</si>
  <si>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</si>
  <si>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</si>
  <si>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</si>
  <si>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</si>
  <si>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</si>
  <si>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</si>
  <si>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</si>
  <si>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</si>
  <si>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</si>
  <si>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</si>
  <si>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</si>
  <si>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</si>
  <si>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</si>
  <si>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</si>
  <si>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</si>
  <si>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</si>
  <si>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</si>
  <si>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</si>
  <si>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</si>
  <si>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</si>
  <si>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</si>
  <si>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</si>
  <si>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</si>
  <si>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</si>
  <si>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</si>
  <si>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</si>
  <si>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</si>
  <si>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</si>
  <si>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</si>
  <si>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</si>
  <si>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</si>
  <si>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</si>
  <si>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</si>
  <si>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</si>
  <si>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</si>
  <si>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</si>
  <si>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</si>
  <si>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</si>
  <si>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</si>
  <si>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</si>
  <si>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</si>
  <si>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</si>
  <si>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</si>
  <si>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</si>
  <si>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</si>
  <si>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</si>
  <si>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</si>
  <si>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</si>
  <si>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</si>
  <si>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</si>
  <si>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</si>
  <si>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</si>
  <si>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</si>
  <si>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</si>
  <si>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</si>
  <si>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</si>
  <si>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</si>
  <si>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</si>
  <si>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</si>
  <si>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</si>
  <si>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</si>
  <si>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</si>
  <si>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</si>
  <si>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</si>
  <si>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</si>
  <si>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</si>
  <si>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</si>
  <si>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</si>
  <si>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</si>
  <si>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</si>
  <si>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</si>
  <si>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</si>
  <si>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</si>
  <si>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</si>
  <si>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</si>
  <si>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</si>
  <si>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</si>
  <si>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</si>
  <si>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</si>
  <si>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</si>
  <si>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</si>
  <si>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</si>
  <si>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</si>
  <si>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</si>
  <si>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</si>
  <si>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</si>
  <si>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</si>
  <si>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</si>
  <si>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</si>
  <si>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</si>
  <si>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</si>
  <si>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</si>
  <si>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</si>
  <si>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</si>
  <si>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</si>
  <si>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</si>
  <si>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</si>
  <si>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</si>
  <si>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</si>
  <si>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</si>
  <si>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</si>
  <si>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</si>
  <si>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</si>
  <si>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</si>
  <si>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</si>
  <si>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</si>
  <si>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</si>
  <si>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</si>
  <si>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</si>
  <si>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</si>
  <si>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</si>
  <si>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</si>
  <si>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</si>
  <si>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</si>
  <si>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</si>
  <si>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</si>
  <si>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</si>
  <si>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</si>
  <si>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</si>
  <si>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</si>
  <si>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</si>
  <si>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</si>
  <si>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</si>
  <si>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</si>
  <si>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</si>
  <si>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</si>
  <si>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</si>
  <si>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</si>
  <si>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</si>
  <si>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</si>
  <si>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</si>
  <si>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</si>
  <si>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</si>
  <si>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</si>
  <si>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</si>
  <si>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</si>
  <si>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</si>
  <si>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</si>
  <si>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</si>
  <si>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</si>
  <si>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</si>
  <si>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</si>
  <si>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</si>
  <si>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</si>
  <si>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</si>
  <si>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</si>
  <si>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</si>
  <si>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</si>
  <si>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</si>
  <si>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</si>
  <si>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</si>
  <si>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</si>
  <si>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</si>
  <si>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</si>
  <si>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</si>
  <si>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</si>
  <si>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</si>
  <si>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</si>
  <si>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</si>
  <si>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</si>
  <si>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</si>
  <si>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</si>
  <si>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</si>
  <si>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</si>
  <si>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</si>
  <si>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</si>
  <si>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</si>
  <si>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</si>
  <si>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</si>
  <si>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</si>
  <si>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</si>
  <si>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</si>
  <si>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</si>
  <si>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</si>
  <si>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</si>
  <si>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</si>
  <si>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</si>
  <si>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</si>
  <si>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</si>
  <si>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</si>
  <si>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</si>
  <si>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</si>
  <si>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</si>
  <si>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</si>
  <si>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</si>
  <si>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</si>
  <si>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</si>
  <si>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</si>
  <si>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</si>
  <si>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</si>
  <si>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</si>
  <si>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</si>
  <si>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</si>
  <si>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</si>
  <si>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</si>
  <si>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</si>
  <si>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</si>
  <si>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</si>
  <si>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</si>
  <si>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</si>
  <si>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</si>
  <si>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</si>
  <si>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</si>
  <si>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</si>
  <si>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</si>
  <si>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</si>
  <si>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</si>
  <si>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</si>
  <si>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</si>
  <si>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</si>
  <si>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</si>
  <si>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</si>
  <si>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</si>
  <si>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</si>
  <si>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</si>
  <si>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</si>
  <si>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</si>
  <si>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</si>
  <si>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</si>
  <si>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</si>
  <si>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</si>
  <si>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</si>
  <si>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</si>
  <si>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</si>
  <si>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</si>
  <si>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</si>
  <si>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</si>
  <si>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</si>
  <si>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</si>
  <si>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</si>
  <si>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</si>
  <si>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</si>
  <si>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</si>
  <si>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</si>
  <si>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</si>
  <si>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</si>
  <si>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</si>
  <si>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</si>
  <si>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</si>
  <si>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</si>
  <si>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</si>
  <si>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</si>
  <si>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</si>
  <si>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</si>
  <si>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</si>
  <si>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</si>
  <si>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</si>
  <si>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</si>
  <si>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</si>
  <si>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</si>
  <si>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</si>
  <si>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</si>
  <si>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</si>
  <si>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</si>
  <si>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</si>
  <si>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</si>
  <si>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</si>
  <si>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</si>
  <si>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</si>
  <si>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</si>
  <si>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</si>
  <si>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</si>
  <si>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</si>
  <si>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</si>
  <si>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</si>
  <si>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</si>
  <si>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</si>
  <si>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</si>
  <si>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</si>
  <si>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</si>
  <si>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</si>
  <si>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</si>
  <si>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</si>
  <si>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</si>
  <si>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</si>
  <si>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</si>
  <si>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</si>
  <si>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</si>
  <si>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</si>
  <si>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</si>
  <si>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</si>
  <si>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</si>
  <si>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</si>
  <si>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</si>
  <si>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</si>
  <si>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</si>
  <si>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</si>
  <si>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</si>
  <si>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</si>
  <si>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</si>
  <si>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</si>
  <si>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</si>
  <si>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</si>
  <si>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</si>
  <si>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</si>
  <si>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</si>
  <si>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</si>
  <si>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</si>
  <si>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</si>
  <si>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</si>
  <si>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</si>
  <si>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</si>
  <si>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</si>
  <si>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</si>
  <si>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</si>
  <si>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</si>
  <si>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</si>
  <si>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</si>
  <si>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</si>
  <si>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</si>
  <si>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</si>
  <si>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</si>
  <si>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</si>
  <si>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</si>
  <si>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</si>
  <si>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</si>
  <si>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</si>
  <si>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</si>
  <si>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</si>
  <si>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</si>
  <si>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</si>
  <si>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</si>
  <si>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</si>
  <si>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</si>
  <si>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</si>
  <si>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</si>
  <si>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</si>
  <si>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</si>
  <si>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</si>
  <si>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</si>
  <si>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</si>
  <si>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</si>
  <si>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</si>
  <si>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</si>
  <si>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</si>
  <si>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</si>
  <si>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</si>
  <si>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</si>
  <si>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</si>
  <si>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</si>
  <si>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</si>
  <si>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</si>
  <si>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</si>
  <si>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</si>
  <si>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</si>
  <si>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</si>
  <si>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</si>
  <si>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</si>
  <si>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</si>
  <si>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</si>
  <si>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</si>
  <si>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</si>
  <si>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</si>
  <si>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</si>
  <si>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</si>
  <si>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</si>
  <si>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</si>
  <si>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</si>
  <si>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</si>
  <si>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</si>
  <si>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</si>
  <si>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</si>
  <si>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</si>
  <si>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</si>
  <si>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</si>
  <si>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</si>
  <si>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</si>
  <si>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</si>
  <si>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</si>
  <si>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</si>
  <si>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</si>
  <si>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</si>
  <si>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</si>
  <si>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</si>
  <si>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</si>
  <si>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</si>
  <si>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</si>
  <si>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</si>
  <si>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</si>
  <si>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</si>
  <si>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</si>
  <si>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</si>
  <si>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</si>
  <si>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</si>
  <si>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</si>
  <si>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</si>
  <si>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</si>
  <si>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</si>
  <si>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</si>
  <si>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</si>
  <si>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</si>
  <si>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</si>
  <si>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</si>
  <si>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</si>
  <si>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</si>
  <si>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</si>
  <si>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</si>
  <si>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</si>
  <si>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</si>
  <si>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</si>
  <si>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</si>
  <si>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</si>
  <si>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</si>
  <si>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</si>
  <si>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</si>
  <si>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</si>
  <si>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</si>
  <si>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</si>
  <si>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</si>
  <si>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</si>
  <si>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</si>
  <si>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</si>
  <si>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</si>
  <si>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</si>
  <si>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</si>
  <si>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</si>
  <si>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</si>
  <si>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</si>
  <si>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</si>
  <si>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</si>
  <si>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</si>
  <si>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</si>
  <si>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</si>
  <si>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</si>
  <si>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</si>
  <si>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</si>
  <si>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</si>
  <si>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</si>
  <si>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</si>
  <si>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</si>
  <si>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</si>
  <si>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</si>
  <si>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</si>
  <si>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</si>
  <si>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</si>
  <si>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</si>
  <si>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</si>
  <si>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</si>
  <si>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</si>
  <si>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</si>
  <si>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</si>
  <si>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</si>
  <si>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</si>
  <si>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</si>
  <si>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</si>
  <si>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</si>
  <si>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</si>
  <si>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</si>
  <si>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</si>
  <si>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</si>
  <si>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</si>
  <si>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</si>
  <si>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</si>
  <si>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</si>
  <si>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</si>
  <si>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</si>
  <si>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</si>
  <si>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</si>
  <si>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</si>
  <si>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</si>
  <si>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</si>
  <si>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</si>
  <si>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</si>
  <si>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</si>
  <si>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</si>
  <si>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</si>
  <si>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</si>
  <si>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</si>
  <si>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</si>
  <si>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</si>
  <si>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</si>
  <si>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</si>
  <si>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</si>
  <si>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</si>
  <si>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</si>
  <si>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</si>
  <si>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</si>
  <si>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</si>
  <si>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</si>
  <si>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</si>
  <si>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</si>
  <si>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</si>
  <si>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</si>
  <si>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</si>
  <si>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</si>
  <si>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</si>
  <si>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</si>
  <si>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</si>
  <si>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</si>
  <si>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</si>
  <si>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</si>
  <si>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</si>
  <si>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</si>
  <si>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</si>
  <si>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</si>
  <si>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</si>
  <si>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</si>
  <si>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</si>
  <si>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</si>
  <si>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</si>
  <si>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</si>
  <si>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</si>
  <si>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</si>
  <si>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</si>
  <si>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</si>
  <si>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</si>
  <si>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</si>
  <si>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</si>
  <si>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</si>
  <si>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</si>
  <si>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</si>
  <si>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</si>
  <si>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</si>
  <si>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</si>
  <si>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</si>
  <si>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</si>
  <si>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</si>
  <si>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</si>
  <si>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</si>
  <si>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</si>
  <si>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</si>
  <si>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</si>
  <si>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</si>
  <si>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</si>
  <si>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</si>
  <si>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</si>
  <si>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</si>
  <si>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</si>
  <si>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</si>
  <si>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</si>
  <si>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</si>
  <si>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</si>
  <si>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</si>
  <si>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</si>
  <si>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</si>
  <si>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</si>
  <si>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</si>
  <si>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</si>
  <si>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</si>
  <si>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</si>
  <si>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</si>
  <si>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</si>
  <si>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</si>
  <si>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</si>
  <si>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</si>
  <si>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</si>
  <si>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</si>
  <si>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</si>
  <si>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</si>
  <si>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</si>
  <si>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</si>
  <si>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</si>
  <si>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</si>
  <si>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</si>
  <si>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</si>
  <si>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</si>
  <si>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</si>
  <si>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</si>
  <si>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</si>
  <si>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</si>
  <si>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</si>
  <si>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</si>
  <si>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</si>
  <si>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</si>
  <si>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</si>
  <si>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</si>
  <si>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</si>
  <si>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</si>
  <si>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</si>
  <si>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</si>
  <si>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</si>
  <si>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</si>
  <si>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</si>
  <si>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</si>
  <si>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</si>
  <si>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</si>
  <si>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</si>
  <si>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</si>
  <si>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</si>
  <si>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</si>
  <si>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</si>
  <si>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</si>
  <si>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</si>
  <si>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</si>
  <si>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</si>
  <si>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</si>
  <si>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</si>
  <si>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</si>
  <si>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</si>
  <si>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</si>
  <si>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</si>
  <si>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</si>
  <si>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</si>
  <si>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</si>
  <si>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</si>
  <si>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</si>
  <si>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</si>
  <si>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</si>
  <si>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</si>
  <si>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</si>
  <si>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</si>
  <si>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</si>
  <si>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</si>
  <si>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</si>
  <si>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</si>
  <si>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</si>
  <si>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</si>
  <si>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</si>
  <si>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</si>
  <si>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</si>
  <si>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</si>
  <si>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</si>
  <si>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</si>
  <si>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</si>
  <si>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</si>
  <si>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</si>
  <si>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</si>
  <si>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</si>
  <si>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</si>
  <si>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</si>
  <si>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</si>
  <si>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</si>
  <si>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</si>
  <si>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</si>
  <si>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</si>
  <si>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</si>
  <si>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</si>
  <si>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</si>
  <si>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</si>
  <si>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</si>
  <si>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</si>
  <si>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</si>
  <si>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</si>
  <si>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</si>
  <si>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</si>
  <si>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</si>
  <si>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</si>
  <si>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</si>
  <si>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</si>
  <si>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</si>
  <si>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</si>
  <si>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</si>
  <si>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</si>
  <si>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</si>
  <si>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</si>
  <si>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</si>
  <si>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</si>
  <si>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</si>
  <si>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</si>
  <si>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</si>
  <si>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</si>
  <si>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</si>
  <si>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</si>
  <si>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</si>
  <si>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</si>
  <si>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</si>
  <si>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</si>
  <si>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</si>
  <si>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</si>
  <si>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</si>
  <si>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</si>
  <si>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</si>
  <si>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</si>
  <si>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</si>
  <si>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</si>
  <si>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</si>
  <si>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</si>
  <si>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</si>
  <si>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</si>
  <si>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</si>
  <si>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</si>
  <si>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</si>
  <si>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</si>
  <si>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</si>
  <si>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</si>
  <si>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</si>
  <si>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</si>
  <si>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</si>
  <si>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</si>
  <si>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</si>
  <si>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</si>
  <si>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</si>
  <si>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</si>
  <si>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</si>
  <si>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</si>
  <si>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</si>
  <si>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</si>
  <si>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</si>
  <si>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</si>
  <si>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</si>
  <si>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</si>
  <si>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</si>
  <si>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</si>
  <si>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</si>
  <si>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</si>
  <si>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</si>
  <si>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</si>
  <si>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</si>
  <si>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</si>
  <si>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</si>
  <si>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</si>
  <si>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</si>
  <si>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</si>
  <si>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</si>
  <si>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</si>
  <si>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</si>
  <si>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</si>
  <si>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</si>
  <si>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</si>
  <si>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</si>
  <si>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</si>
  <si>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</si>
  <si>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</si>
  <si>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</si>
  <si>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</si>
  <si>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</si>
  <si>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</si>
  <si>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</si>
  <si>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</si>
  <si>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</si>
  <si>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</si>
  <si>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</si>
  <si>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</si>
  <si>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</si>
  <si>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</si>
  <si>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</si>
  <si>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</si>
  <si>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</si>
  <si>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</si>
  <si>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</si>
  <si>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</si>
  <si>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</si>
  <si>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</si>
  <si>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</si>
  <si>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</si>
  <si>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</si>
  <si>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</si>
  <si>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</si>
  <si>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</si>
  <si>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</si>
  <si>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</si>
  <si>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</si>
  <si>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</si>
  <si>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</si>
  <si>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</si>
  <si>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</si>
  <si>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</si>
  <si>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</si>
  <si>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</si>
  <si>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</si>
  <si>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</si>
  <si>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</si>
  <si>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</si>
  <si>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</si>
  <si>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</si>
  <si>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</si>
  <si>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</si>
  <si>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</si>
  <si>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</si>
  <si>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</si>
  <si>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</si>
  <si>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</si>
  <si>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</si>
  <si>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</si>
  <si>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</si>
  <si>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</si>
  <si>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</si>
  <si>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</si>
  <si>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</si>
  <si>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</si>
  <si>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</si>
  <si>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</si>
  <si>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</si>
  <si>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</si>
  <si>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</si>
  <si>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</si>
  <si>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</si>
  <si>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</si>
  <si>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</si>
  <si>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</si>
  <si>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</si>
  <si>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</si>
  <si>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</si>
  <si>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</si>
  <si>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</si>
  <si>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</si>
  <si>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</si>
  <si>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</si>
  <si>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</si>
  <si>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</si>
  <si>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</si>
  <si>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</si>
  <si>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</si>
  <si>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</si>
  <si>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</si>
  <si>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</si>
  <si>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</si>
  <si>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</si>
  <si>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</si>
  <si>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</si>
  <si>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</si>
  <si>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</si>
  <si>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</si>
  <si>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</si>
  <si>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</si>
  <si>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</si>
  <si>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</si>
  <si>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</si>
  <si>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</si>
  <si>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</si>
  <si>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</si>
  <si>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</si>
  <si>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</si>
  <si>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</si>
  <si>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</si>
  <si>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</si>
  <si>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</si>
  <si>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</si>
  <si>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</si>
  <si>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</si>
  <si>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</si>
  <si>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</si>
  <si>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</si>
  <si>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</si>
  <si>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</si>
  <si>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</si>
  <si>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</si>
  <si>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</si>
  <si>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</si>
  <si>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</si>
  <si>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</si>
  <si>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</si>
  <si>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</si>
  <si>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</si>
  <si>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</si>
  <si>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</si>
  <si>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</si>
  <si>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</si>
  <si>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</si>
  <si>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</si>
  <si>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</si>
  <si>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</si>
  <si>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</si>
  <si>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</si>
  <si>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</si>
  <si>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</si>
  <si>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</si>
  <si>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</si>
  <si>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</si>
  <si>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</si>
  <si>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</si>
  <si>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</si>
  <si>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</si>
  <si>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</si>
  <si>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</si>
  <si>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</si>
  <si>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</si>
  <si>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</si>
  <si>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</si>
  <si>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</si>
  <si>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</si>
  <si>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</si>
  <si>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</si>
  <si>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</si>
  <si>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</si>
  <si>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</si>
  <si>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</si>
  <si>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</si>
  <si>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</si>
  <si>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</si>
  <si>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</si>
  <si>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</si>
  <si>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</si>
  <si>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</si>
  <si>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</si>
  <si>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</si>
  <si>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</si>
  <si>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</si>
  <si>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</si>
  <si>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</si>
  <si>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</si>
  <si>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</si>
  <si>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</si>
  <si>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</si>
  <si>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</si>
  <si>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</si>
  <si>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</si>
  <si>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</si>
  <si>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</si>
  <si>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</si>
  <si>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</si>
  <si>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</si>
  <si>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</si>
  <si>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</si>
  <si>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</si>
  <si>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</si>
  <si>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</si>
  <si>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</si>
  <si>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</si>
  <si>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</si>
  <si>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</si>
  <si>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</si>
  <si>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</si>
  <si>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</si>
  <si>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</si>
  <si>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</si>
  <si>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</si>
  <si>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</si>
  <si>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</si>
  <si>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</si>
  <si>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</si>
  <si>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</si>
  <si>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</si>
  <si>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</si>
  <si>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</si>
  <si>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</si>
  <si>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</si>
  <si>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</si>
  <si>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</si>
  <si>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</si>
  <si>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</si>
  <si>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</si>
  <si>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</si>
  <si>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</si>
  <si>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</si>
  <si>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</si>
  <si>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</si>
  <si>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</si>
  <si>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</si>
  <si>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</si>
  <si>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</si>
  <si>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</si>
  <si>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</si>
  <si>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</si>
  <si>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</si>
  <si>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</si>
  <si>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</si>
  <si>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</si>
  <si>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</si>
  <si>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</si>
  <si>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</si>
  <si>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</si>
  <si>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</si>
  <si>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</si>
  <si>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</si>
  <si>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</si>
  <si>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</si>
  <si>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</si>
  <si>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</si>
  <si>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</si>
  <si>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</si>
  <si>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</si>
  <si>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</si>
  <si>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</si>
  <si>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</si>
  <si>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</si>
  <si>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</si>
  <si>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</si>
  <si>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</si>
  <si>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</si>
  <si>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</si>
  <si>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</si>
  <si>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</si>
  <si>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</si>
  <si>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</si>
  <si>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</si>
  <si>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</si>
  <si>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</si>
  <si>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</si>
  <si>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</si>
  <si>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</si>
  <si>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</si>
  <si>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</si>
  <si>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</si>
  <si>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</si>
  <si>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</si>
  <si>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</si>
  <si>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</si>
  <si>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</si>
  <si>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</si>
  <si>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</si>
  <si>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</si>
  <si>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</si>
  <si>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</si>
  <si>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</si>
  <si>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</si>
  <si>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</si>
  <si>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</si>
  <si>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</si>
  <si>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</si>
  <si>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</si>
  <si>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</si>
  <si>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</si>
  <si>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</si>
  <si>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</si>
  <si>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</si>
  <si>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</si>
  <si>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</si>
  <si>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</si>
  <si>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</si>
  <si>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</si>
  <si>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</si>
  <si>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</si>
  <si>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</si>
  <si>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</si>
  <si>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</si>
  <si>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</si>
  <si>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</si>
  <si>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</si>
  <si>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</si>
  <si>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</si>
  <si>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</si>
  <si>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</si>
  <si>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</si>
  <si>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</si>
  <si>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</si>
  <si>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</si>
  <si>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</si>
  <si>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</si>
  <si>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</si>
  <si>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</si>
  <si>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</si>
  <si>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</si>
  <si>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</si>
  <si>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</si>
  <si>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</si>
  <si>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</si>
  <si>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</si>
  <si>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</si>
  <si>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</si>
  <si>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</si>
  <si>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</si>
  <si>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</si>
  <si>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</si>
  <si>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</si>
  <si>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</si>
  <si>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</si>
  <si>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</si>
  <si>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</si>
  <si>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</si>
  <si>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</si>
  <si>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</si>
  <si>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</si>
  <si>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</si>
  <si>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</si>
  <si>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</si>
  <si>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</si>
  <si>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</si>
  <si>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</si>
  <si>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</si>
  <si>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</si>
  <si>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</si>
  <si>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</si>
  <si>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</si>
  <si>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</si>
  <si>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</si>
  <si>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</si>
  <si>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</si>
  <si>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</si>
  <si>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</si>
  <si>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</si>
  <si>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</si>
  <si>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</si>
  <si>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</si>
  <si>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</si>
  <si>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</si>
  <si>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</si>
  <si>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</si>
  <si>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</si>
  <si>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</si>
  <si>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</si>
  <si>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</si>
  <si>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</si>
  <si>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</si>
  <si>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</si>
  <si>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</si>
  <si>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</si>
  <si>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</si>
  <si>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</si>
  <si>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</si>
  <si>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</si>
  <si>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</si>
  <si>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</si>
  <si>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</si>
  <si>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</si>
  <si>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</si>
  <si>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</si>
  <si>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</si>
  <si>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</si>
  <si>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</si>
  <si>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</si>
  <si>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</si>
  <si>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</si>
  <si>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</si>
  <si>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</si>
  <si>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</si>
  <si>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</si>
  <si>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</si>
  <si>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</si>
  <si>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</si>
  <si>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</si>
  <si>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</si>
  <si>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</si>
  <si>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</si>
  <si>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</si>
  <si>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</si>
  <si>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</si>
  <si>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</si>
  <si>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</si>
  <si>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</si>
  <si>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</si>
  <si>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</si>
  <si>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</si>
  <si>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</si>
  <si>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</si>
  <si>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</si>
  <si>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</si>
  <si>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</si>
  <si>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</si>
  <si>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</si>
  <si>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</si>
  <si>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</si>
  <si>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</si>
  <si>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</si>
  <si>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</si>
  <si>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</si>
  <si>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</si>
  <si>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</si>
  <si>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</si>
  <si>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</si>
  <si>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</si>
  <si>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</si>
  <si>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</si>
  <si>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</si>
  <si>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</si>
  <si>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</si>
  <si>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</si>
  <si>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</si>
  <si>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</si>
  <si>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</si>
  <si>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</si>
  <si>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</si>
  <si>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</si>
  <si>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</si>
  <si>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</si>
  <si>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</si>
  <si>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</si>
  <si>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</si>
  <si>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</si>
  <si>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</si>
  <si>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</si>
  <si>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</si>
  <si>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</si>
  <si>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</si>
  <si>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</si>
  <si>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</si>
  <si>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</si>
  <si>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</si>
  <si>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</si>
  <si>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</si>
  <si>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</si>
  <si>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</si>
  <si>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</si>
  <si>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</si>
  <si>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</si>
  <si>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</si>
  <si>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</si>
  <si>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</si>
  <si>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</si>
  <si>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</si>
  <si>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</si>
  <si>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</si>
  <si>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</si>
  <si>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</si>
  <si>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</si>
  <si>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</si>
  <si>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</si>
  <si>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</si>
  <si>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</si>
  <si>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</si>
  <si>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</si>
  <si>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</si>
  <si>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</si>
  <si>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</si>
  <si>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</si>
  <si>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</si>
  <si>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</si>
  <si>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</si>
  <si>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</si>
  <si>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</si>
  <si>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</si>
  <si>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</si>
  <si>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</si>
  <si>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</si>
  <si>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</si>
  <si>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</si>
  <si>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</si>
  <si>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</si>
  <si>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</si>
  <si>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</si>
  <si>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</si>
  <si>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</si>
  <si>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</si>
  <si>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</si>
  <si>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</si>
  <si>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</si>
  <si>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</si>
  <si>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</si>
  <si>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</si>
  <si>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</si>
  <si>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</si>
  <si>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</si>
  <si>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</si>
  <si>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</si>
  <si>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</si>
  <si>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</si>
  <si>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</si>
  <si>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</si>
  <si>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</si>
  <si>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</si>
  <si>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</si>
  <si>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</si>
  <si>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</si>
  <si>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</si>
  <si>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</si>
  <si>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</si>
  <si>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</si>
  <si>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</si>
  <si>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</si>
  <si>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</si>
  <si>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</si>
  <si>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</si>
  <si>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</si>
  <si>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</si>
  <si>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</si>
  <si>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</si>
  <si>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</si>
  <si>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</si>
  <si>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</si>
  <si>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</si>
  <si>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</si>
  <si>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</si>
  <si>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</si>
  <si>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</si>
  <si>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</si>
  <si>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</si>
  <si>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</si>
  <si>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</si>
  <si>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</si>
  <si>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</si>
  <si>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</si>
  <si>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</si>
  <si>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</si>
  <si>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</si>
  <si>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</si>
  <si>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</si>
  <si>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</si>
  <si>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</si>
  <si>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</si>
  <si>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</si>
  <si>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</si>
  <si>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</si>
  <si>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</si>
  <si>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</si>
  <si>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</si>
  <si>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</si>
  <si>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</si>
  <si>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</si>
  <si>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</si>
  <si>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</si>
  <si>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</si>
  <si>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</si>
  <si>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</si>
  <si>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</si>
  <si>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</si>
  <si>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</si>
  <si>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</si>
  <si>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</si>
  <si>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</si>
  <si>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</si>
  <si>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</si>
  <si>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</si>
  <si>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</si>
  <si>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</si>
  <si>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</si>
  <si>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</si>
  <si>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</si>
  <si>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</si>
  <si>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</si>
  <si>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</si>
  <si>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</si>
  <si>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</si>
  <si>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</si>
  <si>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</si>
  <si>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</si>
  <si>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</si>
  <si>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</si>
  <si>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</si>
  <si>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</si>
  <si>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</si>
  <si>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</si>
  <si>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</si>
  <si>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</si>
  <si>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</si>
  <si>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</si>
  <si>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</si>
  <si>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</si>
  <si>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</si>
  <si>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</si>
  <si>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</si>
  <si>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</si>
  <si>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</si>
  <si>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</si>
  <si>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</si>
  <si>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</si>
  <si>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</si>
  <si>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</si>
  <si>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</si>
  <si>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</si>
  <si>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</si>
  <si>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</si>
  <si>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</si>
  <si>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</si>
  <si>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</si>
  <si>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</si>
  <si>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</si>
  <si>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</si>
  <si>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</si>
  <si>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</si>
  <si>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</si>
  <si>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</si>
  <si>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</si>
  <si>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</si>
  <si>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</si>
  <si>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</si>
  <si>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</si>
  <si>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</si>
  <si>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</si>
  <si>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</si>
  <si>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</si>
  <si>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</si>
  <si>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</si>
  <si>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</si>
  <si>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</si>
  <si>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</si>
  <si>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</si>
  <si>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</si>
  <si>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</si>
  <si>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</si>
  <si>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</si>
  <si>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</si>
  <si>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</si>
  <si>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</si>
  <si>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</si>
  <si>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</si>
  <si>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</si>
  <si>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</si>
  <si>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</si>
  <si>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</si>
  <si>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</si>
  <si>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</si>
  <si>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</si>
  <si>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</si>
  <si>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</si>
  <si>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</si>
  <si>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</si>
  <si>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</si>
  <si>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</si>
  <si>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</si>
  <si>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</si>
  <si>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</si>
  <si>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</si>
  <si>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</si>
  <si>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</si>
  <si>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</si>
  <si>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</si>
  <si>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</si>
  <si>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</si>
  <si>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</si>
  <si>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</si>
  <si>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</si>
  <si>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</si>
  <si>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</si>
  <si>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</si>
  <si>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</si>
  <si>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</si>
  <si>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</si>
  <si>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</si>
  <si>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</si>
  <si>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</si>
  <si>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</si>
  <si>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</si>
  <si>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</si>
  <si>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</si>
  <si>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</si>
  <si>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</si>
  <si>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</si>
  <si>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</si>
  <si>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</si>
  <si>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</si>
  <si>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</si>
  <si>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</si>
  <si>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</si>
  <si>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</si>
  <si>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</si>
  <si>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</si>
  <si>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</si>
  <si>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</si>
  <si>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</si>
  <si>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</si>
  <si>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</si>
  <si>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</si>
  <si>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</si>
  <si>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</si>
  <si>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</si>
  <si>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</si>
  <si>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</si>
  <si>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</si>
  <si>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</si>
  <si>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</si>
  <si>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</si>
  <si>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</si>
  <si>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</si>
  <si>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</si>
  <si>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</si>
  <si>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</si>
  <si>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</si>
  <si>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</si>
  <si>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</si>
  <si>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</si>
  <si>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</si>
  <si>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</si>
  <si>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</si>
  <si>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</si>
  <si>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</si>
  <si>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</si>
  <si>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</si>
  <si>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</si>
  <si>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</si>
  <si>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</si>
  <si>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</si>
  <si>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</si>
  <si>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</si>
  <si>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</si>
  <si>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</si>
  <si>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</si>
  <si>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</si>
  <si>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</si>
  <si>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</si>
  <si>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</si>
  <si>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</si>
  <si>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</si>
  <si>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</si>
  <si>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</si>
  <si>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</si>
  <si>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</si>
  <si>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</si>
  <si>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</si>
  <si>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</si>
  <si>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</si>
  <si>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</si>
  <si>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</si>
  <si>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</si>
  <si>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</si>
  <si>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</si>
  <si>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</si>
  <si>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</si>
  <si>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</si>
  <si>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</si>
  <si>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</si>
  <si>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</si>
  <si>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</si>
  <si>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</si>
  <si>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</si>
  <si>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</si>
  <si>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</si>
  <si>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</si>
  <si>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</si>
  <si>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</si>
  <si>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</si>
  <si>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</si>
  <si>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</si>
  <si>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</si>
  <si>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</si>
  <si>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</si>
  <si>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</si>
  <si>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</si>
  <si>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</si>
  <si>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</si>
  <si>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</si>
  <si>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</si>
  <si>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</si>
  <si>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</si>
  <si>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</si>
  <si>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</si>
  <si>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</si>
  <si>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</si>
  <si>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</si>
  <si>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</si>
  <si>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</si>
  <si>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</si>
  <si>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</si>
  <si>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</si>
  <si>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</si>
  <si>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</si>
  <si>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</si>
  <si>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</si>
  <si>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</si>
  <si>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</si>
  <si>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</si>
  <si>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</si>
  <si>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</si>
  <si>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</si>
  <si>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</si>
  <si>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</si>
  <si>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</si>
  <si>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</si>
  <si>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</si>
  <si>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</si>
  <si>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</si>
  <si>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</si>
  <si>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</si>
  <si>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</si>
  <si>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</si>
  <si>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</si>
  <si>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</si>
  <si>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</si>
  <si>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</si>
  <si>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</si>
  <si>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</si>
  <si>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</si>
  <si>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</si>
  <si>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</si>
  <si>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</si>
  <si>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</si>
  <si>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</si>
  <si>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</si>
  <si>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</si>
  <si>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</si>
  <si>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</si>
  <si>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</si>
  <si>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</si>
  <si>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</si>
  <si>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</si>
  <si>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</si>
  <si>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</si>
  <si>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</si>
  <si>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</si>
  <si>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</si>
  <si>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</si>
  <si>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</si>
  <si>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</si>
  <si>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</si>
  <si>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</si>
  <si>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</si>
  <si>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</si>
  <si>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</si>
  <si>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</si>
  <si>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</si>
  <si>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</si>
  <si>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</si>
  <si>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</si>
  <si>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</si>
  <si>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</si>
  <si>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</si>
  <si>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</si>
  <si>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</si>
  <si>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</si>
  <si>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</si>
  <si>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</si>
  <si>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</si>
  <si>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</si>
  <si>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</si>
  <si>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</si>
  <si>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</si>
  <si>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</si>
  <si>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</si>
  <si>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</si>
  <si>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</si>
  <si>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</si>
  <si>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</si>
  <si>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</si>
  <si>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</si>
  <si>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</si>
  <si>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</si>
  <si>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</si>
  <si>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</si>
  <si>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</si>
  <si>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</si>
  <si>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</si>
  <si>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</si>
  <si>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</si>
  <si>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</si>
  <si>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</si>
  <si>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</si>
  <si>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</si>
  <si>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</si>
  <si>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</si>
  <si>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</si>
  <si>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</si>
  <si>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</si>
  <si>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</si>
  <si>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</si>
  <si>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</si>
  <si>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</si>
  <si>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</si>
  <si>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</si>
  <si>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</si>
  <si>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</si>
  <si>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</si>
  <si>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</si>
  <si>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</si>
  <si>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</si>
  <si>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</si>
  <si>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</si>
  <si>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</si>
  <si>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</si>
  <si>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</si>
  <si>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</si>
  <si>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</si>
  <si>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</si>
  <si>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</si>
  <si>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</si>
  <si>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</si>
  <si>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</si>
  <si>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</si>
  <si>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</si>
  <si>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</si>
  <si>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</si>
  <si>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</si>
  <si>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</si>
  <si>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</si>
  <si>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</si>
  <si>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</si>
  <si>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</si>
  <si>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</si>
  <si>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</si>
  <si>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</si>
  <si>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</si>
  <si>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</si>
  <si>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</si>
  <si>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</si>
  <si>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</si>
  <si>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</si>
  <si>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</si>
  <si>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</si>
  <si>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</si>
  <si>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</si>
  <si>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</si>
  <si>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</si>
  <si>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</si>
  <si>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</si>
  <si>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</si>
  <si>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</si>
  <si>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</si>
  <si>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</si>
  <si>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</si>
  <si>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</si>
  <si>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</si>
  <si>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</si>
  <si>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</si>
  <si>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</si>
  <si>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</si>
  <si>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</si>
  <si>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</si>
  <si>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</si>
  <si>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</si>
  <si>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</si>
  <si>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</si>
  <si>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</si>
  <si>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</si>
  <si>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</si>
  <si>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</si>
  <si>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</si>
  <si>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</si>
  <si>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</si>
  <si>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</si>
  <si>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</si>
  <si>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</si>
  <si>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</si>
  <si>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</si>
  <si>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</si>
  <si>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</si>
  <si>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</si>
  <si>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</si>
  <si>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</si>
  <si>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</si>
  <si>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</si>
  <si>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</si>
  <si>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</si>
  <si>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</si>
  <si>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</si>
  <si>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</si>
  <si>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</si>
  <si>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</si>
  <si>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</si>
  <si>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</si>
  <si>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</si>
  <si>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</si>
  <si>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</si>
  <si>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</si>
  <si>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</si>
  <si>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</si>
  <si>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</si>
  <si>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</si>
  <si>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</si>
  <si>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</si>
  <si>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</si>
  <si>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</si>
  <si>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</si>
  <si>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</si>
  <si>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</si>
  <si>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</si>
  <si>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</si>
  <si>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</si>
  <si>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</si>
  <si>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</si>
  <si>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</si>
  <si>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</si>
  <si>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</si>
  <si>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</si>
  <si>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</si>
  <si>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</si>
  <si>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</si>
  <si>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</si>
  <si>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</si>
  <si>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</si>
  <si>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</si>
  <si>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</si>
  <si>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</si>
  <si>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</si>
  <si>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</si>
  <si>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</si>
  <si>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</si>
  <si>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</si>
  <si>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</si>
  <si>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</si>
  <si>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</si>
  <si>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</si>
  <si>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</si>
  <si>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</si>
  <si>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</si>
  <si>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</si>
  <si>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</si>
  <si>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</si>
  <si>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</si>
  <si>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</si>
  <si>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</si>
  <si>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</si>
  <si>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</si>
  <si>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</si>
  <si>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</si>
  <si>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</si>
  <si>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</si>
  <si>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</si>
  <si>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</si>
  <si>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</si>
  <si>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</si>
  <si>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</si>
  <si>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</si>
  <si>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</si>
  <si>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</si>
  <si>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</si>
  <si>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</si>
  <si>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</si>
  <si>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</si>
  <si>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</si>
  <si>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</si>
  <si>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</si>
  <si>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</si>
  <si>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</si>
  <si>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</si>
  <si>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</si>
  <si>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</si>
  <si>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</si>
  <si>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</si>
  <si>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</si>
  <si>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</si>
  <si>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</si>
  <si>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</si>
  <si>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</si>
  <si>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</si>
  <si>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</si>
  <si>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</si>
  <si>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</si>
  <si>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</si>
  <si>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</si>
  <si>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</si>
  <si>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</si>
  <si>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</si>
  <si>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</si>
  <si>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</si>
  <si>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</si>
  <si>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</si>
  <si>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</si>
  <si>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</si>
  <si>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</si>
  <si>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</si>
  <si>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</si>
  <si>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</si>
  <si>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</si>
  <si>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</si>
  <si>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</si>
  <si>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</si>
  <si>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</si>
  <si>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</si>
  <si>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</si>
  <si>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</si>
  <si>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</si>
  <si>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</si>
  <si>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</si>
  <si>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</si>
  <si>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</si>
  <si>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</si>
  <si>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</si>
  <si>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</si>
  <si>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</si>
  <si>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</si>
  <si>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</si>
  <si>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</si>
  <si>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</si>
  <si>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</si>
  <si>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</si>
  <si>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</si>
  <si>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</si>
  <si>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</si>
  <si>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</si>
  <si>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</si>
  <si>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</si>
  <si>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</si>
  <si>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</si>
  <si>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</si>
  <si>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</si>
  <si>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</si>
  <si>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</si>
  <si>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</si>
  <si>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</si>
  <si>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</si>
  <si>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</si>
  <si>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</si>
  <si>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</si>
  <si>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</si>
  <si>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</si>
  <si>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</si>
  <si>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</si>
  <si>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</si>
  <si>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</si>
  <si>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</si>
  <si>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</si>
  <si>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</si>
  <si>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</si>
  <si>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</si>
  <si>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</si>
  <si>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</si>
  <si>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</si>
  <si>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</si>
  <si>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</si>
  <si>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</si>
  <si>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</si>
  <si>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</si>
  <si>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</si>
  <si>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</si>
  <si>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</si>
  <si>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</si>
  <si>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</si>
  <si>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</si>
  <si>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</si>
  <si>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</si>
  <si>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</si>
  <si>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</si>
  <si>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</si>
  <si>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</si>
  <si>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</si>
  <si>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</si>
  <si>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</si>
  <si>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</si>
  <si>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</si>
  <si>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</si>
  <si>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</si>
  <si>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</si>
  <si>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</si>
  <si>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</si>
  <si>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</si>
  <si>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</si>
  <si>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</si>
  <si>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</si>
  <si>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</si>
  <si>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</si>
  <si>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</si>
  <si>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</si>
  <si>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</si>
  <si>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</si>
  <si>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</si>
  <si>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</si>
  <si>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</si>
  <si>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</si>
  <si>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</si>
  <si>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</si>
  <si>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</si>
  <si>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</si>
  <si>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</si>
  <si>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</si>
  <si>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</si>
  <si>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</si>
  <si>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</si>
  <si>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</si>
  <si>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</si>
  <si>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</si>
  <si>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</si>
  <si>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</si>
  <si>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</si>
  <si>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</si>
  <si>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</si>
  <si>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</si>
  <si>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</si>
  <si>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</si>
  <si>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</si>
  <si>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</si>
  <si>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</si>
  <si>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</si>
  <si>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</si>
  <si>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</si>
  <si>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</si>
  <si>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</si>
  <si>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</si>
  <si>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</si>
  <si>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</si>
  <si>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</si>
  <si>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</si>
  <si>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</si>
  <si>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</si>
  <si>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</si>
  <si>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</si>
  <si>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</si>
  <si>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</si>
  <si>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</si>
  <si>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</si>
  <si>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</si>
  <si>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</si>
  <si>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</si>
  <si>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</si>
  <si>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</si>
  <si>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</si>
  <si>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</si>
  <si>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</si>
  <si>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</si>
  <si>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</si>
  <si>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</si>
  <si>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</si>
  <si>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</si>
  <si>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</si>
  <si>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</si>
  <si>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</si>
  <si>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</si>
  <si>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</si>
  <si>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</si>
  <si>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</si>
  <si>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</si>
  <si>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</si>
  <si>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</si>
  <si>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</si>
  <si>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</si>
  <si>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</si>
  <si>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</si>
  <si>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</si>
  <si>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</si>
  <si>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</si>
  <si>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</si>
  <si>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</si>
  <si>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</si>
  <si>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</si>
  <si>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</si>
  <si>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</si>
  <si>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</si>
  <si>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</si>
  <si>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</si>
  <si>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</si>
  <si>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</si>
  <si>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</si>
  <si>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</si>
  <si>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</si>
  <si>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</si>
  <si>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</si>
  <si>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</si>
  <si>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</si>
  <si>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</si>
  <si>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</si>
  <si>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</si>
  <si>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</si>
  <si>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</si>
  <si>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</si>
  <si>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</si>
  <si>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</si>
  <si>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</si>
  <si>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</si>
  <si>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</si>
  <si>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</si>
  <si>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</si>
  <si>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</si>
  <si>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</si>
  <si>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</si>
  <si>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</si>
  <si>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</si>
  <si>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</si>
  <si>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</si>
  <si>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</si>
  <si>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</si>
  <si>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</si>
  <si>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</si>
  <si>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</si>
  <si>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</si>
  <si>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</si>
  <si>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</si>
  <si>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</si>
  <si>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</si>
  <si>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</si>
  <si>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</si>
  <si>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</si>
  <si>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</si>
  <si>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</si>
  <si>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</si>
  <si>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</si>
  <si>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</si>
  <si>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</si>
  <si>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</si>
  <si>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</si>
  <si>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</si>
  <si>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</si>
  <si>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</si>
  <si>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</si>
  <si>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</si>
  <si>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</si>
  <si>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</si>
  <si>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</si>
  <si>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</si>
  <si>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</si>
  <si>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</si>
  <si>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</si>
  <si>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</si>
  <si>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</si>
  <si>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</si>
  <si>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</si>
  <si>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</si>
  <si>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</si>
  <si>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</si>
  <si>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</si>
  <si>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</si>
  <si>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</si>
  <si>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</si>
  <si>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</si>
  <si>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</si>
  <si>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</si>
  <si>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</si>
  <si>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</si>
  <si>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</si>
  <si>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</si>
  <si>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</si>
  <si>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</si>
  <si>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</si>
  <si>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</si>
  <si>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</si>
  <si>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</si>
  <si>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</si>
  <si>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</si>
  <si>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</si>
  <si>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</si>
  <si>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</si>
  <si>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</si>
  <si>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</si>
  <si>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</si>
  <si>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</si>
  <si>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</si>
  <si>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</si>
  <si>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</si>
  <si>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</si>
  <si>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</si>
  <si>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</si>
  <si>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</si>
  <si>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</si>
  <si>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</si>
  <si>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</si>
  <si>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</si>
  <si>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</si>
  <si>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</si>
  <si>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</si>
  <si>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</si>
  <si>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</si>
  <si>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</si>
  <si>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</si>
  <si>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</si>
  <si>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</si>
  <si>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</si>
  <si>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</si>
  <si>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</si>
  <si>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</si>
  <si>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</si>
  <si>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</si>
  <si>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</si>
  <si>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</si>
  <si>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</si>
  <si>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</si>
  <si>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</si>
  <si>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</si>
  <si>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</si>
  <si>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</si>
  <si>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</si>
  <si>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</si>
  <si>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</si>
  <si>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</si>
  <si>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</si>
  <si>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</si>
  <si>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</si>
  <si>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</si>
  <si>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</si>
  <si>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</si>
  <si>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</si>
  <si>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</si>
  <si>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</si>
  <si>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</si>
  <si>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</si>
  <si>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</si>
  <si>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</si>
  <si>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</si>
  <si>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</si>
  <si>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</si>
  <si>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</si>
  <si>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</si>
  <si>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</si>
  <si>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</si>
  <si>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</si>
  <si>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</si>
  <si>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</si>
  <si>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</si>
  <si>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</si>
  <si>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</si>
  <si>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</si>
  <si>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</si>
  <si>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</si>
  <si>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</si>
  <si>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</si>
  <si>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</si>
  <si>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</si>
  <si>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</si>
  <si>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</si>
  <si>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</si>
  <si>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</si>
  <si>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</si>
  <si>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</si>
  <si>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</si>
  <si>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</si>
  <si>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</si>
  <si>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</si>
  <si>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</si>
  <si>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</si>
  <si>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</si>
  <si>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</si>
  <si>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</si>
  <si>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</si>
  <si>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</si>
  <si>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</si>
  <si>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</si>
  <si>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</si>
  <si>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</si>
  <si>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</si>
  <si>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</si>
  <si>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</si>
  <si>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</si>
  <si>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</si>
  <si>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</si>
  <si>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</si>
  <si>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</si>
  <si>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</si>
  <si>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</si>
  <si>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</si>
  <si>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</si>
  <si>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</si>
  <si>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</si>
  <si>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</si>
  <si>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</si>
  <si>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</si>
  <si>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</si>
  <si>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</si>
  <si>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</si>
  <si>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</si>
  <si>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</si>
  <si>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</si>
  <si>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</si>
  <si>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</si>
  <si>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</si>
  <si>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</si>
  <si>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</si>
  <si>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</si>
  <si>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</si>
  <si>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</si>
  <si>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</si>
  <si>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</si>
  <si>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</si>
  <si>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</si>
  <si>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</si>
  <si>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</si>
  <si>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</si>
  <si>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</si>
  <si>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</si>
  <si>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</si>
  <si>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</si>
  <si>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</si>
  <si>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</si>
  <si>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</si>
  <si>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</si>
  <si>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</si>
  <si>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</si>
  <si>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</si>
  <si>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</si>
  <si>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</si>
  <si>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</si>
  <si>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</si>
  <si>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</si>
  <si>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</si>
  <si>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</si>
  <si>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</si>
  <si>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</si>
  <si>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</si>
  <si>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</si>
  <si>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</si>
  <si>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</si>
  <si>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</si>
  <si>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</si>
  <si>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</si>
  <si>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</si>
  <si>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</si>
  <si>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</si>
  <si>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</si>
  <si>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</si>
  <si>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</si>
  <si>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</si>
  <si>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</si>
  <si>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</si>
  <si>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</si>
  <si>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</si>
  <si>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</si>
  <si>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</si>
  <si>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</si>
  <si>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</si>
  <si>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</si>
  <si>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</si>
  <si>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</si>
  <si>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</si>
  <si>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</si>
  <si>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</si>
  <si>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</si>
  <si>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</si>
  <si>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</si>
  <si>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</si>
  <si>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</si>
  <si>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</si>
  <si>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</si>
  <si>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</si>
  <si>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</si>
  <si>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</si>
  <si>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</si>
  <si>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</si>
  <si>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</si>
  <si>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</si>
  <si>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</si>
  <si>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</si>
  <si>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</si>
  <si>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</si>
  <si>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</si>
  <si>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</si>
  <si>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</si>
  <si>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</si>
  <si>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</si>
  <si>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</si>
  <si>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</si>
  <si>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</si>
  <si>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</si>
  <si>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</si>
  <si>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</si>
  <si>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</si>
  <si>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</si>
  <si>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</si>
  <si>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</si>
  <si>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</si>
  <si>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</si>
  <si>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</si>
  <si>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</si>
  <si>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</si>
  <si>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</si>
  <si>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</si>
  <si>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</si>
  <si>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</si>
  <si>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</si>
  <si>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</si>
  <si>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</si>
  <si>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</si>
  <si>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</si>
  <si>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</si>
  <si>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</si>
  <si>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</si>
  <si>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</si>
  <si>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</si>
  <si>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</si>
  <si>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</si>
  <si>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</si>
  <si>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</si>
  <si>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</si>
  <si>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</si>
  <si>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</si>
  <si>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</si>
  <si>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</si>
  <si>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</si>
  <si>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</si>
  <si>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</si>
  <si>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</si>
  <si>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</si>
  <si>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</si>
  <si>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</si>
  <si>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</si>
  <si>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</si>
  <si>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</si>
  <si>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</si>
  <si>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</si>
  <si>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</si>
  <si>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</si>
  <si>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</si>
  <si>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</si>
  <si>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</si>
  <si>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</si>
  <si>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</si>
  <si>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</si>
  <si>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</si>
  <si>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</si>
  <si>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</si>
  <si>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</si>
  <si>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</si>
  <si>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</si>
  <si>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</si>
  <si>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</si>
  <si>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</si>
  <si>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</si>
  <si>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</si>
  <si>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</si>
  <si>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</si>
  <si>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</si>
  <si>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</si>
  <si>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</si>
  <si>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</si>
  <si>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</si>
  <si>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</si>
  <si>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</si>
  <si>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</si>
  <si>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</si>
  <si>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</si>
  <si>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</si>
  <si>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</si>
  <si>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</si>
  <si>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</si>
  <si>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</si>
  <si>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</si>
  <si>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</si>
  <si>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</si>
  <si>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</si>
  <si>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</si>
  <si>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</si>
  <si>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</si>
  <si>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</si>
  <si>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</si>
  <si>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</si>
  <si>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</si>
  <si>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</si>
  <si>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</si>
  <si>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</si>
  <si>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</si>
  <si>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</si>
  <si>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</si>
  <si>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</si>
  <si>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</si>
  <si>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</si>
  <si>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</si>
  <si>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</si>
  <si>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</si>
  <si>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</si>
  <si>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</si>
  <si>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</si>
  <si>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</si>
  <si>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</si>
  <si>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</si>
  <si>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</si>
  <si>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</si>
  <si>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</si>
  <si>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</si>
  <si>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</si>
  <si>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</si>
  <si>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</si>
  <si>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</si>
  <si>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</si>
  <si>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</si>
  <si>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</si>
  <si>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</si>
  <si>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</si>
  <si>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</si>
  <si>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</si>
  <si>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</si>
  <si>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</si>
  <si>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</si>
  <si>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</si>
  <si>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</si>
  <si>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</si>
  <si>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</si>
  <si>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</si>
  <si>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</si>
  <si>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</si>
  <si>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</si>
  <si>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</si>
  <si>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</si>
  <si>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</si>
  <si>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</si>
  <si>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</si>
  <si>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</si>
  <si>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</si>
  <si>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</si>
  <si>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</si>
  <si>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</si>
  <si>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</si>
  <si>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</si>
  <si>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</si>
  <si>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</si>
  <si>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</si>
  <si>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</si>
  <si>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</si>
  <si>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</si>
  <si>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</si>
  <si>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</si>
  <si>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</si>
  <si>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</si>
  <si>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</si>
  <si>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</si>
  <si>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</si>
  <si>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</si>
  <si>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</si>
  <si>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</si>
  <si>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</si>
  <si>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</si>
  <si>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</si>
  <si>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</si>
  <si>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</si>
  <si>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</si>
  <si>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</si>
  <si>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</si>
  <si>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</si>
  <si>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</si>
  <si>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</si>
  <si>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</si>
  <si>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</si>
  <si>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</si>
  <si>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</si>
  <si>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</si>
  <si>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</si>
  <si>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</si>
  <si>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</si>
  <si>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</si>
  <si>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</si>
  <si>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</si>
  <si>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</si>
  <si>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</si>
  <si>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</si>
  <si>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</si>
  <si>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</si>
  <si>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</si>
  <si>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</si>
  <si>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</si>
  <si>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</si>
  <si>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</si>
  <si>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</si>
  <si>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</si>
  <si>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</si>
  <si>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</si>
  <si>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</si>
  <si>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</si>
  <si>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</si>
  <si>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</si>
  <si>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</si>
  <si>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</si>
  <si>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</si>
  <si>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</si>
  <si>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</si>
  <si>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</si>
  <si>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</si>
  <si>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</si>
  <si>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</si>
  <si>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</si>
  <si>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</si>
  <si>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</si>
  <si>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</si>
  <si>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</si>
  <si>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</si>
  <si>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</si>
  <si>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</si>
  <si>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</si>
  <si>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</si>
  <si>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</si>
  <si>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</si>
  <si>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</si>
  <si>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</si>
  <si>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</si>
  <si>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</si>
  <si>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</si>
  <si>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</si>
  <si>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</si>
  <si>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</si>
  <si>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</si>
  <si>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</si>
  <si>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</si>
  <si>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</si>
  <si>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</si>
  <si>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</si>
  <si>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</si>
  <si>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</si>
  <si>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</si>
  <si>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</si>
  <si>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</si>
  <si>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</si>
  <si>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</si>
  <si>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</si>
  <si>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</si>
  <si>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</si>
  <si>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</si>
  <si>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</si>
  <si>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</si>
  <si>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</si>
  <si>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</si>
  <si>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</si>
  <si>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</si>
  <si>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</si>
  <si>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</si>
  <si>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</si>
  <si>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</si>
  <si>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</si>
  <si>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</si>
  <si>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</si>
  <si>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</si>
  <si>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</si>
  <si>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</si>
  <si>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</si>
  <si>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</si>
  <si>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</si>
  <si>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</si>
  <si>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</si>
  <si>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</si>
  <si>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</si>
  <si>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</si>
  <si>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</si>
  <si>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</si>
  <si>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</si>
  <si>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</si>
  <si>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</si>
  <si>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</si>
  <si>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</si>
  <si>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</si>
  <si>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</si>
  <si>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</si>
  <si>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</si>
  <si>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</si>
  <si>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</si>
  <si>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</si>
  <si>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</si>
  <si>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</si>
  <si>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</si>
  <si>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</si>
  <si>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</si>
  <si>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</si>
  <si>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</si>
  <si>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</si>
  <si>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</si>
  <si>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</si>
  <si>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</si>
  <si>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</si>
  <si>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</si>
  <si>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</si>
  <si>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</si>
  <si>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</si>
  <si>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</si>
  <si>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</si>
  <si>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</si>
  <si>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</si>
  <si>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</si>
  <si>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</si>
  <si>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</si>
  <si>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</si>
  <si>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</si>
  <si>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</si>
  <si>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</si>
  <si>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</si>
  <si>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</si>
  <si>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</si>
  <si>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</si>
  <si>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</si>
  <si>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</si>
  <si>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</si>
  <si>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</si>
  <si>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</si>
  <si>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</si>
  <si>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</si>
  <si>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</si>
  <si>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</si>
  <si>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</si>
  <si>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</si>
  <si>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</si>
  <si>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</si>
  <si>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</si>
  <si>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</si>
  <si>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</si>
  <si>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</si>
  <si>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</si>
  <si>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</si>
  <si>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</si>
  <si>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</si>
  <si>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</si>
  <si>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</si>
  <si>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</si>
  <si>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</si>
  <si>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</si>
  <si>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</si>
  <si>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</si>
  <si>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</si>
  <si>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</si>
  <si>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</si>
  <si>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</si>
  <si>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</si>
  <si>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</si>
  <si>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</si>
  <si>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</si>
  <si>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</si>
  <si>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</si>
  <si>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</si>
  <si>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</si>
  <si>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</si>
  <si>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</si>
  <si>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</si>
  <si>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</si>
  <si>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</si>
  <si>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</si>
  <si>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</si>
  <si>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</si>
  <si>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</si>
  <si>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</si>
  <si>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</si>
  <si>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</si>
  <si>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</si>
  <si>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</si>
  <si>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</si>
  <si>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</si>
  <si>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</si>
  <si>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</si>
  <si>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</si>
  <si>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</si>
  <si>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</si>
  <si>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</si>
  <si>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</si>
  <si>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</si>
  <si>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</si>
  <si>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</si>
  <si>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</si>
  <si>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</si>
  <si>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</si>
  <si>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</si>
  <si>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</si>
  <si>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</si>
  <si>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</si>
  <si>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</si>
  <si>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</si>
  <si>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</si>
  <si>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</si>
  <si>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</si>
  <si>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</si>
  <si>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</si>
  <si>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</si>
  <si>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</si>
  <si>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</si>
  <si>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</si>
  <si>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</si>
  <si>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</si>
  <si>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</si>
  <si>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</si>
  <si>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</si>
  <si>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</si>
  <si>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</si>
  <si>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</si>
  <si>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</si>
  <si>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</si>
  <si>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</si>
  <si>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</si>
  <si>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</si>
  <si>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</si>
  <si>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</si>
  <si>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</si>
  <si>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</si>
  <si>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</si>
  <si>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</si>
  <si>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</si>
  <si>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</si>
  <si>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</si>
  <si>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</si>
  <si>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</si>
  <si>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</si>
  <si>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</si>
  <si>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</si>
  <si>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</si>
  <si>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</si>
  <si>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</si>
  <si>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</si>
  <si>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</si>
  <si>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</si>
  <si>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</si>
  <si>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</si>
  <si>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</si>
  <si>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</si>
  <si>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</si>
  <si>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</si>
  <si>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</si>
  <si>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</si>
  <si>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</si>
  <si>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</si>
  <si>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</si>
  <si>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</si>
  <si>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</si>
  <si>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</si>
  <si>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</si>
  <si>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</si>
  <si>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</si>
  <si>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</si>
  <si>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</si>
  <si>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</si>
  <si>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</si>
  <si>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</si>
  <si>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</si>
  <si>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</si>
  <si>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</si>
  <si>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</si>
  <si>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</si>
  <si>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</si>
  <si>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</si>
  <si>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</si>
  <si>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</si>
  <si>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</si>
  <si>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</si>
  <si>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</si>
  <si>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</si>
  <si>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</si>
  <si>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</si>
  <si>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</si>
  <si>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</si>
  <si>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</si>
  <si>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</si>
  <si>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</si>
  <si>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</si>
  <si>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</si>
  <si>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</si>
  <si>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</si>
  <si>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</si>
  <si>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</si>
  <si>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</si>
  <si>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</si>
  <si>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</si>
  <si>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</si>
  <si>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</si>
  <si>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</si>
  <si>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</si>
  <si>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</si>
  <si>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</si>
  <si>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</si>
  <si>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</si>
  <si>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</si>
  <si>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</si>
  <si>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</si>
  <si>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</si>
  <si>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</si>
  <si>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</si>
  <si>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</si>
  <si>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</si>
  <si>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</si>
  <si>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</si>
  <si>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</si>
  <si>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</si>
  <si>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</si>
  <si>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</si>
  <si>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</si>
  <si>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</si>
  <si>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</si>
  <si>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</si>
  <si>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</si>
  <si>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</si>
  <si>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</si>
  <si>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</si>
  <si>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</si>
  <si>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</si>
  <si>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</si>
  <si>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</si>
  <si>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</si>
  <si>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</si>
  <si>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</si>
  <si>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</si>
  <si>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</si>
  <si>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</si>
  <si>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</si>
  <si>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</si>
  <si>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</si>
  <si>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</si>
  <si>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</si>
  <si>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</si>
  <si>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</si>
  <si>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</si>
  <si>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</si>
  <si>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</si>
  <si>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</si>
  <si>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</si>
  <si>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</si>
  <si>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</si>
  <si>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</si>
  <si>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</si>
  <si>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</si>
  <si>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</si>
  <si>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</si>
  <si>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</si>
  <si>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</si>
  <si>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</si>
  <si>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</si>
  <si>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</si>
  <si>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</si>
  <si>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</si>
  <si>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</si>
  <si>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</si>
  <si>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</si>
  <si>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</si>
  <si>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</si>
  <si>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</si>
  <si>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</si>
  <si>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</si>
  <si>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</si>
  <si>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</si>
  <si>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</si>
  <si>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</si>
  <si>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</si>
  <si>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</si>
  <si>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</si>
  <si>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</si>
  <si>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</si>
  <si>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</si>
  <si>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</si>
  <si>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</si>
  <si>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</si>
  <si>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</si>
  <si>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</si>
  <si>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</si>
  <si>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</si>
  <si>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</si>
  <si>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</si>
  <si>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</si>
  <si>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</si>
  <si>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</si>
  <si>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</si>
  <si>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</si>
  <si>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</si>
  <si>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</si>
  <si>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</si>
  <si>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</si>
  <si>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</si>
  <si>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</si>
  <si>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</si>
  <si>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</si>
  <si>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</si>
  <si>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</si>
  <si>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</si>
  <si>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</si>
  <si>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</si>
  <si>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</si>
  <si>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</si>
  <si>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</si>
  <si>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</si>
  <si>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</si>
  <si>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</si>
  <si>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</si>
  <si>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</si>
  <si>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</si>
  <si>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</si>
  <si>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</si>
  <si>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</si>
  <si>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</si>
  <si>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</si>
  <si>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</si>
  <si>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</si>
  <si>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</si>
  <si>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</si>
  <si>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</si>
  <si>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</si>
  <si>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</si>
  <si>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</si>
  <si>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</si>
  <si>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</si>
  <si>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</si>
  <si>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</si>
  <si>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</si>
  <si>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</si>
  <si>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</si>
  <si>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</si>
  <si>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</si>
  <si>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</si>
  <si>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</si>
  <si>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</si>
  <si>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</si>
  <si>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</si>
  <si>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</si>
  <si>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</si>
  <si>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</si>
  <si>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</si>
  <si>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</si>
  <si>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</si>
  <si>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</si>
  <si>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</si>
  <si>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</si>
  <si>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</si>
  <si>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</si>
  <si>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</si>
  <si>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</si>
  <si>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</si>
  <si>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</si>
  <si>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</si>
  <si>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</si>
  <si>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</si>
  <si>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</si>
  <si>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</si>
  <si>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</si>
  <si>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</si>
  <si>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</si>
  <si>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</si>
  <si>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</si>
  <si>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</si>
  <si>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</si>
  <si>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</si>
  <si>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</si>
  <si>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</si>
  <si>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</si>
  <si>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</si>
  <si>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</si>
  <si>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</si>
  <si>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</si>
  <si>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</si>
  <si>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</si>
  <si>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</si>
  <si>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</si>
  <si>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</si>
  <si>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</si>
  <si>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</si>
  <si>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</si>
  <si>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</si>
  <si>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</si>
  <si>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</si>
  <si>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</si>
  <si>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</si>
  <si>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</si>
  <si>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</si>
  <si>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</si>
  <si>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</si>
  <si>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</si>
  <si>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</si>
  <si>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</si>
  <si>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</si>
  <si>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</si>
  <si>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</si>
  <si>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</si>
  <si>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</si>
  <si>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</si>
  <si>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</si>
  <si>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</si>
  <si>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</si>
  <si>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</si>
  <si>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</si>
  <si>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</si>
  <si>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</si>
  <si>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</si>
  <si>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</si>
  <si>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</si>
  <si>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</si>
  <si>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</si>
  <si>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</si>
  <si>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</si>
  <si>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</si>
  <si>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</si>
  <si>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</si>
  <si>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</si>
  <si>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</si>
  <si>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</si>
  <si>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</si>
  <si>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</si>
  <si>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</si>
  <si>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</si>
  <si>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</si>
  <si>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</si>
  <si>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</si>
  <si>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</si>
  <si>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</si>
  <si>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</si>
  <si>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</si>
  <si>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</si>
  <si>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</si>
  <si>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</si>
  <si>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</si>
  <si>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</si>
  <si>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</si>
  <si>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</si>
  <si>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</si>
  <si>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</si>
  <si>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</si>
  <si>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</si>
  <si>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</si>
  <si>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</si>
  <si>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</si>
  <si>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</si>
  <si>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</si>
  <si>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</si>
  <si>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</si>
  <si>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</si>
  <si>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</si>
  <si>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</si>
  <si>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</si>
  <si>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</si>
  <si>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</si>
  <si>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</si>
  <si>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</si>
  <si>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</si>
  <si>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</si>
  <si>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</si>
  <si>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</si>
  <si>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</si>
  <si>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</si>
  <si>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</si>
  <si>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</si>
  <si>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</si>
  <si>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</si>
  <si>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</si>
  <si>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</si>
  <si>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</si>
  <si>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</si>
  <si>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</si>
  <si>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</si>
  <si>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</si>
  <si>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</si>
  <si>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</si>
  <si>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</si>
  <si>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</si>
  <si>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</si>
  <si>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</si>
  <si>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</si>
  <si>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</si>
  <si>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</si>
  <si>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</si>
  <si>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</si>
  <si>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</si>
  <si>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</si>
  <si>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</si>
  <si>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</si>
  <si>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</si>
  <si>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</si>
  <si>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</si>
  <si>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</si>
  <si>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</si>
  <si>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</si>
  <si>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</si>
  <si>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</si>
  <si>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</si>
  <si>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</si>
  <si>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</si>
  <si>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</si>
  <si>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</si>
  <si>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</si>
  <si>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</si>
  <si>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</si>
  <si>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</si>
  <si>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</si>
  <si>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</si>
  <si>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</si>
  <si>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</si>
  <si>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</si>
  <si>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</si>
  <si>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</si>
  <si>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</si>
  <si>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</si>
  <si>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</si>
  <si>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</si>
  <si>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</si>
  <si>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</si>
  <si>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</si>
  <si>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</si>
  <si>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</si>
  <si>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</si>
  <si>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</si>
  <si>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</si>
  <si>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</si>
  <si>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</si>
  <si>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</si>
  <si>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</si>
  <si>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</si>
  <si>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</si>
  <si>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</si>
  <si>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</si>
  <si>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</si>
  <si>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</si>
  <si>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</si>
  <si>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</si>
  <si>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</si>
  <si>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</si>
  <si>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</si>
  <si>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</si>
  <si>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</si>
  <si>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</si>
  <si>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</si>
  <si>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</si>
  <si>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</si>
  <si>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</si>
  <si>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</si>
  <si>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</si>
  <si>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</si>
  <si>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</si>
  <si>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</si>
  <si>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</si>
  <si>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</si>
  <si>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</si>
  <si>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</si>
  <si>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</si>
  <si>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</si>
  <si>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</si>
  <si>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</si>
  <si>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</si>
  <si>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</si>
  <si>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</si>
  <si>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</si>
  <si>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</si>
  <si>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</si>
  <si>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</si>
  <si>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</si>
  <si>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</si>
  <si>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</si>
  <si>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</si>
  <si>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</si>
  <si>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</si>
  <si>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</si>
  <si>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</si>
  <si>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</si>
  <si>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</si>
  <si>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</si>
  <si>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</si>
  <si>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</si>
  <si>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</si>
  <si>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</si>
  <si>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</si>
  <si>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</si>
  <si>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</si>
  <si>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</si>
  <si>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</si>
  <si>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</si>
  <si>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</si>
  <si>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</si>
  <si>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</si>
  <si>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</si>
  <si>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</si>
  <si>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</si>
  <si>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</si>
  <si>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</si>
  <si>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</si>
  <si>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</si>
  <si>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</si>
  <si>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</si>
  <si>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</si>
  <si>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</si>
  <si>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</si>
  <si>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</si>
  <si>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</si>
  <si>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</si>
  <si>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</si>
  <si>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</si>
  <si>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</si>
  <si>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</si>
  <si>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</si>
  <si>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</si>
  <si>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</si>
  <si>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</si>
  <si>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</si>
  <si>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</si>
  <si>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</si>
  <si>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</si>
  <si>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</si>
  <si>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</si>
  <si>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</si>
  <si>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</si>
  <si>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</si>
  <si>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</si>
  <si>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</si>
  <si>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</si>
  <si>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</si>
  <si>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</si>
  <si>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</si>
  <si>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</si>
  <si>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</si>
  <si>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</si>
  <si>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</si>
  <si>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</si>
  <si>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</si>
  <si>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</si>
  <si>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</si>
  <si>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</si>
  <si>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</si>
  <si>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</si>
  <si>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</si>
  <si>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</si>
  <si>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</si>
  <si>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</si>
  <si>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</si>
  <si>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</si>
  <si>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</si>
  <si>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</si>
  <si>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</si>
  <si>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</si>
  <si>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</si>
  <si>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</si>
  <si>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</si>
  <si>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</si>
  <si>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</si>
  <si>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</si>
  <si>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</si>
  <si>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</si>
  <si>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</si>
  <si>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</si>
  <si>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</si>
  <si>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</si>
  <si>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</si>
  <si>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</si>
  <si>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</si>
  <si>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</si>
  <si>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</si>
  <si>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</si>
  <si>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</si>
  <si>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</si>
  <si>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</si>
  <si>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</si>
  <si>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</si>
  <si>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</si>
  <si>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</si>
  <si>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</si>
  <si>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</si>
  <si>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</si>
  <si>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</si>
  <si>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</si>
  <si>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</si>
  <si>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</si>
  <si>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</si>
  <si>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</si>
  <si>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</si>
  <si>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</si>
  <si>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</si>
  <si>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</si>
  <si>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</si>
  <si>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</si>
  <si>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</si>
  <si>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</si>
  <si>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</si>
  <si>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</si>
  <si>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</si>
  <si>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</si>
  <si>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</si>
  <si>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</si>
  <si>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</si>
  <si>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</si>
  <si>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</si>
  <si>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</si>
  <si>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</si>
  <si>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</si>
  <si>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</si>
  <si>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</si>
  <si>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</si>
  <si>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</si>
  <si>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</si>
  <si>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</si>
  <si>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</si>
  <si>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</si>
  <si>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</si>
  <si>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</si>
  <si>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</si>
  <si>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</si>
  <si>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</si>
  <si>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</si>
  <si>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</si>
  <si>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</si>
  <si>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</si>
  <si>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</si>
  <si>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</si>
  <si>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</si>
  <si>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</si>
  <si>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</si>
  <si>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</si>
  <si>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</si>
  <si>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</si>
  <si>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</si>
  <si>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</si>
  <si>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</si>
  <si>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</si>
  <si>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</si>
  <si>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</si>
  <si>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</si>
  <si>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</si>
  <si>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</si>
  <si>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</si>
  <si>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</si>
  <si>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</si>
  <si>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</si>
  <si>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</si>
  <si>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</si>
  <si>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</si>
  <si>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</si>
  <si>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</si>
  <si>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</si>
  <si>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</si>
  <si>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</si>
  <si>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</si>
  <si>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</si>
  <si>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</si>
  <si>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</si>
  <si>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</si>
  <si>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</si>
  <si>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</si>
  <si>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</si>
  <si>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</si>
  <si>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</si>
  <si>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</si>
  <si>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</si>
  <si>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</si>
  <si>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</si>
  <si>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</si>
  <si>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</si>
  <si>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</si>
  <si>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</si>
  <si>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</si>
  <si>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</si>
  <si>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</si>
  <si>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</si>
  <si>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</si>
  <si>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</si>
  <si>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</si>
  <si>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</si>
  <si>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</si>
  <si>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</si>
  <si>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</si>
  <si>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</si>
  <si>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</si>
  <si>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</si>
  <si>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</si>
  <si>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</si>
  <si>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</si>
  <si>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</si>
  <si>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</si>
  <si>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</si>
  <si>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</si>
  <si>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</si>
  <si>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</si>
  <si>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</si>
  <si>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</si>
  <si>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</si>
  <si>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</si>
  <si>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</si>
  <si>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</si>
  <si>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</si>
  <si>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</si>
  <si>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</si>
  <si>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</si>
  <si>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</si>
  <si>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</si>
  <si>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</si>
  <si>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</si>
  <si>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</si>
  <si>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</si>
  <si>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</si>
  <si>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</si>
  <si>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</si>
  <si>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</si>
  <si>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</si>
  <si>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</si>
  <si>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</si>
  <si>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</si>
  <si>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</si>
  <si>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</si>
  <si>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</si>
  <si>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</si>
  <si>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</si>
  <si>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</si>
  <si>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</si>
  <si>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</si>
  <si>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</si>
  <si>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</si>
  <si>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</si>
  <si>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</si>
  <si>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</si>
  <si>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</si>
  <si>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</si>
  <si>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</si>
  <si>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</si>
  <si>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</si>
  <si>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</si>
  <si>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</si>
  <si>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</si>
  <si>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</si>
  <si>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</si>
  <si>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</si>
  <si>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</si>
  <si>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</si>
  <si>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</si>
  <si>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</si>
  <si>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</si>
  <si>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</si>
  <si>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</si>
  <si>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</si>
  <si>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</si>
  <si>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</si>
  <si>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</si>
  <si>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</si>
  <si>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</si>
  <si>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</si>
  <si>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</si>
  <si>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</si>
  <si>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</si>
  <si>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</si>
  <si>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</si>
  <si>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</si>
  <si>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</si>
  <si>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</si>
  <si>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</si>
  <si>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</si>
  <si>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</si>
  <si>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</si>
  <si>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</si>
  <si>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</si>
  <si>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</si>
  <si>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</si>
  <si>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</si>
  <si>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</si>
  <si>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</si>
  <si>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</si>
  <si>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</si>
  <si>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</si>
  <si>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</si>
  <si>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</si>
  <si>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</si>
  <si>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</si>
  <si>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</si>
  <si>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</si>
  <si>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</si>
  <si>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</si>
  <si>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</si>
  <si>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</si>
  <si>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</si>
  <si>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</si>
  <si>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</si>
  <si>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</si>
  <si>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</si>
  <si>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</si>
  <si>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</si>
  <si>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</si>
  <si>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</si>
  <si>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</si>
  <si>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</si>
  <si>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</si>
  <si>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</si>
  <si>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</si>
  <si>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</si>
  <si>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</si>
  <si>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</si>
  <si>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</si>
  <si>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</si>
  <si>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</si>
  <si>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</si>
  <si>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</si>
  <si>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</si>
  <si>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</si>
  <si>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</si>
  <si>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</si>
  <si>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</si>
  <si>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</si>
  <si>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</si>
  <si>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</si>
  <si>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</si>
  <si>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</si>
  <si>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</si>
  <si>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</si>
  <si>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</si>
  <si>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</si>
  <si>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</si>
  <si>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</si>
  <si>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</si>
  <si>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</si>
  <si>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</si>
  <si>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</si>
  <si>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</si>
  <si>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</si>
  <si>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</si>
  <si>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</si>
  <si>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</si>
  <si>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</si>
  <si>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</si>
  <si>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</si>
  <si>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</si>
  <si>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</si>
  <si>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</si>
  <si>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</si>
  <si>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</si>
  <si>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</si>
  <si>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</si>
  <si>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</si>
  <si>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</si>
  <si>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</si>
  <si>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</si>
  <si>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</si>
  <si>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</si>
  <si>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</si>
  <si>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</si>
  <si>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</si>
  <si>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</si>
  <si>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</si>
  <si>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</si>
  <si>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</si>
  <si>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</si>
  <si>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</si>
  <si>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</si>
  <si>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</si>
  <si>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</si>
  <si>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</si>
  <si>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</si>
  <si>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</si>
  <si>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</si>
  <si>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</si>
  <si>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</si>
  <si>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</si>
  <si>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</si>
  <si>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</si>
  <si>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</si>
  <si>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</si>
  <si>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</si>
  <si>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</si>
  <si>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</si>
  <si>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</si>
  <si>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</si>
  <si>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</si>
  <si>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</si>
  <si>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</si>
  <si>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</si>
  <si>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</si>
  <si>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</si>
  <si>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</si>
  <si>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</si>
  <si>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</si>
  <si>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</si>
  <si>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</si>
  <si>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</si>
  <si>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</si>
  <si>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</si>
  <si>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</si>
  <si>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</si>
  <si>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</si>
  <si>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</si>
  <si>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</si>
  <si>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</si>
  <si>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</si>
  <si>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</si>
  <si>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</si>
  <si>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</si>
  <si>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</si>
  <si>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</si>
  <si>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</si>
  <si>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</si>
  <si>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</si>
  <si>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</si>
  <si>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</si>
  <si>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</si>
  <si>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</si>
  <si>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</si>
  <si>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</si>
  <si>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</si>
  <si>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</si>
  <si>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</si>
  <si>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</si>
  <si>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</si>
  <si>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</si>
  <si>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</si>
  <si>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</si>
  <si>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</si>
  <si>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</si>
  <si>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</si>
  <si>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</si>
  <si>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</si>
  <si>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</si>
  <si>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</si>
  <si>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</si>
  <si>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</si>
  <si>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</si>
  <si>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</si>
  <si>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</si>
  <si>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</si>
  <si>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</si>
  <si>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</si>
  <si>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</si>
  <si>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</si>
  <si>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</si>
  <si>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</si>
  <si>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</si>
  <si>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</si>
  <si>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</si>
  <si>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</si>
  <si>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</si>
  <si>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</si>
  <si>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Name</t>
  </si>
  <si>
    <t>Blurb</t>
  </si>
  <si>
    <t>Pledge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</si>
  <si>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</si>
  <si>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</si>
  <si>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</si>
  <si>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</si>
  <si>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</si>
  <si>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</si>
  <si>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</si>
  <si>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</si>
  <si>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</t>
  </si>
  <si>
    <t>Median Pledge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</si>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</sst>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>
  <numFmts count="9">
    <numFmt numFmtId="6" formatCode="&quot;$&quot;#,##0_);[Red]\(&quot;$&quot;#,##0\)"/>
    <numFmt numFmtId="176" formatCode="m/d/yyyy;@"/>
    <numFmt numFmtId="177" formatCode="&quot;$&quot;#,##0.00"/>
    <numFmt numFmtId="8" formatCode="&quot;$&quot;#,##0.00_);[Red]\(&quot;$&quot;#,##0.00\)"/>
    <numFmt numFmtId="178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9" formatCode="_ * #,##0.00_ ;_ * \-#,##0.00_ ;_ * &quot;-&quot;??_ ;_ @_ "/>
    <numFmt numFmtId="180" formatCode="[$-409]mmmmm\-yy;@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12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0" fillId="26" borderId="7" applyNumberFormat="0" applyFon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4" borderId="4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2" borderId="1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24">
    <xf numFmtId="0" fontId="0" fillId="0" borderId="0" xfId="0"/>
    <xf numFmtId="0" fontId="0" fillId="0" borderId="0" xfId="0" applyNumberFormat="1"/>
    <xf numFmtId="0" fontId="0" fillId="0" borderId="0" xfId="0" applyAlignment="1">
      <alignment wrapText="1"/>
    </xf>
    <xf numFmtId="8" fontId="0" fillId="0" borderId="0" xfId="0" applyNumberFormat="1"/>
    <xf numFmtId="176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wrapText="1"/>
    </xf>
    <xf numFmtId="8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176" fontId="1" fillId="0" borderId="0" xfId="0" applyNumberFormat="1" applyFont="1" applyAlignment="1">
      <alignment horizontal="center"/>
    </xf>
    <xf numFmtId="49" fontId="0" fillId="0" borderId="0" xfId="0" applyNumberFormat="1"/>
    <xf numFmtId="44" fontId="0" fillId="0" borderId="0" xfId="0" applyNumberFormat="1"/>
    <xf numFmtId="177" fontId="0" fillId="0" borderId="0" xfId="0" applyNumberFormat="1"/>
    <xf numFmtId="44" fontId="1" fillId="0" borderId="0" xfId="0" applyNumberFormat="1" applyFont="1" applyAlignment="1">
      <alignment horizontal="center"/>
    </xf>
    <xf numFmtId="177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6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58" fontId="0" fillId="0" borderId="0" xfId="0" applyNumberFormat="1" applyAlignment="1">
      <alignment wrapText="1"/>
    </xf>
    <xf numFmtId="0" fontId="0" fillId="0" borderId="0" xfId="0" applyAlignment="1"/>
    <xf numFmtId="10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dxfs count="1398"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numFmt numFmtId="176" formatCode="m/d/yyyy;@"/>
    </dxf>
    <dxf>
      <fill>
        <patternFill patternType="solid">
          <bgColor theme="9" tint="0.4"/>
        </patternFill>
      </fill>
    </dxf>
    <dxf>
      <fill>
        <patternFill patternType="solid">
          <bgColor theme="9" tint="0.6"/>
        </patternFill>
      </fill>
    </dxf>
    <dxf>
      <fill>
        <patternFill patternType="solid">
          <bgColor theme="8" tint="0.4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7" tint="0.6"/>
        </patternFill>
      </fill>
    </dxf>
  </dxfs>
  <tableStyles count="0" defaultTableStyle="TableStyleMedium2" defaultPivotStyle="PivotStyleLight16"/>
  <colors>
    <mruColors>
      <color rgb="00FC000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</c:v>
                </c:pt>
                <c:pt idx="1">
                  <c:v>0.726591760299625</c:v>
                </c:pt>
                <c:pt idx="2">
                  <c:v>0.550295857988166</c:v>
                </c:pt>
                <c:pt idx="3">
                  <c:v>0.541666666666667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0.272727272727273</c:v>
                </c:pt>
                <c:pt idx="8">
                  <c:v>0.666666666666667</c:v>
                </c:pt>
                <c:pt idx="9">
                  <c:v>0.666666666666667</c:v>
                </c:pt>
                <c:pt idx="10">
                  <c:v>0</c:v>
                </c:pt>
                <c:pt idx="11">
                  <c:v>0.166666666666667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0.241935483870968</c:v>
                </c:pt>
                <c:pt idx="1">
                  <c:v>0.273408239700375</c:v>
                </c:pt>
                <c:pt idx="2">
                  <c:v>0.449704142011834</c:v>
                </c:pt>
                <c:pt idx="3">
                  <c:v>0.458333333333333</c:v>
                </c:pt>
                <c:pt idx="4">
                  <c:v>0.5</c:v>
                </c:pt>
                <c:pt idx="5">
                  <c:v>0.55</c:v>
                </c:pt>
                <c:pt idx="6">
                  <c:v>0.8</c:v>
                </c:pt>
                <c:pt idx="7">
                  <c:v>0.727272727272727</c:v>
                </c:pt>
                <c:pt idx="8">
                  <c:v>0.333333333333333</c:v>
                </c:pt>
                <c:pt idx="9">
                  <c:v>0.333333333333333</c:v>
                </c:pt>
                <c:pt idx="10">
                  <c:v>1</c:v>
                </c:pt>
                <c:pt idx="11">
                  <c:v>0.833333333333333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29000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81946960"/>
        <c:axId val="1944259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29000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1946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4425959"/>
        <c:crosses val="autoZero"/>
        <c:auto val="1"/>
        <c:lblAlgn val="ctr"/>
        <c:lblOffset val="100"/>
        <c:noMultiLvlLbl val="0"/>
      </c:catAx>
      <c:valAx>
        <c:axId val="194425959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194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Outcomes Based on Launch Date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outcomes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Date'!$A$6:$A$1399</c:f>
              <c:strCache>
                <c:ptCount val="1394"/>
                <c:pt idx="0" c:formatCode="m/d/yyyy;@">
                  <c:v>7/19/2010</c:v>
                </c:pt>
                <c:pt idx="1" c:formatCode="m/d/yyyy;@">
                  <c:v>10/27/2010</c:v>
                </c:pt>
                <c:pt idx="2" c:formatCode="m/d/yyyy;@">
                  <c:v>12/19/2010</c:v>
                </c:pt>
                <c:pt idx="3" c:formatCode="m/d/yyyy;@">
                  <c:v>3/31/2011</c:v>
                </c:pt>
                <c:pt idx="4" c:formatCode="m/d/yyyy;@">
                  <c:v>4/11/2011</c:v>
                </c:pt>
                <c:pt idx="5" c:formatCode="m/d/yyyy;@">
                  <c:v>12/6/2011</c:v>
                </c:pt>
                <c:pt idx="6" c:formatCode="m/d/yyyy;@">
                  <c:v>12/7/2011</c:v>
                </c:pt>
                <c:pt idx="7" c:formatCode="m/d/yyyy;@">
                  <c:v>1/15/2012</c:v>
                </c:pt>
                <c:pt idx="8" c:formatCode="m/d/yyyy;@">
                  <c:v>3/2/2012</c:v>
                </c:pt>
                <c:pt idx="9" c:formatCode="m/d/yyyy;@">
                  <c:v>4/14/2012</c:v>
                </c:pt>
                <c:pt idx="10" c:formatCode="m/d/yyyy;@">
                  <c:v>4/27/2012</c:v>
                </c:pt>
                <c:pt idx="11" c:formatCode="m/d/yyyy;@">
                  <c:v>9/6/2012</c:v>
                </c:pt>
                <c:pt idx="12" c:formatCode="m/d/yyyy;@">
                  <c:v>11/13/2012</c:v>
                </c:pt>
                <c:pt idx="13" c:formatCode="m/d/yyyy;@">
                  <c:v>11/20/2012</c:v>
                </c:pt>
                <c:pt idx="14" c:formatCode="m/d/yyyy;@">
                  <c:v>11/26/2012</c:v>
                </c:pt>
                <c:pt idx="15" c:formatCode="m/d/yyyy;@">
                  <c:v>4/4/2013</c:v>
                </c:pt>
                <c:pt idx="16" c:formatCode="m/d/yyyy;@">
                  <c:v>4/11/2013</c:v>
                </c:pt>
                <c:pt idx="17" c:formatCode="m/d/yyyy;@">
                  <c:v>4/27/2013</c:v>
                </c:pt>
                <c:pt idx="18" c:formatCode="m/d/yyyy;@">
                  <c:v>6/7/2013</c:v>
                </c:pt>
                <c:pt idx="19" c:formatCode="m/d/yyyy;@">
                  <c:v>6/22/2013</c:v>
                </c:pt>
                <c:pt idx="20" c:formatCode="m/d/yyyy;@">
                  <c:v>7/11/2013</c:v>
                </c:pt>
                <c:pt idx="21" c:formatCode="m/d/yyyy;@">
                  <c:v>7/22/2013</c:v>
                </c:pt>
                <c:pt idx="22" c:formatCode="m/d/yyyy;@">
                  <c:v>8/5/2013</c:v>
                </c:pt>
                <c:pt idx="23" c:formatCode="m/d/yyyy;@">
                  <c:v>10/3/2013</c:v>
                </c:pt>
                <c:pt idx="24" c:formatCode="m/d/yyyy;@">
                  <c:v>11/13/2013</c:v>
                </c:pt>
                <c:pt idx="25" c:formatCode="m/d/yyyy;@">
                  <c:v>12/2/2013</c:v>
                </c:pt>
                <c:pt idx="26" c:formatCode="m/d/yyyy;@">
                  <c:v>4/1/2014</c:v>
                </c:pt>
                <c:pt idx="27" c:formatCode="m/d/yyyy;@">
                  <c:v>4/10/2014</c:v>
                </c:pt>
                <c:pt idx="28" c:formatCode="m/d/yyyy;@">
                  <c:v>4/11/2014</c:v>
                </c:pt>
                <c:pt idx="29" c:formatCode="m/d/yyyy;@">
                  <c:v>4/16/2014</c:v>
                </c:pt>
                <c:pt idx="30" c:formatCode="m/d/yyyy;@">
                  <c:v>4/17/2014</c:v>
                </c:pt>
                <c:pt idx="31" c:formatCode="m/d/yyyy;@">
                  <c:v>4/18/2014</c:v>
                </c:pt>
                <c:pt idx="32" c:formatCode="m/d/yyyy;@">
                  <c:v>4/18/2014</c:v>
                </c:pt>
                <c:pt idx="33" c:formatCode="m/d/yyyy;@">
                  <c:v>4/23/2014</c:v>
                </c:pt>
                <c:pt idx="34" c:formatCode="m/d/yyyy;@">
                  <c:v>4/24/2014</c:v>
                </c:pt>
                <c:pt idx="35" c:formatCode="m/d/yyyy;@">
                  <c:v>4/24/2014</c:v>
                </c:pt>
                <c:pt idx="36" c:formatCode="m/d/yyyy;@">
                  <c:v>4/24/2014</c:v>
                </c:pt>
                <c:pt idx="37" c:formatCode="m/d/yyyy;@">
                  <c:v>4/25/2014</c:v>
                </c:pt>
                <c:pt idx="38" c:formatCode="m/d/yyyy;@">
                  <c:v>4/26/2014</c:v>
                </c:pt>
                <c:pt idx="39" c:formatCode="m/d/yyyy;@">
                  <c:v>4/29/2014</c:v>
                </c:pt>
                <c:pt idx="40" c:formatCode="m/d/yyyy;@">
                  <c:v>4/29/2014</c:v>
                </c:pt>
                <c:pt idx="41" c:formatCode="m/d/yyyy;@">
                  <c:v>4/30/2014</c:v>
                </c:pt>
                <c:pt idx="42" c:formatCode="m/d/yyyy;@">
                  <c:v>5/1/2014</c:v>
                </c:pt>
                <c:pt idx="43" c:formatCode="m/d/yyyy;@">
                  <c:v>5/1/2014</c:v>
                </c:pt>
                <c:pt idx="44" c:formatCode="m/d/yyyy;@">
                  <c:v>5/2/2014</c:v>
                </c:pt>
                <c:pt idx="45" c:formatCode="m/d/yyyy;@">
                  <c:v>5/2/2014</c:v>
                </c:pt>
                <c:pt idx="46" c:formatCode="m/d/yyyy;@">
                  <c:v>5/5/2014</c:v>
                </c:pt>
                <c:pt idx="47" c:formatCode="m/d/yyyy;@">
                  <c:v>5/6/2014</c:v>
                </c:pt>
                <c:pt idx="48" c:formatCode="m/d/yyyy;@">
                  <c:v>5/6/2014</c:v>
                </c:pt>
                <c:pt idx="49" c:formatCode="m/d/yyyy;@">
                  <c:v>5/6/2014</c:v>
                </c:pt>
                <c:pt idx="50" c:formatCode="m/d/yyyy;@">
                  <c:v>5/7/2014</c:v>
                </c:pt>
                <c:pt idx="51" c:formatCode="m/d/yyyy;@">
                  <c:v>5/7/2014</c:v>
                </c:pt>
                <c:pt idx="52" c:formatCode="m/d/yyyy;@">
                  <c:v>5/7/2014</c:v>
                </c:pt>
                <c:pt idx="53" c:formatCode="m/d/yyyy;@">
                  <c:v>5/7/2014</c:v>
                </c:pt>
                <c:pt idx="54" c:formatCode="m/d/yyyy;@">
                  <c:v>5/12/2014</c:v>
                </c:pt>
                <c:pt idx="55" c:formatCode="m/d/yyyy;@">
                  <c:v>5/13/2014</c:v>
                </c:pt>
                <c:pt idx="56" c:formatCode="m/d/yyyy;@">
                  <c:v>5/13/2014</c:v>
                </c:pt>
                <c:pt idx="57" c:formatCode="m/d/yyyy;@">
                  <c:v>5/13/2014</c:v>
                </c:pt>
                <c:pt idx="58" c:formatCode="m/d/yyyy;@">
                  <c:v>5/15/2014</c:v>
                </c:pt>
                <c:pt idx="59" c:formatCode="m/d/yyyy;@">
                  <c:v>5/16/2014</c:v>
                </c:pt>
                <c:pt idx="60" c:formatCode="m/d/yyyy;@">
                  <c:v>5/16/2014</c:v>
                </c:pt>
                <c:pt idx="61" c:formatCode="m/d/yyyy;@">
                  <c:v>5/16/2014</c:v>
                </c:pt>
                <c:pt idx="62" c:formatCode="m/d/yyyy;@">
                  <c:v>5/17/2014</c:v>
                </c:pt>
                <c:pt idx="63" c:formatCode="m/d/yyyy;@">
                  <c:v>5/19/2014</c:v>
                </c:pt>
                <c:pt idx="64" c:formatCode="m/d/yyyy;@">
                  <c:v>5/19/2014</c:v>
                </c:pt>
                <c:pt idx="65" c:formatCode="m/d/yyyy;@">
                  <c:v>5/19/2014</c:v>
                </c:pt>
                <c:pt idx="66" c:formatCode="m/d/yyyy;@">
                  <c:v>5/20/2014</c:v>
                </c:pt>
                <c:pt idx="67" c:formatCode="m/d/yyyy;@">
                  <c:v>5/20/2014</c:v>
                </c:pt>
                <c:pt idx="68" c:formatCode="m/d/yyyy;@">
                  <c:v>5/20/2014</c:v>
                </c:pt>
                <c:pt idx="69" c:formatCode="m/d/yyyy;@">
                  <c:v>5/20/2014</c:v>
                </c:pt>
                <c:pt idx="70" c:formatCode="m/d/yyyy;@">
                  <c:v>5/20/2014</c:v>
                </c:pt>
                <c:pt idx="71" c:formatCode="m/d/yyyy;@">
                  <c:v>5/20/2014</c:v>
                </c:pt>
                <c:pt idx="72" c:formatCode="m/d/yyyy;@">
                  <c:v>5/21/2014</c:v>
                </c:pt>
                <c:pt idx="73" c:formatCode="m/d/yyyy;@">
                  <c:v>5/21/2014</c:v>
                </c:pt>
                <c:pt idx="74" c:formatCode="m/d/yyyy;@">
                  <c:v>5/21/2014</c:v>
                </c:pt>
                <c:pt idx="75" c:formatCode="m/d/yyyy;@">
                  <c:v>5/21/2014</c:v>
                </c:pt>
                <c:pt idx="76" c:formatCode="m/d/yyyy;@">
                  <c:v>5/21/2014</c:v>
                </c:pt>
                <c:pt idx="77" c:formatCode="m/d/yyyy;@">
                  <c:v>5/22/2014</c:v>
                </c:pt>
                <c:pt idx="78" c:formatCode="m/d/yyyy;@">
                  <c:v>5/22/2014</c:v>
                </c:pt>
                <c:pt idx="79" c:formatCode="m/d/yyyy;@">
                  <c:v>5/22/2014</c:v>
                </c:pt>
                <c:pt idx="80" c:formatCode="m/d/yyyy;@">
                  <c:v>5/22/2014</c:v>
                </c:pt>
                <c:pt idx="81" c:formatCode="m/d/yyyy;@">
                  <c:v>5/25/2014</c:v>
                </c:pt>
                <c:pt idx="82" c:formatCode="m/d/yyyy;@">
                  <c:v>5/25/2014</c:v>
                </c:pt>
                <c:pt idx="83" c:formatCode="m/d/yyyy;@">
                  <c:v>5/26/2014</c:v>
                </c:pt>
                <c:pt idx="84" c:formatCode="m/d/yyyy;@">
                  <c:v>5/26/2014</c:v>
                </c:pt>
                <c:pt idx="85" c:formatCode="m/d/yyyy;@">
                  <c:v>5/27/2014</c:v>
                </c:pt>
                <c:pt idx="86" c:formatCode="m/d/yyyy;@">
                  <c:v>5/27/2014</c:v>
                </c:pt>
                <c:pt idx="87" c:formatCode="m/d/yyyy;@">
                  <c:v>5/28/2014</c:v>
                </c:pt>
                <c:pt idx="88" c:formatCode="m/d/yyyy;@">
                  <c:v>5/28/2014</c:v>
                </c:pt>
                <c:pt idx="89" c:formatCode="m/d/yyyy;@">
                  <c:v>5/29/2014</c:v>
                </c:pt>
                <c:pt idx="90" c:formatCode="m/d/yyyy;@">
                  <c:v>5/29/2014</c:v>
                </c:pt>
                <c:pt idx="91" c:formatCode="m/d/yyyy;@">
                  <c:v>5/29/2014</c:v>
                </c:pt>
                <c:pt idx="92" c:formatCode="m/d/yyyy;@">
                  <c:v>5/30/2014</c:v>
                </c:pt>
                <c:pt idx="93" c:formatCode="m/d/yyyy;@">
                  <c:v>5/30/2014</c:v>
                </c:pt>
                <c:pt idx="94" c:formatCode="m/d/yyyy;@">
                  <c:v>5/30/2014</c:v>
                </c:pt>
                <c:pt idx="95" c:formatCode="m/d/yyyy;@">
                  <c:v>6/1/2014</c:v>
                </c:pt>
                <c:pt idx="96" c:formatCode="m/d/yyyy;@">
                  <c:v>6/1/2014</c:v>
                </c:pt>
                <c:pt idx="97" c:formatCode="m/d/yyyy;@">
                  <c:v>6/2/2014</c:v>
                </c:pt>
                <c:pt idx="98" c:formatCode="m/d/yyyy;@">
                  <c:v>6/2/2014</c:v>
                </c:pt>
                <c:pt idx="99" c:formatCode="m/d/yyyy;@">
                  <c:v>6/3/2014</c:v>
                </c:pt>
                <c:pt idx="100" c:formatCode="m/d/yyyy;@">
                  <c:v>6/3/2014</c:v>
                </c:pt>
                <c:pt idx="101" c:formatCode="m/d/yyyy;@">
                  <c:v>6/3/2014</c:v>
                </c:pt>
                <c:pt idx="102" c:formatCode="m/d/yyyy;@">
                  <c:v>6/3/2014</c:v>
                </c:pt>
                <c:pt idx="103" c:formatCode="m/d/yyyy;@">
                  <c:v>6/3/2014</c:v>
                </c:pt>
                <c:pt idx="104" c:formatCode="m/d/yyyy;@">
                  <c:v>6/4/2014</c:v>
                </c:pt>
                <c:pt idx="105" c:formatCode="m/d/yyyy;@">
                  <c:v>6/5/2014</c:v>
                </c:pt>
                <c:pt idx="106" c:formatCode="m/d/yyyy;@">
                  <c:v>6/5/2014</c:v>
                </c:pt>
                <c:pt idx="107" c:formatCode="m/d/yyyy;@">
                  <c:v>6/6/2014</c:v>
                </c:pt>
                <c:pt idx="108" c:formatCode="m/d/yyyy;@">
                  <c:v>6/6/2014</c:v>
                </c:pt>
                <c:pt idx="109" c:formatCode="m/d/yyyy;@">
                  <c:v>6/8/2014</c:v>
                </c:pt>
                <c:pt idx="110" c:formatCode="m/d/yyyy;@">
                  <c:v>6/9/2014</c:v>
                </c:pt>
                <c:pt idx="111" c:formatCode="m/d/yyyy;@">
                  <c:v>6/9/2014</c:v>
                </c:pt>
                <c:pt idx="112" c:formatCode="m/d/yyyy;@">
                  <c:v>6/10/2014</c:v>
                </c:pt>
                <c:pt idx="113" c:formatCode="m/d/yyyy;@">
                  <c:v>6/10/2014</c:v>
                </c:pt>
                <c:pt idx="114" c:formatCode="m/d/yyyy;@">
                  <c:v>6/11/2014</c:v>
                </c:pt>
                <c:pt idx="115" c:formatCode="m/d/yyyy;@">
                  <c:v>6/12/2014</c:v>
                </c:pt>
                <c:pt idx="116" c:formatCode="m/d/yyyy;@">
                  <c:v>6/12/2014</c:v>
                </c:pt>
                <c:pt idx="117" c:formatCode="m/d/yyyy;@">
                  <c:v>6/13/2014</c:v>
                </c:pt>
                <c:pt idx="118" c:formatCode="m/d/yyyy;@">
                  <c:v>6/14/2014</c:v>
                </c:pt>
                <c:pt idx="119" c:formatCode="m/d/yyyy;@">
                  <c:v>6/16/2014</c:v>
                </c:pt>
                <c:pt idx="120" c:formatCode="m/d/yyyy;@">
                  <c:v>6/16/2014</c:v>
                </c:pt>
                <c:pt idx="121" c:formatCode="m/d/yyyy;@">
                  <c:v>6/16/2014</c:v>
                </c:pt>
                <c:pt idx="122" c:formatCode="m/d/yyyy;@">
                  <c:v>6/17/2014</c:v>
                </c:pt>
                <c:pt idx="123" c:formatCode="m/d/yyyy;@">
                  <c:v>6/18/2014</c:v>
                </c:pt>
                <c:pt idx="124" c:formatCode="m/d/yyyy;@">
                  <c:v>6/18/2014</c:v>
                </c:pt>
                <c:pt idx="125" c:formatCode="m/d/yyyy;@">
                  <c:v>6/18/2014</c:v>
                </c:pt>
                <c:pt idx="126" c:formatCode="m/d/yyyy;@">
                  <c:v>6/18/2014</c:v>
                </c:pt>
                <c:pt idx="127" c:formatCode="m/d/yyyy;@">
                  <c:v>6/18/2014</c:v>
                </c:pt>
                <c:pt idx="128" c:formatCode="m/d/yyyy;@">
                  <c:v>6/19/2014</c:v>
                </c:pt>
                <c:pt idx="129" c:formatCode="m/d/yyyy;@">
                  <c:v>6/19/2014</c:v>
                </c:pt>
                <c:pt idx="130" c:formatCode="m/d/yyyy;@">
                  <c:v>6/19/2014</c:v>
                </c:pt>
                <c:pt idx="131" c:formatCode="m/d/yyyy;@">
                  <c:v>6/20/2014</c:v>
                </c:pt>
                <c:pt idx="132" c:formatCode="m/d/yyyy;@">
                  <c:v>6/21/2014</c:v>
                </c:pt>
                <c:pt idx="133" c:formatCode="m/d/yyyy;@">
                  <c:v>6/21/2014</c:v>
                </c:pt>
                <c:pt idx="134" c:formatCode="m/d/yyyy;@">
                  <c:v>6/22/2014</c:v>
                </c:pt>
                <c:pt idx="135" c:formatCode="m/d/yyyy;@">
                  <c:v>6/23/2014</c:v>
                </c:pt>
                <c:pt idx="136" c:formatCode="m/d/yyyy;@">
                  <c:v>6/24/2014</c:v>
                </c:pt>
                <c:pt idx="137" c:formatCode="m/d/yyyy;@">
                  <c:v>6/25/2014</c:v>
                </c:pt>
                <c:pt idx="138" c:formatCode="m/d/yyyy;@">
                  <c:v>6/25/2014</c:v>
                </c:pt>
                <c:pt idx="139" c:formatCode="m/d/yyyy;@">
                  <c:v>6/25/2014</c:v>
                </c:pt>
                <c:pt idx="140" c:formatCode="m/d/yyyy;@">
                  <c:v>6/26/2014</c:v>
                </c:pt>
                <c:pt idx="141" c:formatCode="m/d/yyyy;@">
                  <c:v>6/27/2014</c:v>
                </c:pt>
                <c:pt idx="142" c:formatCode="m/d/yyyy;@">
                  <c:v>6/30/2014</c:v>
                </c:pt>
                <c:pt idx="143" c:formatCode="m/d/yyyy;@">
                  <c:v>6/30/2014</c:v>
                </c:pt>
                <c:pt idx="144" c:formatCode="m/d/yyyy;@">
                  <c:v>6/30/2014</c:v>
                </c:pt>
                <c:pt idx="145" c:formatCode="m/d/yyyy;@">
                  <c:v>6/30/2014</c:v>
                </c:pt>
                <c:pt idx="146" c:formatCode="m/d/yyyy;@">
                  <c:v>6/30/2014</c:v>
                </c:pt>
                <c:pt idx="147" c:formatCode="m/d/yyyy;@">
                  <c:v>7/1/2014</c:v>
                </c:pt>
                <c:pt idx="148" c:formatCode="m/d/yyyy;@">
                  <c:v>7/1/2014</c:v>
                </c:pt>
                <c:pt idx="149" c:formatCode="m/d/yyyy;@">
                  <c:v>7/2/2014</c:v>
                </c:pt>
                <c:pt idx="150" c:formatCode="m/d/yyyy;@">
                  <c:v>7/2/2014</c:v>
                </c:pt>
                <c:pt idx="151" c:formatCode="m/d/yyyy;@">
                  <c:v>7/2/2014</c:v>
                </c:pt>
                <c:pt idx="152" c:formatCode="m/d/yyyy;@">
                  <c:v>7/5/2014</c:v>
                </c:pt>
                <c:pt idx="153" c:formatCode="m/d/yyyy;@">
                  <c:v>7/6/2014</c:v>
                </c:pt>
                <c:pt idx="154" c:formatCode="m/d/yyyy;@">
                  <c:v>7/6/2014</c:v>
                </c:pt>
                <c:pt idx="155" c:formatCode="m/d/yyyy;@">
                  <c:v>7/7/2014</c:v>
                </c:pt>
                <c:pt idx="156" c:formatCode="m/d/yyyy;@">
                  <c:v>7/7/2014</c:v>
                </c:pt>
                <c:pt idx="157" c:formatCode="m/d/yyyy;@">
                  <c:v>7/7/2014</c:v>
                </c:pt>
                <c:pt idx="158" c:formatCode="m/d/yyyy;@">
                  <c:v>7/8/2014</c:v>
                </c:pt>
                <c:pt idx="159" c:formatCode="m/d/yyyy;@">
                  <c:v>7/8/2014</c:v>
                </c:pt>
                <c:pt idx="160" c:formatCode="m/d/yyyy;@">
                  <c:v>7/8/2014</c:v>
                </c:pt>
                <c:pt idx="161" c:formatCode="m/d/yyyy;@">
                  <c:v>7/8/2014</c:v>
                </c:pt>
                <c:pt idx="162" c:formatCode="m/d/yyyy;@">
                  <c:v>7/9/2014</c:v>
                </c:pt>
                <c:pt idx="163" c:formatCode="m/d/yyyy;@">
                  <c:v>7/9/2014</c:v>
                </c:pt>
                <c:pt idx="164" c:formatCode="m/d/yyyy;@">
                  <c:v>7/9/2014</c:v>
                </c:pt>
                <c:pt idx="165" c:formatCode="m/d/yyyy;@">
                  <c:v>7/9/2014</c:v>
                </c:pt>
                <c:pt idx="166" c:formatCode="m/d/yyyy;@">
                  <c:v>7/9/2014</c:v>
                </c:pt>
                <c:pt idx="167" c:formatCode="m/d/yyyy;@">
                  <c:v>7/9/2014</c:v>
                </c:pt>
                <c:pt idx="168" c:formatCode="m/d/yyyy;@">
                  <c:v>7/9/2014</c:v>
                </c:pt>
                <c:pt idx="169" c:formatCode="m/d/yyyy;@">
                  <c:v>7/9/2014</c:v>
                </c:pt>
                <c:pt idx="170" c:formatCode="m/d/yyyy;@">
                  <c:v>7/9/2014</c:v>
                </c:pt>
                <c:pt idx="171" c:formatCode="m/d/yyyy;@">
                  <c:v>7/10/2014</c:v>
                </c:pt>
                <c:pt idx="172" c:formatCode="m/d/yyyy;@">
                  <c:v>7/10/2014</c:v>
                </c:pt>
                <c:pt idx="173" c:formatCode="m/d/yyyy;@">
                  <c:v>7/10/2014</c:v>
                </c:pt>
                <c:pt idx="174" c:formatCode="m/d/yyyy;@">
                  <c:v>7/10/2014</c:v>
                </c:pt>
                <c:pt idx="175" c:formatCode="m/d/yyyy;@">
                  <c:v>7/11/2014</c:v>
                </c:pt>
                <c:pt idx="176" c:formatCode="m/d/yyyy;@">
                  <c:v>7/11/2014</c:v>
                </c:pt>
                <c:pt idx="177" c:formatCode="m/d/yyyy;@">
                  <c:v>7/11/2014</c:v>
                </c:pt>
                <c:pt idx="178" c:formatCode="m/d/yyyy;@">
                  <c:v>7/11/2014</c:v>
                </c:pt>
                <c:pt idx="179" c:formatCode="m/d/yyyy;@">
                  <c:v>7/13/2014</c:v>
                </c:pt>
                <c:pt idx="180" c:formatCode="m/d/yyyy;@">
                  <c:v>7/13/2014</c:v>
                </c:pt>
                <c:pt idx="181" c:formatCode="m/d/yyyy;@">
                  <c:v>7/13/2014</c:v>
                </c:pt>
                <c:pt idx="182" c:formatCode="m/d/yyyy;@">
                  <c:v>7/14/2014</c:v>
                </c:pt>
                <c:pt idx="183" c:formatCode="m/d/yyyy;@">
                  <c:v>7/14/2014</c:v>
                </c:pt>
                <c:pt idx="184" c:formatCode="m/d/yyyy;@">
                  <c:v>7/14/2014</c:v>
                </c:pt>
                <c:pt idx="185" c:formatCode="m/d/yyyy;@">
                  <c:v>7/14/2014</c:v>
                </c:pt>
                <c:pt idx="186" c:formatCode="m/d/yyyy;@">
                  <c:v>7/15/2014</c:v>
                </c:pt>
                <c:pt idx="187" c:formatCode="m/d/yyyy;@">
                  <c:v>7/16/2014</c:v>
                </c:pt>
                <c:pt idx="188" c:formatCode="m/d/yyyy;@">
                  <c:v>7/16/2014</c:v>
                </c:pt>
                <c:pt idx="189" c:formatCode="m/d/yyyy;@">
                  <c:v>7/17/2014</c:v>
                </c:pt>
                <c:pt idx="190" c:formatCode="m/d/yyyy;@">
                  <c:v>7/19/2014</c:v>
                </c:pt>
                <c:pt idx="191" c:formatCode="m/d/yyyy;@">
                  <c:v>7/19/2014</c:v>
                </c:pt>
                <c:pt idx="192" c:formatCode="m/d/yyyy;@">
                  <c:v>7/21/2014</c:v>
                </c:pt>
                <c:pt idx="193" c:formatCode="m/d/yyyy;@">
                  <c:v>7/21/2014</c:v>
                </c:pt>
                <c:pt idx="194" c:formatCode="m/d/yyyy;@">
                  <c:v>7/21/2014</c:v>
                </c:pt>
                <c:pt idx="195" c:formatCode="m/d/yyyy;@">
                  <c:v>7/21/2014</c:v>
                </c:pt>
                <c:pt idx="196" c:formatCode="m/d/yyyy;@">
                  <c:v>7/22/2014</c:v>
                </c:pt>
                <c:pt idx="197" c:formatCode="m/d/yyyy;@">
                  <c:v>7/22/2014</c:v>
                </c:pt>
                <c:pt idx="198" c:formatCode="m/d/yyyy;@">
                  <c:v>7/22/2014</c:v>
                </c:pt>
                <c:pt idx="199" c:formatCode="m/d/yyyy;@">
                  <c:v>7/23/2014</c:v>
                </c:pt>
                <c:pt idx="200" c:formatCode="m/d/yyyy;@">
                  <c:v>7/23/2014</c:v>
                </c:pt>
                <c:pt idx="201" c:formatCode="m/d/yyyy;@">
                  <c:v>7/23/2014</c:v>
                </c:pt>
                <c:pt idx="202" c:formatCode="m/d/yyyy;@">
                  <c:v>7/23/2014</c:v>
                </c:pt>
                <c:pt idx="203" c:formatCode="m/d/yyyy;@">
                  <c:v>7/24/2014</c:v>
                </c:pt>
                <c:pt idx="204" c:formatCode="m/d/yyyy;@">
                  <c:v>7/25/2014</c:v>
                </c:pt>
                <c:pt idx="205" c:formatCode="m/d/yyyy;@">
                  <c:v>7/26/2014</c:v>
                </c:pt>
                <c:pt idx="206" c:formatCode="m/d/yyyy;@">
                  <c:v>7/28/2014</c:v>
                </c:pt>
                <c:pt idx="207" c:formatCode="m/d/yyyy;@">
                  <c:v>7/28/2014</c:v>
                </c:pt>
                <c:pt idx="208" c:formatCode="m/d/yyyy;@">
                  <c:v>7/28/2014</c:v>
                </c:pt>
                <c:pt idx="209" c:formatCode="m/d/yyyy;@">
                  <c:v>7/28/2014</c:v>
                </c:pt>
                <c:pt idx="210" c:formatCode="m/d/yyyy;@">
                  <c:v>7/29/2014</c:v>
                </c:pt>
                <c:pt idx="211" c:formatCode="m/d/yyyy;@">
                  <c:v>7/30/2014</c:v>
                </c:pt>
                <c:pt idx="212" c:formatCode="m/d/yyyy;@">
                  <c:v>7/30/2014</c:v>
                </c:pt>
                <c:pt idx="213" c:formatCode="m/d/yyyy;@">
                  <c:v>7/31/2014</c:v>
                </c:pt>
                <c:pt idx="214" c:formatCode="m/d/yyyy;@">
                  <c:v>7/31/2014</c:v>
                </c:pt>
                <c:pt idx="215" c:formatCode="m/d/yyyy;@">
                  <c:v>7/31/2014</c:v>
                </c:pt>
                <c:pt idx="216" c:formatCode="m/d/yyyy;@">
                  <c:v>7/31/2014</c:v>
                </c:pt>
                <c:pt idx="217" c:formatCode="m/d/yyyy;@">
                  <c:v>7/31/2014</c:v>
                </c:pt>
                <c:pt idx="218" c:formatCode="m/d/yyyy;@">
                  <c:v>8/1/2014</c:v>
                </c:pt>
                <c:pt idx="219" c:formatCode="m/d/yyyy;@">
                  <c:v>8/1/2014</c:v>
                </c:pt>
                <c:pt idx="220" c:formatCode="m/d/yyyy;@">
                  <c:v>8/2/2014</c:v>
                </c:pt>
                <c:pt idx="221" c:formatCode="m/d/yyyy;@">
                  <c:v>8/2/2014</c:v>
                </c:pt>
                <c:pt idx="222" c:formatCode="m/d/yyyy;@">
                  <c:v>8/3/2014</c:v>
                </c:pt>
                <c:pt idx="223" c:formatCode="m/d/yyyy;@">
                  <c:v>8/4/2014</c:v>
                </c:pt>
                <c:pt idx="224" c:formatCode="m/d/yyyy;@">
                  <c:v>8/5/2014</c:v>
                </c:pt>
                <c:pt idx="225" c:formatCode="m/d/yyyy;@">
                  <c:v>8/5/2014</c:v>
                </c:pt>
                <c:pt idx="226" c:formatCode="m/d/yyyy;@">
                  <c:v>8/5/2014</c:v>
                </c:pt>
                <c:pt idx="227" c:formatCode="m/d/yyyy;@">
                  <c:v>8/7/2014</c:v>
                </c:pt>
                <c:pt idx="228" c:formatCode="m/d/yyyy;@">
                  <c:v>8/7/2014</c:v>
                </c:pt>
                <c:pt idx="229" c:formatCode="m/d/yyyy;@">
                  <c:v>8/7/2014</c:v>
                </c:pt>
                <c:pt idx="230" c:formatCode="m/d/yyyy;@">
                  <c:v>8/7/2014</c:v>
                </c:pt>
                <c:pt idx="231" c:formatCode="m/d/yyyy;@">
                  <c:v>8/10/2014</c:v>
                </c:pt>
                <c:pt idx="232" c:formatCode="m/d/yyyy;@">
                  <c:v>8/10/2014</c:v>
                </c:pt>
                <c:pt idx="233" c:formatCode="m/d/yyyy;@">
                  <c:v>8/11/2014</c:v>
                </c:pt>
                <c:pt idx="234" c:formatCode="m/d/yyyy;@">
                  <c:v>8/11/2014</c:v>
                </c:pt>
                <c:pt idx="235" c:formatCode="m/d/yyyy;@">
                  <c:v>8/11/2014</c:v>
                </c:pt>
                <c:pt idx="236" c:formatCode="m/d/yyyy;@">
                  <c:v>8/11/2014</c:v>
                </c:pt>
                <c:pt idx="237" c:formatCode="m/d/yyyy;@">
                  <c:v>8/12/2014</c:v>
                </c:pt>
                <c:pt idx="238" c:formatCode="m/d/yyyy;@">
                  <c:v>8/12/2014</c:v>
                </c:pt>
                <c:pt idx="239" c:formatCode="m/d/yyyy;@">
                  <c:v>8/12/2014</c:v>
                </c:pt>
                <c:pt idx="240" c:formatCode="m/d/yyyy;@">
                  <c:v>8/12/2014</c:v>
                </c:pt>
                <c:pt idx="241" c:formatCode="m/d/yyyy;@">
                  <c:v>8/14/2014</c:v>
                </c:pt>
                <c:pt idx="242" c:formatCode="m/d/yyyy;@">
                  <c:v>8/14/2014</c:v>
                </c:pt>
                <c:pt idx="243" c:formatCode="m/d/yyyy;@">
                  <c:v>8/14/2014</c:v>
                </c:pt>
                <c:pt idx="244" c:formatCode="m/d/yyyy;@">
                  <c:v>8/15/2014</c:v>
                </c:pt>
                <c:pt idx="245" c:formatCode="m/d/yyyy;@">
                  <c:v>8/15/2014</c:v>
                </c:pt>
                <c:pt idx="246" c:formatCode="m/d/yyyy;@">
                  <c:v>8/15/2014</c:v>
                </c:pt>
                <c:pt idx="247" c:formatCode="m/d/yyyy;@">
                  <c:v>8/16/2014</c:v>
                </c:pt>
                <c:pt idx="248" c:formatCode="m/d/yyyy;@">
                  <c:v>8/17/2014</c:v>
                </c:pt>
                <c:pt idx="249" c:formatCode="m/d/yyyy;@">
                  <c:v>8/18/2014</c:v>
                </c:pt>
                <c:pt idx="250" c:formatCode="m/d/yyyy;@">
                  <c:v>8/18/2014</c:v>
                </c:pt>
                <c:pt idx="251" c:formatCode="m/d/yyyy;@">
                  <c:v>8/18/2014</c:v>
                </c:pt>
                <c:pt idx="252" c:formatCode="m/d/yyyy;@">
                  <c:v>8/18/2014</c:v>
                </c:pt>
                <c:pt idx="253" c:formatCode="m/d/yyyy;@">
                  <c:v>8/20/2014</c:v>
                </c:pt>
                <c:pt idx="254" c:formatCode="m/d/yyyy;@">
                  <c:v>8/21/2014</c:v>
                </c:pt>
                <c:pt idx="255" c:formatCode="m/d/yyyy;@">
                  <c:v>8/21/2014</c:v>
                </c:pt>
                <c:pt idx="256" c:formatCode="m/d/yyyy;@">
                  <c:v>8/21/2014</c:v>
                </c:pt>
                <c:pt idx="257" c:formatCode="m/d/yyyy;@">
                  <c:v>8/24/2014</c:v>
                </c:pt>
                <c:pt idx="258" c:formatCode="m/d/yyyy;@">
                  <c:v>8/25/2014</c:v>
                </c:pt>
                <c:pt idx="259" c:formatCode="m/d/yyyy;@">
                  <c:v>8/25/2014</c:v>
                </c:pt>
                <c:pt idx="260" c:formatCode="m/d/yyyy;@">
                  <c:v>8/26/2014</c:v>
                </c:pt>
                <c:pt idx="261" c:formatCode="m/d/yyyy;@">
                  <c:v>8/26/2014</c:v>
                </c:pt>
                <c:pt idx="262" c:formatCode="m/d/yyyy;@">
                  <c:v>8/27/2014</c:v>
                </c:pt>
                <c:pt idx="263" c:formatCode="m/d/yyyy;@">
                  <c:v>8/27/2014</c:v>
                </c:pt>
                <c:pt idx="264" c:formatCode="m/d/yyyy;@">
                  <c:v>8/27/2014</c:v>
                </c:pt>
                <c:pt idx="265" c:formatCode="m/d/yyyy;@">
                  <c:v>8/28/2014</c:v>
                </c:pt>
                <c:pt idx="266" c:formatCode="m/d/yyyy;@">
                  <c:v>8/28/2014</c:v>
                </c:pt>
                <c:pt idx="267" c:formatCode="m/d/yyyy;@">
                  <c:v>8/28/2014</c:v>
                </c:pt>
                <c:pt idx="268" c:formatCode="m/d/yyyy;@">
                  <c:v>8/29/2014</c:v>
                </c:pt>
                <c:pt idx="269" c:formatCode="m/d/yyyy;@">
                  <c:v>8/29/2014</c:v>
                </c:pt>
                <c:pt idx="270" c:formatCode="m/d/yyyy;@">
                  <c:v>8/29/2014</c:v>
                </c:pt>
                <c:pt idx="271" c:formatCode="m/d/yyyy;@">
                  <c:v>8/29/2014</c:v>
                </c:pt>
                <c:pt idx="272" c:formatCode="m/d/yyyy;@">
                  <c:v>8/30/2014</c:v>
                </c:pt>
                <c:pt idx="273" c:formatCode="m/d/yyyy;@">
                  <c:v>8/30/2014</c:v>
                </c:pt>
                <c:pt idx="274" c:formatCode="m/d/yyyy;@">
                  <c:v>8/31/2014</c:v>
                </c:pt>
                <c:pt idx="275" c:formatCode="m/d/yyyy;@">
                  <c:v>9/1/2014</c:v>
                </c:pt>
                <c:pt idx="276" c:formatCode="m/d/yyyy;@">
                  <c:v>9/2/2014</c:v>
                </c:pt>
                <c:pt idx="277" c:formatCode="m/d/yyyy;@">
                  <c:v>9/2/2014</c:v>
                </c:pt>
                <c:pt idx="278" c:formatCode="m/d/yyyy;@">
                  <c:v>9/2/2014</c:v>
                </c:pt>
                <c:pt idx="279" c:formatCode="m/d/yyyy;@">
                  <c:v>9/3/2014</c:v>
                </c:pt>
                <c:pt idx="280" c:formatCode="m/d/yyyy;@">
                  <c:v>9/3/2014</c:v>
                </c:pt>
                <c:pt idx="281" c:formatCode="m/d/yyyy;@">
                  <c:v>9/3/2014</c:v>
                </c:pt>
                <c:pt idx="282" c:formatCode="m/d/yyyy;@">
                  <c:v>9/5/2014</c:v>
                </c:pt>
                <c:pt idx="283" c:formatCode="m/d/yyyy;@">
                  <c:v>9/5/2014</c:v>
                </c:pt>
                <c:pt idx="284" c:formatCode="m/d/yyyy;@">
                  <c:v>9/6/2014</c:v>
                </c:pt>
                <c:pt idx="285" c:formatCode="m/d/yyyy;@">
                  <c:v>9/7/2014</c:v>
                </c:pt>
                <c:pt idx="286" c:formatCode="m/d/yyyy;@">
                  <c:v>9/8/2014</c:v>
                </c:pt>
                <c:pt idx="287" c:formatCode="m/d/yyyy;@">
                  <c:v>9/8/2014</c:v>
                </c:pt>
                <c:pt idx="288" c:formatCode="m/d/yyyy;@">
                  <c:v>9/9/2014</c:v>
                </c:pt>
                <c:pt idx="289" c:formatCode="m/d/yyyy;@">
                  <c:v>9/9/2014</c:v>
                </c:pt>
                <c:pt idx="290" c:formatCode="m/d/yyyy;@">
                  <c:v>9/11/2014</c:v>
                </c:pt>
                <c:pt idx="291" c:formatCode="m/d/yyyy;@">
                  <c:v>9/11/2014</c:v>
                </c:pt>
                <c:pt idx="292" c:formatCode="m/d/yyyy;@">
                  <c:v>9/12/2014</c:v>
                </c:pt>
                <c:pt idx="293" c:formatCode="m/d/yyyy;@">
                  <c:v>9/12/2014</c:v>
                </c:pt>
                <c:pt idx="294" c:formatCode="m/d/yyyy;@">
                  <c:v>9/15/2014</c:v>
                </c:pt>
                <c:pt idx="295" c:formatCode="m/d/yyyy;@">
                  <c:v>9/15/2014</c:v>
                </c:pt>
                <c:pt idx="296" c:formatCode="m/d/yyyy;@">
                  <c:v>9/16/2014</c:v>
                </c:pt>
                <c:pt idx="297" c:formatCode="m/d/yyyy;@">
                  <c:v>9/17/2014</c:v>
                </c:pt>
                <c:pt idx="298" c:formatCode="m/d/yyyy;@">
                  <c:v>9/17/2014</c:v>
                </c:pt>
                <c:pt idx="299" c:formatCode="m/d/yyyy;@">
                  <c:v>9/18/2014</c:v>
                </c:pt>
                <c:pt idx="300" c:formatCode="m/d/yyyy;@">
                  <c:v>9/19/2014</c:v>
                </c:pt>
                <c:pt idx="301" c:formatCode="m/d/yyyy;@">
                  <c:v>9/20/2014</c:v>
                </c:pt>
                <c:pt idx="302" c:formatCode="m/d/yyyy;@">
                  <c:v>9/20/2014</c:v>
                </c:pt>
                <c:pt idx="303" c:formatCode="m/d/yyyy;@">
                  <c:v>9/21/2014</c:v>
                </c:pt>
                <c:pt idx="304" c:formatCode="m/d/yyyy;@">
                  <c:v>9/22/2014</c:v>
                </c:pt>
                <c:pt idx="305" c:formatCode="m/d/yyyy;@">
                  <c:v>9/23/2014</c:v>
                </c:pt>
                <c:pt idx="306" c:formatCode="m/d/yyyy;@">
                  <c:v>9/23/2014</c:v>
                </c:pt>
                <c:pt idx="307" c:formatCode="m/d/yyyy;@">
                  <c:v>9/24/2014</c:v>
                </c:pt>
                <c:pt idx="308" c:formatCode="m/d/yyyy;@">
                  <c:v>9/27/2014</c:v>
                </c:pt>
                <c:pt idx="309" c:formatCode="m/d/yyyy;@">
                  <c:v>9/30/2014</c:v>
                </c:pt>
                <c:pt idx="310" c:formatCode="m/d/yyyy;@">
                  <c:v>9/30/2014</c:v>
                </c:pt>
                <c:pt idx="311" c:formatCode="m/d/yyyy;@">
                  <c:v>10/2/2014</c:v>
                </c:pt>
                <c:pt idx="312" c:formatCode="m/d/yyyy;@">
                  <c:v>10/2/2014</c:v>
                </c:pt>
                <c:pt idx="313" c:formatCode="m/d/yyyy;@">
                  <c:v>10/2/2014</c:v>
                </c:pt>
                <c:pt idx="314" c:formatCode="m/d/yyyy;@">
                  <c:v>10/3/2014</c:v>
                </c:pt>
                <c:pt idx="315" c:formatCode="m/d/yyyy;@">
                  <c:v>10/3/2014</c:v>
                </c:pt>
                <c:pt idx="316" c:formatCode="m/d/yyyy;@">
                  <c:v>10/3/2014</c:v>
                </c:pt>
                <c:pt idx="317" c:formatCode="m/d/yyyy;@">
                  <c:v>10/4/2014</c:v>
                </c:pt>
                <c:pt idx="318" c:formatCode="m/d/yyyy;@">
                  <c:v>10/6/2014</c:v>
                </c:pt>
                <c:pt idx="319" c:formatCode="m/d/yyyy;@">
                  <c:v>10/6/2014</c:v>
                </c:pt>
                <c:pt idx="320" c:formatCode="m/d/yyyy;@">
                  <c:v>10/8/2014</c:v>
                </c:pt>
                <c:pt idx="321" c:formatCode="m/d/yyyy;@">
                  <c:v>10/8/2014</c:v>
                </c:pt>
                <c:pt idx="322" c:formatCode="m/d/yyyy;@">
                  <c:v>10/8/2014</c:v>
                </c:pt>
                <c:pt idx="323" c:formatCode="m/d/yyyy;@">
                  <c:v>10/9/2014</c:v>
                </c:pt>
                <c:pt idx="324" c:formatCode="m/d/yyyy;@">
                  <c:v>10/9/2014</c:v>
                </c:pt>
                <c:pt idx="325" c:formatCode="m/d/yyyy;@">
                  <c:v>10/9/2014</c:v>
                </c:pt>
                <c:pt idx="326" c:formatCode="m/d/yyyy;@">
                  <c:v>10/10/2014</c:v>
                </c:pt>
                <c:pt idx="327" c:formatCode="m/d/yyyy;@">
                  <c:v>10/10/2014</c:v>
                </c:pt>
                <c:pt idx="328" c:formatCode="m/d/yyyy;@">
                  <c:v>10/11/2014</c:v>
                </c:pt>
                <c:pt idx="329" c:formatCode="m/d/yyyy;@">
                  <c:v>10/11/2014</c:v>
                </c:pt>
                <c:pt idx="330" c:formatCode="m/d/yyyy;@">
                  <c:v>10/14/2014</c:v>
                </c:pt>
                <c:pt idx="331" c:formatCode="m/d/yyyy;@">
                  <c:v>10/14/2014</c:v>
                </c:pt>
                <c:pt idx="332" c:formatCode="m/d/yyyy;@">
                  <c:v>10/15/2014</c:v>
                </c:pt>
                <c:pt idx="333" c:formatCode="m/d/yyyy;@">
                  <c:v>10/15/2014</c:v>
                </c:pt>
                <c:pt idx="334" c:formatCode="m/d/yyyy;@">
                  <c:v>10/15/2014</c:v>
                </c:pt>
                <c:pt idx="335" c:formatCode="m/d/yyyy;@">
                  <c:v>10/15/2014</c:v>
                </c:pt>
                <c:pt idx="336" c:formatCode="m/d/yyyy;@">
                  <c:v>10/16/2014</c:v>
                </c:pt>
                <c:pt idx="337" c:formatCode="m/d/yyyy;@">
                  <c:v>10/16/2014</c:v>
                </c:pt>
                <c:pt idx="338" c:formatCode="m/d/yyyy;@">
                  <c:v>10/16/2014</c:v>
                </c:pt>
                <c:pt idx="339" c:formatCode="m/d/yyyy;@">
                  <c:v>10/17/2014</c:v>
                </c:pt>
                <c:pt idx="340" c:formatCode="m/d/yyyy;@">
                  <c:v>10/19/2014</c:v>
                </c:pt>
                <c:pt idx="341" c:formatCode="m/d/yyyy;@">
                  <c:v>10/20/2014</c:v>
                </c:pt>
                <c:pt idx="342" c:formatCode="m/d/yyyy;@">
                  <c:v>10/20/2014</c:v>
                </c:pt>
                <c:pt idx="343" c:formatCode="m/d/yyyy;@">
                  <c:v>10/21/2014</c:v>
                </c:pt>
                <c:pt idx="344" c:formatCode="m/d/yyyy;@">
                  <c:v>10/22/2014</c:v>
                </c:pt>
                <c:pt idx="345" c:formatCode="m/d/yyyy;@">
                  <c:v>10/25/2014</c:v>
                </c:pt>
                <c:pt idx="346" c:formatCode="m/d/yyyy;@">
                  <c:v>10/26/2014</c:v>
                </c:pt>
                <c:pt idx="347" c:formatCode="m/d/yyyy;@">
                  <c:v>10/27/2014</c:v>
                </c:pt>
                <c:pt idx="348" c:formatCode="m/d/yyyy;@">
                  <c:v>10/27/2014</c:v>
                </c:pt>
                <c:pt idx="349" c:formatCode="m/d/yyyy;@">
                  <c:v>10/28/2014</c:v>
                </c:pt>
                <c:pt idx="350" c:formatCode="m/d/yyyy;@">
                  <c:v>10/28/2014</c:v>
                </c:pt>
                <c:pt idx="351" c:formatCode="m/d/yyyy;@">
                  <c:v>10/28/2014</c:v>
                </c:pt>
                <c:pt idx="352" c:formatCode="m/d/yyyy;@">
                  <c:v>10/28/2014</c:v>
                </c:pt>
                <c:pt idx="353" c:formatCode="m/d/yyyy;@">
                  <c:v>10/28/2014</c:v>
                </c:pt>
                <c:pt idx="354" c:formatCode="m/d/yyyy;@">
                  <c:v>10/29/2014</c:v>
                </c:pt>
                <c:pt idx="355" c:formatCode="m/d/yyyy;@">
                  <c:v>10/29/2014</c:v>
                </c:pt>
                <c:pt idx="356" c:formatCode="m/d/yyyy;@">
                  <c:v>10/29/2014</c:v>
                </c:pt>
                <c:pt idx="357" c:formatCode="m/d/yyyy;@">
                  <c:v>10/30/2014</c:v>
                </c:pt>
                <c:pt idx="358" c:formatCode="m/d/yyyy;@">
                  <c:v>10/31/2014</c:v>
                </c:pt>
                <c:pt idx="359" c:formatCode="m/d/yyyy;@">
                  <c:v>11/1/2014</c:v>
                </c:pt>
                <c:pt idx="360" c:formatCode="m/d/yyyy;@">
                  <c:v>11/3/2014</c:v>
                </c:pt>
                <c:pt idx="361" c:formatCode="m/d/yyyy;@">
                  <c:v>11/3/2014</c:v>
                </c:pt>
                <c:pt idx="362" c:formatCode="m/d/yyyy;@">
                  <c:v>11/4/2014</c:v>
                </c:pt>
                <c:pt idx="363" c:formatCode="m/d/yyyy;@">
                  <c:v>11/5/2014</c:v>
                </c:pt>
                <c:pt idx="364" c:formatCode="m/d/yyyy;@">
                  <c:v>11/5/2014</c:v>
                </c:pt>
                <c:pt idx="365" c:formatCode="m/d/yyyy;@">
                  <c:v>11/5/2014</c:v>
                </c:pt>
                <c:pt idx="366" c:formatCode="m/d/yyyy;@">
                  <c:v>11/7/2014</c:v>
                </c:pt>
                <c:pt idx="367" c:formatCode="m/d/yyyy;@">
                  <c:v>11/7/2014</c:v>
                </c:pt>
                <c:pt idx="368" c:formatCode="m/d/yyyy;@">
                  <c:v>11/7/2014</c:v>
                </c:pt>
                <c:pt idx="369" c:formatCode="m/d/yyyy;@">
                  <c:v>11/10/2014</c:v>
                </c:pt>
                <c:pt idx="370" c:formatCode="m/d/yyyy;@">
                  <c:v>11/10/2014</c:v>
                </c:pt>
                <c:pt idx="371" c:formatCode="m/d/yyyy;@">
                  <c:v>11/10/2014</c:v>
                </c:pt>
                <c:pt idx="372" c:formatCode="m/d/yyyy;@">
                  <c:v>11/11/2014</c:v>
                </c:pt>
                <c:pt idx="373" c:formatCode="m/d/yyyy;@">
                  <c:v>11/11/2014</c:v>
                </c:pt>
                <c:pt idx="374" c:formatCode="m/d/yyyy;@">
                  <c:v>11/11/2014</c:v>
                </c:pt>
                <c:pt idx="375" c:formatCode="m/d/yyyy;@">
                  <c:v>11/14/2014</c:v>
                </c:pt>
                <c:pt idx="376" c:formatCode="m/d/yyyy;@">
                  <c:v>11/14/2014</c:v>
                </c:pt>
                <c:pt idx="377" c:formatCode="m/d/yyyy;@">
                  <c:v>11/17/2014</c:v>
                </c:pt>
                <c:pt idx="378" c:formatCode="m/d/yyyy;@">
                  <c:v>11/18/2014</c:v>
                </c:pt>
                <c:pt idx="379" c:formatCode="m/d/yyyy;@">
                  <c:v>11/20/2014</c:v>
                </c:pt>
                <c:pt idx="380" c:formatCode="m/d/yyyy;@">
                  <c:v>11/21/2014</c:v>
                </c:pt>
                <c:pt idx="381" c:formatCode="m/d/yyyy;@">
                  <c:v>11/21/2014</c:v>
                </c:pt>
                <c:pt idx="382" c:formatCode="m/d/yyyy;@">
                  <c:v>11/25/2014</c:v>
                </c:pt>
                <c:pt idx="383" c:formatCode="m/d/yyyy;@">
                  <c:v>11/25/2014</c:v>
                </c:pt>
                <c:pt idx="384" c:formatCode="m/d/yyyy;@">
                  <c:v>11/26/2014</c:v>
                </c:pt>
                <c:pt idx="385" c:formatCode="m/d/yyyy;@">
                  <c:v>11/27/2014</c:v>
                </c:pt>
                <c:pt idx="386" c:formatCode="m/d/yyyy;@">
                  <c:v>11/28/2014</c:v>
                </c:pt>
                <c:pt idx="387" c:formatCode="m/d/yyyy;@">
                  <c:v>11/28/2014</c:v>
                </c:pt>
                <c:pt idx="388" c:formatCode="m/d/yyyy;@">
                  <c:v>12/1/2014</c:v>
                </c:pt>
                <c:pt idx="389" c:formatCode="m/d/yyyy;@">
                  <c:v>12/1/2014</c:v>
                </c:pt>
                <c:pt idx="390" c:formatCode="m/d/yyyy;@">
                  <c:v>12/1/2014</c:v>
                </c:pt>
                <c:pt idx="391" c:formatCode="m/d/yyyy;@">
                  <c:v>12/2/2014</c:v>
                </c:pt>
                <c:pt idx="392" c:formatCode="m/d/yyyy;@">
                  <c:v>12/2/2014</c:v>
                </c:pt>
                <c:pt idx="393" c:formatCode="m/d/yyyy;@">
                  <c:v>12/2/2014</c:v>
                </c:pt>
                <c:pt idx="394" c:formatCode="m/d/yyyy;@">
                  <c:v>12/2/2014</c:v>
                </c:pt>
                <c:pt idx="395" c:formatCode="m/d/yyyy;@">
                  <c:v>12/2/2014</c:v>
                </c:pt>
                <c:pt idx="396" c:formatCode="m/d/yyyy;@">
                  <c:v>12/3/2014</c:v>
                </c:pt>
                <c:pt idx="397" c:formatCode="m/d/yyyy;@">
                  <c:v>12/4/2014</c:v>
                </c:pt>
                <c:pt idx="398" c:formatCode="m/d/yyyy;@">
                  <c:v>12/4/2014</c:v>
                </c:pt>
                <c:pt idx="399" c:formatCode="m/d/yyyy;@">
                  <c:v>12/8/2014</c:v>
                </c:pt>
                <c:pt idx="400" c:formatCode="m/d/yyyy;@">
                  <c:v>12/8/2014</c:v>
                </c:pt>
                <c:pt idx="401" c:formatCode="m/d/yyyy;@">
                  <c:v>12/9/2014</c:v>
                </c:pt>
                <c:pt idx="402" c:formatCode="m/d/yyyy;@">
                  <c:v>12/9/2014</c:v>
                </c:pt>
                <c:pt idx="403" c:formatCode="m/d/yyyy;@">
                  <c:v>12/9/2014</c:v>
                </c:pt>
                <c:pt idx="404" c:formatCode="m/d/yyyy;@">
                  <c:v>12/9/2014</c:v>
                </c:pt>
                <c:pt idx="405" c:formatCode="m/d/yyyy;@">
                  <c:v>12/9/2014</c:v>
                </c:pt>
                <c:pt idx="406" c:formatCode="m/d/yyyy;@">
                  <c:v>12/9/2014</c:v>
                </c:pt>
                <c:pt idx="407" c:formatCode="m/d/yyyy;@">
                  <c:v>12/10/2014</c:v>
                </c:pt>
                <c:pt idx="408" c:formatCode="m/d/yyyy;@">
                  <c:v>12/12/2014</c:v>
                </c:pt>
                <c:pt idx="409" c:formatCode="m/d/yyyy;@">
                  <c:v>12/15/2014</c:v>
                </c:pt>
                <c:pt idx="410" c:formatCode="m/d/yyyy;@">
                  <c:v>12/15/2014</c:v>
                </c:pt>
                <c:pt idx="411" c:formatCode="m/d/yyyy;@">
                  <c:v>12/16/2014</c:v>
                </c:pt>
                <c:pt idx="412" c:formatCode="m/d/yyyy;@">
                  <c:v>12/16/2014</c:v>
                </c:pt>
                <c:pt idx="413" c:formatCode="m/d/yyyy;@">
                  <c:v>12/17/2014</c:v>
                </c:pt>
                <c:pt idx="414" c:formatCode="m/d/yyyy;@">
                  <c:v>12/17/2014</c:v>
                </c:pt>
                <c:pt idx="415" c:formatCode="m/d/yyyy;@">
                  <c:v>12/17/2014</c:v>
                </c:pt>
                <c:pt idx="416" c:formatCode="m/d/yyyy;@">
                  <c:v>12/17/2014</c:v>
                </c:pt>
                <c:pt idx="417" c:formatCode="m/d/yyyy;@">
                  <c:v>12/17/2014</c:v>
                </c:pt>
                <c:pt idx="418" c:formatCode="m/d/yyyy;@">
                  <c:v>12/18/2014</c:v>
                </c:pt>
                <c:pt idx="419" c:formatCode="m/d/yyyy;@">
                  <c:v>12/20/2014</c:v>
                </c:pt>
                <c:pt idx="420" c:formatCode="m/d/yyyy;@">
                  <c:v>12/22/2014</c:v>
                </c:pt>
                <c:pt idx="421" c:formatCode="m/d/yyyy;@">
                  <c:v>12/22/2014</c:v>
                </c:pt>
                <c:pt idx="422" c:formatCode="m/d/yyyy;@">
                  <c:v>12/23/2014</c:v>
                </c:pt>
                <c:pt idx="423" c:formatCode="m/d/yyyy;@">
                  <c:v>12/24/2014</c:v>
                </c:pt>
                <c:pt idx="424" c:formatCode="m/d/yyyy;@">
                  <c:v>12/26/2014</c:v>
                </c:pt>
                <c:pt idx="425" c:formatCode="m/d/yyyy;@">
                  <c:v>12/29/2014</c:v>
                </c:pt>
                <c:pt idx="426" c:formatCode="m/d/yyyy;@">
                  <c:v>12/29/2014</c:v>
                </c:pt>
                <c:pt idx="427" c:formatCode="m/d/yyyy;@">
                  <c:v>12/30/2014</c:v>
                </c:pt>
                <c:pt idx="428" c:formatCode="m/d/yyyy;@">
                  <c:v>12/31/2014</c:v>
                </c:pt>
                <c:pt idx="429" c:formatCode="m/d/yyyy;@">
                  <c:v>1/2/2015</c:v>
                </c:pt>
                <c:pt idx="430" c:formatCode="m/d/yyyy;@">
                  <c:v>1/3/2015</c:v>
                </c:pt>
                <c:pt idx="431" c:formatCode="m/d/yyyy;@">
                  <c:v>1/5/2015</c:v>
                </c:pt>
                <c:pt idx="432" c:formatCode="m/d/yyyy;@">
                  <c:v>1/6/2015</c:v>
                </c:pt>
                <c:pt idx="433" c:formatCode="m/d/yyyy;@">
                  <c:v>1/7/2015</c:v>
                </c:pt>
                <c:pt idx="434" c:formatCode="m/d/yyyy;@">
                  <c:v>1/9/2015</c:v>
                </c:pt>
                <c:pt idx="435" c:formatCode="m/d/yyyy;@">
                  <c:v>1/9/2015</c:v>
                </c:pt>
                <c:pt idx="436" c:formatCode="m/d/yyyy;@">
                  <c:v>1/12/2015</c:v>
                </c:pt>
                <c:pt idx="437" c:formatCode="m/d/yyyy;@">
                  <c:v>1/12/2015</c:v>
                </c:pt>
                <c:pt idx="438" c:formatCode="m/d/yyyy;@">
                  <c:v>1/12/2015</c:v>
                </c:pt>
                <c:pt idx="439" c:formatCode="m/d/yyyy;@">
                  <c:v>1/12/2015</c:v>
                </c:pt>
                <c:pt idx="440" c:formatCode="m/d/yyyy;@">
                  <c:v>1/12/2015</c:v>
                </c:pt>
                <c:pt idx="441" c:formatCode="m/d/yyyy;@">
                  <c:v>1/12/2015</c:v>
                </c:pt>
                <c:pt idx="442" c:formatCode="m/d/yyyy;@">
                  <c:v>1/12/2015</c:v>
                </c:pt>
                <c:pt idx="443" c:formatCode="m/d/yyyy;@">
                  <c:v>1/13/2015</c:v>
                </c:pt>
                <c:pt idx="444" c:formatCode="m/d/yyyy;@">
                  <c:v>1/13/2015</c:v>
                </c:pt>
                <c:pt idx="445" c:formatCode="m/d/yyyy;@">
                  <c:v>1/13/2015</c:v>
                </c:pt>
                <c:pt idx="446" c:formatCode="m/d/yyyy;@">
                  <c:v>1/14/2015</c:v>
                </c:pt>
                <c:pt idx="447" c:formatCode="m/d/yyyy;@">
                  <c:v>1/14/2015</c:v>
                </c:pt>
                <c:pt idx="448" c:formatCode="m/d/yyyy;@">
                  <c:v>1/14/2015</c:v>
                </c:pt>
                <c:pt idx="449" c:formatCode="m/d/yyyy;@">
                  <c:v>1/15/2015</c:v>
                </c:pt>
                <c:pt idx="450" c:formatCode="m/d/yyyy;@">
                  <c:v>1/15/2015</c:v>
                </c:pt>
                <c:pt idx="451" c:formatCode="m/d/yyyy;@">
                  <c:v>1/16/2015</c:v>
                </c:pt>
                <c:pt idx="452" c:formatCode="m/d/yyyy;@">
                  <c:v>1/16/2015</c:v>
                </c:pt>
                <c:pt idx="453" c:formatCode="m/d/yyyy;@">
                  <c:v>1/16/2015</c:v>
                </c:pt>
                <c:pt idx="454" c:formatCode="m/d/yyyy;@">
                  <c:v>1/16/2015</c:v>
                </c:pt>
                <c:pt idx="455" c:formatCode="m/d/yyyy;@">
                  <c:v>1/17/2015</c:v>
                </c:pt>
                <c:pt idx="456" c:formatCode="m/d/yyyy;@">
                  <c:v>1/18/2015</c:v>
                </c:pt>
                <c:pt idx="457" c:formatCode="m/d/yyyy;@">
                  <c:v>1/19/2015</c:v>
                </c:pt>
                <c:pt idx="458" c:formatCode="m/d/yyyy;@">
                  <c:v>1/20/2015</c:v>
                </c:pt>
                <c:pt idx="459" c:formatCode="m/d/yyyy;@">
                  <c:v>1/21/2015</c:v>
                </c:pt>
                <c:pt idx="460" c:formatCode="m/d/yyyy;@">
                  <c:v>1/22/2015</c:v>
                </c:pt>
                <c:pt idx="461" c:formatCode="m/d/yyyy;@">
                  <c:v>1/22/2015</c:v>
                </c:pt>
                <c:pt idx="462" c:formatCode="m/d/yyyy;@">
                  <c:v>1/22/2015</c:v>
                </c:pt>
                <c:pt idx="463" c:formatCode="m/d/yyyy;@">
                  <c:v>1/22/2015</c:v>
                </c:pt>
                <c:pt idx="464" c:formatCode="m/d/yyyy;@">
                  <c:v>1/23/2015</c:v>
                </c:pt>
                <c:pt idx="465" c:formatCode="m/d/yyyy;@">
                  <c:v>1/24/2015</c:v>
                </c:pt>
                <c:pt idx="466" c:formatCode="m/d/yyyy;@">
                  <c:v>1/25/2015</c:v>
                </c:pt>
                <c:pt idx="467" c:formatCode="m/d/yyyy;@">
                  <c:v>1/27/2015</c:v>
                </c:pt>
                <c:pt idx="468" c:formatCode="m/d/yyyy;@">
                  <c:v>1/27/2015</c:v>
                </c:pt>
                <c:pt idx="469" c:formatCode="m/d/yyyy;@">
                  <c:v>1/27/2015</c:v>
                </c:pt>
                <c:pt idx="470" c:formatCode="m/d/yyyy;@">
                  <c:v>1/27/2015</c:v>
                </c:pt>
                <c:pt idx="471" c:formatCode="m/d/yyyy;@">
                  <c:v>1/28/2015</c:v>
                </c:pt>
                <c:pt idx="472" c:formatCode="m/d/yyyy;@">
                  <c:v>1/28/2015</c:v>
                </c:pt>
                <c:pt idx="473" c:formatCode="m/d/yyyy;@">
                  <c:v>1/30/2015</c:v>
                </c:pt>
                <c:pt idx="474" c:formatCode="m/d/yyyy;@">
                  <c:v>1/30/2015</c:v>
                </c:pt>
                <c:pt idx="475" c:formatCode="m/d/yyyy;@">
                  <c:v>1/30/2015</c:v>
                </c:pt>
                <c:pt idx="476" c:formatCode="m/d/yyyy;@">
                  <c:v>2/1/2015</c:v>
                </c:pt>
                <c:pt idx="477" c:formatCode="m/d/yyyy;@">
                  <c:v>2/1/2015</c:v>
                </c:pt>
                <c:pt idx="478" c:formatCode="m/d/yyyy;@">
                  <c:v>2/1/2015</c:v>
                </c:pt>
                <c:pt idx="479" c:formatCode="m/d/yyyy;@">
                  <c:v>2/2/2015</c:v>
                </c:pt>
                <c:pt idx="480" c:formatCode="m/d/yyyy;@">
                  <c:v>2/2/2015</c:v>
                </c:pt>
                <c:pt idx="481" c:formatCode="m/d/yyyy;@">
                  <c:v>2/2/2015</c:v>
                </c:pt>
                <c:pt idx="482" c:formatCode="m/d/yyyy;@">
                  <c:v>2/2/2015</c:v>
                </c:pt>
                <c:pt idx="483" c:formatCode="m/d/yyyy;@">
                  <c:v>2/3/2015</c:v>
                </c:pt>
                <c:pt idx="484" c:formatCode="m/d/yyyy;@">
                  <c:v>2/4/2015</c:v>
                </c:pt>
                <c:pt idx="485" c:formatCode="m/d/yyyy;@">
                  <c:v>2/4/2015</c:v>
                </c:pt>
                <c:pt idx="486" c:formatCode="m/d/yyyy;@">
                  <c:v>2/5/2015</c:v>
                </c:pt>
                <c:pt idx="487" c:formatCode="m/d/yyyy;@">
                  <c:v>2/6/2015</c:v>
                </c:pt>
                <c:pt idx="488" c:formatCode="m/d/yyyy;@">
                  <c:v>2/6/2015</c:v>
                </c:pt>
                <c:pt idx="489" c:formatCode="m/d/yyyy;@">
                  <c:v>2/6/2015</c:v>
                </c:pt>
                <c:pt idx="490" c:formatCode="m/d/yyyy;@">
                  <c:v>2/6/2015</c:v>
                </c:pt>
                <c:pt idx="491" c:formatCode="m/d/yyyy;@">
                  <c:v>2/7/2015</c:v>
                </c:pt>
                <c:pt idx="492" c:formatCode="m/d/yyyy;@">
                  <c:v>2/9/2015</c:v>
                </c:pt>
                <c:pt idx="493" c:formatCode="m/d/yyyy;@">
                  <c:v>2/9/2015</c:v>
                </c:pt>
                <c:pt idx="494" c:formatCode="m/d/yyyy;@">
                  <c:v>2/10/2015</c:v>
                </c:pt>
                <c:pt idx="495" c:formatCode="m/d/yyyy;@">
                  <c:v>2/12/2015</c:v>
                </c:pt>
                <c:pt idx="496" c:formatCode="m/d/yyyy;@">
                  <c:v>2/12/2015</c:v>
                </c:pt>
                <c:pt idx="497" c:formatCode="m/d/yyyy;@">
                  <c:v>2/13/2015</c:v>
                </c:pt>
                <c:pt idx="498" c:formatCode="m/d/yyyy;@">
                  <c:v>2/15/2015</c:v>
                </c:pt>
                <c:pt idx="499" c:formatCode="m/d/yyyy;@">
                  <c:v>2/15/2015</c:v>
                </c:pt>
                <c:pt idx="500" c:formatCode="m/d/yyyy;@">
                  <c:v>2/15/2015</c:v>
                </c:pt>
                <c:pt idx="501" c:formatCode="m/d/yyyy;@">
                  <c:v>2/17/2015</c:v>
                </c:pt>
                <c:pt idx="502" c:formatCode="m/d/yyyy;@">
                  <c:v>2/18/2015</c:v>
                </c:pt>
                <c:pt idx="503" c:formatCode="m/d/yyyy;@">
                  <c:v>2/18/2015</c:v>
                </c:pt>
                <c:pt idx="504" c:formatCode="m/d/yyyy;@">
                  <c:v>2/18/2015</c:v>
                </c:pt>
                <c:pt idx="505" c:formatCode="m/d/yyyy;@">
                  <c:v>2/18/2015</c:v>
                </c:pt>
                <c:pt idx="506" c:formatCode="m/d/yyyy;@">
                  <c:v>2/18/2015</c:v>
                </c:pt>
                <c:pt idx="507" c:formatCode="m/d/yyyy;@">
                  <c:v>2/18/2015</c:v>
                </c:pt>
                <c:pt idx="508" c:formatCode="m/d/yyyy;@">
                  <c:v>2/18/2015</c:v>
                </c:pt>
                <c:pt idx="509" c:formatCode="m/d/yyyy;@">
                  <c:v>2/18/2015</c:v>
                </c:pt>
                <c:pt idx="510" c:formatCode="m/d/yyyy;@">
                  <c:v>2/18/2015</c:v>
                </c:pt>
                <c:pt idx="511" c:formatCode="m/d/yyyy;@">
                  <c:v>2/19/2015</c:v>
                </c:pt>
                <c:pt idx="512" c:formatCode="m/d/yyyy;@">
                  <c:v>2/19/2015</c:v>
                </c:pt>
                <c:pt idx="513" c:formatCode="m/d/yyyy;@">
                  <c:v>2/19/2015</c:v>
                </c:pt>
                <c:pt idx="514" c:formatCode="m/d/yyyy;@">
                  <c:v>2/20/2015</c:v>
                </c:pt>
                <c:pt idx="515" c:formatCode="m/d/yyyy;@">
                  <c:v>2/20/2015</c:v>
                </c:pt>
                <c:pt idx="516" c:formatCode="m/d/yyyy;@">
                  <c:v>2/21/2015</c:v>
                </c:pt>
                <c:pt idx="517" c:formatCode="m/d/yyyy;@">
                  <c:v>2/21/2015</c:v>
                </c:pt>
                <c:pt idx="518" c:formatCode="m/d/yyyy;@">
                  <c:v>2/21/2015</c:v>
                </c:pt>
                <c:pt idx="519" c:formatCode="m/d/yyyy;@">
                  <c:v>2/21/2015</c:v>
                </c:pt>
                <c:pt idx="520" c:formatCode="m/d/yyyy;@">
                  <c:v>2/22/2015</c:v>
                </c:pt>
                <c:pt idx="521" c:formatCode="m/d/yyyy;@">
                  <c:v>2/22/2015</c:v>
                </c:pt>
                <c:pt idx="522" c:formatCode="m/d/yyyy;@">
                  <c:v>2/22/2015</c:v>
                </c:pt>
                <c:pt idx="523" c:formatCode="m/d/yyyy;@">
                  <c:v>2/23/2015</c:v>
                </c:pt>
                <c:pt idx="524" c:formatCode="m/d/yyyy;@">
                  <c:v>2/23/2015</c:v>
                </c:pt>
                <c:pt idx="525" c:formatCode="m/d/yyyy;@">
                  <c:v>2/23/2015</c:v>
                </c:pt>
                <c:pt idx="526" c:formatCode="m/d/yyyy;@">
                  <c:v>2/24/2015</c:v>
                </c:pt>
                <c:pt idx="527" c:formatCode="m/d/yyyy;@">
                  <c:v>2/24/2015</c:v>
                </c:pt>
                <c:pt idx="528" c:formatCode="m/d/yyyy;@">
                  <c:v>2/24/2015</c:v>
                </c:pt>
                <c:pt idx="529" c:formatCode="m/d/yyyy;@">
                  <c:v>2/24/2015</c:v>
                </c:pt>
                <c:pt idx="530" c:formatCode="m/d/yyyy;@">
                  <c:v>2/24/2015</c:v>
                </c:pt>
                <c:pt idx="531" c:formatCode="m/d/yyyy;@">
                  <c:v>2/25/2015</c:v>
                </c:pt>
                <c:pt idx="532" c:formatCode="m/d/yyyy;@">
                  <c:v>2/25/2015</c:v>
                </c:pt>
                <c:pt idx="533" c:formatCode="m/d/yyyy;@">
                  <c:v>2/25/2015</c:v>
                </c:pt>
                <c:pt idx="534" c:formatCode="m/d/yyyy;@">
                  <c:v>2/26/2015</c:v>
                </c:pt>
                <c:pt idx="535" c:formatCode="m/d/yyyy;@">
                  <c:v>2/26/2015</c:v>
                </c:pt>
                <c:pt idx="536" c:formatCode="m/d/yyyy;@">
                  <c:v>2/27/2015</c:v>
                </c:pt>
                <c:pt idx="537" c:formatCode="m/d/yyyy;@">
                  <c:v>2/27/2015</c:v>
                </c:pt>
                <c:pt idx="538" c:formatCode="m/d/yyyy;@">
                  <c:v>2/27/2015</c:v>
                </c:pt>
                <c:pt idx="539" c:formatCode="m/d/yyyy;@">
                  <c:v>3/1/2015</c:v>
                </c:pt>
                <c:pt idx="540" c:formatCode="m/d/yyyy;@">
                  <c:v>3/1/2015</c:v>
                </c:pt>
                <c:pt idx="541" c:formatCode="m/d/yyyy;@">
                  <c:v>3/1/2015</c:v>
                </c:pt>
                <c:pt idx="542" c:formatCode="m/d/yyyy;@">
                  <c:v>3/2/2015</c:v>
                </c:pt>
                <c:pt idx="543" c:formatCode="m/d/yyyy;@">
                  <c:v>3/2/2015</c:v>
                </c:pt>
                <c:pt idx="544" c:formatCode="m/d/yyyy;@">
                  <c:v>3/2/2015</c:v>
                </c:pt>
                <c:pt idx="545" c:formatCode="m/d/yyyy;@">
                  <c:v>3/2/2015</c:v>
                </c:pt>
                <c:pt idx="546" c:formatCode="m/d/yyyy;@">
                  <c:v>3/2/2015</c:v>
                </c:pt>
                <c:pt idx="547" c:formatCode="m/d/yyyy;@">
                  <c:v>3/4/2015</c:v>
                </c:pt>
                <c:pt idx="548" c:formatCode="m/d/yyyy;@">
                  <c:v>3/4/2015</c:v>
                </c:pt>
                <c:pt idx="549" c:formatCode="m/d/yyyy;@">
                  <c:v>3/5/2015</c:v>
                </c:pt>
                <c:pt idx="550" c:formatCode="m/d/yyyy;@">
                  <c:v>3/6/2015</c:v>
                </c:pt>
                <c:pt idx="551" c:formatCode="m/d/yyyy;@">
                  <c:v>3/6/2015</c:v>
                </c:pt>
                <c:pt idx="552" c:formatCode="m/d/yyyy;@">
                  <c:v>3/9/2015</c:v>
                </c:pt>
                <c:pt idx="553" c:formatCode="m/d/yyyy;@">
                  <c:v>3/9/2015</c:v>
                </c:pt>
                <c:pt idx="554" c:formatCode="m/d/yyyy;@">
                  <c:v>3/10/2015</c:v>
                </c:pt>
                <c:pt idx="555" c:formatCode="m/d/yyyy;@">
                  <c:v>3/11/2015</c:v>
                </c:pt>
                <c:pt idx="556" c:formatCode="m/d/yyyy;@">
                  <c:v>3/12/2015</c:v>
                </c:pt>
                <c:pt idx="557" c:formatCode="m/d/yyyy;@">
                  <c:v>3/12/2015</c:v>
                </c:pt>
                <c:pt idx="558" c:formatCode="m/d/yyyy;@">
                  <c:v>3/12/2015</c:v>
                </c:pt>
                <c:pt idx="559" c:formatCode="m/d/yyyy;@">
                  <c:v>3/14/2015</c:v>
                </c:pt>
                <c:pt idx="560" c:formatCode="m/d/yyyy;@">
                  <c:v>3/15/2015</c:v>
                </c:pt>
                <c:pt idx="561" c:formatCode="m/d/yyyy;@">
                  <c:v>3/16/2015</c:v>
                </c:pt>
                <c:pt idx="562" c:formatCode="m/d/yyyy;@">
                  <c:v>3/18/2015</c:v>
                </c:pt>
                <c:pt idx="563" c:formatCode="m/d/yyyy;@">
                  <c:v>3/18/2015</c:v>
                </c:pt>
                <c:pt idx="564" c:formatCode="m/d/yyyy;@">
                  <c:v>3/20/2015</c:v>
                </c:pt>
                <c:pt idx="565" c:formatCode="m/d/yyyy;@">
                  <c:v>3/21/2015</c:v>
                </c:pt>
                <c:pt idx="566" c:formatCode="m/d/yyyy;@">
                  <c:v>3/23/2015</c:v>
                </c:pt>
                <c:pt idx="567" c:formatCode="m/d/yyyy;@">
                  <c:v>3/24/2015</c:v>
                </c:pt>
                <c:pt idx="568" c:formatCode="m/d/yyyy;@">
                  <c:v>3/24/2015</c:v>
                </c:pt>
                <c:pt idx="569" c:formatCode="m/d/yyyy;@">
                  <c:v>3/25/2015</c:v>
                </c:pt>
                <c:pt idx="570" c:formatCode="m/d/yyyy;@">
                  <c:v>3/25/2015</c:v>
                </c:pt>
                <c:pt idx="571" c:formatCode="m/d/yyyy;@">
                  <c:v>3/26/2015</c:v>
                </c:pt>
                <c:pt idx="572" c:formatCode="m/d/yyyy;@">
                  <c:v>3/26/2015</c:v>
                </c:pt>
                <c:pt idx="573" c:formatCode="m/d/yyyy;@">
                  <c:v>3/27/2015</c:v>
                </c:pt>
                <c:pt idx="574" c:formatCode="m/d/yyyy;@">
                  <c:v>3/27/2015</c:v>
                </c:pt>
                <c:pt idx="575" c:formatCode="m/d/yyyy;@">
                  <c:v>3/30/2015</c:v>
                </c:pt>
                <c:pt idx="576" c:formatCode="m/d/yyyy;@">
                  <c:v>3/30/2015</c:v>
                </c:pt>
                <c:pt idx="577" c:formatCode="m/d/yyyy;@">
                  <c:v>4/1/2015</c:v>
                </c:pt>
                <c:pt idx="578" c:formatCode="m/d/yyyy;@">
                  <c:v>4/1/2015</c:v>
                </c:pt>
                <c:pt idx="579" c:formatCode="m/d/yyyy;@">
                  <c:v>4/2/2015</c:v>
                </c:pt>
                <c:pt idx="580" c:formatCode="m/d/yyyy;@">
                  <c:v>4/3/2015</c:v>
                </c:pt>
                <c:pt idx="581" c:formatCode="m/d/yyyy;@">
                  <c:v>4/3/2015</c:v>
                </c:pt>
                <c:pt idx="582" c:formatCode="m/d/yyyy;@">
                  <c:v>4/3/2015</c:v>
                </c:pt>
                <c:pt idx="583" c:formatCode="m/d/yyyy;@">
                  <c:v>4/3/2015</c:v>
                </c:pt>
                <c:pt idx="584" c:formatCode="m/d/yyyy;@">
                  <c:v>4/4/2015</c:v>
                </c:pt>
                <c:pt idx="585" c:formatCode="m/d/yyyy;@">
                  <c:v>4/6/2015</c:v>
                </c:pt>
                <c:pt idx="586" c:formatCode="m/d/yyyy;@">
                  <c:v>4/6/2015</c:v>
                </c:pt>
                <c:pt idx="587" c:formatCode="m/d/yyyy;@">
                  <c:v>4/7/2015</c:v>
                </c:pt>
                <c:pt idx="588" c:formatCode="m/d/yyyy;@">
                  <c:v>4/7/2015</c:v>
                </c:pt>
                <c:pt idx="589" c:formatCode="m/d/yyyy;@">
                  <c:v>4/7/2015</c:v>
                </c:pt>
                <c:pt idx="590" c:formatCode="m/d/yyyy;@">
                  <c:v>4/8/2015</c:v>
                </c:pt>
                <c:pt idx="591" c:formatCode="m/d/yyyy;@">
                  <c:v>4/8/2015</c:v>
                </c:pt>
                <c:pt idx="592" c:formatCode="m/d/yyyy;@">
                  <c:v>4/9/2015</c:v>
                </c:pt>
                <c:pt idx="593" c:formatCode="m/d/yyyy;@">
                  <c:v>4/9/2015</c:v>
                </c:pt>
                <c:pt idx="594" c:formatCode="m/d/yyyy;@">
                  <c:v>4/9/2015</c:v>
                </c:pt>
                <c:pt idx="595" c:formatCode="m/d/yyyy;@">
                  <c:v>4/9/2015</c:v>
                </c:pt>
                <c:pt idx="596" c:formatCode="m/d/yyyy;@">
                  <c:v>4/9/2015</c:v>
                </c:pt>
                <c:pt idx="597" c:formatCode="m/d/yyyy;@">
                  <c:v>4/9/2015</c:v>
                </c:pt>
                <c:pt idx="598" c:formatCode="m/d/yyyy;@">
                  <c:v>4/10/2015</c:v>
                </c:pt>
                <c:pt idx="599" c:formatCode="m/d/yyyy;@">
                  <c:v>4/11/2015</c:v>
                </c:pt>
                <c:pt idx="600" c:formatCode="m/d/yyyy;@">
                  <c:v>4/13/2015</c:v>
                </c:pt>
                <c:pt idx="601" c:formatCode="m/d/yyyy;@">
                  <c:v>4/13/2015</c:v>
                </c:pt>
                <c:pt idx="602" c:formatCode="m/d/yyyy;@">
                  <c:v>4/13/2015</c:v>
                </c:pt>
                <c:pt idx="603" c:formatCode="m/d/yyyy;@">
                  <c:v>4/13/2015</c:v>
                </c:pt>
                <c:pt idx="604" c:formatCode="m/d/yyyy;@">
                  <c:v>4/13/2015</c:v>
                </c:pt>
                <c:pt idx="605" c:formatCode="m/d/yyyy;@">
                  <c:v>4/14/2015</c:v>
                </c:pt>
                <c:pt idx="606" c:formatCode="m/d/yyyy;@">
                  <c:v>4/15/2015</c:v>
                </c:pt>
                <c:pt idx="607" c:formatCode="m/d/yyyy;@">
                  <c:v>4/15/2015</c:v>
                </c:pt>
                <c:pt idx="608" c:formatCode="m/d/yyyy;@">
                  <c:v>4/17/2015</c:v>
                </c:pt>
                <c:pt idx="609" c:formatCode="m/d/yyyy;@">
                  <c:v>4/17/2015</c:v>
                </c:pt>
                <c:pt idx="610" c:formatCode="m/d/yyyy;@">
                  <c:v>4/17/2015</c:v>
                </c:pt>
                <c:pt idx="611" c:formatCode="m/d/yyyy;@">
                  <c:v>4/20/2015</c:v>
                </c:pt>
                <c:pt idx="612" c:formatCode="m/d/yyyy;@">
                  <c:v>4/20/2015</c:v>
                </c:pt>
                <c:pt idx="613" c:formatCode="m/d/yyyy;@">
                  <c:v>4/21/2015</c:v>
                </c:pt>
                <c:pt idx="614" c:formatCode="m/d/yyyy;@">
                  <c:v>4/21/2015</c:v>
                </c:pt>
                <c:pt idx="615" c:formatCode="m/d/yyyy;@">
                  <c:v>4/22/2015</c:v>
                </c:pt>
                <c:pt idx="616" c:formatCode="m/d/yyyy;@">
                  <c:v>4/24/2015</c:v>
                </c:pt>
                <c:pt idx="617" c:formatCode="m/d/yyyy;@">
                  <c:v>4/24/2015</c:v>
                </c:pt>
                <c:pt idx="618" c:formatCode="m/d/yyyy;@">
                  <c:v>4/24/2015</c:v>
                </c:pt>
                <c:pt idx="619" c:formatCode="m/d/yyyy;@">
                  <c:v>4/26/2015</c:v>
                </c:pt>
                <c:pt idx="620" c:formatCode="m/d/yyyy;@">
                  <c:v>4/27/2015</c:v>
                </c:pt>
                <c:pt idx="621" c:formatCode="m/d/yyyy;@">
                  <c:v>4/27/2015</c:v>
                </c:pt>
                <c:pt idx="622" c:formatCode="m/d/yyyy;@">
                  <c:v>4/27/2015</c:v>
                </c:pt>
                <c:pt idx="623" c:formatCode="m/d/yyyy;@">
                  <c:v>4/28/2015</c:v>
                </c:pt>
                <c:pt idx="624" c:formatCode="m/d/yyyy;@">
                  <c:v>4/28/2015</c:v>
                </c:pt>
                <c:pt idx="625" c:formatCode="m/d/yyyy;@">
                  <c:v>4/28/2015</c:v>
                </c:pt>
                <c:pt idx="626" c:formatCode="m/d/yyyy;@">
                  <c:v>4/29/2015</c:v>
                </c:pt>
                <c:pt idx="627" c:formatCode="m/d/yyyy;@">
                  <c:v>4/30/2015</c:v>
                </c:pt>
                <c:pt idx="628" c:formatCode="m/d/yyyy;@">
                  <c:v>4/30/2015</c:v>
                </c:pt>
                <c:pt idx="629" c:formatCode="m/d/yyyy;@">
                  <c:v>4/30/2015</c:v>
                </c:pt>
                <c:pt idx="630" c:formatCode="m/d/yyyy;@">
                  <c:v>5/1/2015</c:v>
                </c:pt>
                <c:pt idx="631" c:formatCode="m/d/yyyy;@">
                  <c:v>5/1/2015</c:v>
                </c:pt>
                <c:pt idx="632" c:formatCode="m/d/yyyy;@">
                  <c:v>5/1/2015</c:v>
                </c:pt>
                <c:pt idx="633" c:formatCode="m/d/yyyy;@">
                  <c:v>5/2/2015</c:v>
                </c:pt>
                <c:pt idx="634" c:formatCode="m/d/yyyy;@">
                  <c:v>5/4/2015</c:v>
                </c:pt>
                <c:pt idx="635" c:formatCode="m/d/yyyy;@">
                  <c:v>5/4/2015</c:v>
                </c:pt>
                <c:pt idx="636" c:formatCode="m/d/yyyy;@">
                  <c:v>5/4/2015</c:v>
                </c:pt>
                <c:pt idx="637" c:formatCode="m/d/yyyy;@">
                  <c:v>5/4/2015</c:v>
                </c:pt>
                <c:pt idx="638" c:formatCode="m/d/yyyy;@">
                  <c:v>5/4/2015</c:v>
                </c:pt>
                <c:pt idx="639" c:formatCode="m/d/yyyy;@">
                  <c:v>5/4/2015</c:v>
                </c:pt>
                <c:pt idx="640" c:formatCode="m/d/yyyy;@">
                  <c:v>5/5/2015</c:v>
                </c:pt>
                <c:pt idx="641" c:formatCode="m/d/yyyy;@">
                  <c:v>5/8/2015</c:v>
                </c:pt>
                <c:pt idx="642" c:formatCode="m/d/yyyy;@">
                  <c:v>5/8/2015</c:v>
                </c:pt>
                <c:pt idx="643" c:formatCode="m/d/yyyy;@">
                  <c:v>5/8/2015</c:v>
                </c:pt>
                <c:pt idx="644" c:formatCode="m/d/yyyy;@">
                  <c:v>5/8/2015</c:v>
                </c:pt>
                <c:pt idx="645" c:formatCode="m/d/yyyy;@">
                  <c:v>5/10/2015</c:v>
                </c:pt>
                <c:pt idx="646" c:formatCode="m/d/yyyy;@">
                  <c:v>5/11/2015</c:v>
                </c:pt>
                <c:pt idx="647" c:formatCode="m/d/yyyy;@">
                  <c:v>5/11/2015</c:v>
                </c:pt>
                <c:pt idx="648" c:formatCode="m/d/yyyy;@">
                  <c:v>5/12/2015</c:v>
                </c:pt>
                <c:pt idx="649" c:formatCode="m/d/yyyy;@">
                  <c:v>5/12/2015</c:v>
                </c:pt>
                <c:pt idx="650" c:formatCode="m/d/yyyy;@">
                  <c:v>5/12/2015</c:v>
                </c:pt>
                <c:pt idx="651" c:formatCode="m/d/yyyy;@">
                  <c:v>5/12/2015</c:v>
                </c:pt>
                <c:pt idx="652" c:formatCode="m/d/yyyy;@">
                  <c:v>5/12/2015</c:v>
                </c:pt>
                <c:pt idx="653" c:formatCode="m/d/yyyy;@">
                  <c:v>5/13/2015</c:v>
                </c:pt>
                <c:pt idx="654" c:formatCode="m/d/yyyy;@">
                  <c:v>5/14/2015</c:v>
                </c:pt>
                <c:pt idx="655" c:formatCode="m/d/yyyy;@">
                  <c:v>5/14/2015</c:v>
                </c:pt>
                <c:pt idx="656" c:formatCode="m/d/yyyy;@">
                  <c:v>5/15/2015</c:v>
                </c:pt>
                <c:pt idx="657" c:formatCode="m/d/yyyy;@">
                  <c:v>5/15/2015</c:v>
                </c:pt>
                <c:pt idx="658" c:formatCode="m/d/yyyy;@">
                  <c:v>5/15/2015</c:v>
                </c:pt>
                <c:pt idx="659" c:formatCode="m/d/yyyy;@">
                  <c:v>5/16/2015</c:v>
                </c:pt>
                <c:pt idx="660" c:formatCode="m/d/yyyy;@">
                  <c:v>5/16/2015</c:v>
                </c:pt>
                <c:pt idx="661" c:formatCode="m/d/yyyy;@">
                  <c:v>5/17/2015</c:v>
                </c:pt>
                <c:pt idx="662" c:formatCode="m/d/yyyy;@">
                  <c:v>5/17/2015</c:v>
                </c:pt>
                <c:pt idx="663" c:formatCode="m/d/yyyy;@">
                  <c:v>5/18/2015</c:v>
                </c:pt>
                <c:pt idx="664" c:formatCode="m/d/yyyy;@">
                  <c:v>5/18/2015</c:v>
                </c:pt>
                <c:pt idx="665" c:formatCode="m/d/yyyy;@">
                  <c:v>5/19/2015</c:v>
                </c:pt>
                <c:pt idx="666" c:formatCode="m/d/yyyy;@">
                  <c:v>5/19/2015</c:v>
                </c:pt>
                <c:pt idx="667" c:formatCode="m/d/yyyy;@">
                  <c:v>5/19/2015</c:v>
                </c:pt>
                <c:pt idx="668" c:formatCode="m/d/yyyy;@">
                  <c:v>5/20/2015</c:v>
                </c:pt>
                <c:pt idx="669" c:formatCode="m/d/yyyy;@">
                  <c:v>5/20/2015</c:v>
                </c:pt>
                <c:pt idx="670" c:formatCode="m/d/yyyy;@">
                  <c:v>5/20/2015</c:v>
                </c:pt>
                <c:pt idx="671" c:formatCode="m/d/yyyy;@">
                  <c:v>5/20/2015</c:v>
                </c:pt>
                <c:pt idx="672" c:formatCode="m/d/yyyy;@">
                  <c:v>5/21/2015</c:v>
                </c:pt>
                <c:pt idx="673" c:formatCode="m/d/yyyy;@">
                  <c:v>5/22/2015</c:v>
                </c:pt>
                <c:pt idx="674" c:formatCode="m/d/yyyy;@">
                  <c:v>5/22/2015</c:v>
                </c:pt>
                <c:pt idx="675" c:formatCode="m/d/yyyy;@">
                  <c:v>5/22/2015</c:v>
                </c:pt>
                <c:pt idx="676" c:formatCode="m/d/yyyy;@">
                  <c:v>5/23/2015</c:v>
                </c:pt>
                <c:pt idx="677" c:formatCode="m/d/yyyy;@">
                  <c:v>5/23/2015</c:v>
                </c:pt>
                <c:pt idx="678" c:formatCode="m/d/yyyy;@">
                  <c:v>5/24/2015</c:v>
                </c:pt>
                <c:pt idx="679" c:formatCode="m/d/yyyy;@">
                  <c:v>5/25/2015</c:v>
                </c:pt>
                <c:pt idx="680" c:formatCode="m/d/yyyy;@">
                  <c:v>5/26/2015</c:v>
                </c:pt>
                <c:pt idx="681" c:formatCode="m/d/yyyy;@">
                  <c:v>5/26/2015</c:v>
                </c:pt>
                <c:pt idx="682" c:formatCode="m/d/yyyy;@">
                  <c:v>5/27/2015</c:v>
                </c:pt>
                <c:pt idx="683" c:formatCode="m/d/yyyy;@">
                  <c:v>5/27/2015</c:v>
                </c:pt>
                <c:pt idx="684" c:formatCode="m/d/yyyy;@">
                  <c:v>5/27/2015</c:v>
                </c:pt>
                <c:pt idx="685" c:formatCode="m/d/yyyy;@">
                  <c:v>5/28/2015</c:v>
                </c:pt>
                <c:pt idx="686" c:formatCode="m/d/yyyy;@">
                  <c:v>5/28/2015</c:v>
                </c:pt>
                <c:pt idx="687" c:formatCode="m/d/yyyy;@">
                  <c:v>5/30/2015</c:v>
                </c:pt>
                <c:pt idx="688" c:formatCode="m/d/yyyy;@">
                  <c:v>5/30/2015</c:v>
                </c:pt>
                <c:pt idx="689" c:formatCode="m/d/yyyy;@">
                  <c:v>5/31/2015</c:v>
                </c:pt>
                <c:pt idx="690" c:formatCode="m/d/yyyy;@">
                  <c:v>5/31/2015</c:v>
                </c:pt>
                <c:pt idx="691" c:formatCode="m/d/yyyy;@">
                  <c:v>5/31/2015</c:v>
                </c:pt>
                <c:pt idx="692" c:formatCode="m/d/yyyy;@">
                  <c:v>6/1/2015</c:v>
                </c:pt>
                <c:pt idx="693" c:formatCode="m/d/yyyy;@">
                  <c:v>6/2/2015</c:v>
                </c:pt>
                <c:pt idx="694" c:formatCode="m/d/yyyy;@">
                  <c:v>6/2/2015</c:v>
                </c:pt>
                <c:pt idx="695" c:formatCode="m/d/yyyy;@">
                  <c:v>6/2/2015</c:v>
                </c:pt>
                <c:pt idx="696" c:formatCode="m/d/yyyy;@">
                  <c:v>6/2/2015</c:v>
                </c:pt>
                <c:pt idx="697" c:formatCode="m/d/yyyy;@">
                  <c:v>6/3/2015</c:v>
                </c:pt>
                <c:pt idx="698" c:formatCode="m/d/yyyy;@">
                  <c:v>6/4/2015</c:v>
                </c:pt>
                <c:pt idx="699" c:formatCode="m/d/yyyy;@">
                  <c:v>6/5/2015</c:v>
                </c:pt>
                <c:pt idx="700" c:formatCode="m/d/yyyy;@">
                  <c:v>6/5/2015</c:v>
                </c:pt>
                <c:pt idx="701" c:formatCode="m/d/yyyy;@">
                  <c:v>6/7/2015</c:v>
                </c:pt>
                <c:pt idx="702" c:formatCode="m/d/yyyy;@">
                  <c:v>6/8/2015</c:v>
                </c:pt>
                <c:pt idx="703" c:formatCode="m/d/yyyy;@">
                  <c:v>6/9/2015</c:v>
                </c:pt>
                <c:pt idx="704" c:formatCode="m/d/yyyy;@">
                  <c:v>6/10/2015</c:v>
                </c:pt>
                <c:pt idx="705" c:formatCode="m/d/yyyy;@">
                  <c:v>6/10/2015</c:v>
                </c:pt>
                <c:pt idx="706" c:formatCode="m/d/yyyy;@">
                  <c:v>6/10/2015</c:v>
                </c:pt>
                <c:pt idx="707" c:formatCode="m/d/yyyy;@">
                  <c:v>6/11/2015</c:v>
                </c:pt>
                <c:pt idx="708" c:formatCode="m/d/yyyy;@">
                  <c:v>6/12/2015</c:v>
                </c:pt>
                <c:pt idx="709" c:formatCode="m/d/yyyy;@">
                  <c:v>6/12/2015</c:v>
                </c:pt>
                <c:pt idx="710" c:formatCode="m/d/yyyy;@">
                  <c:v>6/12/2015</c:v>
                </c:pt>
                <c:pt idx="711" c:formatCode="m/d/yyyy;@">
                  <c:v>6/12/2015</c:v>
                </c:pt>
                <c:pt idx="712" c:formatCode="m/d/yyyy;@">
                  <c:v>6/13/2015</c:v>
                </c:pt>
                <c:pt idx="713" c:formatCode="m/d/yyyy;@">
                  <c:v>6/14/2015</c:v>
                </c:pt>
                <c:pt idx="714" c:formatCode="m/d/yyyy;@">
                  <c:v>6/14/2015</c:v>
                </c:pt>
                <c:pt idx="715" c:formatCode="m/d/yyyy;@">
                  <c:v>6/15/2015</c:v>
                </c:pt>
                <c:pt idx="716" c:formatCode="m/d/yyyy;@">
                  <c:v>6/15/2015</c:v>
                </c:pt>
                <c:pt idx="717" c:formatCode="m/d/yyyy;@">
                  <c:v>6/15/2015</c:v>
                </c:pt>
                <c:pt idx="718" c:formatCode="m/d/yyyy;@">
                  <c:v>6/16/2015</c:v>
                </c:pt>
                <c:pt idx="719" c:formatCode="m/d/yyyy;@">
                  <c:v>6/16/2015</c:v>
                </c:pt>
                <c:pt idx="720" c:formatCode="m/d/yyyy;@">
                  <c:v>6/16/2015</c:v>
                </c:pt>
                <c:pt idx="721" c:formatCode="m/d/yyyy;@">
                  <c:v>6/16/2015</c:v>
                </c:pt>
                <c:pt idx="722" c:formatCode="m/d/yyyy;@">
                  <c:v>6/16/2015</c:v>
                </c:pt>
                <c:pt idx="723" c:formatCode="m/d/yyyy;@">
                  <c:v>6/16/2015</c:v>
                </c:pt>
                <c:pt idx="724" c:formatCode="m/d/yyyy;@">
                  <c:v>6/16/2015</c:v>
                </c:pt>
                <c:pt idx="725" c:formatCode="m/d/yyyy;@">
                  <c:v>6/16/2015</c:v>
                </c:pt>
                <c:pt idx="726" c:formatCode="m/d/yyyy;@">
                  <c:v>6/17/2015</c:v>
                </c:pt>
                <c:pt idx="727" c:formatCode="m/d/yyyy;@">
                  <c:v>6/17/2015</c:v>
                </c:pt>
                <c:pt idx="728" c:formatCode="m/d/yyyy;@">
                  <c:v>6/17/2015</c:v>
                </c:pt>
                <c:pt idx="729" c:formatCode="m/d/yyyy;@">
                  <c:v>6/17/2015</c:v>
                </c:pt>
                <c:pt idx="730" c:formatCode="m/d/yyyy;@">
                  <c:v>6/18/2015</c:v>
                </c:pt>
                <c:pt idx="731" c:formatCode="m/d/yyyy;@">
                  <c:v>6/18/2015</c:v>
                </c:pt>
                <c:pt idx="732" c:formatCode="m/d/yyyy;@">
                  <c:v>6/18/2015</c:v>
                </c:pt>
                <c:pt idx="733" c:formatCode="m/d/yyyy;@">
                  <c:v>6/18/2015</c:v>
                </c:pt>
                <c:pt idx="734" c:formatCode="m/d/yyyy;@">
                  <c:v>6/19/2015</c:v>
                </c:pt>
                <c:pt idx="735" c:formatCode="m/d/yyyy;@">
                  <c:v>6/21/2015</c:v>
                </c:pt>
                <c:pt idx="736" c:formatCode="m/d/yyyy;@">
                  <c:v>6/22/2015</c:v>
                </c:pt>
                <c:pt idx="737" c:formatCode="m/d/yyyy;@">
                  <c:v>6/22/2015</c:v>
                </c:pt>
                <c:pt idx="738" c:formatCode="m/d/yyyy;@">
                  <c:v>6/22/2015</c:v>
                </c:pt>
                <c:pt idx="739" c:formatCode="m/d/yyyy;@">
                  <c:v>6/23/2015</c:v>
                </c:pt>
                <c:pt idx="740" c:formatCode="m/d/yyyy;@">
                  <c:v>6/24/2015</c:v>
                </c:pt>
                <c:pt idx="741" c:formatCode="m/d/yyyy;@">
                  <c:v>6/24/2015</c:v>
                </c:pt>
                <c:pt idx="742" c:formatCode="m/d/yyyy;@">
                  <c:v>6/24/2015</c:v>
                </c:pt>
                <c:pt idx="743" c:formatCode="m/d/yyyy;@">
                  <c:v>6/25/2015</c:v>
                </c:pt>
                <c:pt idx="744" c:formatCode="m/d/yyyy;@">
                  <c:v>6/27/2015</c:v>
                </c:pt>
                <c:pt idx="745" c:formatCode="m/d/yyyy;@">
                  <c:v>6/27/2015</c:v>
                </c:pt>
                <c:pt idx="746" c:formatCode="m/d/yyyy;@">
                  <c:v>6/28/2015</c:v>
                </c:pt>
                <c:pt idx="747" c:formatCode="m/d/yyyy;@">
                  <c:v>6/29/2015</c:v>
                </c:pt>
                <c:pt idx="748" c:formatCode="m/d/yyyy;@">
                  <c:v>6/29/2015</c:v>
                </c:pt>
                <c:pt idx="749" c:formatCode="m/d/yyyy;@">
                  <c:v>6/30/2015</c:v>
                </c:pt>
                <c:pt idx="750" c:formatCode="m/d/yyyy;@">
                  <c:v>6/30/2015</c:v>
                </c:pt>
                <c:pt idx="751" c:formatCode="m/d/yyyy;@">
                  <c:v>6/30/2015</c:v>
                </c:pt>
                <c:pt idx="752" c:formatCode="m/d/yyyy;@">
                  <c:v>7/1/2015</c:v>
                </c:pt>
                <c:pt idx="753" c:formatCode="m/d/yyyy;@">
                  <c:v>7/1/2015</c:v>
                </c:pt>
                <c:pt idx="754" c:formatCode="m/d/yyyy;@">
                  <c:v>7/3/2015</c:v>
                </c:pt>
                <c:pt idx="755" c:formatCode="m/d/yyyy;@">
                  <c:v>7/3/2015</c:v>
                </c:pt>
                <c:pt idx="756" c:formatCode="m/d/yyyy;@">
                  <c:v>7/6/2015</c:v>
                </c:pt>
                <c:pt idx="757" c:formatCode="m/d/yyyy;@">
                  <c:v>7/7/2015</c:v>
                </c:pt>
                <c:pt idx="758" c:formatCode="m/d/yyyy;@">
                  <c:v>7/7/2015</c:v>
                </c:pt>
                <c:pt idx="759" c:formatCode="m/d/yyyy;@">
                  <c:v>7/7/2015</c:v>
                </c:pt>
                <c:pt idx="760" c:formatCode="m/d/yyyy;@">
                  <c:v>7/7/2015</c:v>
                </c:pt>
                <c:pt idx="761" c:formatCode="m/d/yyyy;@">
                  <c:v>7/8/2015</c:v>
                </c:pt>
                <c:pt idx="762" c:formatCode="m/d/yyyy;@">
                  <c:v>7/8/2015</c:v>
                </c:pt>
                <c:pt idx="763" c:formatCode="m/d/yyyy;@">
                  <c:v>7/8/2015</c:v>
                </c:pt>
                <c:pt idx="764" c:formatCode="m/d/yyyy;@">
                  <c:v>7/8/2015</c:v>
                </c:pt>
                <c:pt idx="765" c:formatCode="m/d/yyyy;@">
                  <c:v>7/9/2015</c:v>
                </c:pt>
                <c:pt idx="766" c:formatCode="m/d/yyyy;@">
                  <c:v>7/10/2015</c:v>
                </c:pt>
                <c:pt idx="767" c:formatCode="m/d/yyyy;@">
                  <c:v>7/11/2015</c:v>
                </c:pt>
                <c:pt idx="768" c:formatCode="m/d/yyyy;@">
                  <c:v>7/11/2015</c:v>
                </c:pt>
                <c:pt idx="769" c:formatCode="m/d/yyyy;@">
                  <c:v>7/14/2015</c:v>
                </c:pt>
                <c:pt idx="770" c:formatCode="m/d/yyyy;@">
                  <c:v>7/15/2015</c:v>
                </c:pt>
                <c:pt idx="771" c:formatCode="m/d/yyyy;@">
                  <c:v>7/16/2015</c:v>
                </c:pt>
                <c:pt idx="772" c:formatCode="m/d/yyyy;@">
                  <c:v>7/16/2015</c:v>
                </c:pt>
                <c:pt idx="773" c:formatCode="m/d/yyyy;@">
                  <c:v>7/18/2015</c:v>
                </c:pt>
                <c:pt idx="774" c:formatCode="m/d/yyyy;@">
                  <c:v>7/18/2015</c:v>
                </c:pt>
                <c:pt idx="775" c:formatCode="m/d/yyyy;@">
                  <c:v>7/18/2015</c:v>
                </c:pt>
                <c:pt idx="776" c:formatCode="m/d/yyyy;@">
                  <c:v>7/20/2015</c:v>
                </c:pt>
                <c:pt idx="777" c:formatCode="m/d/yyyy;@">
                  <c:v>7/20/2015</c:v>
                </c:pt>
                <c:pt idx="778" c:formatCode="m/d/yyyy;@">
                  <c:v>7/21/2015</c:v>
                </c:pt>
                <c:pt idx="779" c:formatCode="m/d/yyyy;@">
                  <c:v>7/22/2015</c:v>
                </c:pt>
                <c:pt idx="780" c:formatCode="m/d/yyyy;@">
                  <c:v>7/22/2015</c:v>
                </c:pt>
                <c:pt idx="781" c:formatCode="m/d/yyyy;@">
                  <c:v>7/23/2015</c:v>
                </c:pt>
                <c:pt idx="782" c:formatCode="m/d/yyyy;@">
                  <c:v>7/24/2015</c:v>
                </c:pt>
                <c:pt idx="783" c:formatCode="m/d/yyyy;@">
                  <c:v>7/25/2015</c:v>
                </c:pt>
                <c:pt idx="784" c:formatCode="m/d/yyyy;@">
                  <c:v>7/28/2015</c:v>
                </c:pt>
                <c:pt idx="785" c:formatCode="m/d/yyyy;@">
                  <c:v>7/28/2015</c:v>
                </c:pt>
                <c:pt idx="786" c:formatCode="m/d/yyyy;@">
                  <c:v>7/29/2015</c:v>
                </c:pt>
                <c:pt idx="787" c:formatCode="m/d/yyyy;@">
                  <c:v>8/1/2015</c:v>
                </c:pt>
                <c:pt idx="788" c:formatCode="m/d/yyyy;@">
                  <c:v>8/3/2015</c:v>
                </c:pt>
                <c:pt idx="789" c:formatCode="m/d/yyyy;@">
                  <c:v>8/3/2015</c:v>
                </c:pt>
                <c:pt idx="790" c:formatCode="m/d/yyyy;@">
                  <c:v>8/3/2015</c:v>
                </c:pt>
                <c:pt idx="791" c:formatCode="m/d/yyyy;@">
                  <c:v>8/3/2015</c:v>
                </c:pt>
                <c:pt idx="792" c:formatCode="m/d/yyyy;@">
                  <c:v>8/4/2015</c:v>
                </c:pt>
                <c:pt idx="793" c:formatCode="m/d/yyyy;@">
                  <c:v>8/5/2015</c:v>
                </c:pt>
                <c:pt idx="794" c:formatCode="m/d/yyyy;@">
                  <c:v>8/6/2015</c:v>
                </c:pt>
                <c:pt idx="795" c:formatCode="m/d/yyyy;@">
                  <c:v>8/7/2015</c:v>
                </c:pt>
                <c:pt idx="796" c:formatCode="m/d/yyyy;@">
                  <c:v>8/8/2015</c:v>
                </c:pt>
                <c:pt idx="797" c:formatCode="m/d/yyyy;@">
                  <c:v>8/9/2015</c:v>
                </c:pt>
                <c:pt idx="798" c:formatCode="m/d/yyyy;@">
                  <c:v>8/9/2015</c:v>
                </c:pt>
                <c:pt idx="799" c:formatCode="m/d/yyyy;@">
                  <c:v>8/10/2015</c:v>
                </c:pt>
                <c:pt idx="800" c:formatCode="m/d/yyyy;@">
                  <c:v>8/10/2015</c:v>
                </c:pt>
                <c:pt idx="801" c:formatCode="m/d/yyyy;@">
                  <c:v>8/10/2015</c:v>
                </c:pt>
                <c:pt idx="802" c:formatCode="m/d/yyyy;@">
                  <c:v>8/11/2015</c:v>
                </c:pt>
                <c:pt idx="803" c:formatCode="m/d/yyyy;@">
                  <c:v>8/12/2015</c:v>
                </c:pt>
                <c:pt idx="804" c:formatCode="m/d/yyyy;@">
                  <c:v>8/12/2015</c:v>
                </c:pt>
                <c:pt idx="805" c:formatCode="m/d/yyyy;@">
                  <c:v>8/14/2015</c:v>
                </c:pt>
                <c:pt idx="806" c:formatCode="m/d/yyyy;@">
                  <c:v>8/14/2015</c:v>
                </c:pt>
                <c:pt idx="807" c:formatCode="m/d/yyyy;@">
                  <c:v>8/14/2015</c:v>
                </c:pt>
                <c:pt idx="808" c:formatCode="m/d/yyyy;@">
                  <c:v>8/16/2015</c:v>
                </c:pt>
                <c:pt idx="809" c:formatCode="m/d/yyyy;@">
                  <c:v>8/17/2015</c:v>
                </c:pt>
                <c:pt idx="810" c:formatCode="m/d/yyyy;@">
                  <c:v>8/17/2015</c:v>
                </c:pt>
                <c:pt idx="811" c:formatCode="m/d/yyyy;@">
                  <c:v>8/17/2015</c:v>
                </c:pt>
                <c:pt idx="812" c:formatCode="m/d/yyyy;@">
                  <c:v>8/17/2015</c:v>
                </c:pt>
                <c:pt idx="813" c:formatCode="m/d/yyyy;@">
                  <c:v>8/17/2015</c:v>
                </c:pt>
                <c:pt idx="814" c:formatCode="m/d/yyyy;@">
                  <c:v>8/18/2015</c:v>
                </c:pt>
                <c:pt idx="815" c:formatCode="m/d/yyyy;@">
                  <c:v>8/19/2015</c:v>
                </c:pt>
                <c:pt idx="816" c:formatCode="m/d/yyyy;@">
                  <c:v>8/20/2015</c:v>
                </c:pt>
                <c:pt idx="817" c:formatCode="m/d/yyyy;@">
                  <c:v>8/20/2015</c:v>
                </c:pt>
                <c:pt idx="818" c:formatCode="m/d/yyyy;@">
                  <c:v>8/21/2015</c:v>
                </c:pt>
                <c:pt idx="819" c:formatCode="m/d/yyyy;@">
                  <c:v>8/22/2015</c:v>
                </c:pt>
                <c:pt idx="820" c:formatCode="m/d/yyyy;@">
                  <c:v>8/23/2015</c:v>
                </c:pt>
                <c:pt idx="821" c:formatCode="m/d/yyyy;@">
                  <c:v>8/25/2015</c:v>
                </c:pt>
                <c:pt idx="822" c:formatCode="m/d/yyyy;@">
                  <c:v>8/26/2015</c:v>
                </c:pt>
                <c:pt idx="823" c:formatCode="m/d/yyyy;@">
                  <c:v>8/27/2015</c:v>
                </c:pt>
                <c:pt idx="824" c:formatCode="m/d/yyyy;@">
                  <c:v>8/27/2015</c:v>
                </c:pt>
                <c:pt idx="825" c:formatCode="m/d/yyyy;@">
                  <c:v>8/29/2015</c:v>
                </c:pt>
                <c:pt idx="826" c:formatCode="m/d/yyyy;@">
                  <c:v>8/29/2015</c:v>
                </c:pt>
                <c:pt idx="827" c:formatCode="m/d/yyyy;@">
                  <c:v>8/30/2015</c:v>
                </c:pt>
                <c:pt idx="828" c:formatCode="m/d/yyyy;@">
                  <c:v>9/1/2015</c:v>
                </c:pt>
                <c:pt idx="829" c:formatCode="m/d/yyyy;@">
                  <c:v>9/1/2015</c:v>
                </c:pt>
                <c:pt idx="830" c:formatCode="m/d/yyyy;@">
                  <c:v>9/1/2015</c:v>
                </c:pt>
                <c:pt idx="831" c:formatCode="m/d/yyyy;@">
                  <c:v>9/1/2015</c:v>
                </c:pt>
                <c:pt idx="832" c:formatCode="m/d/yyyy;@">
                  <c:v>9/3/2015</c:v>
                </c:pt>
                <c:pt idx="833" c:formatCode="m/d/yyyy;@">
                  <c:v>9/5/2015</c:v>
                </c:pt>
                <c:pt idx="834" c:formatCode="m/d/yyyy;@">
                  <c:v>9/6/2015</c:v>
                </c:pt>
                <c:pt idx="835" c:formatCode="m/d/yyyy;@">
                  <c:v>9/6/2015</c:v>
                </c:pt>
                <c:pt idx="836" c:formatCode="m/d/yyyy;@">
                  <c:v>9/6/2015</c:v>
                </c:pt>
                <c:pt idx="837" c:formatCode="m/d/yyyy;@">
                  <c:v>9/7/2015</c:v>
                </c:pt>
                <c:pt idx="838" c:formatCode="m/d/yyyy;@">
                  <c:v>9/8/2015</c:v>
                </c:pt>
                <c:pt idx="839" c:formatCode="m/d/yyyy;@">
                  <c:v>9/8/2015</c:v>
                </c:pt>
                <c:pt idx="840" c:formatCode="m/d/yyyy;@">
                  <c:v>9/8/2015</c:v>
                </c:pt>
                <c:pt idx="841" c:formatCode="m/d/yyyy;@">
                  <c:v>9/8/2015</c:v>
                </c:pt>
                <c:pt idx="842" c:formatCode="m/d/yyyy;@">
                  <c:v>9/9/2015</c:v>
                </c:pt>
                <c:pt idx="843" c:formatCode="m/d/yyyy;@">
                  <c:v>9/10/2015</c:v>
                </c:pt>
                <c:pt idx="844" c:formatCode="m/d/yyyy;@">
                  <c:v>9/11/2015</c:v>
                </c:pt>
                <c:pt idx="845" c:formatCode="m/d/yyyy;@">
                  <c:v>9/14/2015</c:v>
                </c:pt>
                <c:pt idx="846" c:formatCode="m/d/yyyy;@">
                  <c:v>9/14/2015</c:v>
                </c:pt>
                <c:pt idx="847" c:formatCode="m/d/yyyy;@">
                  <c:v>9/15/2015</c:v>
                </c:pt>
                <c:pt idx="848" c:formatCode="m/d/yyyy;@">
                  <c:v>9/16/2015</c:v>
                </c:pt>
                <c:pt idx="849" c:formatCode="m/d/yyyy;@">
                  <c:v>9/17/2015</c:v>
                </c:pt>
                <c:pt idx="850" c:formatCode="m/d/yyyy;@">
                  <c:v>9/18/2015</c:v>
                </c:pt>
                <c:pt idx="851" c:formatCode="m/d/yyyy;@">
                  <c:v>9/18/2015</c:v>
                </c:pt>
                <c:pt idx="852" c:formatCode="m/d/yyyy;@">
                  <c:v>9/18/2015</c:v>
                </c:pt>
                <c:pt idx="853" c:formatCode="m/d/yyyy;@">
                  <c:v>9/21/2015</c:v>
                </c:pt>
                <c:pt idx="854" c:formatCode="m/d/yyyy;@">
                  <c:v>9/21/2015</c:v>
                </c:pt>
                <c:pt idx="855" c:formatCode="m/d/yyyy;@">
                  <c:v>9/22/2015</c:v>
                </c:pt>
                <c:pt idx="856" c:formatCode="m/d/yyyy;@">
                  <c:v>9/23/2015</c:v>
                </c:pt>
                <c:pt idx="857" c:formatCode="m/d/yyyy;@">
                  <c:v>9/23/2015</c:v>
                </c:pt>
                <c:pt idx="858" c:formatCode="m/d/yyyy;@">
                  <c:v>9/23/2015</c:v>
                </c:pt>
                <c:pt idx="859" c:formatCode="m/d/yyyy;@">
                  <c:v>9/25/2015</c:v>
                </c:pt>
                <c:pt idx="860" c:formatCode="m/d/yyyy;@">
                  <c:v>9/28/2015</c:v>
                </c:pt>
                <c:pt idx="861" c:formatCode="m/d/yyyy;@">
                  <c:v>9/30/2015</c:v>
                </c:pt>
                <c:pt idx="862" c:formatCode="m/d/yyyy;@">
                  <c:v>10/1/2015</c:v>
                </c:pt>
                <c:pt idx="863" c:formatCode="m/d/yyyy;@">
                  <c:v>10/1/2015</c:v>
                </c:pt>
                <c:pt idx="864" c:formatCode="m/d/yyyy;@">
                  <c:v>10/1/2015</c:v>
                </c:pt>
                <c:pt idx="865" c:formatCode="m/d/yyyy;@">
                  <c:v>10/1/2015</c:v>
                </c:pt>
                <c:pt idx="866" c:formatCode="m/d/yyyy;@">
                  <c:v>10/2/2015</c:v>
                </c:pt>
                <c:pt idx="867" c:formatCode="m/d/yyyy;@">
                  <c:v>10/5/2015</c:v>
                </c:pt>
                <c:pt idx="868" c:formatCode="m/d/yyyy;@">
                  <c:v>10/5/2015</c:v>
                </c:pt>
                <c:pt idx="869" c:formatCode="m/d/yyyy;@">
                  <c:v>10/5/2015</c:v>
                </c:pt>
                <c:pt idx="870" c:formatCode="m/d/yyyy;@">
                  <c:v>10/6/2015</c:v>
                </c:pt>
                <c:pt idx="871" c:formatCode="m/d/yyyy;@">
                  <c:v>10/6/2015</c:v>
                </c:pt>
                <c:pt idx="872" c:formatCode="m/d/yyyy;@">
                  <c:v>10/7/2015</c:v>
                </c:pt>
                <c:pt idx="873" c:formatCode="m/d/yyyy;@">
                  <c:v>10/7/2015</c:v>
                </c:pt>
                <c:pt idx="874" c:formatCode="m/d/yyyy;@">
                  <c:v>10/7/2015</c:v>
                </c:pt>
                <c:pt idx="875" c:formatCode="m/d/yyyy;@">
                  <c:v>10/8/2015</c:v>
                </c:pt>
                <c:pt idx="876" c:formatCode="m/d/yyyy;@">
                  <c:v>10/9/2015</c:v>
                </c:pt>
                <c:pt idx="877" c:formatCode="m/d/yyyy;@">
                  <c:v>10/12/2015</c:v>
                </c:pt>
                <c:pt idx="878" c:formatCode="m/d/yyyy;@">
                  <c:v>10/12/2015</c:v>
                </c:pt>
                <c:pt idx="879" c:formatCode="m/d/yyyy;@">
                  <c:v>10/13/2015</c:v>
                </c:pt>
                <c:pt idx="880" c:formatCode="m/d/yyyy;@">
                  <c:v>10/14/2015</c:v>
                </c:pt>
                <c:pt idx="881" c:formatCode="m/d/yyyy;@">
                  <c:v>10/14/2015</c:v>
                </c:pt>
                <c:pt idx="882" c:formatCode="m/d/yyyy;@">
                  <c:v>10/15/2015</c:v>
                </c:pt>
                <c:pt idx="883" c:formatCode="m/d/yyyy;@">
                  <c:v>10/15/2015</c:v>
                </c:pt>
                <c:pt idx="884" c:formatCode="m/d/yyyy;@">
                  <c:v>10/16/2015</c:v>
                </c:pt>
                <c:pt idx="885" c:formatCode="m/d/yyyy;@">
                  <c:v>10/16/2015</c:v>
                </c:pt>
                <c:pt idx="886" c:formatCode="m/d/yyyy;@">
                  <c:v>10/16/2015</c:v>
                </c:pt>
                <c:pt idx="887" c:formatCode="m/d/yyyy;@">
                  <c:v>10/17/2015</c:v>
                </c:pt>
                <c:pt idx="888" c:formatCode="m/d/yyyy;@">
                  <c:v>10/17/2015</c:v>
                </c:pt>
                <c:pt idx="889" c:formatCode="m/d/yyyy;@">
                  <c:v>10/18/2015</c:v>
                </c:pt>
                <c:pt idx="890" c:formatCode="m/d/yyyy;@">
                  <c:v>10/19/2015</c:v>
                </c:pt>
                <c:pt idx="891" c:formatCode="m/d/yyyy;@">
                  <c:v>10/20/2015</c:v>
                </c:pt>
                <c:pt idx="892" c:formatCode="m/d/yyyy;@">
                  <c:v>10/20/2015</c:v>
                </c:pt>
                <c:pt idx="893" c:formatCode="m/d/yyyy;@">
                  <c:v>10/20/2015</c:v>
                </c:pt>
                <c:pt idx="894" c:formatCode="m/d/yyyy;@">
                  <c:v>10/20/2015</c:v>
                </c:pt>
                <c:pt idx="895" c:formatCode="m/d/yyyy;@">
                  <c:v>10/22/2015</c:v>
                </c:pt>
                <c:pt idx="896" c:formatCode="m/d/yyyy;@">
                  <c:v>10/25/2015</c:v>
                </c:pt>
                <c:pt idx="897" c:formatCode="m/d/yyyy;@">
                  <c:v>10/26/2015</c:v>
                </c:pt>
                <c:pt idx="898" c:formatCode="m/d/yyyy;@">
                  <c:v>10/27/2015</c:v>
                </c:pt>
                <c:pt idx="899" c:formatCode="m/d/yyyy;@">
                  <c:v>10/28/2015</c:v>
                </c:pt>
                <c:pt idx="900" c:formatCode="m/d/yyyy;@">
                  <c:v>10/29/2015</c:v>
                </c:pt>
                <c:pt idx="901" c:formatCode="m/d/yyyy;@">
                  <c:v>10/30/2015</c:v>
                </c:pt>
                <c:pt idx="902" c:formatCode="m/d/yyyy;@">
                  <c:v>10/30/2015</c:v>
                </c:pt>
                <c:pt idx="903" c:formatCode="m/d/yyyy;@">
                  <c:v>10/30/2015</c:v>
                </c:pt>
                <c:pt idx="904" c:formatCode="m/d/yyyy;@">
                  <c:v>10/31/2015</c:v>
                </c:pt>
                <c:pt idx="905" c:formatCode="m/d/yyyy;@">
                  <c:v>11/1/2015</c:v>
                </c:pt>
                <c:pt idx="906" c:formatCode="m/d/yyyy;@">
                  <c:v>11/1/2015</c:v>
                </c:pt>
                <c:pt idx="907" c:formatCode="m/d/yyyy;@">
                  <c:v>11/2/2015</c:v>
                </c:pt>
                <c:pt idx="908" c:formatCode="m/d/yyyy;@">
                  <c:v>11/3/2015</c:v>
                </c:pt>
                <c:pt idx="909" c:formatCode="m/d/yyyy;@">
                  <c:v>11/3/2015</c:v>
                </c:pt>
                <c:pt idx="910" c:formatCode="m/d/yyyy;@">
                  <c:v>11/3/2015</c:v>
                </c:pt>
                <c:pt idx="911" c:formatCode="m/d/yyyy;@">
                  <c:v>11/4/2015</c:v>
                </c:pt>
                <c:pt idx="912" c:formatCode="m/d/yyyy;@">
                  <c:v>11/4/2015</c:v>
                </c:pt>
                <c:pt idx="913" c:formatCode="m/d/yyyy;@">
                  <c:v>11/5/2015</c:v>
                </c:pt>
                <c:pt idx="914" c:formatCode="m/d/yyyy;@">
                  <c:v>11/9/2015</c:v>
                </c:pt>
                <c:pt idx="915" c:formatCode="m/d/yyyy;@">
                  <c:v>11/10/2015</c:v>
                </c:pt>
                <c:pt idx="916" c:formatCode="m/d/yyyy;@">
                  <c:v>11/10/2015</c:v>
                </c:pt>
                <c:pt idx="917" c:formatCode="m/d/yyyy;@">
                  <c:v>11/13/2015</c:v>
                </c:pt>
                <c:pt idx="918" c:formatCode="m/d/yyyy;@">
                  <c:v>11/14/2015</c:v>
                </c:pt>
                <c:pt idx="919" c:formatCode="m/d/yyyy;@">
                  <c:v>11/14/2015</c:v>
                </c:pt>
                <c:pt idx="920" c:formatCode="m/d/yyyy;@">
                  <c:v>11/15/2015</c:v>
                </c:pt>
                <c:pt idx="921" c:formatCode="m/d/yyyy;@">
                  <c:v>11/15/2015</c:v>
                </c:pt>
                <c:pt idx="922" c:formatCode="m/d/yyyy;@">
                  <c:v>11/17/2015</c:v>
                </c:pt>
                <c:pt idx="923" c:formatCode="m/d/yyyy;@">
                  <c:v>11/20/2015</c:v>
                </c:pt>
                <c:pt idx="924" c:formatCode="m/d/yyyy;@">
                  <c:v>11/21/2015</c:v>
                </c:pt>
                <c:pt idx="925" c:formatCode="m/d/yyyy;@">
                  <c:v>11/25/2015</c:v>
                </c:pt>
                <c:pt idx="926" c:formatCode="m/d/yyyy;@">
                  <c:v>11/26/2015</c:v>
                </c:pt>
                <c:pt idx="927" c:formatCode="m/d/yyyy;@">
                  <c:v>11/26/2015</c:v>
                </c:pt>
                <c:pt idx="928" c:formatCode="m/d/yyyy;@">
                  <c:v>11/29/2015</c:v>
                </c:pt>
                <c:pt idx="929" c:formatCode="m/d/yyyy;@">
                  <c:v>11/29/2015</c:v>
                </c:pt>
                <c:pt idx="930" c:formatCode="m/d/yyyy;@">
                  <c:v>11/30/2015</c:v>
                </c:pt>
                <c:pt idx="931" c:formatCode="m/d/yyyy;@">
                  <c:v>12/3/2015</c:v>
                </c:pt>
                <c:pt idx="932" c:formatCode="m/d/yyyy;@">
                  <c:v>12/3/2015</c:v>
                </c:pt>
                <c:pt idx="933" c:formatCode="m/d/yyyy;@">
                  <c:v>12/3/2015</c:v>
                </c:pt>
                <c:pt idx="934" c:formatCode="m/d/yyyy;@">
                  <c:v>12/4/2015</c:v>
                </c:pt>
                <c:pt idx="935" c:formatCode="m/d/yyyy;@">
                  <c:v>12/6/2015</c:v>
                </c:pt>
                <c:pt idx="936" c:formatCode="m/d/yyyy;@">
                  <c:v>12/8/2015</c:v>
                </c:pt>
                <c:pt idx="937" c:formatCode="m/d/yyyy;@">
                  <c:v>12/15/2015</c:v>
                </c:pt>
                <c:pt idx="938" c:formatCode="m/d/yyyy;@">
                  <c:v>12/16/2015</c:v>
                </c:pt>
                <c:pt idx="939" c:formatCode="m/d/yyyy;@">
                  <c:v>12/20/2015</c:v>
                </c:pt>
                <c:pt idx="940" c:formatCode="m/d/yyyy;@">
                  <c:v>12/20/2015</c:v>
                </c:pt>
                <c:pt idx="941" c:formatCode="m/d/yyyy;@">
                  <c:v>12/21/2015</c:v>
                </c:pt>
                <c:pt idx="942" c:formatCode="m/d/yyyy;@">
                  <c:v>12/21/2015</c:v>
                </c:pt>
                <c:pt idx="943" c:formatCode="m/d/yyyy;@">
                  <c:v>12/21/2015</c:v>
                </c:pt>
                <c:pt idx="944" c:formatCode="m/d/yyyy;@">
                  <c:v>12/22/2015</c:v>
                </c:pt>
                <c:pt idx="945" c:formatCode="m/d/yyyy;@">
                  <c:v>12/22/2015</c:v>
                </c:pt>
                <c:pt idx="946" c:formatCode="m/d/yyyy;@">
                  <c:v>12/24/2015</c:v>
                </c:pt>
                <c:pt idx="947" c:formatCode="m/d/yyyy;@">
                  <c:v>1/1/2016</c:v>
                </c:pt>
                <c:pt idx="948" c:formatCode="m/d/yyyy;@">
                  <c:v>1/1/2016</c:v>
                </c:pt>
                <c:pt idx="949" c:formatCode="m/d/yyyy;@">
                  <c:v>1/3/2016</c:v>
                </c:pt>
                <c:pt idx="950" c:formatCode="m/d/yyyy;@">
                  <c:v>1/3/2016</c:v>
                </c:pt>
                <c:pt idx="951" c:formatCode="m/d/yyyy;@">
                  <c:v>1/4/2016</c:v>
                </c:pt>
                <c:pt idx="952" c:formatCode="m/d/yyyy;@">
                  <c:v>1/4/2016</c:v>
                </c:pt>
                <c:pt idx="953" c:formatCode="m/d/yyyy;@">
                  <c:v>1/5/2016</c:v>
                </c:pt>
                <c:pt idx="954" c:formatCode="m/d/yyyy;@">
                  <c:v>1/5/2016</c:v>
                </c:pt>
                <c:pt idx="955" c:formatCode="m/d/yyyy;@">
                  <c:v>1/5/2016</c:v>
                </c:pt>
                <c:pt idx="956" c:formatCode="m/d/yyyy;@">
                  <c:v>1/6/2016</c:v>
                </c:pt>
                <c:pt idx="957" c:formatCode="m/d/yyyy;@">
                  <c:v>1/9/2016</c:v>
                </c:pt>
                <c:pt idx="958" c:formatCode="m/d/yyyy;@">
                  <c:v>1/10/2016</c:v>
                </c:pt>
                <c:pt idx="959" c:formatCode="m/d/yyyy;@">
                  <c:v>1/11/2016</c:v>
                </c:pt>
                <c:pt idx="960" c:formatCode="m/d/yyyy;@">
                  <c:v>1/11/2016</c:v>
                </c:pt>
                <c:pt idx="961" c:formatCode="m/d/yyyy;@">
                  <c:v>1/12/2016</c:v>
                </c:pt>
                <c:pt idx="962" c:formatCode="m/d/yyyy;@">
                  <c:v>1/12/2016</c:v>
                </c:pt>
                <c:pt idx="963" c:formatCode="m/d/yyyy;@">
                  <c:v>1/12/2016</c:v>
                </c:pt>
                <c:pt idx="964" c:formatCode="m/d/yyyy;@">
                  <c:v>1/13/2016</c:v>
                </c:pt>
                <c:pt idx="965" c:formatCode="m/d/yyyy;@">
                  <c:v>1/13/2016</c:v>
                </c:pt>
                <c:pt idx="966" c:formatCode="m/d/yyyy;@">
                  <c:v>1/14/2016</c:v>
                </c:pt>
                <c:pt idx="967" c:formatCode="m/d/yyyy;@">
                  <c:v>1/18/2016</c:v>
                </c:pt>
                <c:pt idx="968" c:formatCode="m/d/yyyy;@">
                  <c:v>1/18/2016</c:v>
                </c:pt>
                <c:pt idx="969" c:formatCode="m/d/yyyy;@">
                  <c:v>1/21/2016</c:v>
                </c:pt>
                <c:pt idx="970" c:formatCode="m/d/yyyy;@">
                  <c:v>1/21/2016</c:v>
                </c:pt>
                <c:pt idx="971" c:formatCode="m/d/yyyy;@">
                  <c:v>1/22/2016</c:v>
                </c:pt>
                <c:pt idx="972" c:formatCode="m/d/yyyy;@">
                  <c:v>1/26/2016</c:v>
                </c:pt>
                <c:pt idx="973" c:formatCode="m/d/yyyy;@">
                  <c:v>1/29/2016</c:v>
                </c:pt>
                <c:pt idx="974" c:formatCode="m/d/yyyy;@">
                  <c:v>1/30/2016</c:v>
                </c:pt>
                <c:pt idx="975" c:formatCode="m/d/yyyy;@">
                  <c:v>1/31/2016</c:v>
                </c:pt>
                <c:pt idx="976" c:formatCode="m/d/yyyy;@">
                  <c:v>1/31/2016</c:v>
                </c:pt>
                <c:pt idx="977" c:formatCode="m/d/yyyy;@">
                  <c:v>2/1/2016</c:v>
                </c:pt>
                <c:pt idx="978" c:formatCode="m/d/yyyy;@">
                  <c:v>2/1/2016</c:v>
                </c:pt>
                <c:pt idx="979" c:formatCode="m/d/yyyy;@">
                  <c:v>2/1/2016</c:v>
                </c:pt>
                <c:pt idx="980" c:formatCode="m/d/yyyy;@">
                  <c:v>2/1/2016</c:v>
                </c:pt>
                <c:pt idx="981" c:formatCode="m/d/yyyy;@">
                  <c:v>2/2/2016</c:v>
                </c:pt>
                <c:pt idx="982" c:formatCode="m/d/yyyy;@">
                  <c:v>2/2/2016</c:v>
                </c:pt>
                <c:pt idx="983" c:formatCode="m/d/yyyy;@">
                  <c:v>2/3/2016</c:v>
                </c:pt>
                <c:pt idx="984" c:formatCode="m/d/yyyy;@">
                  <c:v>2/3/2016</c:v>
                </c:pt>
                <c:pt idx="985" c:formatCode="m/d/yyyy;@">
                  <c:v>2/3/2016</c:v>
                </c:pt>
                <c:pt idx="986" c:formatCode="m/d/yyyy;@">
                  <c:v>2/5/2016</c:v>
                </c:pt>
                <c:pt idx="987" c:formatCode="m/d/yyyy;@">
                  <c:v>2/8/2016</c:v>
                </c:pt>
                <c:pt idx="988" c:formatCode="m/d/yyyy;@">
                  <c:v>2/9/2016</c:v>
                </c:pt>
                <c:pt idx="989" c:formatCode="m/d/yyyy;@">
                  <c:v>2/9/2016</c:v>
                </c:pt>
                <c:pt idx="990" c:formatCode="m/d/yyyy;@">
                  <c:v>2/10/2016</c:v>
                </c:pt>
                <c:pt idx="991" c:formatCode="m/d/yyyy;@">
                  <c:v>2/10/2016</c:v>
                </c:pt>
                <c:pt idx="992" c:formatCode="m/d/yyyy;@">
                  <c:v>2/11/2016</c:v>
                </c:pt>
                <c:pt idx="993" c:formatCode="m/d/yyyy;@">
                  <c:v>2/14/2016</c:v>
                </c:pt>
                <c:pt idx="994" c:formatCode="m/d/yyyy;@">
                  <c:v>2/15/2016</c:v>
                </c:pt>
                <c:pt idx="995" c:formatCode="m/d/yyyy;@">
                  <c:v>2/15/2016</c:v>
                </c:pt>
                <c:pt idx="996" c:formatCode="m/d/yyyy;@">
                  <c:v>2/15/2016</c:v>
                </c:pt>
                <c:pt idx="997" c:formatCode="m/d/yyyy;@">
                  <c:v>2/16/2016</c:v>
                </c:pt>
                <c:pt idx="998" c:formatCode="m/d/yyyy;@">
                  <c:v>2/17/2016</c:v>
                </c:pt>
                <c:pt idx="999" c:formatCode="m/d/yyyy;@">
                  <c:v>2/17/2016</c:v>
                </c:pt>
                <c:pt idx="1000" c:formatCode="m/d/yyyy;@">
                  <c:v>2/18/2016</c:v>
                </c:pt>
                <c:pt idx="1001" c:formatCode="m/d/yyyy;@">
                  <c:v>2/18/2016</c:v>
                </c:pt>
                <c:pt idx="1002" c:formatCode="m/d/yyyy;@">
                  <c:v>2/19/2016</c:v>
                </c:pt>
                <c:pt idx="1003" c:formatCode="m/d/yyyy;@">
                  <c:v>2/19/2016</c:v>
                </c:pt>
                <c:pt idx="1004" c:formatCode="m/d/yyyy;@">
                  <c:v>2/20/2016</c:v>
                </c:pt>
                <c:pt idx="1005" c:formatCode="m/d/yyyy;@">
                  <c:v>2/20/2016</c:v>
                </c:pt>
                <c:pt idx="1006" c:formatCode="m/d/yyyy;@">
                  <c:v>2/21/2016</c:v>
                </c:pt>
                <c:pt idx="1007" c:formatCode="m/d/yyyy;@">
                  <c:v>2/22/2016</c:v>
                </c:pt>
                <c:pt idx="1008" c:formatCode="m/d/yyyy;@">
                  <c:v>2/23/2016</c:v>
                </c:pt>
                <c:pt idx="1009" c:formatCode="m/d/yyyy;@">
                  <c:v>2/25/2016</c:v>
                </c:pt>
                <c:pt idx="1010" c:formatCode="m/d/yyyy;@">
                  <c:v>2/25/2016</c:v>
                </c:pt>
                <c:pt idx="1011" c:formatCode="m/d/yyyy;@">
                  <c:v>2/26/2016</c:v>
                </c:pt>
                <c:pt idx="1012" c:formatCode="m/d/yyyy;@">
                  <c:v>2/27/2016</c:v>
                </c:pt>
                <c:pt idx="1013" c:formatCode="m/d/yyyy;@">
                  <c:v>2/29/2016</c:v>
                </c:pt>
                <c:pt idx="1014" c:formatCode="m/d/yyyy;@">
                  <c:v>3/1/2016</c:v>
                </c:pt>
                <c:pt idx="1015" c:formatCode="m/d/yyyy;@">
                  <c:v>3/1/2016</c:v>
                </c:pt>
                <c:pt idx="1016" c:formatCode="m/d/yyyy;@">
                  <c:v>3/1/2016</c:v>
                </c:pt>
                <c:pt idx="1017" c:formatCode="m/d/yyyy;@">
                  <c:v>3/2/2016</c:v>
                </c:pt>
                <c:pt idx="1018" c:formatCode="m/d/yyyy;@">
                  <c:v>3/2/2016</c:v>
                </c:pt>
                <c:pt idx="1019" c:formatCode="m/d/yyyy;@">
                  <c:v>3/2/2016</c:v>
                </c:pt>
                <c:pt idx="1020" c:formatCode="m/d/yyyy;@">
                  <c:v>3/3/2016</c:v>
                </c:pt>
                <c:pt idx="1021" c:formatCode="m/d/yyyy;@">
                  <c:v>3/4/2016</c:v>
                </c:pt>
                <c:pt idx="1022" c:formatCode="m/d/yyyy;@">
                  <c:v>3/4/2016</c:v>
                </c:pt>
                <c:pt idx="1023" c:formatCode="m/d/yyyy;@">
                  <c:v>3/4/2016</c:v>
                </c:pt>
                <c:pt idx="1024" c:formatCode="m/d/yyyy;@">
                  <c:v>3/4/2016</c:v>
                </c:pt>
                <c:pt idx="1025" c:formatCode="m/d/yyyy;@">
                  <c:v>3/6/2016</c:v>
                </c:pt>
                <c:pt idx="1026" c:formatCode="m/d/yyyy;@">
                  <c:v>3/7/2016</c:v>
                </c:pt>
                <c:pt idx="1027" c:formatCode="m/d/yyyy;@">
                  <c:v>3/8/2016</c:v>
                </c:pt>
                <c:pt idx="1028" c:formatCode="m/d/yyyy;@">
                  <c:v>3/8/2016</c:v>
                </c:pt>
                <c:pt idx="1029" c:formatCode="m/d/yyyy;@">
                  <c:v>3/8/2016</c:v>
                </c:pt>
                <c:pt idx="1030" c:formatCode="m/d/yyyy;@">
                  <c:v>3/9/2016</c:v>
                </c:pt>
                <c:pt idx="1031" c:formatCode="m/d/yyyy;@">
                  <c:v>3/10/2016</c:v>
                </c:pt>
                <c:pt idx="1032" c:formatCode="m/d/yyyy;@">
                  <c:v>3/11/2016</c:v>
                </c:pt>
                <c:pt idx="1033" c:formatCode="m/d/yyyy;@">
                  <c:v>3/13/2016</c:v>
                </c:pt>
                <c:pt idx="1034" c:formatCode="m/d/yyyy;@">
                  <c:v>3/14/2016</c:v>
                </c:pt>
                <c:pt idx="1035" c:formatCode="m/d/yyyy;@">
                  <c:v>3/14/2016</c:v>
                </c:pt>
                <c:pt idx="1036" c:formatCode="m/d/yyyy;@">
                  <c:v>3/15/2016</c:v>
                </c:pt>
                <c:pt idx="1037" c:formatCode="m/d/yyyy;@">
                  <c:v>3/16/2016</c:v>
                </c:pt>
                <c:pt idx="1038" c:formatCode="m/d/yyyy;@">
                  <c:v>3/16/2016</c:v>
                </c:pt>
                <c:pt idx="1039" c:formatCode="m/d/yyyy;@">
                  <c:v>3/16/2016</c:v>
                </c:pt>
                <c:pt idx="1040" c:formatCode="m/d/yyyy;@">
                  <c:v>3/17/2016</c:v>
                </c:pt>
                <c:pt idx="1041" c:formatCode="m/d/yyyy;@">
                  <c:v>3/17/2016</c:v>
                </c:pt>
                <c:pt idx="1042" c:formatCode="m/d/yyyy;@">
                  <c:v>3/17/2016</c:v>
                </c:pt>
                <c:pt idx="1043" c:formatCode="m/d/yyyy;@">
                  <c:v>3/18/2016</c:v>
                </c:pt>
                <c:pt idx="1044" c:formatCode="m/d/yyyy;@">
                  <c:v>3/18/2016</c:v>
                </c:pt>
                <c:pt idx="1045" c:formatCode="m/d/yyyy;@">
                  <c:v>3/18/2016</c:v>
                </c:pt>
                <c:pt idx="1046" c:formatCode="m/d/yyyy;@">
                  <c:v>3/19/2016</c:v>
                </c:pt>
                <c:pt idx="1047" c:formatCode="m/d/yyyy;@">
                  <c:v>3/21/2016</c:v>
                </c:pt>
                <c:pt idx="1048" c:formatCode="m/d/yyyy;@">
                  <c:v>3/22/2016</c:v>
                </c:pt>
                <c:pt idx="1049" c:formatCode="m/d/yyyy;@">
                  <c:v>3/22/2016</c:v>
                </c:pt>
                <c:pt idx="1050" c:formatCode="m/d/yyyy;@">
                  <c:v>3/23/2016</c:v>
                </c:pt>
                <c:pt idx="1051" c:formatCode="m/d/yyyy;@">
                  <c:v>3/23/2016</c:v>
                </c:pt>
                <c:pt idx="1052" c:formatCode="m/d/yyyy;@">
                  <c:v>3/23/2016</c:v>
                </c:pt>
                <c:pt idx="1053" c:formatCode="m/d/yyyy;@">
                  <c:v>3/24/2016</c:v>
                </c:pt>
                <c:pt idx="1054" c:formatCode="m/d/yyyy;@">
                  <c:v>3/24/2016</c:v>
                </c:pt>
                <c:pt idx="1055" c:formatCode="m/d/yyyy;@">
                  <c:v>3/28/2016</c:v>
                </c:pt>
                <c:pt idx="1056" c:formatCode="m/d/yyyy;@">
                  <c:v>3/29/2016</c:v>
                </c:pt>
                <c:pt idx="1057" c:formatCode="m/d/yyyy;@">
                  <c:v>3/29/2016</c:v>
                </c:pt>
                <c:pt idx="1058" c:formatCode="m/d/yyyy;@">
                  <c:v>3/29/2016</c:v>
                </c:pt>
                <c:pt idx="1059" c:formatCode="m/d/yyyy;@">
                  <c:v>3/30/2016</c:v>
                </c:pt>
                <c:pt idx="1060" c:formatCode="m/d/yyyy;@">
                  <c:v>3/31/2016</c:v>
                </c:pt>
                <c:pt idx="1061" c:formatCode="m/d/yyyy;@">
                  <c:v>3/31/2016</c:v>
                </c:pt>
                <c:pt idx="1062" c:formatCode="m/d/yyyy;@">
                  <c:v>3/31/2016</c:v>
                </c:pt>
                <c:pt idx="1063" c:formatCode="m/d/yyyy;@">
                  <c:v>3/31/2016</c:v>
                </c:pt>
                <c:pt idx="1064" c:formatCode="m/d/yyyy;@">
                  <c:v>3/31/2016</c:v>
                </c:pt>
                <c:pt idx="1065" c:formatCode="m/d/yyyy;@">
                  <c:v>3/31/2016</c:v>
                </c:pt>
                <c:pt idx="1066" c:formatCode="m/d/yyyy;@">
                  <c:v>4/1/2016</c:v>
                </c:pt>
                <c:pt idx="1067" c:formatCode="m/d/yyyy;@">
                  <c:v>4/1/2016</c:v>
                </c:pt>
                <c:pt idx="1068" c:formatCode="m/d/yyyy;@">
                  <c:v>4/1/2016</c:v>
                </c:pt>
                <c:pt idx="1069" c:formatCode="m/d/yyyy;@">
                  <c:v>4/2/2016</c:v>
                </c:pt>
                <c:pt idx="1070" c:formatCode="m/d/yyyy;@">
                  <c:v>4/2/2016</c:v>
                </c:pt>
                <c:pt idx="1071" c:formatCode="m/d/yyyy;@">
                  <c:v>4/3/2016</c:v>
                </c:pt>
                <c:pt idx="1072" c:formatCode="m/d/yyyy;@">
                  <c:v>4/4/2016</c:v>
                </c:pt>
                <c:pt idx="1073" c:formatCode="m/d/yyyy;@">
                  <c:v>4/5/2016</c:v>
                </c:pt>
                <c:pt idx="1074" c:formatCode="m/d/yyyy;@">
                  <c:v>4/5/2016</c:v>
                </c:pt>
                <c:pt idx="1075" c:formatCode="m/d/yyyy;@">
                  <c:v>4/5/2016</c:v>
                </c:pt>
                <c:pt idx="1076" c:formatCode="m/d/yyyy;@">
                  <c:v>4/5/2016</c:v>
                </c:pt>
                <c:pt idx="1077" c:formatCode="m/d/yyyy;@">
                  <c:v>4/6/2016</c:v>
                </c:pt>
                <c:pt idx="1078" c:formatCode="m/d/yyyy;@">
                  <c:v>4/6/2016</c:v>
                </c:pt>
                <c:pt idx="1079" c:formatCode="m/d/yyyy;@">
                  <c:v>4/6/2016</c:v>
                </c:pt>
                <c:pt idx="1080" c:formatCode="m/d/yyyy;@">
                  <c:v>4/7/2016</c:v>
                </c:pt>
                <c:pt idx="1081" c:formatCode="m/d/yyyy;@">
                  <c:v>4/7/2016</c:v>
                </c:pt>
                <c:pt idx="1082" c:formatCode="m/d/yyyy;@">
                  <c:v>4/8/2016</c:v>
                </c:pt>
                <c:pt idx="1083" c:formatCode="m/d/yyyy;@">
                  <c:v>4/9/2016</c:v>
                </c:pt>
                <c:pt idx="1084" c:formatCode="m/d/yyyy;@">
                  <c:v>4/9/2016</c:v>
                </c:pt>
                <c:pt idx="1085" c:formatCode="m/d/yyyy;@">
                  <c:v>4/13/2016</c:v>
                </c:pt>
                <c:pt idx="1086" c:formatCode="m/d/yyyy;@">
                  <c:v>4/13/2016</c:v>
                </c:pt>
                <c:pt idx="1087" c:formatCode="m/d/yyyy;@">
                  <c:v>4/15/2016</c:v>
                </c:pt>
                <c:pt idx="1088" c:formatCode="m/d/yyyy;@">
                  <c:v>4/15/2016</c:v>
                </c:pt>
                <c:pt idx="1089" c:formatCode="m/d/yyyy;@">
                  <c:v>4/17/2016</c:v>
                </c:pt>
                <c:pt idx="1090" c:formatCode="m/d/yyyy;@">
                  <c:v>4/19/2016</c:v>
                </c:pt>
                <c:pt idx="1091" c:formatCode="m/d/yyyy;@">
                  <c:v>4/19/2016</c:v>
                </c:pt>
                <c:pt idx="1092" c:formatCode="m/d/yyyy;@">
                  <c:v>4/19/2016</c:v>
                </c:pt>
                <c:pt idx="1093" c:formatCode="m/d/yyyy;@">
                  <c:v>4/20/2016</c:v>
                </c:pt>
                <c:pt idx="1094" c:formatCode="m/d/yyyy;@">
                  <c:v>4/20/2016</c:v>
                </c:pt>
                <c:pt idx="1095" c:formatCode="m/d/yyyy;@">
                  <c:v>4/20/2016</c:v>
                </c:pt>
                <c:pt idx="1096" c:formatCode="m/d/yyyy;@">
                  <c:v>4/22/2016</c:v>
                </c:pt>
                <c:pt idx="1097" c:formatCode="m/d/yyyy;@">
                  <c:v>4/23/2016</c:v>
                </c:pt>
                <c:pt idx="1098" c:formatCode="m/d/yyyy;@">
                  <c:v>4/23/2016</c:v>
                </c:pt>
                <c:pt idx="1099" c:formatCode="m/d/yyyy;@">
                  <c:v>4/24/2016</c:v>
                </c:pt>
                <c:pt idx="1100" c:formatCode="m/d/yyyy;@">
                  <c:v>4/27/2016</c:v>
                </c:pt>
                <c:pt idx="1101" c:formatCode="m/d/yyyy;@">
                  <c:v>4/27/2016</c:v>
                </c:pt>
                <c:pt idx="1102" c:formatCode="m/d/yyyy;@">
                  <c:v>4/29/2016</c:v>
                </c:pt>
                <c:pt idx="1103" c:formatCode="m/d/yyyy;@">
                  <c:v>4/30/2016</c:v>
                </c:pt>
                <c:pt idx="1104" c:formatCode="m/d/yyyy;@">
                  <c:v>5/1/2016</c:v>
                </c:pt>
                <c:pt idx="1105" c:formatCode="m/d/yyyy;@">
                  <c:v>5/2/2016</c:v>
                </c:pt>
                <c:pt idx="1106" c:formatCode="m/d/yyyy;@">
                  <c:v>5/2/2016</c:v>
                </c:pt>
                <c:pt idx="1107" c:formatCode="m/d/yyyy;@">
                  <c:v>5/2/2016</c:v>
                </c:pt>
                <c:pt idx="1108" c:formatCode="m/d/yyyy;@">
                  <c:v>5/3/2016</c:v>
                </c:pt>
                <c:pt idx="1109" c:formatCode="m/d/yyyy;@">
                  <c:v>5/3/2016</c:v>
                </c:pt>
                <c:pt idx="1110" c:formatCode="m/d/yyyy;@">
                  <c:v>5/3/2016</c:v>
                </c:pt>
                <c:pt idx="1111" c:formatCode="m/d/yyyy;@">
                  <c:v>5/3/2016</c:v>
                </c:pt>
                <c:pt idx="1112" c:formatCode="m/d/yyyy;@">
                  <c:v>5/4/2016</c:v>
                </c:pt>
                <c:pt idx="1113" c:formatCode="m/d/yyyy;@">
                  <c:v>5/4/2016</c:v>
                </c:pt>
                <c:pt idx="1114" c:formatCode="m/d/yyyy;@">
                  <c:v>5/4/2016</c:v>
                </c:pt>
                <c:pt idx="1115" c:formatCode="m/d/yyyy;@">
                  <c:v>5/5/2016</c:v>
                </c:pt>
                <c:pt idx="1116" c:formatCode="m/d/yyyy;@">
                  <c:v>5/5/2016</c:v>
                </c:pt>
                <c:pt idx="1117" c:formatCode="m/d/yyyy;@">
                  <c:v>5/5/2016</c:v>
                </c:pt>
                <c:pt idx="1118" c:formatCode="m/d/yyyy;@">
                  <c:v>5/5/2016</c:v>
                </c:pt>
                <c:pt idx="1119" c:formatCode="m/d/yyyy;@">
                  <c:v>5/6/2016</c:v>
                </c:pt>
                <c:pt idx="1120" c:formatCode="m/d/yyyy;@">
                  <c:v>5/7/2016</c:v>
                </c:pt>
                <c:pt idx="1121" c:formatCode="m/d/yyyy;@">
                  <c:v>5/7/2016</c:v>
                </c:pt>
                <c:pt idx="1122" c:formatCode="m/d/yyyy;@">
                  <c:v>5/8/2016</c:v>
                </c:pt>
                <c:pt idx="1123" c:formatCode="m/d/yyyy;@">
                  <c:v>5/9/2016</c:v>
                </c:pt>
                <c:pt idx="1124" c:formatCode="m/d/yyyy;@">
                  <c:v>5/9/2016</c:v>
                </c:pt>
                <c:pt idx="1125" c:formatCode="m/d/yyyy;@">
                  <c:v>5/9/2016</c:v>
                </c:pt>
                <c:pt idx="1126" c:formatCode="m/d/yyyy;@">
                  <c:v>5/9/2016</c:v>
                </c:pt>
                <c:pt idx="1127" c:formatCode="m/d/yyyy;@">
                  <c:v>5/10/2016</c:v>
                </c:pt>
                <c:pt idx="1128" c:formatCode="m/d/yyyy;@">
                  <c:v>5/13/2016</c:v>
                </c:pt>
                <c:pt idx="1129" c:formatCode="m/d/yyyy;@">
                  <c:v>5/13/2016</c:v>
                </c:pt>
                <c:pt idx="1130" c:formatCode="m/d/yyyy;@">
                  <c:v>5/13/2016</c:v>
                </c:pt>
                <c:pt idx="1131" c:formatCode="m/d/yyyy;@">
                  <c:v>5/15/2016</c:v>
                </c:pt>
                <c:pt idx="1132" c:formatCode="m/d/yyyy;@">
                  <c:v>5/15/2016</c:v>
                </c:pt>
                <c:pt idx="1133" c:formatCode="m/d/yyyy;@">
                  <c:v>5/16/2016</c:v>
                </c:pt>
                <c:pt idx="1134" c:formatCode="m/d/yyyy;@">
                  <c:v>5/16/2016</c:v>
                </c:pt>
                <c:pt idx="1135" c:formatCode="m/d/yyyy;@">
                  <c:v>5/17/2016</c:v>
                </c:pt>
                <c:pt idx="1136" c:formatCode="m/d/yyyy;@">
                  <c:v>5/18/2016</c:v>
                </c:pt>
                <c:pt idx="1137" c:formatCode="m/d/yyyy;@">
                  <c:v>5/19/2016</c:v>
                </c:pt>
                <c:pt idx="1138" c:formatCode="m/d/yyyy;@">
                  <c:v>5/19/2016</c:v>
                </c:pt>
                <c:pt idx="1139" c:formatCode="m/d/yyyy;@">
                  <c:v>5/20/2016</c:v>
                </c:pt>
                <c:pt idx="1140" c:formatCode="m/d/yyyy;@">
                  <c:v>5/20/2016</c:v>
                </c:pt>
                <c:pt idx="1141" c:formatCode="m/d/yyyy;@">
                  <c:v>5/21/2016</c:v>
                </c:pt>
                <c:pt idx="1142" c:formatCode="m/d/yyyy;@">
                  <c:v>5/21/2016</c:v>
                </c:pt>
                <c:pt idx="1143" c:formatCode="m/d/yyyy;@">
                  <c:v>5/21/2016</c:v>
                </c:pt>
                <c:pt idx="1144" c:formatCode="m/d/yyyy;@">
                  <c:v>5/22/2016</c:v>
                </c:pt>
                <c:pt idx="1145" c:formatCode="m/d/yyyy;@">
                  <c:v>5/22/2016</c:v>
                </c:pt>
                <c:pt idx="1146" c:formatCode="m/d/yyyy;@">
                  <c:v>5/22/2016</c:v>
                </c:pt>
                <c:pt idx="1147" c:formatCode="m/d/yyyy;@">
                  <c:v>5/23/2016</c:v>
                </c:pt>
                <c:pt idx="1148" c:formatCode="m/d/yyyy;@">
                  <c:v>5/23/2016</c:v>
                </c:pt>
                <c:pt idx="1149" c:formatCode="m/d/yyyy;@">
                  <c:v>5/23/2016</c:v>
                </c:pt>
                <c:pt idx="1150" c:formatCode="m/d/yyyy;@">
                  <c:v>5/25/2016</c:v>
                </c:pt>
                <c:pt idx="1151" c:formatCode="m/d/yyyy;@">
                  <c:v>5/27/2016</c:v>
                </c:pt>
                <c:pt idx="1152" c:formatCode="m/d/yyyy;@">
                  <c:v>5/31/2016</c:v>
                </c:pt>
                <c:pt idx="1153" c:formatCode="m/d/yyyy;@">
                  <c:v>5/31/2016</c:v>
                </c:pt>
                <c:pt idx="1154" c:formatCode="m/d/yyyy;@">
                  <c:v>5/31/2016</c:v>
                </c:pt>
                <c:pt idx="1155" c:formatCode="m/d/yyyy;@">
                  <c:v>6/1/2016</c:v>
                </c:pt>
                <c:pt idx="1156" c:formatCode="m/d/yyyy;@">
                  <c:v>6/2/2016</c:v>
                </c:pt>
                <c:pt idx="1157" c:formatCode="m/d/yyyy;@">
                  <c:v>6/2/2016</c:v>
                </c:pt>
                <c:pt idx="1158" c:formatCode="m/d/yyyy;@">
                  <c:v>6/2/2016</c:v>
                </c:pt>
                <c:pt idx="1159" c:formatCode="m/d/yyyy;@">
                  <c:v>6/3/2016</c:v>
                </c:pt>
                <c:pt idx="1160" c:formatCode="m/d/yyyy;@">
                  <c:v>6/3/2016</c:v>
                </c:pt>
                <c:pt idx="1161" c:formatCode="m/d/yyyy;@">
                  <c:v>6/6/2016</c:v>
                </c:pt>
                <c:pt idx="1162" c:formatCode="m/d/yyyy;@">
                  <c:v>6/7/2016</c:v>
                </c:pt>
                <c:pt idx="1163" c:formatCode="m/d/yyyy;@">
                  <c:v>6/8/2016</c:v>
                </c:pt>
                <c:pt idx="1164" c:formatCode="m/d/yyyy;@">
                  <c:v>6/9/2016</c:v>
                </c:pt>
                <c:pt idx="1165" c:formatCode="m/d/yyyy;@">
                  <c:v>6/10/2016</c:v>
                </c:pt>
                <c:pt idx="1166" c:formatCode="m/d/yyyy;@">
                  <c:v>6/10/2016</c:v>
                </c:pt>
                <c:pt idx="1167" c:formatCode="m/d/yyyy;@">
                  <c:v>6/10/2016</c:v>
                </c:pt>
                <c:pt idx="1168" c:formatCode="m/d/yyyy;@">
                  <c:v>6/11/2016</c:v>
                </c:pt>
                <c:pt idx="1169" c:formatCode="m/d/yyyy;@">
                  <c:v>6/13/2016</c:v>
                </c:pt>
                <c:pt idx="1170" c:formatCode="m/d/yyyy;@">
                  <c:v>6/13/2016</c:v>
                </c:pt>
                <c:pt idx="1171" c:formatCode="m/d/yyyy;@">
                  <c:v>6/13/2016</c:v>
                </c:pt>
                <c:pt idx="1172" c:formatCode="m/d/yyyy;@">
                  <c:v>6/13/2016</c:v>
                </c:pt>
                <c:pt idx="1173" c:formatCode="m/d/yyyy;@">
                  <c:v>6/13/2016</c:v>
                </c:pt>
                <c:pt idx="1174" c:formatCode="m/d/yyyy;@">
                  <c:v>6/14/2016</c:v>
                </c:pt>
                <c:pt idx="1175" c:formatCode="m/d/yyyy;@">
                  <c:v>6/14/2016</c:v>
                </c:pt>
                <c:pt idx="1176" c:formatCode="m/d/yyyy;@">
                  <c:v>6/15/2016</c:v>
                </c:pt>
                <c:pt idx="1177" c:formatCode="m/d/yyyy;@">
                  <c:v>6/17/2016</c:v>
                </c:pt>
                <c:pt idx="1178" c:formatCode="m/d/yyyy;@">
                  <c:v>6/17/2016</c:v>
                </c:pt>
                <c:pt idx="1179" c:formatCode="m/d/yyyy;@">
                  <c:v>6/17/2016</c:v>
                </c:pt>
                <c:pt idx="1180" c:formatCode="m/d/yyyy;@">
                  <c:v>6/17/2016</c:v>
                </c:pt>
                <c:pt idx="1181" c:formatCode="m/d/yyyy;@">
                  <c:v>6/19/2016</c:v>
                </c:pt>
                <c:pt idx="1182" c:formatCode="m/d/yyyy;@">
                  <c:v>6/20/2016</c:v>
                </c:pt>
                <c:pt idx="1183" c:formatCode="m/d/yyyy;@">
                  <c:v>6/22/2016</c:v>
                </c:pt>
                <c:pt idx="1184" c:formatCode="m/d/yyyy;@">
                  <c:v>6/23/2016</c:v>
                </c:pt>
                <c:pt idx="1185" c:formatCode="m/d/yyyy;@">
                  <c:v>6/24/2016</c:v>
                </c:pt>
                <c:pt idx="1186" c:formatCode="m/d/yyyy;@">
                  <c:v>6/24/2016</c:v>
                </c:pt>
                <c:pt idx="1187" c:formatCode="m/d/yyyy;@">
                  <c:v>6/25/2016</c:v>
                </c:pt>
                <c:pt idx="1188" c:formatCode="m/d/yyyy;@">
                  <c:v>6/27/2016</c:v>
                </c:pt>
                <c:pt idx="1189" c:formatCode="m/d/yyyy;@">
                  <c:v>6/27/2016</c:v>
                </c:pt>
                <c:pt idx="1190" c:formatCode="m/d/yyyy;@">
                  <c:v>6/28/2016</c:v>
                </c:pt>
                <c:pt idx="1191" c:formatCode="m/d/yyyy;@">
                  <c:v>6/29/2016</c:v>
                </c:pt>
                <c:pt idx="1192" c:formatCode="m/d/yyyy;@">
                  <c:v>6/29/2016</c:v>
                </c:pt>
                <c:pt idx="1193" c:formatCode="m/d/yyyy;@">
                  <c:v>6/30/2016</c:v>
                </c:pt>
                <c:pt idx="1194" c:formatCode="m/d/yyyy;@">
                  <c:v>7/1/2016</c:v>
                </c:pt>
                <c:pt idx="1195" c:formatCode="m/d/yyyy;@">
                  <c:v>7/2/2016</c:v>
                </c:pt>
                <c:pt idx="1196" c:formatCode="m/d/yyyy;@">
                  <c:v>7/2/2016</c:v>
                </c:pt>
                <c:pt idx="1197" c:formatCode="m/d/yyyy;@">
                  <c:v>7/4/2016</c:v>
                </c:pt>
                <c:pt idx="1198" c:formatCode="m/d/yyyy;@">
                  <c:v>7/4/2016</c:v>
                </c:pt>
                <c:pt idx="1199" c:formatCode="m/d/yyyy;@">
                  <c:v>7/5/2016</c:v>
                </c:pt>
                <c:pt idx="1200" c:formatCode="m/d/yyyy;@">
                  <c:v>7/5/2016</c:v>
                </c:pt>
                <c:pt idx="1201" c:formatCode="m/d/yyyy;@">
                  <c:v>7/7/2016</c:v>
                </c:pt>
                <c:pt idx="1202" c:formatCode="m/d/yyyy;@">
                  <c:v>7/8/2016</c:v>
                </c:pt>
                <c:pt idx="1203" c:formatCode="m/d/yyyy;@">
                  <c:v>7/8/2016</c:v>
                </c:pt>
                <c:pt idx="1204" c:formatCode="m/d/yyyy;@">
                  <c:v>7/8/2016</c:v>
                </c:pt>
                <c:pt idx="1205" c:formatCode="m/d/yyyy;@">
                  <c:v>7/10/2016</c:v>
                </c:pt>
                <c:pt idx="1206" c:formatCode="m/d/yyyy;@">
                  <c:v>7/10/2016</c:v>
                </c:pt>
                <c:pt idx="1207" c:formatCode="m/d/yyyy;@">
                  <c:v>7/13/2016</c:v>
                </c:pt>
                <c:pt idx="1208" c:formatCode="m/d/yyyy;@">
                  <c:v>7/15/2016</c:v>
                </c:pt>
                <c:pt idx="1209" c:formatCode="m/d/yyyy;@">
                  <c:v>7/15/2016</c:v>
                </c:pt>
                <c:pt idx="1210" c:formatCode="m/d/yyyy;@">
                  <c:v>7/15/2016</c:v>
                </c:pt>
                <c:pt idx="1211" c:formatCode="m/d/yyyy;@">
                  <c:v>7/16/2016</c:v>
                </c:pt>
                <c:pt idx="1212" c:formatCode="m/d/yyyy;@">
                  <c:v>7/16/2016</c:v>
                </c:pt>
                <c:pt idx="1213" c:formatCode="m/d/yyyy;@">
                  <c:v>7/16/2016</c:v>
                </c:pt>
                <c:pt idx="1214" c:formatCode="m/d/yyyy;@">
                  <c:v>7/19/2016</c:v>
                </c:pt>
                <c:pt idx="1215" c:formatCode="m/d/yyyy;@">
                  <c:v>7/19/2016</c:v>
                </c:pt>
                <c:pt idx="1216" c:formatCode="m/d/yyyy;@">
                  <c:v>7/20/2016</c:v>
                </c:pt>
                <c:pt idx="1217" c:formatCode="m/d/yyyy;@">
                  <c:v>7/20/2016</c:v>
                </c:pt>
                <c:pt idx="1218" c:formatCode="m/d/yyyy;@">
                  <c:v>7/21/2016</c:v>
                </c:pt>
                <c:pt idx="1219" c:formatCode="m/d/yyyy;@">
                  <c:v>7/24/2016</c:v>
                </c:pt>
                <c:pt idx="1220" c:formatCode="m/d/yyyy;@">
                  <c:v>7/25/2016</c:v>
                </c:pt>
                <c:pt idx="1221" c:formatCode="m/d/yyyy;@">
                  <c:v>7/25/2016</c:v>
                </c:pt>
                <c:pt idx="1222" c:formatCode="m/d/yyyy;@">
                  <c:v>7/30/2016</c:v>
                </c:pt>
                <c:pt idx="1223" c:formatCode="m/d/yyyy;@">
                  <c:v>8/2/2016</c:v>
                </c:pt>
                <c:pt idx="1224" c:formatCode="m/d/yyyy;@">
                  <c:v>8/3/2016</c:v>
                </c:pt>
                <c:pt idx="1225" c:formatCode="m/d/yyyy;@">
                  <c:v>8/8/2016</c:v>
                </c:pt>
                <c:pt idx="1226" c:formatCode="m/d/yyyy;@">
                  <c:v>8/8/2016</c:v>
                </c:pt>
                <c:pt idx="1227" c:formatCode="m/d/yyyy;@">
                  <c:v>8/8/2016</c:v>
                </c:pt>
                <c:pt idx="1228" c:formatCode="m/d/yyyy;@">
                  <c:v>8/9/2016</c:v>
                </c:pt>
                <c:pt idx="1229" c:formatCode="m/d/yyyy;@">
                  <c:v>8/10/2016</c:v>
                </c:pt>
                <c:pt idx="1230" c:formatCode="m/d/yyyy;@">
                  <c:v>8/11/2016</c:v>
                </c:pt>
                <c:pt idx="1231" c:formatCode="m/d/yyyy;@">
                  <c:v>8/14/2016</c:v>
                </c:pt>
                <c:pt idx="1232" c:formatCode="m/d/yyyy;@">
                  <c:v>8/15/2016</c:v>
                </c:pt>
                <c:pt idx="1233" c:formatCode="m/d/yyyy;@">
                  <c:v>8/16/2016</c:v>
                </c:pt>
                <c:pt idx="1234" c:formatCode="m/d/yyyy;@">
                  <c:v>8/18/2016</c:v>
                </c:pt>
                <c:pt idx="1235" c:formatCode="m/d/yyyy;@">
                  <c:v>8/19/2016</c:v>
                </c:pt>
                <c:pt idx="1236" c:formatCode="m/d/yyyy;@">
                  <c:v>8/19/2016</c:v>
                </c:pt>
                <c:pt idx="1237" c:formatCode="m/d/yyyy;@">
                  <c:v>8/20/2016</c:v>
                </c:pt>
                <c:pt idx="1238" c:formatCode="m/d/yyyy;@">
                  <c:v>8/23/2016</c:v>
                </c:pt>
                <c:pt idx="1239" c:formatCode="m/d/yyyy;@">
                  <c:v>8/24/2016</c:v>
                </c:pt>
                <c:pt idx="1240" c:formatCode="m/d/yyyy;@">
                  <c:v>8/26/2016</c:v>
                </c:pt>
                <c:pt idx="1241" c:formatCode="m/d/yyyy;@">
                  <c:v>8/27/2016</c:v>
                </c:pt>
                <c:pt idx="1242" c:formatCode="m/d/yyyy;@">
                  <c:v>8/29/2016</c:v>
                </c:pt>
                <c:pt idx="1243" c:formatCode="m/d/yyyy;@">
                  <c:v>8/29/2016</c:v>
                </c:pt>
                <c:pt idx="1244" c:formatCode="m/d/yyyy;@">
                  <c:v>8/30/2016</c:v>
                </c:pt>
                <c:pt idx="1245" c:formatCode="m/d/yyyy;@">
                  <c:v>8/30/2016</c:v>
                </c:pt>
                <c:pt idx="1246" c:formatCode="m/d/yyyy;@">
                  <c:v>8/31/2016</c:v>
                </c:pt>
                <c:pt idx="1247" c:formatCode="m/d/yyyy;@">
                  <c:v>9/1/2016</c:v>
                </c:pt>
                <c:pt idx="1248" c:formatCode="m/d/yyyy;@">
                  <c:v>9/1/2016</c:v>
                </c:pt>
                <c:pt idx="1249" c:formatCode="m/d/yyyy;@">
                  <c:v>9/2/2016</c:v>
                </c:pt>
                <c:pt idx="1250" c:formatCode="m/d/yyyy;@">
                  <c:v>9/2/2016</c:v>
                </c:pt>
                <c:pt idx="1251" c:formatCode="m/d/yyyy;@">
                  <c:v>9/2/2016</c:v>
                </c:pt>
                <c:pt idx="1252" c:formatCode="m/d/yyyy;@">
                  <c:v>9/5/2016</c:v>
                </c:pt>
                <c:pt idx="1253" c:formatCode="m/d/yyyy;@">
                  <c:v>9/6/2016</c:v>
                </c:pt>
                <c:pt idx="1254" c:formatCode="m/d/yyyy;@">
                  <c:v>9/6/2016</c:v>
                </c:pt>
                <c:pt idx="1255" c:formatCode="m/d/yyyy;@">
                  <c:v>9/7/2016</c:v>
                </c:pt>
                <c:pt idx="1256" c:formatCode="m/d/yyyy;@">
                  <c:v>9/8/2016</c:v>
                </c:pt>
                <c:pt idx="1257" c:formatCode="m/d/yyyy;@">
                  <c:v>9/9/2016</c:v>
                </c:pt>
                <c:pt idx="1258" c:formatCode="m/d/yyyy;@">
                  <c:v>9/9/2016</c:v>
                </c:pt>
                <c:pt idx="1259" c:formatCode="m/d/yyyy;@">
                  <c:v>9/13/2016</c:v>
                </c:pt>
                <c:pt idx="1260" c:formatCode="m/d/yyyy;@">
                  <c:v>9/14/2016</c:v>
                </c:pt>
                <c:pt idx="1261" c:formatCode="m/d/yyyy;@">
                  <c:v>9/14/2016</c:v>
                </c:pt>
                <c:pt idx="1262" c:formatCode="m/d/yyyy;@">
                  <c:v>9/14/2016</c:v>
                </c:pt>
                <c:pt idx="1263" c:formatCode="m/d/yyyy;@">
                  <c:v>9/15/2016</c:v>
                </c:pt>
                <c:pt idx="1264" c:formatCode="m/d/yyyy;@">
                  <c:v>9/15/2016</c:v>
                </c:pt>
                <c:pt idx="1265" c:formatCode="m/d/yyyy;@">
                  <c:v>9/15/2016</c:v>
                </c:pt>
                <c:pt idx="1266" c:formatCode="m/d/yyyy;@">
                  <c:v>9/16/2016</c:v>
                </c:pt>
                <c:pt idx="1267" c:formatCode="m/d/yyyy;@">
                  <c:v>9/16/2016</c:v>
                </c:pt>
                <c:pt idx="1268" c:formatCode="m/d/yyyy;@">
                  <c:v>9/17/2016</c:v>
                </c:pt>
                <c:pt idx="1269" c:formatCode="m/d/yyyy;@">
                  <c:v>9/19/2016</c:v>
                </c:pt>
                <c:pt idx="1270" c:formatCode="m/d/yyyy;@">
                  <c:v>9/20/2016</c:v>
                </c:pt>
                <c:pt idx="1271" c:formatCode="m/d/yyyy;@">
                  <c:v>9/27/2016</c:v>
                </c:pt>
                <c:pt idx="1272" c:formatCode="m/d/yyyy;@">
                  <c:v>9/30/2016</c:v>
                </c:pt>
                <c:pt idx="1273" c:formatCode="m/d/yyyy;@">
                  <c:v>10/1/2016</c:v>
                </c:pt>
                <c:pt idx="1274" c:formatCode="m/d/yyyy;@">
                  <c:v>10/3/2016</c:v>
                </c:pt>
                <c:pt idx="1275" c:formatCode="m/d/yyyy;@">
                  <c:v>10/5/2016</c:v>
                </c:pt>
                <c:pt idx="1276" c:formatCode="m/d/yyyy;@">
                  <c:v>10/6/2016</c:v>
                </c:pt>
                <c:pt idx="1277" c:formatCode="m/d/yyyy;@">
                  <c:v>10/6/2016</c:v>
                </c:pt>
                <c:pt idx="1278" c:formatCode="m/d/yyyy;@">
                  <c:v>10/6/2016</c:v>
                </c:pt>
                <c:pt idx="1279" c:formatCode="m/d/yyyy;@">
                  <c:v>10/11/2016</c:v>
                </c:pt>
                <c:pt idx="1280" c:formatCode="m/d/yyyy;@">
                  <c:v>10/12/2016</c:v>
                </c:pt>
                <c:pt idx="1281" c:formatCode="m/d/yyyy;@">
                  <c:v>10/13/2016</c:v>
                </c:pt>
                <c:pt idx="1282" c:formatCode="m/d/yyyy;@">
                  <c:v>10/14/2016</c:v>
                </c:pt>
                <c:pt idx="1283" c:formatCode="m/d/yyyy;@">
                  <c:v>10/15/2016</c:v>
                </c:pt>
                <c:pt idx="1284" c:formatCode="m/d/yyyy;@">
                  <c:v>10/17/2016</c:v>
                </c:pt>
                <c:pt idx="1285" c:formatCode="m/d/yyyy;@">
                  <c:v>10/18/2016</c:v>
                </c:pt>
                <c:pt idx="1286" c:formatCode="m/d/yyyy;@">
                  <c:v>10/18/2016</c:v>
                </c:pt>
                <c:pt idx="1287" c:formatCode="m/d/yyyy;@">
                  <c:v>10/19/2016</c:v>
                </c:pt>
                <c:pt idx="1288" c:formatCode="m/d/yyyy;@">
                  <c:v>10/20/2016</c:v>
                </c:pt>
                <c:pt idx="1289" c:formatCode="m/d/yyyy;@">
                  <c:v>10/21/2016</c:v>
                </c:pt>
                <c:pt idx="1290" c:formatCode="m/d/yyyy;@">
                  <c:v>10/22/2016</c:v>
                </c:pt>
                <c:pt idx="1291" c:formatCode="m/d/yyyy;@">
                  <c:v>10/22/2016</c:v>
                </c:pt>
                <c:pt idx="1292" c:formatCode="m/d/yyyy;@">
                  <c:v>10/22/2016</c:v>
                </c:pt>
                <c:pt idx="1293" c:formatCode="m/d/yyyy;@">
                  <c:v>10/23/2016</c:v>
                </c:pt>
                <c:pt idx="1294" c:formatCode="m/d/yyyy;@">
                  <c:v>10/29/2016</c:v>
                </c:pt>
                <c:pt idx="1295" c:formatCode="m/d/yyyy;@">
                  <c:v>11/1/2016</c:v>
                </c:pt>
                <c:pt idx="1296" c:formatCode="m/d/yyyy;@">
                  <c:v>11/1/2016</c:v>
                </c:pt>
                <c:pt idx="1297" c:formatCode="m/d/yyyy;@">
                  <c:v>11/1/2016</c:v>
                </c:pt>
                <c:pt idx="1298" c:formatCode="m/d/yyyy;@">
                  <c:v>11/1/2016</c:v>
                </c:pt>
                <c:pt idx="1299" c:formatCode="m/d/yyyy;@">
                  <c:v>11/2/2016</c:v>
                </c:pt>
                <c:pt idx="1300" c:formatCode="m/d/yyyy;@">
                  <c:v>11/4/2016</c:v>
                </c:pt>
                <c:pt idx="1301" c:formatCode="m/d/yyyy;@">
                  <c:v>11/5/2016</c:v>
                </c:pt>
                <c:pt idx="1302" c:formatCode="m/d/yyyy;@">
                  <c:v>11/7/2016</c:v>
                </c:pt>
                <c:pt idx="1303" c:formatCode="m/d/yyyy;@">
                  <c:v>11/8/2016</c:v>
                </c:pt>
                <c:pt idx="1304" c:formatCode="m/d/yyyy;@">
                  <c:v>11/8/2016</c:v>
                </c:pt>
                <c:pt idx="1305" c:formatCode="m/d/yyyy;@">
                  <c:v>11/9/2016</c:v>
                </c:pt>
                <c:pt idx="1306" c:formatCode="m/d/yyyy;@">
                  <c:v>11/11/2016</c:v>
                </c:pt>
                <c:pt idx="1307" c:formatCode="m/d/yyyy;@">
                  <c:v>11/15/2016</c:v>
                </c:pt>
                <c:pt idx="1308" c:formatCode="m/d/yyyy;@">
                  <c:v>11/15/2016</c:v>
                </c:pt>
                <c:pt idx="1309" c:formatCode="m/d/yyyy;@">
                  <c:v>11/16/2016</c:v>
                </c:pt>
                <c:pt idx="1310" c:formatCode="m/d/yyyy;@">
                  <c:v>11/16/2016</c:v>
                </c:pt>
                <c:pt idx="1311" c:formatCode="m/d/yyyy;@">
                  <c:v>11/16/2016</c:v>
                </c:pt>
                <c:pt idx="1312" c:formatCode="m/d/yyyy;@">
                  <c:v>11/19/2016</c:v>
                </c:pt>
                <c:pt idx="1313" c:formatCode="m/d/yyyy;@">
                  <c:v>11/19/2016</c:v>
                </c:pt>
                <c:pt idx="1314" c:formatCode="m/d/yyyy;@">
                  <c:v>11/20/2016</c:v>
                </c:pt>
                <c:pt idx="1315" c:formatCode="m/d/yyyy;@">
                  <c:v>11/21/2016</c:v>
                </c:pt>
                <c:pt idx="1316" c:formatCode="m/d/yyyy;@">
                  <c:v>11/22/2016</c:v>
                </c:pt>
                <c:pt idx="1317" c:formatCode="m/d/yyyy;@">
                  <c:v>11/23/2016</c:v>
                </c:pt>
                <c:pt idx="1318" c:formatCode="m/d/yyyy;@">
                  <c:v>11/23/2016</c:v>
                </c:pt>
                <c:pt idx="1319" c:formatCode="m/d/yyyy;@">
                  <c:v>11/23/2016</c:v>
                </c:pt>
                <c:pt idx="1320" c:formatCode="m/d/yyyy;@">
                  <c:v>11/26/2016</c:v>
                </c:pt>
                <c:pt idx="1321" c:formatCode="m/d/yyyy;@">
                  <c:v>11/27/2016</c:v>
                </c:pt>
                <c:pt idx="1322" c:formatCode="m/d/yyyy;@">
                  <c:v>11/27/2016</c:v>
                </c:pt>
                <c:pt idx="1323" c:formatCode="m/d/yyyy;@">
                  <c:v>11/28/2016</c:v>
                </c:pt>
                <c:pt idx="1324" c:formatCode="m/d/yyyy;@">
                  <c:v>12/5/2016</c:v>
                </c:pt>
                <c:pt idx="1325" c:formatCode="m/d/yyyy;@">
                  <c:v>12/5/2016</c:v>
                </c:pt>
                <c:pt idx="1326" c:formatCode="m/d/yyyy;@">
                  <c:v>12/7/2016</c:v>
                </c:pt>
                <c:pt idx="1327" c:formatCode="m/d/yyyy;@">
                  <c:v>12/8/2016</c:v>
                </c:pt>
                <c:pt idx="1328" c:formatCode="m/d/yyyy;@">
                  <c:v>12/14/2016</c:v>
                </c:pt>
                <c:pt idx="1329" c:formatCode="m/d/yyyy;@">
                  <c:v>12/18/2016</c:v>
                </c:pt>
                <c:pt idx="1330" c:formatCode="m/d/yyyy;@">
                  <c:v>12/18/2016</c:v>
                </c:pt>
                <c:pt idx="1331" c:formatCode="m/d/yyyy;@">
                  <c:v>12/20/2016</c:v>
                </c:pt>
                <c:pt idx="1332" c:formatCode="m/d/yyyy;@">
                  <c:v>12/21/2016</c:v>
                </c:pt>
                <c:pt idx="1333" c:formatCode="m/d/yyyy;@">
                  <c:v>12/22/2016</c:v>
                </c:pt>
                <c:pt idx="1334" c:formatCode="m/d/yyyy;@">
                  <c:v>12/26/2016</c:v>
                </c:pt>
                <c:pt idx="1335" c:formatCode="m/d/yyyy;@">
                  <c:v>12/28/2016</c:v>
                </c:pt>
                <c:pt idx="1336" c:formatCode="m/d/yyyy;@">
                  <c:v>12/29/2016</c:v>
                </c:pt>
                <c:pt idx="1337" c:formatCode="m/d/yyyy;@">
                  <c:v>12/30/2016</c:v>
                </c:pt>
                <c:pt idx="1338" c:formatCode="m/d/yyyy;@">
                  <c:v>1/2/2017</c:v>
                </c:pt>
                <c:pt idx="1339" c:formatCode="m/d/yyyy;@">
                  <c:v>1/5/2017</c:v>
                </c:pt>
                <c:pt idx="1340" c:formatCode="m/d/yyyy;@">
                  <c:v>1/9/2017</c:v>
                </c:pt>
                <c:pt idx="1341" c:formatCode="m/d/yyyy;@">
                  <c:v>1/10/2017</c:v>
                </c:pt>
                <c:pt idx="1342" c:formatCode="m/d/yyyy;@">
                  <c:v>1/11/2017</c:v>
                </c:pt>
                <c:pt idx="1343" c:formatCode="m/d/yyyy;@">
                  <c:v>1/11/2017</c:v>
                </c:pt>
                <c:pt idx="1344" c:formatCode="m/d/yyyy;@">
                  <c:v>1/15/2017</c:v>
                </c:pt>
                <c:pt idx="1345" c:formatCode="m/d/yyyy;@">
                  <c:v>1/17/2017</c:v>
                </c:pt>
                <c:pt idx="1346" c:formatCode="m/d/yyyy;@">
                  <c:v>1/18/2017</c:v>
                </c:pt>
                <c:pt idx="1347" c:formatCode="m/d/yyyy;@">
                  <c:v>1/19/2017</c:v>
                </c:pt>
                <c:pt idx="1348" c:formatCode="m/d/yyyy;@">
                  <c:v>1/21/2017</c:v>
                </c:pt>
                <c:pt idx="1349" c:formatCode="m/d/yyyy;@">
                  <c:v>1/21/2017</c:v>
                </c:pt>
                <c:pt idx="1350" c:formatCode="m/d/yyyy;@">
                  <c:v>1/23/2017</c:v>
                </c:pt>
                <c:pt idx="1351" c:formatCode="m/d/yyyy;@">
                  <c:v>1/23/2017</c:v>
                </c:pt>
                <c:pt idx="1352" c:formatCode="m/d/yyyy;@">
                  <c:v>1/27/2017</c:v>
                </c:pt>
                <c:pt idx="1353" c:formatCode="m/d/yyyy;@">
                  <c:v>1/27/2017</c:v>
                </c:pt>
                <c:pt idx="1354" c:formatCode="m/d/yyyy;@">
                  <c:v>1/27/2017</c:v>
                </c:pt>
                <c:pt idx="1355" c:formatCode="m/d/yyyy;@">
                  <c:v>1/28/2017</c:v>
                </c:pt>
                <c:pt idx="1356" c:formatCode="m/d/yyyy;@">
                  <c:v>1/31/2017</c:v>
                </c:pt>
                <c:pt idx="1357" c:formatCode="m/d/yyyy;@">
                  <c:v>1/31/2017</c:v>
                </c:pt>
                <c:pt idx="1358" c:formatCode="m/d/yyyy;@">
                  <c:v>2/1/2017</c:v>
                </c:pt>
                <c:pt idx="1359" c:formatCode="m/d/yyyy;@">
                  <c:v>2/2/2017</c:v>
                </c:pt>
                <c:pt idx="1360" c:formatCode="m/d/yyyy;@">
                  <c:v>2/2/2017</c:v>
                </c:pt>
                <c:pt idx="1361" c:formatCode="m/d/yyyy;@">
                  <c:v>2/3/2017</c:v>
                </c:pt>
                <c:pt idx="1362" c:formatCode="m/d/yyyy;@">
                  <c:v>2/4/2017</c:v>
                </c:pt>
                <c:pt idx="1363" c:formatCode="m/d/yyyy;@">
                  <c:v>2/6/2017</c:v>
                </c:pt>
                <c:pt idx="1364" c:formatCode="m/d/yyyy;@">
                  <c:v>2/7/2017</c:v>
                </c:pt>
                <c:pt idx="1365" c:formatCode="m/d/yyyy;@">
                  <c:v>2/9/2017</c:v>
                </c:pt>
                <c:pt idx="1366" c:formatCode="m/d/yyyy;@">
                  <c:v>2/9/2017</c:v>
                </c:pt>
                <c:pt idx="1367" c:formatCode="m/d/yyyy;@">
                  <c:v>2/9/2017</c:v>
                </c:pt>
                <c:pt idx="1368" c:formatCode="m/d/yyyy;@">
                  <c:v>2/13/2017</c:v>
                </c:pt>
                <c:pt idx="1369" c:formatCode="m/d/yyyy;@">
                  <c:v>2/14/2017</c:v>
                </c:pt>
                <c:pt idx="1370" c:formatCode="m/d/yyyy;@">
                  <c:v>2/14/2017</c:v>
                </c:pt>
                <c:pt idx="1371" c:formatCode="m/d/yyyy;@">
                  <c:v>2/17/2017</c:v>
                </c:pt>
                <c:pt idx="1372" c:formatCode="m/d/yyyy;@">
                  <c:v>2/17/2017</c:v>
                </c:pt>
                <c:pt idx="1373" c:formatCode="m/d/yyyy;@">
                  <c:v>2/19/2017</c:v>
                </c:pt>
                <c:pt idx="1374" c:formatCode="m/d/yyyy;@">
                  <c:v>2/20/2017</c:v>
                </c:pt>
                <c:pt idx="1375" c:formatCode="m/d/yyyy;@">
                  <c:v>2/21/2017</c:v>
                </c:pt>
                <c:pt idx="1376" c:formatCode="m/d/yyyy;@">
                  <c:v>2/22/2017</c:v>
                </c:pt>
                <c:pt idx="1377" c:formatCode="m/d/yyyy;@">
                  <c:v>2/23/2017</c:v>
                </c:pt>
                <c:pt idx="1378" c:formatCode="m/d/yyyy;@">
                  <c:v>2/24/2017</c:v>
                </c:pt>
                <c:pt idx="1379" c:formatCode="m/d/yyyy;@">
                  <c:v>3/2/2017</c:v>
                </c:pt>
                <c:pt idx="1380" c:formatCode="m/d/yyyy;@">
                  <c:v>3/2/2017</c:v>
                </c:pt>
                <c:pt idx="1381" c:formatCode="m/d/yyyy;@">
                  <c:v>3/6/2017</c:v>
                </c:pt>
                <c:pt idx="1382" c:formatCode="m/d/yyyy;@">
                  <c:v>3/6/2017</c:v>
                </c:pt>
                <c:pt idx="1383" c:formatCode="m/d/yyyy;@">
                  <c:v>3/6/2017</c:v>
                </c:pt>
                <c:pt idx="1384" c:formatCode="m/d/yyyy;@">
                  <c:v>3/7/2017</c:v>
                </c:pt>
                <c:pt idx="1385" c:formatCode="m/d/yyyy;@">
                  <c:v>3/8/2017</c:v>
                </c:pt>
                <c:pt idx="1386" c:formatCode="m/d/yyyy;@">
                  <c:v>3/9/2017</c:v>
                </c:pt>
                <c:pt idx="1387" c:formatCode="m/d/yyyy;@">
                  <c:v>3/9/2017</c:v>
                </c:pt>
                <c:pt idx="1388" c:formatCode="m/d/yyyy;@">
                  <c:v>3/13/2017</c:v>
                </c:pt>
                <c:pt idx="1389" c:formatCode="m/d/yyyy;@">
                  <c:v>3/13/2017</c:v>
                </c:pt>
                <c:pt idx="1390" c:formatCode="m/d/yyyy;@">
                  <c:v>3/14/2017</c:v>
                </c:pt>
                <c:pt idx="1391" c:formatCode="m/d/yyyy;@">
                  <c:v>3/14/2017</c:v>
                </c:pt>
                <c:pt idx="1392" c:formatCode="m/d/yyyy;@">
                  <c:v>3/15/2017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Date'!$B$6:$B$1399</c:f>
              <c:numCache>
                <c:formatCode>General</c:formatCode>
                <c:ptCount val="1394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  <c:pt idx="1393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outcomes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Date'!$A$6:$A$1399</c:f>
              <c:strCache>
                <c:ptCount val="1394"/>
                <c:pt idx="0" c:formatCode="m/d/yyyy;@">
                  <c:v>7/19/2010</c:v>
                </c:pt>
                <c:pt idx="1" c:formatCode="m/d/yyyy;@">
                  <c:v>10/27/2010</c:v>
                </c:pt>
                <c:pt idx="2" c:formatCode="m/d/yyyy;@">
                  <c:v>12/19/2010</c:v>
                </c:pt>
                <c:pt idx="3" c:formatCode="m/d/yyyy;@">
                  <c:v>3/31/2011</c:v>
                </c:pt>
                <c:pt idx="4" c:formatCode="m/d/yyyy;@">
                  <c:v>4/11/2011</c:v>
                </c:pt>
                <c:pt idx="5" c:formatCode="m/d/yyyy;@">
                  <c:v>12/6/2011</c:v>
                </c:pt>
                <c:pt idx="6" c:formatCode="m/d/yyyy;@">
                  <c:v>12/7/2011</c:v>
                </c:pt>
                <c:pt idx="7" c:formatCode="m/d/yyyy;@">
                  <c:v>1/15/2012</c:v>
                </c:pt>
                <c:pt idx="8" c:formatCode="m/d/yyyy;@">
                  <c:v>3/2/2012</c:v>
                </c:pt>
                <c:pt idx="9" c:formatCode="m/d/yyyy;@">
                  <c:v>4/14/2012</c:v>
                </c:pt>
                <c:pt idx="10" c:formatCode="m/d/yyyy;@">
                  <c:v>4/27/2012</c:v>
                </c:pt>
                <c:pt idx="11" c:formatCode="m/d/yyyy;@">
                  <c:v>9/6/2012</c:v>
                </c:pt>
                <c:pt idx="12" c:formatCode="m/d/yyyy;@">
                  <c:v>11/13/2012</c:v>
                </c:pt>
                <c:pt idx="13" c:formatCode="m/d/yyyy;@">
                  <c:v>11/20/2012</c:v>
                </c:pt>
                <c:pt idx="14" c:formatCode="m/d/yyyy;@">
                  <c:v>11/26/2012</c:v>
                </c:pt>
                <c:pt idx="15" c:formatCode="m/d/yyyy;@">
                  <c:v>4/4/2013</c:v>
                </c:pt>
                <c:pt idx="16" c:formatCode="m/d/yyyy;@">
                  <c:v>4/11/2013</c:v>
                </c:pt>
                <c:pt idx="17" c:formatCode="m/d/yyyy;@">
                  <c:v>4/27/2013</c:v>
                </c:pt>
                <c:pt idx="18" c:formatCode="m/d/yyyy;@">
                  <c:v>6/7/2013</c:v>
                </c:pt>
                <c:pt idx="19" c:formatCode="m/d/yyyy;@">
                  <c:v>6/22/2013</c:v>
                </c:pt>
                <c:pt idx="20" c:formatCode="m/d/yyyy;@">
                  <c:v>7/11/2013</c:v>
                </c:pt>
                <c:pt idx="21" c:formatCode="m/d/yyyy;@">
                  <c:v>7/22/2013</c:v>
                </c:pt>
                <c:pt idx="22" c:formatCode="m/d/yyyy;@">
                  <c:v>8/5/2013</c:v>
                </c:pt>
                <c:pt idx="23" c:formatCode="m/d/yyyy;@">
                  <c:v>10/3/2013</c:v>
                </c:pt>
                <c:pt idx="24" c:formatCode="m/d/yyyy;@">
                  <c:v>11/13/2013</c:v>
                </c:pt>
                <c:pt idx="25" c:formatCode="m/d/yyyy;@">
                  <c:v>12/2/2013</c:v>
                </c:pt>
                <c:pt idx="26" c:formatCode="m/d/yyyy;@">
                  <c:v>4/1/2014</c:v>
                </c:pt>
                <c:pt idx="27" c:formatCode="m/d/yyyy;@">
                  <c:v>4/10/2014</c:v>
                </c:pt>
                <c:pt idx="28" c:formatCode="m/d/yyyy;@">
                  <c:v>4/11/2014</c:v>
                </c:pt>
                <c:pt idx="29" c:formatCode="m/d/yyyy;@">
                  <c:v>4/16/2014</c:v>
                </c:pt>
                <c:pt idx="30" c:formatCode="m/d/yyyy;@">
                  <c:v>4/17/2014</c:v>
                </c:pt>
                <c:pt idx="31" c:formatCode="m/d/yyyy;@">
                  <c:v>4/18/2014</c:v>
                </c:pt>
                <c:pt idx="32" c:formatCode="m/d/yyyy;@">
                  <c:v>4/18/2014</c:v>
                </c:pt>
                <c:pt idx="33" c:formatCode="m/d/yyyy;@">
                  <c:v>4/23/2014</c:v>
                </c:pt>
                <c:pt idx="34" c:formatCode="m/d/yyyy;@">
                  <c:v>4/24/2014</c:v>
                </c:pt>
                <c:pt idx="35" c:formatCode="m/d/yyyy;@">
                  <c:v>4/24/2014</c:v>
                </c:pt>
                <c:pt idx="36" c:formatCode="m/d/yyyy;@">
                  <c:v>4/24/2014</c:v>
                </c:pt>
                <c:pt idx="37" c:formatCode="m/d/yyyy;@">
                  <c:v>4/25/2014</c:v>
                </c:pt>
                <c:pt idx="38" c:formatCode="m/d/yyyy;@">
                  <c:v>4/26/2014</c:v>
                </c:pt>
                <c:pt idx="39" c:formatCode="m/d/yyyy;@">
                  <c:v>4/29/2014</c:v>
                </c:pt>
                <c:pt idx="40" c:formatCode="m/d/yyyy;@">
                  <c:v>4/29/2014</c:v>
                </c:pt>
                <c:pt idx="41" c:formatCode="m/d/yyyy;@">
                  <c:v>4/30/2014</c:v>
                </c:pt>
                <c:pt idx="42" c:formatCode="m/d/yyyy;@">
                  <c:v>5/1/2014</c:v>
                </c:pt>
                <c:pt idx="43" c:formatCode="m/d/yyyy;@">
                  <c:v>5/1/2014</c:v>
                </c:pt>
                <c:pt idx="44" c:formatCode="m/d/yyyy;@">
                  <c:v>5/2/2014</c:v>
                </c:pt>
                <c:pt idx="45" c:formatCode="m/d/yyyy;@">
                  <c:v>5/2/2014</c:v>
                </c:pt>
                <c:pt idx="46" c:formatCode="m/d/yyyy;@">
                  <c:v>5/5/2014</c:v>
                </c:pt>
                <c:pt idx="47" c:formatCode="m/d/yyyy;@">
                  <c:v>5/6/2014</c:v>
                </c:pt>
                <c:pt idx="48" c:formatCode="m/d/yyyy;@">
                  <c:v>5/6/2014</c:v>
                </c:pt>
                <c:pt idx="49" c:formatCode="m/d/yyyy;@">
                  <c:v>5/6/2014</c:v>
                </c:pt>
                <c:pt idx="50" c:formatCode="m/d/yyyy;@">
                  <c:v>5/7/2014</c:v>
                </c:pt>
                <c:pt idx="51" c:formatCode="m/d/yyyy;@">
                  <c:v>5/7/2014</c:v>
                </c:pt>
                <c:pt idx="52" c:formatCode="m/d/yyyy;@">
                  <c:v>5/7/2014</c:v>
                </c:pt>
                <c:pt idx="53" c:formatCode="m/d/yyyy;@">
                  <c:v>5/7/2014</c:v>
                </c:pt>
                <c:pt idx="54" c:formatCode="m/d/yyyy;@">
                  <c:v>5/12/2014</c:v>
                </c:pt>
                <c:pt idx="55" c:formatCode="m/d/yyyy;@">
                  <c:v>5/13/2014</c:v>
                </c:pt>
                <c:pt idx="56" c:formatCode="m/d/yyyy;@">
                  <c:v>5/13/2014</c:v>
                </c:pt>
                <c:pt idx="57" c:formatCode="m/d/yyyy;@">
                  <c:v>5/13/2014</c:v>
                </c:pt>
                <c:pt idx="58" c:formatCode="m/d/yyyy;@">
                  <c:v>5/15/2014</c:v>
                </c:pt>
                <c:pt idx="59" c:formatCode="m/d/yyyy;@">
                  <c:v>5/16/2014</c:v>
                </c:pt>
                <c:pt idx="60" c:formatCode="m/d/yyyy;@">
                  <c:v>5/16/2014</c:v>
                </c:pt>
                <c:pt idx="61" c:formatCode="m/d/yyyy;@">
                  <c:v>5/16/2014</c:v>
                </c:pt>
                <c:pt idx="62" c:formatCode="m/d/yyyy;@">
                  <c:v>5/17/2014</c:v>
                </c:pt>
                <c:pt idx="63" c:formatCode="m/d/yyyy;@">
                  <c:v>5/19/2014</c:v>
                </c:pt>
                <c:pt idx="64" c:formatCode="m/d/yyyy;@">
                  <c:v>5/19/2014</c:v>
                </c:pt>
                <c:pt idx="65" c:formatCode="m/d/yyyy;@">
                  <c:v>5/19/2014</c:v>
                </c:pt>
                <c:pt idx="66" c:formatCode="m/d/yyyy;@">
                  <c:v>5/20/2014</c:v>
                </c:pt>
                <c:pt idx="67" c:formatCode="m/d/yyyy;@">
                  <c:v>5/20/2014</c:v>
                </c:pt>
                <c:pt idx="68" c:formatCode="m/d/yyyy;@">
                  <c:v>5/20/2014</c:v>
                </c:pt>
                <c:pt idx="69" c:formatCode="m/d/yyyy;@">
                  <c:v>5/20/2014</c:v>
                </c:pt>
                <c:pt idx="70" c:formatCode="m/d/yyyy;@">
                  <c:v>5/20/2014</c:v>
                </c:pt>
                <c:pt idx="71" c:formatCode="m/d/yyyy;@">
                  <c:v>5/20/2014</c:v>
                </c:pt>
                <c:pt idx="72" c:formatCode="m/d/yyyy;@">
                  <c:v>5/21/2014</c:v>
                </c:pt>
                <c:pt idx="73" c:formatCode="m/d/yyyy;@">
                  <c:v>5/21/2014</c:v>
                </c:pt>
                <c:pt idx="74" c:formatCode="m/d/yyyy;@">
                  <c:v>5/21/2014</c:v>
                </c:pt>
                <c:pt idx="75" c:formatCode="m/d/yyyy;@">
                  <c:v>5/21/2014</c:v>
                </c:pt>
                <c:pt idx="76" c:formatCode="m/d/yyyy;@">
                  <c:v>5/21/2014</c:v>
                </c:pt>
                <c:pt idx="77" c:formatCode="m/d/yyyy;@">
                  <c:v>5/22/2014</c:v>
                </c:pt>
                <c:pt idx="78" c:formatCode="m/d/yyyy;@">
                  <c:v>5/22/2014</c:v>
                </c:pt>
                <c:pt idx="79" c:formatCode="m/d/yyyy;@">
                  <c:v>5/22/2014</c:v>
                </c:pt>
                <c:pt idx="80" c:formatCode="m/d/yyyy;@">
                  <c:v>5/22/2014</c:v>
                </c:pt>
                <c:pt idx="81" c:formatCode="m/d/yyyy;@">
                  <c:v>5/25/2014</c:v>
                </c:pt>
                <c:pt idx="82" c:formatCode="m/d/yyyy;@">
                  <c:v>5/25/2014</c:v>
                </c:pt>
                <c:pt idx="83" c:formatCode="m/d/yyyy;@">
                  <c:v>5/26/2014</c:v>
                </c:pt>
                <c:pt idx="84" c:formatCode="m/d/yyyy;@">
                  <c:v>5/26/2014</c:v>
                </c:pt>
                <c:pt idx="85" c:formatCode="m/d/yyyy;@">
                  <c:v>5/27/2014</c:v>
                </c:pt>
                <c:pt idx="86" c:formatCode="m/d/yyyy;@">
                  <c:v>5/27/2014</c:v>
                </c:pt>
                <c:pt idx="87" c:formatCode="m/d/yyyy;@">
                  <c:v>5/28/2014</c:v>
                </c:pt>
                <c:pt idx="88" c:formatCode="m/d/yyyy;@">
                  <c:v>5/28/2014</c:v>
                </c:pt>
                <c:pt idx="89" c:formatCode="m/d/yyyy;@">
                  <c:v>5/29/2014</c:v>
                </c:pt>
                <c:pt idx="90" c:formatCode="m/d/yyyy;@">
                  <c:v>5/29/2014</c:v>
                </c:pt>
                <c:pt idx="91" c:formatCode="m/d/yyyy;@">
                  <c:v>5/29/2014</c:v>
                </c:pt>
                <c:pt idx="92" c:formatCode="m/d/yyyy;@">
                  <c:v>5/30/2014</c:v>
                </c:pt>
                <c:pt idx="93" c:formatCode="m/d/yyyy;@">
                  <c:v>5/30/2014</c:v>
                </c:pt>
                <c:pt idx="94" c:formatCode="m/d/yyyy;@">
                  <c:v>5/30/2014</c:v>
                </c:pt>
                <c:pt idx="95" c:formatCode="m/d/yyyy;@">
                  <c:v>6/1/2014</c:v>
                </c:pt>
                <c:pt idx="96" c:formatCode="m/d/yyyy;@">
                  <c:v>6/1/2014</c:v>
                </c:pt>
                <c:pt idx="97" c:formatCode="m/d/yyyy;@">
                  <c:v>6/2/2014</c:v>
                </c:pt>
                <c:pt idx="98" c:formatCode="m/d/yyyy;@">
                  <c:v>6/2/2014</c:v>
                </c:pt>
                <c:pt idx="99" c:formatCode="m/d/yyyy;@">
                  <c:v>6/3/2014</c:v>
                </c:pt>
                <c:pt idx="100" c:formatCode="m/d/yyyy;@">
                  <c:v>6/3/2014</c:v>
                </c:pt>
                <c:pt idx="101" c:formatCode="m/d/yyyy;@">
                  <c:v>6/3/2014</c:v>
                </c:pt>
                <c:pt idx="102" c:formatCode="m/d/yyyy;@">
                  <c:v>6/3/2014</c:v>
                </c:pt>
                <c:pt idx="103" c:formatCode="m/d/yyyy;@">
                  <c:v>6/3/2014</c:v>
                </c:pt>
                <c:pt idx="104" c:formatCode="m/d/yyyy;@">
                  <c:v>6/4/2014</c:v>
                </c:pt>
                <c:pt idx="105" c:formatCode="m/d/yyyy;@">
                  <c:v>6/5/2014</c:v>
                </c:pt>
                <c:pt idx="106" c:formatCode="m/d/yyyy;@">
                  <c:v>6/5/2014</c:v>
                </c:pt>
                <c:pt idx="107" c:formatCode="m/d/yyyy;@">
                  <c:v>6/6/2014</c:v>
                </c:pt>
                <c:pt idx="108" c:formatCode="m/d/yyyy;@">
                  <c:v>6/6/2014</c:v>
                </c:pt>
                <c:pt idx="109" c:formatCode="m/d/yyyy;@">
                  <c:v>6/8/2014</c:v>
                </c:pt>
                <c:pt idx="110" c:formatCode="m/d/yyyy;@">
                  <c:v>6/9/2014</c:v>
                </c:pt>
                <c:pt idx="111" c:formatCode="m/d/yyyy;@">
                  <c:v>6/9/2014</c:v>
                </c:pt>
                <c:pt idx="112" c:formatCode="m/d/yyyy;@">
                  <c:v>6/10/2014</c:v>
                </c:pt>
                <c:pt idx="113" c:formatCode="m/d/yyyy;@">
                  <c:v>6/10/2014</c:v>
                </c:pt>
                <c:pt idx="114" c:formatCode="m/d/yyyy;@">
                  <c:v>6/11/2014</c:v>
                </c:pt>
                <c:pt idx="115" c:formatCode="m/d/yyyy;@">
                  <c:v>6/12/2014</c:v>
                </c:pt>
                <c:pt idx="116" c:formatCode="m/d/yyyy;@">
                  <c:v>6/12/2014</c:v>
                </c:pt>
                <c:pt idx="117" c:formatCode="m/d/yyyy;@">
                  <c:v>6/13/2014</c:v>
                </c:pt>
                <c:pt idx="118" c:formatCode="m/d/yyyy;@">
                  <c:v>6/14/2014</c:v>
                </c:pt>
                <c:pt idx="119" c:formatCode="m/d/yyyy;@">
                  <c:v>6/16/2014</c:v>
                </c:pt>
                <c:pt idx="120" c:formatCode="m/d/yyyy;@">
                  <c:v>6/16/2014</c:v>
                </c:pt>
                <c:pt idx="121" c:formatCode="m/d/yyyy;@">
                  <c:v>6/16/2014</c:v>
                </c:pt>
                <c:pt idx="122" c:formatCode="m/d/yyyy;@">
                  <c:v>6/17/2014</c:v>
                </c:pt>
                <c:pt idx="123" c:formatCode="m/d/yyyy;@">
                  <c:v>6/18/2014</c:v>
                </c:pt>
                <c:pt idx="124" c:formatCode="m/d/yyyy;@">
                  <c:v>6/18/2014</c:v>
                </c:pt>
                <c:pt idx="125" c:formatCode="m/d/yyyy;@">
                  <c:v>6/18/2014</c:v>
                </c:pt>
                <c:pt idx="126" c:formatCode="m/d/yyyy;@">
                  <c:v>6/18/2014</c:v>
                </c:pt>
                <c:pt idx="127" c:formatCode="m/d/yyyy;@">
                  <c:v>6/18/2014</c:v>
                </c:pt>
                <c:pt idx="128" c:formatCode="m/d/yyyy;@">
                  <c:v>6/19/2014</c:v>
                </c:pt>
                <c:pt idx="129" c:formatCode="m/d/yyyy;@">
                  <c:v>6/19/2014</c:v>
                </c:pt>
                <c:pt idx="130" c:formatCode="m/d/yyyy;@">
                  <c:v>6/19/2014</c:v>
                </c:pt>
                <c:pt idx="131" c:formatCode="m/d/yyyy;@">
                  <c:v>6/20/2014</c:v>
                </c:pt>
                <c:pt idx="132" c:formatCode="m/d/yyyy;@">
                  <c:v>6/21/2014</c:v>
                </c:pt>
                <c:pt idx="133" c:formatCode="m/d/yyyy;@">
                  <c:v>6/21/2014</c:v>
                </c:pt>
                <c:pt idx="134" c:formatCode="m/d/yyyy;@">
                  <c:v>6/22/2014</c:v>
                </c:pt>
                <c:pt idx="135" c:formatCode="m/d/yyyy;@">
                  <c:v>6/23/2014</c:v>
                </c:pt>
                <c:pt idx="136" c:formatCode="m/d/yyyy;@">
                  <c:v>6/24/2014</c:v>
                </c:pt>
                <c:pt idx="137" c:formatCode="m/d/yyyy;@">
                  <c:v>6/25/2014</c:v>
                </c:pt>
                <c:pt idx="138" c:formatCode="m/d/yyyy;@">
                  <c:v>6/25/2014</c:v>
                </c:pt>
                <c:pt idx="139" c:formatCode="m/d/yyyy;@">
                  <c:v>6/25/2014</c:v>
                </c:pt>
                <c:pt idx="140" c:formatCode="m/d/yyyy;@">
                  <c:v>6/26/2014</c:v>
                </c:pt>
                <c:pt idx="141" c:formatCode="m/d/yyyy;@">
                  <c:v>6/27/2014</c:v>
                </c:pt>
                <c:pt idx="142" c:formatCode="m/d/yyyy;@">
                  <c:v>6/30/2014</c:v>
                </c:pt>
                <c:pt idx="143" c:formatCode="m/d/yyyy;@">
                  <c:v>6/30/2014</c:v>
                </c:pt>
                <c:pt idx="144" c:formatCode="m/d/yyyy;@">
                  <c:v>6/30/2014</c:v>
                </c:pt>
                <c:pt idx="145" c:formatCode="m/d/yyyy;@">
                  <c:v>6/30/2014</c:v>
                </c:pt>
                <c:pt idx="146" c:formatCode="m/d/yyyy;@">
                  <c:v>6/30/2014</c:v>
                </c:pt>
                <c:pt idx="147" c:formatCode="m/d/yyyy;@">
                  <c:v>7/1/2014</c:v>
                </c:pt>
                <c:pt idx="148" c:formatCode="m/d/yyyy;@">
                  <c:v>7/1/2014</c:v>
                </c:pt>
                <c:pt idx="149" c:formatCode="m/d/yyyy;@">
                  <c:v>7/2/2014</c:v>
                </c:pt>
                <c:pt idx="150" c:formatCode="m/d/yyyy;@">
                  <c:v>7/2/2014</c:v>
                </c:pt>
                <c:pt idx="151" c:formatCode="m/d/yyyy;@">
                  <c:v>7/2/2014</c:v>
                </c:pt>
                <c:pt idx="152" c:formatCode="m/d/yyyy;@">
                  <c:v>7/5/2014</c:v>
                </c:pt>
                <c:pt idx="153" c:formatCode="m/d/yyyy;@">
                  <c:v>7/6/2014</c:v>
                </c:pt>
                <c:pt idx="154" c:formatCode="m/d/yyyy;@">
                  <c:v>7/6/2014</c:v>
                </c:pt>
                <c:pt idx="155" c:formatCode="m/d/yyyy;@">
                  <c:v>7/7/2014</c:v>
                </c:pt>
                <c:pt idx="156" c:formatCode="m/d/yyyy;@">
                  <c:v>7/7/2014</c:v>
                </c:pt>
                <c:pt idx="157" c:formatCode="m/d/yyyy;@">
                  <c:v>7/7/2014</c:v>
                </c:pt>
                <c:pt idx="158" c:formatCode="m/d/yyyy;@">
                  <c:v>7/8/2014</c:v>
                </c:pt>
                <c:pt idx="159" c:formatCode="m/d/yyyy;@">
                  <c:v>7/8/2014</c:v>
                </c:pt>
                <c:pt idx="160" c:formatCode="m/d/yyyy;@">
                  <c:v>7/8/2014</c:v>
                </c:pt>
                <c:pt idx="161" c:formatCode="m/d/yyyy;@">
                  <c:v>7/8/2014</c:v>
                </c:pt>
                <c:pt idx="162" c:formatCode="m/d/yyyy;@">
                  <c:v>7/9/2014</c:v>
                </c:pt>
                <c:pt idx="163" c:formatCode="m/d/yyyy;@">
                  <c:v>7/9/2014</c:v>
                </c:pt>
                <c:pt idx="164" c:formatCode="m/d/yyyy;@">
                  <c:v>7/9/2014</c:v>
                </c:pt>
                <c:pt idx="165" c:formatCode="m/d/yyyy;@">
                  <c:v>7/9/2014</c:v>
                </c:pt>
                <c:pt idx="166" c:formatCode="m/d/yyyy;@">
                  <c:v>7/9/2014</c:v>
                </c:pt>
                <c:pt idx="167" c:formatCode="m/d/yyyy;@">
                  <c:v>7/9/2014</c:v>
                </c:pt>
                <c:pt idx="168" c:formatCode="m/d/yyyy;@">
                  <c:v>7/9/2014</c:v>
                </c:pt>
                <c:pt idx="169" c:formatCode="m/d/yyyy;@">
                  <c:v>7/9/2014</c:v>
                </c:pt>
                <c:pt idx="170" c:formatCode="m/d/yyyy;@">
                  <c:v>7/9/2014</c:v>
                </c:pt>
                <c:pt idx="171" c:formatCode="m/d/yyyy;@">
                  <c:v>7/10/2014</c:v>
                </c:pt>
                <c:pt idx="172" c:formatCode="m/d/yyyy;@">
                  <c:v>7/10/2014</c:v>
                </c:pt>
                <c:pt idx="173" c:formatCode="m/d/yyyy;@">
                  <c:v>7/10/2014</c:v>
                </c:pt>
                <c:pt idx="174" c:formatCode="m/d/yyyy;@">
                  <c:v>7/10/2014</c:v>
                </c:pt>
                <c:pt idx="175" c:formatCode="m/d/yyyy;@">
                  <c:v>7/11/2014</c:v>
                </c:pt>
                <c:pt idx="176" c:formatCode="m/d/yyyy;@">
                  <c:v>7/11/2014</c:v>
                </c:pt>
                <c:pt idx="177" c:formatCode="m/d/yyyy;@">
                  <c:v>7/11/2014</c:v>
                </c:pt>
                <c:pt idx="178" c:formatCode="m/d/yyyy;@">
                  <c:v>7/11/2014</c:v>
                </c:pt>
                <c:pt idx="179" c:formatCode="m/d/yyyy;@">
                  <c:v>7/13/2014</c:v>
                </c:pt>
                <c:pt idx="180" c:formatCode="m/d/yyyy;@">
                  <c:v>7/13/2014</c:v>
                </c:pt>
                <c:pt idx="181" c:formatCode="m/d/yyyy;@">
                  <c:v>7/13/2014</c:v>
                </c:pt>
                <c:pt idx="182" c:formatCode="m/d/yyyy;@">
                  <c:v>7/14/2014</c:v>
                </c:pt>
                <c:pt idx="183" c:formatCode="m/d/yyyy;@">
                  <c:v>7/14/2014</c:v>
                </c:pt>
                <c:pt idx="184" c:formatCode="m/d/yyyy;@">
                  <c:v>7/14/2014</c:v>
                </c:pt>
                <c:pt idx="185" c:formatCode="m/d/yyyy;@">
                  <c:v>7/14/2014</c:v>
                </c:pt>
                <c:pt idx="186" c:formatCode="m/d/yyyy;@">
                  <c:v>7/15/2014</c:v>
                </c:pt>
                <c:pt idx="187" c:formatCode="m/d/yyyy;@">
                  <c:v>7/16/2014</c:v>
                </c:pt>
                <c:pt idx="188" c:formatCode="m/d/yyyy;@">
                  <c:v>7/16/2014</c:v>
                </c:pt>
                <c:pt idx="189" c:formatCode="m/d/yyyy;@">
                  <c:v>7/17/2014</c:v>
                </c:pt>
                <c:pt idx="190" c:formatCode="m/d/yyyy;@">
                  <c:v>7/19/2014</c:v>
                </c:pt>
                <c:pt idx="191" c:formatCode="m/d/yyyy;@">
                  <c:v>7/19/2014</c:v>
                </c:pt>
                <c:pt idx="192" c:formatCode="m/d/yyyy;@">
                  <c:v>7/21/2014</c:v>
                </c:pt>
                <c:pt idx="193" c:formatCode="m/d/yyyy;@">
                  <c:v>7/21/2014</c:v>
                </c:pt>
                <c:pt idx="194" c:formatCode="m/d/yyyy;@">
                  <c:v>7/21/2014</c:v>
                </c:pt>
                <c:pt idx="195" c:formatCode="m/d/yyyy;@">
                  <c:v>7/21/2014</c:v>
                </c:pt>
                <c:pt idx="196" c:formatCode="m/d/yyyy;@">
                  <c:v>7/22/2014</c:v>
                </c:pt>
                <c:pt idx="197" c:formatCode="m/d/yyyy;@">
                  <c:v>7/22/2014</c:v>
                </c:pt>
                <c:pt idx="198" c:formatCode="m/d/yyyy;@">
                  <c:v>7/22/2014</c:v>
                </c:pt>
                <c:pt idx="199" c:formatCode="m/d/yyyy;@">
                  <c:v>7/23/2014</c:v>
                </c:pt>
                <c:pt idx="200" c:formatCode="m/d/yyyy;@">
                  <c:v>7/23/2014</c:v>
                </c:pt>
                <c:pt idx="201" c:formatCode="m/d/yyyy;@">
                  <c:v>7/23/2014</c:v>
                </c:pt>
                <c:pt idx="202" c:formatCode="m/d/yyyy;@">
                  <c:v>7/23/2014</c:v>
                </c:pt>
                <c:pt idx="203" c:formatCode="m/d/yyyy;@">
                  <c:v>7/24/2014</c:v>
                </c:pt>
                <c:pt idx="204" c:formatCode="m/d/yyyy;@">
                  <c:v>7/25/2014</c:v>
                </c:pt>
                <c:pt idx="205" c:formatCode="m/d/yyyy;@">
                  <c:v>7/26/2014</c:v>
                </c:pt>
                <c:pt idx="206" c:formatCode="m/d/yyyy;@">
                  <c:v>7/28/2014</c:v>
                </c:pt>
                <c:pt idx="207" c:formatCode="m/d/yyyy;@">
                  <c:v>7/28/2014</c:v>
                </c:pt>
                <c:pt idx="208" c:formatCode="m/d/yyyy;@">
                  <c:v>7/28/2014</c:v>
                </c:pt>
                <c:pt idx="209" c:formatCode="m/d/yyyy;@">
                  <c:v>7/28/2014</c:v>
                </c:pt>
                <c:pt idx="210" c:formatCode="m/d/yyyy;@">
                  <c:v>7/29/2014</c:v>
                </c:pt>
                <c:pt idx="211" c:formatCode="m/d/yyyy;@">
                  <c:v>7/30/2014</c:v>
                </c:pt>
                <c:pt idx="212" c:formatCode="m/d/yyyy;@">
                  <c:v>7/30/2014</c:v>
                </c:pt>
                <c:pt idx="213" c:formatCode="m/d/yyyy;@">
                  <c:v>7/31/2014</c:v>
                </c:pt>
                <c:pt idx="214" c:formatCode="m/d/yyyy;@">
                  <c:v>7/31/2014</c:v>
                </c:pt>
                <c:pt idx="215" c:formatCode="m/d/yyyy;@">
                  <c:v>7/31/2014</c:v>
                </c:pt>
                <c:pt idx="216" c:formatCode="m/d/yyyy;@">
                  <c:v>7/31/2014</c:v>
                </c:pt>
                <c:pt idx="217" c:formatCode="m/d/yyyy;@">
                  <c:v>7/31/2014</c:v>
                </c:pt>
                <c:pt idx="218" c:formatCode="m/d/yyyy;@">
                  <c:v>8/1/2014</c:v>
                </c:pt>
                <c:pt idx="219" c:formatCode="m/d/yyyy;@">
                  <c:v>8/1/2014</c:v>
                </c:pt>
                <c:pt idx="220" c:formatCode="m/d/yyyy;@">
                  <c:v>8/2/2014</c:v>
                </c:pt>
                <c:pt idx="221" c:formatCode="m/d/yyyy;@">
                  <c:v>8/2/2014</c:v>
                </c:pt>
                <c:pt idx="222" c:formatCode="m/d/yyyy;@">
                  <c:v>8/3/2014</c:v>
                </c:pt>
                <c:pt idx="223" c:formatCode="m/d/yyyy;@">
                  <c:v>8/4/2014</c:v>
                </c:pt>
                <c:pt idx="224" c:formatCode="m/d/yyyy;@">
                  <c:v>8/5/2014</c:v>
                </c:pt>
                <c:pt idx="225" c:formatCode="m/d/yyyy;@">
                  <c:v>8/5/2014</c:v>
                </c:pt>
                <c:pt idx="226" c:formatCode="m/d/yyyy;@">
                  <c:v>8/5/2014</c:v>
                </c:pt>
                <c:pt idx="227" c:formatCode="m/d/yyyy;@">
                  <c:v>8/7/2014</c:v>
                </c:pt>
                <c:pt idx="228" c:formatCode="m/d/yyyy;@">
                  <c:v>8/7/2014</c:v>
                </c:pt>
                <c:pt idx="229" c:formatCode="m/d/yyyy;@">
                  <c:v>8/7/2014</c:v>
                </c:pt>
                <c:pt idx="230" c:formatCode="m/d/yyyy;@">
                  <c:v>8/7/2014</c:v>
                </c:pt>
                <c:pt idx="231" c:formatCode="m/d/yyyy;@">
                  <c:v>8/10/2014</c:v>
                </c:pt>
                <c:pt idx="232" c:formatCode="m/d/yyyy;@">
                  <c:v>8/10/2014</c:v>
                </c:pt>
                <c:pt idx="233" c:formatCode="m/d/yyyy;@">
                  <c:v>8/11/2014</c:v>
                </c:pt>
                <c:pt idx="234" c:formatCode="m/d/yyyy;@">
                  <c:v>8/11/2014</c:v>
                </c:pt>
                <c:pt idx="235" c:formatCode="m/d/yyyy;@">
                  <c:v>8/11/2014</c:v>
                </c:pt>
                <c:pt idx="236" c:formatCode="m/d/yyyy;@">
                  <c:v>8/11/2014</c:v>
                </c:pt>
                <c:pt idx="237" c:formatCode="m/d/yyyy;@">
                  <c:v>8/12/2014</c:v>
                </c:pt>
                <c:pt idx="238" c:formatCode="m/d/yyyy;@">
                  <c:v>8/12/2014</c:v>
                </c:pt>
                <c:pt idx="239" c:formatCode="m/d/yyyy;@">
                  <c:v>8/12/2014</c:v>
                </c:pt>
                <c:pt idx="240" c:formatCode="m/d/yyyy;@">
                  <c:v>8/12/2014</c:v>
                </c:pt>
                <c:pt idx="241" c:formatCode="m/d/yyyy;@">
                  <c:v>8/14/2014</c:v>
                </c:pt>
                <c:pt idx="242" c:formatCode="m/d/yyyy;@">
                  <c:v>8/14/2014</c:v>
                </c:pt>
                <c:pt idx="243" c:formatCode="m/d/yyyy;@">
                  <c:v>8/14/2014</c:v>
                </c:pt>
                <c:pt idx="244" c:formatCode="m/d/yyyy;@">
                  <c:v>8/15/2014</c:v>
                </c:pt>
                <c:pt idx="245" c:formatCode="m/d/yyyy;@">
                  <c:v>8/15/2014</c:v>
                </c:pt>
                <c:pt idx="246" c:formatCode="m/d/yyyy;@">
                  <c:v>8/15/2014</c:v>
                </c:pt>
                <c:pt idx="247" c:formatCode="m/d/yyyy;@">
                  <c:v>8/16/2014</c:v>
                </c:pt>
                <c:pt idx="248" c:formatCode="m/d/yyyy;@">
                  <c:v>8/17/2014</c:v>
                </c:pt>
                <c:pt idx="249" c:formatCode="m/d/yyyy;@">
                  <c:v>8/18/2014</c:v>
                </c:pt>
                <c:pt idx="250" c:formatCode="m/d/yyyy;@">
                  <c:v>8/18/2014</c:v>
                </c:pt>
                <c:pt idx="251" c:formatCode="m/d/yyyy;@">
                  <c:v>8/18/2014</c:v>
                </c:pt>
                <c:pt idx="252" c:formatCode="m/d/yyyy;@">
                  <c:v>8/18/2014</c:v>
                </c:pt>
                <c:pt idx="253" c:formatCode="m/d/yyyy;@">
                  <c:v>8/20/2014</c:v>
                </c:pt>
                <c:pt idx="254" c:formatCode="m/d/yyyy;@">
                  <c:v>8/21/2014</c:v>
                </c:pt>
                <c:pt idx="255" c:formatCode="m/d/yyyy;@">
                  <c:v>8/21/2014</c:v>
                </c:pt>
                <c:pt idx="256" c:formatCode="m/d/yyyy;@">
                  <c:v>8/21/2014</c:v>
                </c:pt>
                <c:pt idx="257" c:formatCode="m/d/yyyy;@">
                  <c:v>8/24/2014</c:v>
                </c:pt>
                <c:pt idx="258" c:formatCode="m/d/yyyy;@">
                  <c:v>8/25/2014</c:v>
                </c:pt>
                <c:pt idx="259" c:formatCode="m/d/yyyy;@">
                  <c:v>8/25/2014</c:v>
                </c:pt>
                <c:pt idx="260" c:formatCode="m/d/yyyy;@">
                  <c:v>8/26/2014</c:v>
                </c:pt>
                <c:pt idx="261" c:formatCode="m/d/yyyy;@">
                  <c:v>8/26/2014</c:v>
                </c:pt>
                <c:pt idx="262" c:formatCode="m/d/yyyy;@">
                  <c:v>8/27/2014</c:v>
                </c:pt>
                <c:pt idx="263" c:formatCode="m/d/yyyy;@">
                  <c:v>8/27/2014</c:v>
                </c:pt>
                <c:pt idx="264" c:formatCode="m/d/yyyy;@">
                  <c:v>8/27/2014</c:v>
                </c:pt>
                <c:pt idx="265" c:formatCode="m/d/yyyy;@">
                  <c:v>8/28/2014</c:v>
                </c:pt>
                <c:pt idx="266" c:formatCode="m/d/yyyy;@">
                  <c:v>8/28/2014</c:v>
                </c:pt>
                <c:pt idx="267" c:formatCode="m/d/yyyy;@">
                  <c:v>8/28/2014</c:v>
                </c:pt>
                <c:pt idx="268" c:formatCode="m/d/yyyy;@">
                  <c:v>8/29/2014</c:v>
                </c:pt>
                <c:pt idx="269" c:formatCode="m/d/yyyy;@">
                  <c:v>8/29/2014</c:v>
                </c:pt>
                <c:pt idx="270" c:formatCode="m/d/yyyy;@">
                  <c:v>8/29/2014</c:v>
                </c:pt>
                <c:pt idx="271" c:formatCode="m/d/yyyy;@">
                  <c:v>8/29/2014</c:v>
                </c:pt>
                <c:pt idx="272" c:formatCode="m/d/yyyy;@">
                  <c:v>8/30/2014</c:v>
                </c:pt>
                <c:pt idx="273" c:formatCode="m/d/yyyy;@">
                  <c:v>8/30/2014</c:v>
                </c:pt>
                <c:pt idx="274" c:formatCode="m/d/yyyy;@">
                  <c:v>8/31/2014</c:v>
                </c:pt>
                <c:pt idx="275" c:formatCode="m/d/yyyy;@">
                  <c:v>9/1/2014</c:v>
                </c:pt>
                <c:pt idx="276" c:formatCode="m/d/yyyy;@">
                  <c:v>9/2/2014</c:v>
                </c:pt>
                <c:pt idx="277" c:formatCode="m/d/yyyy;@">
                  <c:v>9/2/2014</c:v>
                </c:pt>
                <c:pt idx="278" c:formatCode="m/d/yyyy;@">
                  <c:v>9/2/2014</c:v>
                </c:pt>
                <c:pt idx="279" c:formatCode="m/d/yyyy;@">
                  <c:v>9/3/2014</c:v>
                </c:pt>
                <c:pt idx="280" c:formatCode="m/d/yyyy;@">
                  <c:v>9/3/2014</c:v>
                </c:pt>
                <c:pt idx="281" c:formatCode="m/d/yyyy;@">
                  <c:v>9/3/2014</c:v>
                </c:pt>
                <c:pt idx="282" c:formatCode="m/d/yyyy;@">
                  <c:v>9/5/2014</c:v>
                </c:pt>
                <c:pt idx="283" c:formatCode="m/d/yyyy;@">
                  <c:v>9/5/2014</c:v>
                </c:pt>
                <c:pt idx="284" c:formatCode="m/d/yyyy;@">
                  <c:v>9/6/2014</c:v>
                </c:pt>
                <c:pt idx="285" c:formatCode="m/d/yyyy;@">
                  <c:v>9/7/2014</c:v>
                </c:pt>
                <c:pt idx="286" c:formatCode="m/d/yyyy;@">
                  <c:v>9/8/2014</c:v>
                </c:pt>
                <c:pt idx="287" c:formatCode="m/d/yyyy;@">
                  <c:v>9/8/2014</c:v>
                </c:pt>
                <c:pt idx="288" c:formatCode="m/d/yyyy;@">
                  <c:v>9/9/2014</c:v>
                </c:pt>
                <c:pt idx="289" c:formatCode="m/d/yyyy;@">
                  <c:v>9/9/2014</c:v>
                </c:pt>
                <c:pt idx="290" c:formatCode="m/d/yyyy;@">
                  <c:v>9/11/2014</c:v>
                </c:pt>
                <c:pt idx="291" c:formatCode="m/d/yyyy;@">
                  <c:v>9/11/2014</c:v>
                </c:pt>
                <c:pt idx="292" c:formatCode="m/d/yyyy;@">
                  <c:v>9/12/2014</c:v>
                </c:pt>
                <c:pt idx="293" c:formatCode="m/d/yyyy;@">
                  <c:v>9/12/2014</c:v>
                </c:pt>
                <c:pt idx="294" c:formatCode="m/d/yyyy;@">
                  <c:v>9/15/2014</c:v>
                </c:pt>
                <c:pt idx="295" c:formatCode="m/d/yyyy;@">
                  <c:v>9/15/2014</c:v>
                </c:pt>
                <c:pt idx="296" c:formatCode="m/d/yyyy;@">
                  <c:v>9/16/2014</c:v>
                </c:pt>
                <c:pt idx="297" c:formatCode="m/d/yyyy;@">
                  <c:v>9/17/2014</c:v>
                </c:pt>
                <c:pt idx="298" c:formatCode="m/d/yyyy;@">
                  <c:v>9/17/2014</c:v>
                </c:pt>
                <c:pt idx="299" c:formatCode="m/d/yyyy;@">
                  <c:v>9/18/2014</c:v>
                </c:pt>
                <c:pt idx="300" c:formatCode="m/d/yyyy;@">
                  <c:v>9/19/2014</c:v>
                </c:pt>
                <c:pt idx="301" c:formatCode="m/d/yyyy;@">
                  <c:v>9/20/2014</c:v>
                </c:pt>
                <c:pt idx="302" c:formatCode="m/d/yyyy;@">
                  <c:v>9/20/2014</c:v>
                </c:pt>
                <c:pt idx="303" c:formatCode="m/d/yyyy;@">
                  <c:v>9/21/2014</c:v>
                </c:pt>
                <c:pt idx="304" c:formatCode="m/d/yyyy;@">
                  <c:v>9/22/2014</c:v>
                </c:pt>
                <c:pt idx="305" c:formatCode="m/d/yyyy;@">
                  <c:v>9/23/2014</c:v>
                </c:pt>
                <c:pt idx="306" c:formatCode="m/d/yyyy;@">
                  <c:v>9/23/2014</c:v>
                </c:pt>
                <c:pt idx="307" c:formatCode="m/d/yyyy;@">
                  <c:v>9/24/2014</c:v>
                </c:pt>
                <c:pt idx="308" c:formatCode="m/d/yyyy;@">
                  <c:v>9/27/2014</c:v>
                </c:pt>
                <c:pt idx="309" c:formatCode="m/d/yyyy;@">
                  <c:v>9/30/2014</c:v>
                </c:pt>
                <c:pt idx="310" c:formatCode="m/d/yyyy;@">
                  <c:v>9/30/2014</c:v>
                </c:pt>
                <c:pt idx="311" c:formatCode="m/d/yyyy;@">
                  <c:v>10/2/2014</c:v>
                </c:pt>
                <c:pt idx="312" c:formatCode="m/d/yyyy;@">
                  <c:v>10/2/2014</c:v>
                </c:pt>
                <c:pt idx="313" c:formatCode="m/d/yyyy;@">
                  <c:v>10/2/2014</c:v>
                </c:pt>
                <c:pt idx="314" c:formatCode="m/d/yyyy;@">
                  <c:v>10/3/2014</c:v>
                </c:pt>
                <c:pt idx="315" c:formatCode="m/d/yyyy;@">
                  <c:v>10/3/2014</c:v>
                </c:pt>
                <c:pt idx="316" c:formatCode="m/d/yyyy;@">
                  <c:v>10/3/2014</c:v>
                </c:pt>
                <c:pt idx="317" c:formatCode="m/d/yyyy;@">
                  <c:v>10/4/2014</c:v>
                </c:pt>
                <c:pt idx="318" c:formatCode="m/d/yyyy;@">
                  <c:v>10/6/2014</c:v>
                </c:pt>
                <c:pt idx="319" c:formatCode="m/d/yyyy;@">
                  <c:v>10/6/2014</c:v>
                </c:pt>
                <c:pt idx="320" c:formatCode="m/d/yyyy;@">
                  <c:v>10/8/2014</c:v>
                </c:pt>
                <c:pt idx="321" c:formatCode="m/d/yyyy;@">
                  <c:v>10/8/2014</c:v>
                </c:pt>
                <c:pt idx="322" c:formatCode="m/d/yyyy;@">
                  <c:v>10/8/2014</c:v>
                </c:pt>
                <c:pt idx="323" c:formatCode="m/d/yyyy;@">
                  <c:v>10/9/2014</c:v>
                </c:pt>
                <c:pt idx="324" c:formatCode="m/d/yyyy;@">
                  <c:v>10/9/2014</c:v>
                </c:pt>
                <c:pt idx="325" c:formatCode="m/d/yyyy;@">
                  <c:v>10/9/2014</c:v>
                </c:pt>
                <c:pt idx="326" c:formatCode="m/d/yyyy;@">
                  <c:v>10/10/2014</c:v>
                </c:pt>
                <c:pt idx="327" c:formatCode="m/d/yyyy;@">
                  <c:v>10/10/2014</c:v>
                </c:pt>
                <c:pt idx="328" c:formatCode="m/d/yyyy;@">
                  <c:v>10/11/2014</c:v>
                </c:pt>
                <c:pt idx="329" c:formatCode="m/d/yyyy;@">
                  <c:v>10/11/2014</c:v>
                </c:pt>
                <c:pt idx="330" c:formatCode="m/d/yyyy;@">
                  <c:v>10/14/2014</c:v>
                </c:pt>
                <c:pt idx="331" c:formatCode="m/d/yyyy;@">
                  <c:v>10/14/2014</c:v>
                </c:pt>
                <c:pt idx="332" c:formatCode="m/d/yyyy;@">
                  <c:v>10/15/2014</c:v>
                </c:pt>
                <c:pt idx="333" c:formatCode="m/d/yyyy;@">
                  <c:v>10/15/2014</c:v>
                </c:pt>
                <c:pt idx="334" c:formatCode="m/d/yyyy;@">
                  <c:v>10/15/2014</c:v>
                </c:pt>
                <c:pt idx="335" c:formatCode="m/d/yyyy;@">
                  <c:v>10/15/2014</c:v>
                </c:pt>
                <c:pt idx="336" c:formatCode="m/d/yyyy;@">
                  <c:v>10/16/2014</c:v>
                </c:pt>
                <c:pt idx="337" c:formatCode="m/d/yyyy;@">
                  <c:v>10/16/2014</c:v>
                </c:pt>
                <c:pt idx="338" c:formatCode="m/d/yyyy;@">
                  <c:v>10/16/2014</c:v>
                </c:pt>
                <c:pt idx="339" c:formatCode="m/d/yyyy;@">
                  <c:v>10/17/2014</c:v>
                </c:pt>
                <c:pt idx="340" c:formatCode="m/d/yyyy;@">
                  <c:v>10/19/2014</c:v>
                </c:pt>
                <c:pt idx="341" c:formatCode="m/d/yyyy;@">
                  <c:v>10/20/2014</c:v>
                </c:pt>
                <c:pt idx="342" c:formatCode="m/d/yyyy;@">
                  <c:v>10/20/2014</c:v>
                </c:pt>
                <c:pt idx="343" c:formatCode="m/d/yyyy;@">
                  <c:v>10/21/2014</c:v>
                </c:pt>
                <c:pt idx="344" c:formatCode="m/d/yyyy;@">
                  <c:v>10/22/2014</c:v>
                </c:pt>
                <c:pt idx="345" c:formatCode="m/d/yyyy;@">
                  <c:v>10/25/2014</c:v>
                </c:pt>
                <c:pt idx="346" c:formatCode="m/d/yyyy;@">
                  <c:v>10/26/2014</c:v>
                </c:pt>
                <c:pt idx="347" c:formatCode="m/d/yyyy;@">
                  <c:v>10/27/2014</c:v>
                </c:pt>
                <c:pt idx="348" c:formatCode="m/d/yyyy;@">
                  <c:v>10/27/2014</c:v>
                </c:pt>
                <c:pt idx="349" c:formatCode="m/d/yyyy;@">
                  <c:v>10/28/2014</c:v>
                </c:pt>
                <c:pt idx="350" c:formatCode="m/d/yyyy;@">
                  <c:v>10/28/2014</c:v>
                </c:pt>
                <c:pt idx="351" c:formatCode="m/d/yyyy;@">
                  <c:v>10/28/2014</c:v>
                </c:pt>
                <c:pt idx="352" c:formatCode="m/d/yyyy;@">
                  <c:v>10/28/2014</c:v>
                </c:pt>
                <c:pt idx="353" c:formatCode="m/d/yyyy;@">
                  <c:v>10/28/2014</c:v>
                </c:pt>
                <c:pt idx="354" c:formatCode="m/d/yyyy;@">
                  <c:v>10/29/2014</c:v>
                </c:pt>
                <c:pt idx="355" c:formatCode="m/d/yyyy;@">
                  <c:v>10/29/2014</c:v>
                </c:pt>
                <c:pt idx="356" c:formatCode="m/d/yyyy;@">
                  <c:v>10/29/2014</c:v>
                </c:pt>
                <c:pt idx="357" c:formatCode="m/d/yyyy;@">
                  <c:v>10/30/2014</c:v>
                </c:pt>
                <c:pt idx="358" c:formatCode="m/d/yyyy;@">
                  <c:v>10/31/2014</c:v>
                </c:pt>
                <c:pt idx="359" c:formatCode="m/d/yyyy;@">
                  <c:v>11/1/2014</c:v>
                </c:pt>
                <c:pt idx="360" c:formatCode="m/d/yyyy;@">
                  <c:v>11/3/2014</c:v>
                </c:pt>
                <c:pt idx="361" c:formatCode="m/d/yyyy;@">
                  <c:v>11/3/2014</c:v>
                </c:pt>
                <c:pt idx="362" c:formatCode="m/d/yyyy;@">
                  <c:v>11/4/2014</c:v>
                </c:pt>
                <c:pt idx="363" c:formatCode="m/d/yyyy;@">
                  <c:v>11/5/2014</c:v>
                </c:pt>
                <c:pt idx="364" c:formatCode="m/d/yyyy;@">
                  <c:v>11/5/2014</c:v>
                </c:pt>
                <c:pt idx="365" c:formatCode="m/d/yyyy;@">
                  <c:v>11/5/2014</c:v>
                </c:pt>
                <c:pt idx="366" c:formatCode="m/d/yyyy;@">
                  <c:v>11/7/2014</c:v>
                </c:pt>
                <c:pt idx="367" c:formatCode="m/d/yyyy;@">
                  <c:v>11/7/2014</c:v>
                </c:pt>
                <c:pt idx="368" c:formatCode="m/d/yyyy;@">
                  <c:v>11/7/2014</c:v>
                </c:pt>
                <c:pt idx="369" c:formatCode="m/d/yyyy;@">
                  <c:v>11/10/2014</c:v>
                </c:pt>
                <c:pt idx="370" c:formatCode="m/d/yyyy;@">
                  <c:v>11/10/2014</c:v>
                </c:pt>
                <c:pt idx="371" c:formatCode="m/d/yyyy;@">
                  <c:v>11/10/2014</c:v>
                </c:pt>
                <c:pt idx="372" c:formatCode="m/d/yyyy;@">
                  <c:v>11/11/2014</c:v>
                </c:pt>
                <c:pt idx="373" c:formatCode="m/d/yyyy;@">
                  <c:v>11/11/2014</c:v>
                </c:pt>
                <c:pt idx="374" c:formatCode="m/d/yyyy;@">
                  <c:v>11/11/2014</c:v>
                </c:pt>
                <c:pt idx="375" c:formatCode="m/d/yyyy;@">
                  <c:v>11/14/2014</c:v>
                </c:pt>
                <c:pt idx="376" c:formatCode="m/d/yyyy;@">
                  <c:v>11/14/2014</c:v>
                </c:pt>
                <c:pt idx="377" c:formatCode="m/d/yyyy;@">
                  <c:v>11/17/2014</c:v>
                </c:pt>
                <c:pt idx="378" c:formatCode="m/d/yyyy;@">
                  <c:v>11/18/2014</c:v>
                </c:pt>
                <c:pt idx="379" c:formatCode="m/d/yyyy;@">
                  <c:v>11/20/2014</c:v>
                </c:pt>
                <c:pt idx="380" c:formatCode="m/d/yyyy;@">
                  <c:v>11/21/2014</c:v>
                </c:pt>
                <c:pt idx="381" c:formatCode="m/d/yyyy;@">
                  <c:v>11/21/2014</c:v>
                </c:pt>
                <c:pt idx="382" c:formatCode="m/d/yyyy;@">
                  <c:v>11/25/2014</c:v>
                </c:pt>
                <c:pt idx="383" c:formatCode="m/d/yyyy;@">
                  <c:v>11/25/2014</c:v>
                </c:pt>
                <c:pt idx="384" c:formatCode="m/d/yyyy;@">
                  <c:v>11/26/2014</c:v>
                </c:pt>
                <c:pt idx="385" c:formatCode="m/d/yyyy;@">
                  <c:v>11/27/2014</c:v>
                </c:pt>
                <c:pt idx="386" c:formatCode="m/d/yyyy;@">
                  <c:v>11/28/2014</c:v>
                </c:pt>
                <c:pt idx="387" c:formatCode="m/d/yyyy;@">
                  <c:v>11/28/2014</c:v>
                </c:pt>
                <c:pt idx="388" c:formatCode="m/d/yyyy;@">
                  <c:v>12/1/2014</c:v>
                </c:pt>
                <c:pt idx="389" c:formatCode="m/d/yyyy;@">
                  <c:v>12/1/2014</c:v>
                </c:pt>
                <c:pt idx="390" c:formatCode="m/d/yyyy;@">
                  <c:v>12/1/2014</c:v>
                </c:pt>
                <c:pt idx="391" c:formatCode="m/d/yyyy;@">
                  <c:v>12/2/2014</c:v>
                </c:pt>
                <c:pt idx="392" c:formatCode="m/d/yyyy;@">
                  <c:v>12/2/2014</c:v>
                </c:pt>
                <c:pt idx="393" c:formatCode="m/d/yyyy;@">
                  <c:v>12/2/2014</c:v>
                </c:pt>
                <c:pt idx="394" c:formatCode="m/d/yyyy;@">
                  <c:v>12/2/2014</c:v>
                </c:pt>
                <c:pt idx="395" c:formatCode="m/d/yyyy;@">
                  <c:v>12/2/2014</c:v>
                </c:pt>
                <c:pt idx="396" c:formatCode="m/d/yyyy;@">
                  <c:v>12/3/2014</c:v>
                </c:pt>
                <c:pt idx="397" c:formatCode="m/d/yyyy;@">
                  <c:v>12/4/2014</c:v>
                </c:pt>
                <c:pt idx="398" c:formatCode="m/d/yyyy;@">
                  <c:v>12/4/2014</c:v>
                </c:pt>
                <c:pt idx="399" c:formatCode="m/d/yyyy;@">
                  <c:v>12/8/2014</c:v>
                </c:pt>
                <c:pt idx="400" c:formatCode="m/d/yyyy;@">
                  <c:v>12/8/2014</c:v>
                </c:pt>
                <c:pt idx="401" c:formatCode="m/d/yyyy;@">
                  <c:v>12/9/2014</c:v>
                </c:pt>
                <c:pt idx="402" c:formatCode="m/d/yyyy;@">
                  <c:v>12/9/2014</c:v>
                </c:pt>
                <c:pt idx="403" c:formatCode="m/d/yyyy;@">
                  <c:v>12/9/2014</c:v>
                </c:pt>
                <c:pt idx="404" c:formatCode="m/d/yyyy;@">
                  <c:v>12/9/2014</c:v>
                </c:pt>
                <c:pt idx="405" c:formatCode="m/d/yyyy;@">
                  <c:v>12/9/2014</c:v>
                </c:pt>
                <c:pt idx="406" c:formatCode="m/d/yyyy;@">
                  <c:v>12/9/2014</c:v>
                </c:pt>
                <c:pt idx="407" c:formatCode="m/d/yyyy;@">
                  <c:v>12/10/2014</c:v>
                </c:pt>
                <c:pt idx="408" c:formatCode="m/d/yyyy;@">
                  <c:v>12/12/2014</c:v>
                </c:pt>
                <c:pt idx="409" c:formatCode="m/d/yyyy;@">
                  <c:v>12/15/2014</c:v>
                </c:pt>
                <c:pt idx="410" c:formatCode="m/d/yyyy;@">
                  <c:v>12/15/2014</c:v>
                </c:pt>
                <c:pt idx="411" c:formatCode="m/d/yyyy;@">
                  <c:v>12/16/2014</c:v>
                </c:pt>
                <c:pt idx="412" c:formatCode="m/d/yyyy;@">
                  <c:v>12/16/2014</c:v>
                </c:pt>
                <c:pt idx="413" c:formatCode="m/d/yyyy;@">
                  <c:v>12/17/2014</c:v>
                </c:pt>
                <c:pt idx="414" c:formatCode="m/d/yyyy;@">
                  <c:v>12/17/2014</c:v>
                </c:pt>
                <c:pt idx="415" c:formatCode="m/d/yyyy;@">
                  <c:v>12/17/2014</c:v>
                </c:pt>
                <c:pt idx="416" c:formatCode="m/d/yyyy;@">
                  <c:v>12/17/2014</c:v>
                </c:pt>
                <c:pt idx="417" c:formatCode="m/d/yyyy;@">
                  <c:v>12/17/2014</c:v>
                </c:pt>
                <c:pt idx="418" c:formatCode="m/d/yyyy;@">
                  <c:v>12/18/2014</c:v>
                </c:pt>
                <c:pt idx="419" c:formatCode="m/d/yyyy;@">
                  <c:v>12/20/2014</c:v>
                </c:pt>
                <c:pt idx="420" c:formatCode="m/d/yyyy;@">
                  <c:v>12/22/2014</c:v>
                </c:pt>
                <c:pt idx="421" c:formatCode="m/d/yyyy;@">
                  <c:v>12/22/2014</c:v>
                </c:pt>
                <c:pt idx="422" c:formatCode="m/d/yyyy;@">
                  <c:v>12/23/2014</c:v>
                </c:pt>
                <c:pt idx="423" c:formatCode="m/d/yyyy;@">
                  <c:v>12/24/2014</c:v>
                </c:pt>
                <c:pt idx="424" c:formatCode="m/d/yyyy;@">
                  <c:v>12/26/2014</c:v>
                </c:pt>
                <c:pt idx="425" c:formatCode="m/d/yyyy;@">
                  <c:v>12/29/2014</c:v>
                </c:pt>
                <c:pt idx="426" c:formatCode="m/d/yyyy;@">
                  <c:v>12/29/2014</c:v>
                </c:pt>
                <c:pt idx="427" c:formatCode="m/d/yyyy;@">
                  <c:v>12/30/2014</c:v>
                </c:pt>
                <c:pt idx="428" c:formatCode="m/d/yyyy;@">
                  <c:v>12/31/2014</c:v>
                </c:pt>
                <c:pt idx="429" c:formatCode="m/d/yyyy;@">
                  <c:v>1/2/2015</c:v>
                </c:pt>
                <c:pt idx="430" c:formatCode="m/d/yyyy;@">
                  <c:v>1/3/2015</c:v>
                </c:pt>
                <c:pt idx="431" c:formatCode="m/d/yyyy;@">
                  <c:v>1/5/2015</c:v>
                </c:pt>
                <c:pt idx="432" c:formatCode="m/d/yyyy;@">
                  <c:v>1/6/2015</c:v>
                </c:pt>
                <c:pt idx="433" c:formatCode="m/d/yyyy;@">
                  <c:v>1/7/2015</c:v>
                </c:pt>
                <c:pt idx="434" c:formatCode="m/d/yyyy;@">
                  <c:v>1/9/2015</c:v>
                </c:pt>
                <c:pt idx="435" c:formatCode="m/d/yyyy;@">
                  <c:v>1/9/2015</c:v>
                </c:pt>
                <c:pt idx="436" c:formatCode="m/d/yyyy;@">
                  <c:v>1/12/2015</c:v>
                </c:pt>
                <c:pt idx="437" c:formatCode="m/d/yyyy;@">
                  <c:v>1/12/2015</c:v>
                </c:pt>
                <c:pt idx="438" c:formatCode="m/d/yyyy;@">
                  <c:v>1/12/2015</c:v>
                </c:pt>
                <c:pt idx="439" c:formatCode="m/d/yyyy;@">
                  <c:v>1/12/2015</c:v>
                </c:pt>
                <c:pt idx="440" c:formatCode="m/d/yyyy;@">
                  <c:v>1/12/2015</c:v>
                </c:pt>
                <c:pt idx="441" c:formatCode="m/d/yyyy;@">
                  <c:v>1/12/2015</c:v>
                </c:pt>
                <c:pt idx="442" c:formatCode="m/d/yyyy;@">
                  <c:v>1/12/2015</c:v>
                </c:pt>
                <c:pt idx="443" c:formatCode="m/d/yyyy;@">
                  <c:v>1/13/2015</c:v>
                </c:pt>
                <c:pt idx="444" c:formatCode="m/d/yyyy;@">
                  <c:v>1/13/2015</c:v>
                </c:pt>
                <c:pt idx="445" c:formatCode="m/d/yyyy;@">
                  <c:v>1/13/2015</c:v>
                </c:pt>
                <c:pt idx="446" c:formatCode="m/d/yyyy;@">
                  <c:v>1/14/2015</c:v>
                </c:pt>
                <c:pt idx="447" c:formatCode="m/d/yyyy;@">
                  <c:v>1/14/2015</c:v>
                </c:pt>
                <c:pt idx="448" c:formatCode="m/d/yyyy;@">
                  <c:v>1/14/2015</c:v>
                </c:pt>
                <c:pt idx="449" c:formatCode="m/d/yyyy;@">
                  <c:v>1/15/2015</c:v>
                </c:pt>
                <c:pt idx="450" c:formatCode="m/d/yyyy;@">
                  <c:v>1/15/2015</c:v>
                </c:pt>
                <c:pt idx="451" c:formatCode="m/d/yyyy;@">
                  <c:v>1/16/2015</c:v>
                </c:pt>
                <c:pt idx="452" c:formatCode="m/d/yyyy;@">
                  <c:v>1/16/2015</c:v>
                </c:pt>
                <c:pt idx="453" c:formatCode="m/d/yyyy;@">
                  <c:v>1/16/2015</c:v>
                </c:pt>
                <c:pt idx="454" c:formatCode="m/d/yyyy;@">
                  <c:v>1/16/2015</c:v>
                </c:pt>
                <c:pt idx="455" c:formatCode="m/d/yyyy;@">
                  <c:v>1/17/2015</c:v>
                </c:pt>
                <c:pt idx="456" c:formatCode="m/d/yyyy;@">
                  <c:v>1/18/2015</c:v>
                </c:pt>
                <c:pt idx="457" c:formatCode="m/d/yyyy;@">
                  <c:v>1/19/2015</c:v>
                </c:pt>
                <c:pt idx="458" c:formatCode="m/d/yyyy;@">
                  <c:v>1/20/2015</c:v>
                </c:pt>
                <c:pt idx="459" c:formatCode="m/d/yyyy;@">
                  <c:v>1/21/2015</c:v>
                </c:pt>
                <c:pt idx="460" c:formatCode="m/d/yyyy;@">
                  <c:v>1/22/2015</c:v>
                </c:pt>
                <c:pt idx="461" c:formatCode="m/d/yyyy;@">
                  <c:v>1/22/2015</c:v>
                </c:pt>
                <c:pt idx="462" c:formatCode="m/d/yyyy;@">
                  <c:v>1/22/2015</c:v>
                </c:pt>
                <c:pt idx="463" c:formatCode="m/d/yyyy;@">
                  <c:v>1/22/2015</c:v>
                </c:pt>
                <c:pt idx="464" c:formatCode="m/d/yyyy;@">
                  <c:v>1/23/2015</c:v>
                </c:pt>
                <c:pt idx="465" c:formatCode="m/d/yyyy;@">
                  <c:v>1/24/2015</c:v>
                </c:pt>
                <c:pt idx="466" c:formatCode="m/d/yyyy;@">
                  <c:v>1/25/2015</c:v>
                </c:pt>
                <c:pt idx="467" c:formatCode="m/d/yyyy;@">
                  <c:v>1/27/2015</c:v>
                </c:pt>
                <c:pt idx="468" c:formatCode="m/d/yyyy;@">
                  <c:v>1/27/2015</c:v>
                </c:pt>
                <c:pt idx="469" c:formatCode="m/d/yyyy;@">
                  <c:v>1/27/2015</c:v>
                </c:pt>
                <c:pt idx="470" c:formatCode="m/d/yyyy;@">
                  <c:v>1/27/2015</c:v>
                </c:pt>
                <c:pt idx="471" c:formatCode="m/d/yyyy;@">
                  <c:v>1/28/2015</c:v>
                </c:pt>
                <c:pt idx="472" c:formatCode="m/d/yyyy;@">
                  <c:v>1/28/2015</c:v>
                </c:pt>
                <c:pt idx="473" c:formatCode="m/d/yyyy;@">
                  <c:v>1/30/2015</c:v>
                </c:pt>
                <c:pt idx="474" c:formatCode="m/d/yyyy;@">
                  <c:v>1/30/2015</c:v>
                </c:pt>
                <c:pt idx="475" c:formatCode="m/d/yyyy;@">
                  <c:v>1/30/2015</c:v>
                </c:pt>
                <c:pt idx="476" c:formatCode="m/d/yyyy;@">
                  <c:v>2/1/2015</c:v>
                </c:pt>
                <c:pt idx="477" c:formatCode="m/d/yyyy;@">
                  <c:v>2/1/2015</c:v>
                </c:pt>
                <c:pt idx="478" c:formatCode="m/d/yyyy;@">
                  <c:v>2/1/2015</c:v>
                </c:pt>
                <c:pt idx="479" c:formatCode="m/d/yyyy;@">
                  <c:v>2/2/2015</c:v>
                </c:pt>
                <c:pt idx="480" c:formatCode="m/d/yyyy;@">
                  <c:v>2/2/2015</c:v>
                </c:pt>
                <c:pt idx="481" c:formatCode="m/d/yyyy;@">
                  <c:v>2/2/2015</c:v>
                </c:pt>
                <c:pt idx="482" c:formatCode="m/d/yyyy;@">
                  <c:v>2/2/2015</c:v>
                </c:pt>
                <c:pt idx="483" c:formatCode="m/d/yyyy;@">
                  <c:v>2/3/2015</c:v>
                </c:pt>
                <c:pt idx="484" c:formatCode="m/d/yyyy;@">
                  <c:v>2/4/2015</c:v>
                </c:pt>
                <c:pt idx="485" c:formatCode="m/d/yyyy;@">
                  <c:v>2/4/2015</c:v>
                </c:pt>
                <c:pt idx="486" c:formatCode="m/d/yyyy;@">
                  <c:v>2/5/2015</c:v>
                </c:pt>
                <c:pt idx="487" c:formatCode="m/d/yyyy;@">
                  <c:v>2/6/2015</c:v>
                </c:pt>
                <c:pt idx="488" c:formatCode="m/d/yyyy;@">
                  <c:v>2/6/2015</c:v>
                </c:pt>
                <c:pt idx="489" c:formatCode="m/d/yyyy;@">
                  <c:v>2/6/2015</c:v>
                </c:pt>
                <c:pt idx="490" c:formatCode="m/d/yyyy;@">
                  <c:v>2/6/2015</c:v>
                </c:pt>
                <c:pt idx="491" c:formatCode="m/d/yyyy;@">
                  <c:v>2/7/2015</c:v>
                </c:pt>
                <c:pt idx="492" c:formatCode="m/d/yyyy;@">
                  <c:v>2/9/2015</c:v>
                </c:pt>
                <c:pt idx="493" c:formatCode="m/d/yyyy;@">
                  <c:v>2/9/2015</c:v>
                </c:pt>
                <c:pt idx="494" c:formatCode="m/d/yyyy;@">
                  <c:v>2/10/2015</c:v>
                </c:pt>
                <c:pt idx="495" c:formatCode="m/d/yyyy;@">
                  <c:v>2/12/2015</c:v>
                </c:pt>
                <c:pt idx="496" c:formatCode="m/d/yyyy;@">
                  <c:v>2/12/2015</c:v>
                </c:pt>
                <c:pt idx="497" c:formatCode="m/d/yyyy;@">
                  <c:v>2/13/2015</c:v>
                </c:pt>
                <c:pt idx="498" c:formatCode="m/d/yyyy;@">
                  <c:v>2/15/2015</c:v>
                </c:pt>
                <c:pt idx="499" c:formatCode="m/d/yyyy;@">
                  <c:v>2/15/2015</c:v>
                </c:pt>
                <c:pt idx="500" c:formatCode="m/d/yyyy;@">
                  <c:v>2/15/2015</c:v>
                </c:pt>
                <c:pt idx="501" c:formatCode="m/d/yyyy;@">
                  <c:v>2/17/2015</c:v>
                </c:pt>
                <c:pt idx="502" c:formatCode="m/d/yyyy;@">
                  <c:v>2/18/2015</c:v>
                </c:pt>
                <c:pt idx="503" c:formatCode="m/d/yyyy;@">
                  <c:v>2/18/2015</c:v>
                </c:pt>
                <c:pt idx="504" c:formatCode="m/d/yyyy;@">
                  <c:v>2/18/2015</c:v>
                </c:pt>
                <c:pt idx="505" c:formatCode="m/d/yyyy;@">
                  <c:v>2/18/2015</c:v>
                </c:pt>
                <c:pt idx="506" c:formatCode="m/d/yyyy;@">
                  <c:v>2/18/2015</c:v>
                </c:pt>
                <c:pt idx="507" c:formatCode="m/d/yyyy;@">
                  <c:v>2/18/2015</c:v>
                </c:pt>
                <c:pt idx="508" c:formatCode="m/d/yyyy;@">
                  <c:v>2/18/2015</c:v>
                </c:pt>
                <c:pt idx="509" c:formatCode="m/d/yyyy;@">
                  <c:v>2/18/2015</c:v>
                </c:pt>
                <c:pt idx="510" c:formatCode="m/d/yyyy;@">
                  <c:v>2/18/2015</c:v>
                </c:pt>
                <c:pt idx="511" c:formatCode="m/d/yyyy;@">
                  <c:v>2/19/2015</c:v>
                </c:pt>
                <c:pt idx="512" c:formatCode="m/d/yyyy;@">
                  <c:v>2/19/2015</c:v>
                </c:pt>
                <c:pt idx="513" c:formatCode="m/d/yyyy;@">
                  <c:v>2/19/2015</c:v>
                </c:pt>
                <c:pt idx="514" c:formatCode="m/d/yyyy;@">
                  <c:v>2/20/2015</c:v>
                </c:pt>
                <c:pt idx="515" c:formatCode="m/d/yyyy;@">
                  <c:v>2/20/2015</c:v>
                </c:pt>
                <c:pt idx="516" c:formatCode="m/d/yyyy;@">
                  <c:v>2/21/2015</c:v>
                </c:pt>
                <c:pt idx="517" c:formatCode="m/d/yyyy;@">
                  <c:v>2/21/2015</c:v>
                </c:pt>
                <c:pt idx="518" c:formatCode="m/d/yyyy;@">
                  <c:v>2/21/2015</c:v>
                </c:pt>
                <c:pt idx="519" c:formatCode="m/d/yyyy;@">
                  <c:v>2/21/2015</c:v>
                </c:pt>
                <c:pt idx="520" c:formatCode="m/d/yyyy;@">
                  <c:v>2/22/2015</c:v>
                </c:pt>
                <c:pt idx="521" c:formatCode="m/d/yyyy;@">
                  <c:v>2/22/2015</c:v>
                </c:pt>
                <c:pt idx="522" c:formatCode="m/d/yyyy;@">
                  <c:v>2/22/2015</c:v>
                </c:pt>
                <c:pt idx="523" c:formatCode="m/d/yyyy;@">
                  <c:v>2/23/2015</c:v>
                </c:pt>
                <c:pt idx="524" c:formatCode="m/d/yyyy;@">
                  <c:v>2/23/2015</c:v>
                </c:pt>
                <c:pt idx="525" c:formatCode="m/d/yyyy;@">
                  <c:v>2/23/2015</c:v>
                </c:pt>
                <c:pt idx="526" c:formatCode="m/d/yyyy;@">
                  <c:v>2/24/2015</c:v>
                </c:pt>
                <c:pt idx="527" c:formatCode="m/d/yyyy;@">
                  <c:v>2/24/2015</c:v>
                </c:pt>
                <c:pt idx="528" c:formatCode="m/d/yyyy;@">
                  <c:v>2/24/2015</c:v>
                </c:pt>
                <c:pt idx="529" c:formatCode="m/d/yyyy;@">
                  <c:v>2/24/2015</c:v>
                </c:pt>
                <c:pt idx="530" c:formatCode="m/d/yyyy;@">
                  <c:v>2/24/2015</c:v>
                </c:pt>
                <c:pt idx="531" c:formatCode="m/d/yyyy;@">
                  <c:v>2/25/2015</c:v>
                </c:pt>
                <c:pt idx="532" c:formatCode="m/d/yyyy;@">
                  <c:v>2/25/2015</c:v>
                </c:pt>
                <c:pt idx="533" c:formatCode="m/d/yyyy;@">
                  <c:v>2/25/2015</c:v>
                </c:pt>
                <c:pt idx="534" c:formatCode="m/d/yyyy;@">
                  <c:v>2/26/2015</c:v>
                </c:pt>
                <c:pt idx="535" c:formatCode="m/d/yyyy;@">
                  <c:v>2/26/2015</c:v>
                </c:pt>
                <c:pt idx="536" c:formatCode="m/d/yyyy;@">
                  <c:v>2/27/2015</c:v>
                </c:pt>
                <c:pt idx="537" c:formatCode="m/d/yyyy;@">
                  <c:v>2/27/2015</c:v>
                </c:pt>
                <c:pt idx="538" c:formatCode="m/d/yyyy;@">
                  <c:v>2/27/2015</c:v>
                </c:pt>
                <c:pt idx="539" c:formatCode="m/d/yyyy;@">
                  <c:v>3/1/2015</c:v>
                </c:pt>
                <c:pt idx="540" c:formatCode="m/d/yyyy;@">
                  <c:v>3/1/2015</c:v>
                </c:pt>
                <c:pt idx="541" c:formatCode="m/d/yyyy;@">
                  <c:v>3/1/2015</c:v>
                </c:pt>
                <c:pt idx="542" c:formatCode="m/d/yyyy;@">
                  <c:v>3/2/2015</c:v>
                </c:pt>
                <c:pt idx="543" c:formatCode="m/d/yyyy;@">
                  <c:v>3/2/2015</c:v>
                </c:pt>
                <c:pt idx="544" c:formatCode="m/d/yyyy;@">
                  <c:v>3/2/2015</c:v>
                </c:pt>
                <c:pt idx="545" c:formatCode="m/d/yyyy;@">
                  <c:v>3/2/2015</c:v>
                </c:pt>
                <c:pt idx="546" c:formatCode="m/d/yyyy;@">
                  <c:v>3/2/2015</c:v>
                </c:pt>
                <c:pt idx="547" c:formatCode="m/d/yyyy;@">
                  <c:v>3/4/2015</c:v>
                </c:pt>
                <c:pt idx="548" c:formatCode="m/d/yyyy;@">
                  <c:v>3/4/2015</c:v>
                </c:pt>
                <c:pt idx="549" c:formatCode="m/d/yyyy;@">
                  <c:v>3/5/2015</c:v>
                </c:pt>
                <c:pt idx="550" c:formatCode="m/d/yyyy;@">
                  <c:v>3/6/2015</c:v>
                </c:pt>
                <c:pt idx="551" c:formatCode="m/d/yyyy;@">
                  <c:v>3/6/2015</c:v>
                </c:pt>
                <c:pt idx="552" c:formatCode="m/d/yyyy;@">
                  <c:v>3/9/2015</c:v>
                </c:pt>
                <c:pt idx="553" c:formatCode="m/d/yyyy;@">
                  <c:v>3/9/2015</c:v>
                </c:pt>
                <c:pt idx="554" c:formatCode="m/d/yyyy;@">
                  <c:v>3/10/2015</c:v>
                </c:pt>
                <c:pt idx="555" c:formatCode="m/d/yyyy;@">
                  <c:v>3/11/2015</c:v>
                </c:pt>
                <c:pt idx="556" c:formatCode="m/d/yyyy;@">
                  <c:v>3/12/2015</c:v>
                </c:pt>
                <c:pt idx="557" c:formatCode="m/d/yyyy;@">
                  <c:v>3/12/2015</c:v>
                </c:pt>
                <c:pt idx="558" c:formatCode="m/d/yyyy;@">
                  <c:v>3/12/2015</c:v>
                </c:pt>
                <c:pt idx="559" c:formatCode="m/d/yyyy;@">
                  <c:v>3/14/2015</c:v>
                </c:pt>
                <c:pt idx="560" c:formatCode="m/d/yyyy;@">
                  <c:v>3/15/2015</c:v>
                </c:pt>
                <c:pt idx="561" c:formatCode="m/d/yyyy;@">
                  <c:v>3/16/2015</c:v>
                </c:pt>
                <c:pt idx="562" c:formatCode="m/d/yyyy;@">
                  <c:v>3/18/2015</c:v>
                </c:pt>
                <c:pt idx="563" c:formatCode="m/d/yyyy;@">
                  <c:v>3/18/2015</c:v>
                </c:pt>
                <c:pt idx="564" c:formatCode="m/d/yyyy;@">
                  <c:v>3/20/2015</c:v>
                </c:pt>
                <c:pt idx="565" c:formatCode="m/d/yyyy;@">
                  <c:v>3/21/2015</c:v>
                </c:pt>
                <c:pt idx="566" c:formatCode="m/d/yyyy;@">
                  <c:v>3/23/2015</c:v>
                </c:pt>
                <c:pt idx="567" c:formatCode="m/d/yyyy;@">
                  <c:v>3/24/2015</c:v>
                </c:pt>
                <c:pt idx="568" c:formatCode="m/d/yyyy;@">
                  <c:v>3/24/2015</c:v>
                </c:pt>
                <c:pt idx="569" c:formatCode="m/d/yyyy;@">
                  <c:v>3/25/2015</c:v>
                </c:pt>
                <c:pt idx="570" c:formatCode="m/d/yyyy;@">
                  <c:v>3/25/2015</c:v>
                </c:pt>
                <c:pt idx="571" c:formatCode="m/d/yyyy;@">
                  <c:v>3/26/2015</c:v>
                </c:pt>
                <c:pt idx="572" c:formatCode="m/d/yyyy;@">
                  <c:v>3/26/2015</c:v>
                </c:pt>
                <c:pt idx="573" c:formatCode="m/d/yyyy;@">
                  <c:v>3/27/2015</c:v>
                </c:pt>
                <c:pt idx="574" c:formatCode="m/d/yyyy;@">
                  <c:v>3/27/2015</c:v>
                </c:pt>
                <c:pt idx="575" c:formatCode="m/d/yyyy;@">
                  <c:v>3/30/2015</c:v>
                </c:pt>
                <c:pt idx="576" c:formatCode="m/d/yyyy;@">
                  <c:v>3/30/2015</c:v>
                </c:pt>
                <c:pt idx="577" c:formatCode="m/d/yyyy;@">
                  <c:v>4/1/2015</c:v>
                </c:pt>
                <c:pt idx="578" c:formatCode="m/d/yyyy;@">
                  <c:v>4/1/2015</c:v>
                </c:pt>
                <c:pt idx="579" c:formatCode="m/d/yyyy;@">
                  <c:v>4/2/2015</c:v>
                </c:pt>
                <c:pt idx="580" c:formatCode="m/d/yyyy;@">
                  <c:v>4/3/2015</c:v>
                </c:pt>
                <c:pt idx="581" c:formatCode="m/d/yyyy;@">
                  <c:v>4/3/2015</c:v>
                </c:pt>
                <c:pt idx="582" c:formatCode="m/d/yyyy;@">
                  <c:v>4/3/2015</c:v>
                </c:pt>
                <c:pt idx="583" c:formatCode="m/d/yyyy;@">
                  <c:v>4/3/2015</c:v>
                </c:pt>
                <c:pt idx="584" c:formatCode="m/d/yyyy;@">
                  <c:v>4/4/2015</c:v>
                </c:pt>
                <c:pt idx="585" c:formatCode="m/d/yyyy;@">
                  <c:v>4/6/2015</c:v>
                </c:pt>
                <c:pt idx="586" c:formatCode="m/d/yyyy;@">
                  <c:v>4/6/2015</c:v>
                </c:pt>
                <c:pt idx="587" c:formatCode="m/d/yyyy;@">
                  <c:v>4/7/2015</c:v>
                </c:pt>
                <c:pt idx="588" c:formatCode="m/d/yyyy;@">
                  <c:v>4/7/2015</c:v>
                </c:pt>
                <c:pt idx="589" c:formatCode="m/d/yyyy;@">
                  <c:v>4/7/2015</c:v>
                </c:pt>
                <c:pt idx="590" c:formatCode="m/d/yyyy;@">
                  <c:v>4/8/2015</c:v>
                </c:pt>
                <c:pt idx="591" c:formatCode="m/d/yyyy;@">
                  <c:v>4/8/2015</c:v>
                </c:pt>
                <c:pt idx="592" c:formatCode="m/d/yyyy;@">
                  <c:v>4/9/2015</c:v>
                </c:pt>
                <c:pt idx="593" c:formatCode="m/d/yyyy;@">
                  <c:v>4/9/2015</c:v>
                </c:pt>
                <c:pt idx="594" c:formatCode="m/d/yyyy;@">
                  <c:v>4/9/2015</c:v>
                </c:pt>
                <c:pt idx="595" c:formatCode="m/d/yyyy;@">
                  <c:v>4/9/2015</c:v>
                </c:pt>
                <c:pt idx="596" c:formatCode="m/d/yyyy;@">
                  <c:v>4/9/2015</c:v>
                </c:pt>
                <c:pt idx="597" c:formatCode="m/d/yyyy;@">
                  <c:v>4/9/2015</c:v>
                </c:pt>
                <c:pt idx="598" c:formatCode="m/d/yyyy;@">
                  <c:v>4/10/2015</c:v>
                </c:pt>
                <c:pt idx="599" c:formatCode="m/d/yyyy;@">
                  <c:v>4/11/2015</c:v>
                </c:pt>
                <c:pt idx="600" c:formatCode="m/d/yyyy;@">
                  <c:v>4/13/2015</c:v>
                </c:pt>
                <c:pt idx="601" c:formatCode="m/d/yyyy;@">
                  <c:v>4/13/2015</c:v>
                </c:pt>
                <c:pt idx="602" c:formatCode="m/d/yyyy;@">
                  <c:v>4/13/2015</c:v>
                </c:pt>
                <c:pt idx="603" c:formatCode="m/d/yyyy;@">
                  <c:v>4/13/2015</c:v>
                </c:pt>
                <c:pt idx="604" c:formatCode="m/d/yyyy;@">
                  <c:v>4/13/2015</c:v>
                </c:pt>
                <c:pt idx="605" c:formatCode="m/d/yyyy;@">
                  <c:v>4/14/2015</c:v>
                </c:pt>
                <c:pt idx="606" c:formatCode="m/d/yyyy;@">
                  <c:v>4/15/2015</c:v>
                </c:pt>
                <c:pt idx="607" c:formatCode="m/d/yyyy;@">
                  <c:v>4/15/2015</c:v>
                </c:pt>
                <c:pt idx="608" c:formatCode="m/d/yyyy;@">
                  <c:v>4/17/2015</c:v>
                </c:pt>
                <c:pt idx="609" c:formatCode="m/d/yyyy;@">
                  <c:v>4/17/2015</c:v>
                </c:pt>
                <c:pt idx="610" c:formatCode="m/d/yyyy;@">
                  <c:v>4/17/2015</c:v>
                </c:pt>
                <c:pt idx="611" c:formatCode="m/d/yyyy;@">
                  <c:v>4/20/2015</c:v>
                </c:pt>
                <c:pt idx="612" c:formatCode="m/d/yyyy;@">
                  <c:v>4/20/2015</c:v>
                </c:pt>
                <c:pt idx="613" c:formatCode="m/d/yyyy;@">
                  <c:v>4/21/2015</c:v>
                </c:pt>
                <c:pt idx="614" c:formatCode="m/d/yyyy;@">
                  <c:v>4/21/2015</c:v>
                </c:pt>
                <c:pt idx="615" c:formatCode="m/d/yyyy;@">
                  <c:v>4/22/2015</c:v>
                </c:pt>
                <c:pt idx="616" c:formatCode="m/d/yyyy;@">
                  <c:v>4/24/2015</c:v>
                </c:pt>
                <c:pt idx="617" c:formatCode="m/d/yyyy;@">
                  <c:v>4/24/2015</c:v>
                </c:pt>
                <c:pt idx="618" c:formatCode="m/d/yyyy;@">
                  <c:v>4/24/2015</c:v>
                </c:pt>
                <c:pt idx="619" c:formatCode="m/d/yyyy;@">
                  <c:v>4/26/2015</c:v>
                </c:pt>
                <c:pt idx="620" c:formatCode="m/d/yyyy;@">
                  <c:v>4/27/2015</c:v>
                </c:pt>
                <c:pt idx="621" c:formatCode="m/d/yyyy;@">
                  <c:v>4/27/2015</c:v>
                </c:pt>
                <c:pt idx="622" c:formatCode="m/d/yyyy;@">
                  <c:v>4/27/2015</c:v>
                </c:pt>
                <c:pt idx="623" c:formatCode="m/d/yyyy;@">
                  <c:v>4/28/2015</c:v>
                </c:pt>
                <c:pt idx="624" c:formatCode="m/d/yyyy;@">
                  <c:v>4/28/2015</c:v>
                </c:pt>
                <c:pt idx="625" c:formatCode="m/d/yyyy;@">
                  <c:v>4/28/2015</c:v>
                </c:pt>
                <c:pt idx="626" c:formatCode="m/d/yyyy;@">
                  <c:v>4/29/2015</c:v>
                </c:pt>
                <c:pt idx="627" c:formatCode="m/d/yyyy;@">
                  <c:v>4/30/2015</c:v>
                </c:pt>
                <c:pt idx="628" c:formatCode="m/d/yyyy;@">
                  <c:v>4/30/2015</c:v>
                </c:pt>
                <c:pt idx="629" c:formatCode="m/d/yyyy;@">
                  <c:v>4/30/2015</c:v>
                </c:pt>
                <c:pt idx="630" c:formatCode="m/d/yyyy;@">
                  <c:v>5/1/2015</c:v>
                </c:pt>
                <c:pt idx="631" c:formatCode="m/d/yyyy;@">
                  <c:v>5/1/2015</c:v>
                </c:pt>
                <c:pt idx="632" c:formatCode="m/d/yyyy;@">
                  <c:v>5/1/2015</c:v>
                </c:pt>
                <c:pt idx="633" c:formatCode="m/d/yyyy;@">
                  <c:v>5/2/2015</c:v>
                </c:pt>
                <c:pt idx="634" c:formatCode="m/d/yyyy;@">
                  <c:v>5/4/2015</c:v>
                </c:pt>
                <c:pt idx="635" c:formatCode="m/d/yyyy;@">
                  <c:v>5/4/2015</c:v>
                </c:pt>
                <c:pt idx="636" c:formatCode="m/d/yyyy;@">
                  <c:v>5/4/2015</c:v>
                </c:pt>
                <c:pt idx="637" c:formatCode="m/d/yyyy;@">
                  <c:v>5/4/2015</c:v>
                </c:pt>
                <c:pt idx="638" c:formatCode="m/d/yyyy;@">
                  <c:v>5/4/2015</c:v>
                </c:pt>
                <c:pt idx="639" c:formatCode="m/d/yyyy;@">
                  <c:v>5/4/2015</c:v>
                </c:pt>
                <c:pt idx="640" c:formatCode="m/d/yyyy;@">
                  <c:v>5/5/2015</c:v>
                </c:pt>
                <c:pt idx="641" c:formatCode="m/d/yyyy;@">
                  <c:v>5/8/2015</c:v>
                </c:pt>
                <c:pt idx="642" c:formatCode="m/d/yyyy;@">
                  <c:v>5/8/2015</c:v>
                </c:pt>
                <c:pt idx="643" c:formatCode="m/d/yyyy;@">
                  <c:v>5/8/2015</c:v>
                </c:pt>
                <c:pt idx="644" c:formatCode="m/d/yyyy;@">
                  <c:v>5/8/2015</c:v>
                </c:pt>
                <c:pt idx="645" c:formatCode="m/d/yyyy;@">
                  <c:v>5/10/2015</c:v>
                </c:pt>
                <c:pt idx="646" c:formatCode="m/d/yyyy;@">
                  <c:v>5/11/2015</c:v>
                </c:pt>
                <c:pt idx="647" c:formatCode="m/d/yyyy;@">
                  <c:v>5/11/2015</c:v>
                </c:pt>
                <c:pt idx="648" c:formatCode="m/d/yyyy;@">
                  <c:v>5/12/2015</c:v>
                </c:pt>
                <c:pt idx="649" c:formatCode="m/d/yyyy;@">
                  <c:v>5/12/2015</c:v>
                </c:pt>
                <c:pt idx="650" c:formatCode="m/d/yyyy;@">
                  <c:v>5/12/2015</c:v>
                </c:pt>
                <c:pt idx="651" c:formatCode="m/d/yyyy;@">
                  <c:v>5/12/2015</c:v>
                </c:pt>
                <c:pt idx="652" c:formatCode="m/d/yyyy;@">
                  <c:v>5/12/2015</c:v>
                </c:pt>
                <c:pt idx="653" c:formatCode="m/d/yyyy;@">
                  <c:v>5/13/2015</c:v>
                </c:pt>
                <c:pt idx="654" c:formatCode="m/d/yyyy;@">
                  <c:v>5/14/2015</c:v>
                </c:pt>
                <c:pt idx="655" c:formatCode="m/d/yyyy;@">
                  <c:v>5/14/2015</c:v>
                </c:pt>
                <c:pt idx="656" c:formatCode="m/d/yyyy;@">
                  <c:v>5/15/2015</c:v>
                </c:pt>
                <c:pt idx="657" c:formatCode="m/d/yyyy;@">
                  <c:v>5/15/2015</c:v>
                </c:pt>
                <c:pt idx="658" c:formatCode="m/d/yyyy;@">
                  <c:v>5/15/2015</c:v>
                </c:pt>
                <c:pt idx="659" c:formatCode="m/d/yyyy;@">
                  <c:v>5/16/2015</c:v>
                </c:pt>
                <c:pt idx="660" c:formatCode="m/d/yyyy;@">
                  <c:v>5/16/2015</c:v>
                </c:pt>
                <c:pt idx="661" c:formatCode="m/d/yyyy;@">
                  <c:v>5/17/2015</c:v>
                </c:pt>
                <c:pt idx="662" c:formatCode="m/d/yyyy;@">
                  <c:v>5/17/2015</c:v>
                </c:pt>
                <c:pt idx="663" c:formatCode="m/d/yyyy;@">
                  <c:v>5/18/2015</c:v>
                </c:pt>
                <c:pt idx="664" c:formatCode="m/d/yyyy;@">
                  <c:v>5/18/2015</c:v>
                </c:pt>
                <c:pt idx="665" c:formatCode="m/d/yyyy;@">
                  <c:v>5/19/2015</c:v>
                </c:pt>
                <c:pt idx="666" c:formatCode="m/d/yyyy;@">
                  <c:v>5/19/2015</c:v>
                </c:pt>
                <c:pt idx="667" c:formatCode="m/d/yyyy;@">
                  <c:v>5/19/2015</c:v>
                </c:pt>
                <c:pt idx="668" c:formatCode="m/d/yyyy;@">
                  <c:v>5/20/2015</c:v>
                </c:pt>
                <c:pt idx="669" c:formatCode="m/d/yyyy;@">
                  <c:v>5/20/2015</c:v>
                </c:pt>
                <c:pt idx="670" c:formatCode="m/d/yyyy;@">
                  <c:v>5/20/2015</c:v>
                </c:pt>
                <c:pt idx="671" c:formatCode="m/d/yyyy;@">
                  <c:v>5/20/2015</c:v>
                </c:pt>
                <c:pt idx="672" c:formatCode="m/d/yyyy;@">
                  <c:v>5/21/2015</c:v>
                </c:pt>
                <c:pt idx="673" c:formatCode="m/d/yyyy;@">
                  <c:v>5/22/2015</c:v>
                </c:pt>
                <c:pt idx="674" c:formatCode="m/d/yyyy;@">
                  <c:v>5/22/2015</c:v>
                </c:pt>
                <c:pt idx="675" c:formatCode="m/d/yyyy;@">
                  <c:v>5/22/2015</c:v>
                </c:pt>
                <c:pt idx="676" c:formatCode="m/d/yyyy;@">
                  <c:v>5/23/2015</c:v>
                </c:pt>
                <c:pt idx="677" c:formatCode="m/d/yyyy;@">
                  <c:v>5/23/2015</c:v>
                </c:pt>
                <c:pt idx="678" c:formatCode="m/d/yyyy;@">
                  <c:v>5/24/2015</c:v>
                </c:pt>
                <c:pt idx="679" c:formatCode="m/d/yyyy;@">
                  <c:v>5/25/2015</c:v>
                </c:pt>
                <c:pt idx="680" c:formatCode="m/d/yyyy;@">
                  <c:v>5/26/2015</c:v>
                </c:pt>
                <c:pt idx="681" c:formatCode="m/d/yyyy;@">
                  <c:v>5/26/2015</c:v>
                </c:pt>
                <c:pt idx="682" c:formatCode="m/d/yyyy;@">
                  <c:v>5/27/2015</c:v>
                </c:pt>
                <c:pt idx="683" c:formatCode="m/d/yyyy;@">
                  <c:v>5/27/2015</c:v>
                </c:pt>
                <c:pt idx="684" c:formatCode="m/d/yyyy;@">
                  <c:v>5/27/2015</c:v>
                </c:pt>
                <c:pt idx="685" c:formatCode="m/d/yyyy;@">
                  <c:v>5/28/2015</c:v>
                </c:pt>
                <c:pt idx="686" c:formatCode="m/d/yyyy;@">
                  <c:v>5/28/2015</c:v>
                </c:pt>
                <c:pt idx="687" c:formatCode="m/d/yyyy;@">
                  <c:v>5/30/2015</c:v>
                </c:pt>
                <c:pt idx="688" c:formatCode="m/d/yyyy;@">
                  <c:v>5/30/2015</c:v>
                </c:pt>
                <c:pt idx="689" c:formatCode="m/d/yyyy;@">
                  <c:v>5/31/2015</c:v>
                </c:pt>
                <c:pt idx="690" c:formatCode="m/d/yyyy;@">
                  <c:v>5/31/2015</c:v>
                </c:pt>
                <c:pt idx="691" c:formatCode="m/d/yyyy;@">
                  <c:v>5/31/2015</c:v>
                </c:pt>
                <c:pt idx="692" c:formatCode="m/d/yyyy;@">
                  <c:v>6/1/2015</c:v>
                </c:pt>
                <c:pt idx="693" c:formatCode="m/d/yyyy;@">
                  <c:v>6/2/2015</c:v>
                </c:pt>
                <c:pt idx="694" c:formatCode="m/d/yyyy;@">
                  <c:v>6/2/2015</c:v>
                </c:pt>
                <c:pt idx="695" c:formatCode="m/d/yyyy;@">
                  <c:v>6/2/2015</c:v>
                </c:pt>
                <c:pt idx="696" c:formatCode="m/d/yyyy;@">
                  <c:v>6/2/2015</c:v>
                </c:pt>
                <c:pt idx="697" c:formatCode="m/d/yyyy;@">
                  <c:v>6/3/2015</c:v>
                </c:pt>
                <c:pt idx="698" c:formatCode="m/d/yyyy;@">
                  <c:v>6/4/2015</c:v>
                </c:pt>
                <c:pt idx="699" c:formatCode="m/d/yyyy;@">
                  <c:v>6/5/2015</c:v>
                </c:pt>
                <c:pt idx="700" c:formatCode="m/d/yyyy;@">
                  <c:v>6/5/2015</c:v>
                </c:pt>
                <c:pt idx="701" c:formatCode="m/d/yyyy;@">
                  <c:v>6/7/2015</c:v>
                </c:pt>
                <c:pt idx="702" c:formatCode="m/d/yyyy;@">
                  <c:v>6/8/2015</c:v>
                </c:pt>
                <c:pt idx="703" c:formatCode="m/d/yyyy;@">
                  <c:v>6/9/2015</c:v>
                </c:pt>
                <c:pt idx="704" c:formatCode="m/d/yyyy;@">
                  <c:v>6/10/2015</c:v>
                </c:pt>
                <c:pt idx="705" c:formatCode="m/d/yyyy;@">
                  <c:v>6/10/2015</c:v>
                </c:pt>
                <c:pt idx="706" c:formatCode="m/d/yyyy;@">
                  <c:v>6/10/2015</c:v>
                </c:pt>
                <c:pt idx="707" c:formatCode="m/d/yyyy;@">
                  <c:v>6/11/2015</c:v>
                </c:pt>
                <c:pt idx="708" c:formatCode="m/d/yyyy;@">
                  <c:v>6/12/2015</c:v>
                </c:pt>
                <c:pt idx="709" c:formatCode="m/d/yyyy;@">
                  <c:v>6/12/2015</c:v>
                </c:pt>
                <c:pt idx="710" c:formatCode="m/d/yyyy;@">
                  <c:v>6/12/2015</c:v>
                </c:pt>
                <c:pt idx="711" c:formatCode="m/d/yyyy;@">
                  <c:v>6/12/2015</c:v>
                </c:pt>
                <c:pt idx="712" c:formatCode="m/d/yyyy;@">
                  <c:v>6/13/2015</c:v>
                </c:pt>
                <c:pt idx="713" c:formatCode="m/d/yyyy;@">
                  <c:v>6/14/2015</c:v>
                </c:pt>
                <c:pt idx="714" c:formatCode="m/d/yyyy;@">
                  <c:v>6/14/2015</c:v>
                </c:pt>
                <c:pt idx="715" c:formatCode="m/d/yyyy;@">
                  <c:v>6/15/2015</c:v>
                </c:pt>
                <c:pt idx="716" c:formatCode="m/d/yyyy;@">
                  <c:v>6/15/2015</c:v>
                </c:pt>
                <c:pt idx="717" c:formatCode="m/d/yyyy;@">
                  <c:v>6/15/2015</c:v>
                </c:pt>
                <c:pt idx="718" c:formatCode="m/d/yyyy;@">
                  <c:v>6/16/2015</c:v>
                </c:pt>
                <c:pt idx="719" c:formatCode="m/d/yyyy;@">
                  <c:v>6/16/2015</c:v>
                </c:pt>
                <c:pt idx="720" c:formatCode="m/d/yyyy;@">
                  <c:v>6/16/2015</c:v>
                </c:pt>
                <c:pt idx="721" c:formatCode="m/d/yyyy;@">
                  <c:v>6/16/2015</c:v>
                </c:pt>
                <c:pt idx="722" c:formatCode="m/d/yyyy;@">
                  <c:v>6/16/2015</c:v>
                </c:pt>
                <c:pt idx="723" c:formatCode="m/d/yyyy;@">
                  <c:v>6/16/2015</c:v>
                </c:pt>
                <c:pt idx="724" c:formatCode="m/d/yyyy;@">
                  <c:v>6/16/2015</c:v>
                </c:pt>
                <c:pt idx="725" c:formatCode="m/d/yyyy;@">
                  <c:v>6/16/2015</c:v>
                </c:pt>
                <c:pt idx="726" c:formatCode="m/d/yyyy;@">
                  <c:v>6/17/2015</c:v>
                </c:pt>
                <c:pt idx="727" c:formatCode="m/d/yyyy;@">
                  <c:v>6/17/2015</c:v>
                </c:pt>
                <c:pt idx="728" c:formatCode="m/d/yyyy;@">
                  <c:v>6/17/2015</c:v>
                </c:pt>
                <c:pt idx="729" c:formatCode="m/d/yyyy;@">
                  <c:v>6/17/2015</c:v>
                </c:pt>
                <c:pt idx="730" c:formatCode="m/d/yyyy;@">
                  <c:v>6/18/2015</c:v>
                </c:pt>
                <c:pt idx="731" c:formatCode="m/d/yyyy;@">
                  <c:v>6/18/2015</c:v>
                </c:pt>
                <c:pt idx="732" c:formatCode="m/d/yyyy;@">
                  <c:v>6/18/2015</c:v>
                </c:pt>
                <c:pt idx="733" c:formatCode="m/d/yyyy;@">
                  <c:v>6/18/2015</c:v>
                </c:pt>
                <c:pt idx="734" c:formatCode="m/d/yyyy;@">
                  <c:v>6/19/2015</c:v>
                </c:pt>
                <c:pt idx="735" c:formatCode="m/d/yyyy;@">
                  <c:v>6/21/2015</c:v>
                </c:pt>
                <c:pt idx="736" c:formatCode="m/d/yyyy;@">
                  <c:v>6/22/2015</c:v>
                </c:pt>
                <c:pt idx="737" c:formatCode="m/d/yyyy;@">
                  <c:v>6/22/2015</c:v>
                </c:pt>
                <c:pt idx="738" c:formatCode="m/d/yyyy;@">
                  <c:v>6/22/2015</c:v>
                </c:pt>
                <c:pt idx="739" c:formatCode="m/d/yyyy;@">
                  <c:v>6/23/2015</c:v>
                </c:pt>
                <c:pt idx="740" c:formatCode="m/d/yyyy;@">
                  <c:v>6/24/2015</c:v>
                </c:pt>
                <c:pt idx="741" c:formatCode="m/d/yyyy;@">
                  <c:v>6/24/2015</c:v>
                </c:pt>
                <c:pt idx="742" c:formatCode="m/d/yyyy;@">
                  <c:v>6/24/2015</c:v>
                </c:pt>
                <c:pt idx="743" c:formatCode="m/d/yyyy;@">
                  <c:v>6/25/2015</c:v>
                </c:pt>
                <c:pt idx="744" c:formatCode="m/d/yyyy;@">
                  <c:v>6/27/2015</c:v>
                </c:pt>
                <c:pt idx="745" c:formatCode="m/d/yyyy;@">
                  <c:v>6/27/2015</c:v>
                </c:pt>
                <c:pt idx="746" c:formatCode="m/d/yyyy;@">
                  <c:v>6/28/2015</c:v>
                </c:pt>
                <c:pt idx="747" c:formatCode="m/d/yyyy;@">
                  <c:v>6/29/2015</c:v>
                </c:pt>
                <c:pt idx="748" c:formatCode="m/d/yyyy;@">
                  <c:v>6/29/2015</c:v>
                </c:pt>
                <c:pt idx="749" c:formatCode="m/d/yyyy;@">
                  <c:v>6/30/2015</c:v>
                </c:pt>
                <c:pt idx="750" c:formatCode="m/d/yyyy;@">
                  <c:v>6/30/2015</c:v>
                </c:pt>
                <c:pt idx="751" c:formatCode="m/d/yyyy;@">
                  <c:v>6/30/2015</c:v>
                </c:pt>
                <c:pt idx="752" c:formatCode="m/d/yyyy;@">
                  <c:v>7/1/2015</c:v>
                </c:pt>
                <c:pt idx="753" c:formatCode="m/d/yyyy;@">
                  <c:v>7/1/2015</c:v>
                </c:pt>
                <c:pt idx="754" c:formatCode="m/d/yyyy;@">
                  <c:v>7/3/2015</c:v>
                </c:pt>
                <c:pt idx="755" c:formatCode="m/d/yyyy;@">
                  <c:v>7/3/2015</c:v>
                </c:pt>
                <c:pt idx="756" c:formatCode="m/d/yyyy;@">
                  <c:v>7/6/2015</c:v>
                </c:pt>
                <c:pt idx="757" c:formatCode="m/d/yyyy;@">
                  <c:v>7/7/2015</c:v>
                </c:pt>
                <c:pt idx="758" c:formatCode="m/d/yyyy;@">
                  <c:v>7/7/2015</c:v>
                </c:pt>
                <c:pt idx="759" c:formatCode="m/d/yyyy;@">
                  <c:v>7/7/2015</c:v>
                </c:pt>
                <c:pt idx="760" c:formatCode="m/d/yyyy;@">
                  <c:v>7/7/2015</c:v>
                </c:pt>
                <c:pt idx="761" c:formatCode="m/d/yyyy;@">
                  <c:v>7/8/2015</c:v>
                </c:pt>
                <c:pt idx="762" c:formatCode="m/d/yyyy;@">
                  <c:v>7/8/2015</c:v>
                </c:pt>
                <c:pt idx="763" c:formatCode="m/d/yyyy;@">
                  <c:v>7/8/2015</c:v>
                </c:pt>
                <c:pt idx="764" c:formatCode="m/d/yyyy;@">
                  <c:v>7/8/2015</c:v>
                </c:pt>
                <c:pt idx="765" c:formatCode="m/d/yyyy;@">
                  <c:v>7/9/2015</c:v>
                </c:pt>
                <c:pt idx="766" c:formatCode="m/d/yyyy;@">
                  <c:v>7/10/2015</c:v>
                </c:pt>
                <c:pt idx="767" c:formatCode="m/d/yyyy;@">
                  <c:v>7/11/2015</c:v>
                </c:pt>
                <c:pt idx="768" c:formatCode="m/d/yyyy;@">
                  <c:v>7/11/2015</c:v>
                </c:pt>
                <c:pt idx="769" c:formatCode="m/d/yyyy;@">
                  <c:v>7/14/2015</c:v>
                </c:pt>
                <c:pt idx="770" c:formatCode="m/d/yyyy;@">
                  <c:v>7/15/2015</c:v>
                </c:pt>
                <c:pt idx="771" c:formatCode="m/d/yyyy;@">
                  <c:v>7/16/2015</c:v>
                </c:pt>
                <c:pt idx="772" c:formatCode="m/d/yyyy;@">
                  <c:v>7/16/2015</c:v>
                </c:pt>
                <c:pt idx="773" c:formatCode="m/d/yyyy;@">
                  <c:v>7/18/2015</c:v>
                </c:pt>
                <c:pt idx="774" c:formatCode="m/d/yyyy;@">
                  <c:v>7/18/2015</c:v>
                </c:pt>
                <c:pt idx="775" c:formatCode="m/d/yyyy;@">
                  <c:v>7/18/2015</c:v>
                </c:pt>
                <c:pt idx="776" c:formatCode="m/d/yyyy;@">
                  <c:v>7/20/2015</c:v>
                </c:pt>
                <c:pt idx="777" c:formatCode="m/d/yyyy;@">
                  <c:v>7/20/2015</c:v>
                </c:pt>
                <c:pt idx="778" c:formatCode="m/d/yyyy;@">
                  <c:v>7/21/2015</c:v>
                </c:pt>
                <c:pt idx="779" c:formatCode="m/d/yyyy;@">
                  <c:v>7/22/2015</c:v>
                </c:pt>
                <c:pt idx="780" c:formatCode="m/d/yyyy;@">
                  <c:v>7/22/2015</c:v>
                </c:pt>
                <c:pt idx="781" c:formatCode="m/d/yyyy;@">
                  <c:v>7/23/2015</c:v>
                </c:pt>
                <c:pt idx="782" c:formatCode="m/d/yyyy;@">
                  <c:v>7/24/2015</c:v>
                </c:pt>
                <c:pt idx="783" c:formatCode="m/d/yyyy;@">
                  <c:v>7/25/2015</c:v>
                </c:pt>
                <c:pt idx="784" c:formatCode="m/d/yyyy;@">
                  <c:v>7/28/2015</c:v>
                </c:pt>
                <c:pt idx="785" c:formatCode="m/d/yyyy;@">
                  <c:v>7/28/2015</c:v>
                </c:pt>
                <c:pt idx="786" c:formatCode="m/d/yyyy;@">
                  <c:v>7/29/2015</c:v>
                </c:pt>
                <c:pt idx="787" c:formatCode="m/d/yyyy;@">
                  <c:v>8/1/2015</c:v>
                </c:pt>
                <c:pt idx="788" c:formatCode="m/d/yyyy;@">
                  <c:v>8/3/2015</c:v>
                </c:pt>
                <c:pt idx="789" c:formatCode="m/d/yyyy;@">
                  <c:v>8/3/2015</c:v>
                </c:pt>
                <c:pt idx="790" c:formatCode="m/d/yyyy;@">
                  <c:v>8/3/2015</c:v>
                </c:pt>
                <c:pt idx="791" c:formatCode="m/d/yyyy;@">
                  <c:v>8/3/2015</c:v>
                </c:pt>
                <c:pt idx="792" c:formatCode="m/d/yyyy;@">
                  <c:v>8/4/2015</c:v>
                </c:pt>
                <c:pt idx="793" c:formatCode="m/d/yyyy;@">
                  <c:v>8/5/2015</c:v>
                </c:pt>
                <c:pt idx="794" c:formatCode="m/d/yyyy;@">
                  <c:v>8/6/2015</c:v>
                </c:pt>
                <c:pt idx="795" c:formatCode="m/d/yyyy;@">
                  <c:v>8/7/2015</c:v>
                </c:pt>
                <c:pt idx="796" c:formatCode="m/d/yyyy;@">
                  <c:v>8/8/2015</c:v>
                </c:pt>
                <c:pt idx="797" c:formatCode="m/d/yyyy;@">
                  <c:v>8/9/2015</c:v>
                </c:pt>
                <c:pt idx="798" c:formatCode="m/d/yyyy;@">
                  <c:v>8/9/2015</c:v>
                </c:pt>
                <c:pt idx="799" c:formatCode="m/d/yyyy;@">
                  <c:v>8/10/2015</c:v>
                </c:pt>
                <c:pt idx="800" c:formatCode="m/d/yyyy;@">
                  <c:v>8/10/2015</c:v>
                </c:pt>
                <c:pt idx="801" c:formatCode="m/d/yyyy;@">
                  <c:v>8/10/2015</c:v>
                </c:pt>
                <c:pt idx="802" c:formatCode="m/d/yyyy;@">
                  <c:v>8/11/2015</c:v>
                </c:pt>
                <c:pt idx="803" c:formatCode="m/d/yyyy;@">
                  <c:v>8/12/2015</c:v>
                </c:pt>
                <c:pt idx="804" c:formatCode="m/d/yyyy;@">
                  <c:v>8/12/2015</c:v>
                </c:pt>
                <c:pt idx="805" c:formatCode="m/d/yyyy;@">
                  <c:v>8/14/2015</c:v>
                </c:pt>
                <c:pt idx="806" c:formatCode="m/d/yyyy;@">
                  <c:v>8/14/2015</c:v>
                </c:pt>
                <c:pt idx="807" c:formatCode="m/d/yyyy;@">
                  <c:v>8/14/2015</c:v>
                </c:pt>
                <c:pt idx="808" c:formatCode="m/d/yyyy;@">
                  <c:v>8/16/2015</c:v>
                </c:pt>
                <c:pt idx="809" c:formatCode="m/d/yyyy;@">
                  <c:v>8/17/2015</c:v>
                </c:pt>
                <c:pt idx="810" c:formatCode="m/d/yyyy;@">
                  <c:v>8/17/2015</c:v>
                </c:pt>
                <c:pt idx="811" c:formatCode="m/d/yyyy;@">
                  <c:v>8/17/2015</c:v>
                </c:pt>
                <c:pt idx="812" c:formatCode="m/d/yyyy;@">
                  <c:v>8/17/2015</c:v>
                </c:pt>
                <c:pt idx="813" c:formatCode="m/d/yyyy;@">
                  <c:v>8/17/2015</c:v>
                </c:pt>
                <c:pt idx="814" c:formatCode="m/d/yyyy;@">
                  <c:v>8/18/2015</c:v>
                </c:pt>
                <c:pt idx="815" c:formatCode="m/d/yyyy;@">
                  <c:v>8/19/2015</c:v>
                </c:pt>
                <c:pt idx="816" c:formatCode="m/d/yyyy;@">
                  <c:v>8/20/2015</c:v>
                </c:pt>
                <c:pt idx="817" c:formatCode="m/d/yyyy;@">
                  <c:v>8/20/2015</c:v>
                </c:pt>
                <c:pt idx="818" c:formatCode="m/d/yyyy;@">
                  <c:v>8/21/2015</c:v>
                </c:pt>
                <c:pt idx="819" c:formatCode="m/d/yyyy;@">
                  <c:v>8/22/2015</c:v>
                </c:pt>
                <c:pt idx="820" c:formatCode="m/d/yyyy;@">
                  <c:v>8/23/2015</c:v>
                </c:pt>
                <c:pt idx="821" c:formatCode="m/d/yyyy;@">
                  <c:v>8/25/2015</c:v>
                </c:pt>
                <c:pt idx="822" c:formatCode="m/d/yyyy;@">
                  <c:v>8/26/2015</c:v>
                </c:pt>
                <c:pt idx="823" c:formatCode="m/d/yyyy;@">
                  <c:v>8/27/2015</c:v>
                </c:pt>
                <c:pt idx="824" c:formatCode="m/d/yyyy;@">
                  <c:v>8/27/2015</c:v>
                </c:pt>
                <c:pt idx="825" c:formatCode="m/d/yyyy;@">
                  <c:v>8/29/2015</c:v>
                </c:pt>
                <c:pt idx="826" c:formatCode="m/d/yyyy;@">
                  <c:v>8/29/2015</c:v>
                </c:pt>
                <c:pt idx="827" c:formatCode="m/d/yyyy;@">
                  <c:v>8/30/2015</c:v>
                </c:pt>
                <c:pt idx="828" c:formatCode="m/d/yyyy;@">
                  <c:v>9/1/2015</c:v>
                </c:pt>
                <c:pt idx="829" c:formatCode="m/d/yyyy;@">
                  <c:v>9/1/2015</c:v>
                </c:pt>
                <c:pt idx="830" c:formatCode="m/d/yyyy;@">
                  <c:v>9/1/2015</c:v>
                </c:pt>
                <c:pt idx="831" c:formatCode="m/d/yyyy;@">
                  <c:v>9/1/2015</c:v>
                </c:pt>
                <c:pt idx="832" c:formatCode="m/d/yyyy;@">
                  <c:v>9/3/2015</c:v>
                </c:pt>
                <c:pt idx="833" c:formatCode="m/d/yyyy;@">
                  <c:v>9/5/2015</c:v>
                </c:pt>
                <c:pt idx="834" c:formatCode="m/d/yyyy;@">
                  <c:v>9/6/2015</c:v>
                </c:pt>
                <c:pt idx="835" c:formatCode="m/d/yyyy;@">
                  <c:v>9/6/2015</c:v>
                </c:pt>
                <c:pt idx="836" c:formatCode="m/d/yyyy;@">
                  <c:v>9/6/2015</c:v>
                </c:pt>
                <c:pt idx="837" c:formatCode="m/d/yyyy;@">
                  <c:v>9/7/2015</c:v>
                </c:pt>
                <c:pt idx="838" c:formatCode="m/d/yyyy;@">
                  <c:v>9/8/2015</c:v>
                </c:pt>
                <c:pt idx="839" c:formatCode="m/d/yyyy;@">
                  <c:v>9/8/2015</c:v>
                </c:pt>
                <c:pt idx="840" c:formatCode="m/d/yyyy;@">
                  <c:v>9/8/2015</c:v>
                </c:pt>
                <c:pt idx="841" c:formatCode="m/d/yyyy;@">
                  <c:v>9/8/2015</c:v>
                </c:pt>
                <c:pt idx="842" c:formatCode="m/d/yyyy;@">
                  <c:v>9/9/2015</c:v>
                </c:pt>
                <c:pt idx="843" c:formatCode="m/d/yyyy;@">
                  <c:v>9/10/2015</c:v>
                </c:pt>
                <c:pt idx="844" c:formatCode="m/d/yyyy;@">
                  <c:v>9/11/2015</c:v>
                </c:pt>
                <c:pt idx="845" c:formatCode="m/d/yyyy;@">
                  <c:v>9/14/2015</c:v>
                </c:pt>
                <c:pt idx="846" c:formatCode="m/d/yyyy;@">
                  <c:v>9/14/2015</c:v>
                </c:pt>
                <c:pt idx="847" c:formatCode="m/d/yyyy;@">
                  <c:v>9/15/2015</c:v>
                </c:pt>
                <c:pt idx="848" c:formatCode="m/d/yyyy;@">
                  <c:v>9/16/2015</c:v>
                </c:pt>
                <c:pt idx="849" c:formatCode="m/d/yyyy;@">
                  <c:v>9/17/2015</c:v>
                </c:pt>
                <c:pt idx="850" c:formatCode="m/d/yyyy;@">
                  <c:v>9/18/2015</c:v>
                </c:pt>
                <c:pt idx="851" c:formatCode="m/d/yyyy;@">
                  <c:v>9/18/2015</c:v>
                </c:pt>
                <c:pt idx="852" c:formatCode="m/d/yyyy;@">
                  <c:v>9/18/2015</c:v>
                </c:pt>
                <c:pt idx="853" c:formatCode="m/d/yyyy;@">
                  <c:v>9/21/2015</c:v>
                </c:pt>
                <c:pt idx="854" c:formatCode="m/d/yyyy;@">
                  <c:v>9/21/2015</c:v>
                </c:pt>
                <c:pt idx="855" c:formatCode="m/d/yyyy;@">
                  <c:v>9/22/2015</c:v>
                </c:pt>
                <c:pt idx="856" c:formatCode="m/d/yyyy;@">
                  <c:v>9/23/2015</c:v>
                </c:pt>
                <c:pt idx="857" c:formatCode="m/d/yyyy;@">
                  <c:v>9/23/2015</c:v>
                </c:pt>
                <c:pt idx="858" c:formatCode="m/d/yyyy;@">
                  <c:v>9/23/2015</c:v>
                </c:pt>
                <c:pt idx="859" c:formatCode="m/d/yyyy;@">
                  <c:v>9/25/2015</c:v>
                </c:pt>
                <c:pt idx="860" c:formatCode="m/d/yyyy;@">
                  <c:v>9/28/2015</c:v>
                </c:pt>
                <c:pt idx="861" c:formatCode="m/d/yyyy;@">
                  <c:v>9/30/2015</c:v>
                </c:pt>
                <c:pt idx="862" c:formatCode="m/d/yyyy;@">
                  <c:v>10/1/2015</c:v>
                </c:pt>
                <c:pt idx="863" c:formatCode="m/d/yyyy;@">
                  <c:v>10/1/2015</c:v>
                </c:pt>
                <c:pt idx="864" c:formatCode="m/d/yyyy;@">
                  <c:v>10/1/2015</c:v>
                </c:pt>
                <c:pt idx="865" c:formatCode="m/d/yyyy;@">
                  <c:v>10/1/2015</c:v>
                </c:pt>
                <c:pt idx="866" c:formatCode="m/d/yyyy;@">
                  <c:v>10/2/2015</c:v>
                </c:pt>
                <c:pt idx="867" c:formatCode="m/d/yyyy;@">
                  <c:v>10/5/2015</c:v>
                </c:pt>
                <c:pt idx="868" c:formatCode="m/d/yyyy;@">
                  <c:v>10/5/2015</c:v>
                </c:pt>
                <c:pt idx="869" c:formatCode="m/d/yyyy;@">
                  <c:v>10/5/2015</c:v>
                </c:pt>
                <c:pt idx="870" c:formatCode="m/d/yyyy;@">
                  <c:v>10/6/2015</c:v>
                </c:pt>
                <c:pt idx="871" c:formatCode="m/d/yyyy;@">
                  <c:v>10/6/2015</c:v>
                </c:pt>
                <c:pt idx="872" c:formatCode="m/d/yyyy;@">
                  <c:v>10/7/2015</c:v>
                </c:pt>
                <c:pt idx="873" c:formatCode="m/d/yyyy;@">
                  <c:v>10/7/2015</c:v>
                </c:pt>
                <c:pt idx="874" c:formatCode="m/d/yyyy;@">
                  <c:v>10/7/2015</c:v>
                </c:pt>
                <c:pt idx="875" c:formatCode="m/d/yyyy;@">
                  <c:v>10/8/2015</c:v>
                </c:pt>
                <c:pt idx="876" c:formatCode="m/d/yyyy;@">
                  <c:v>10/9/2015</c:v>
                </c:pt>
                <c:pt idx="877" c:formatCode="m/d/yyyy;@">
                  <c:v>10/12/2015</c:v>
                </c:pt>
                <c:pt idx="878" c:formatCode="m/d/yyyy;@">
                  <c:v>10/12/2015</c:v>
                </c:pt>
                <c:pt idx="879" c:formatCode="m/d/yyyy;@">
                  <c:v>10/13/2015</c:v>
                </c:pt>
                <c:pt idx="880" c:formatCode="m/d/yyyy;@">
                  <c:v>10/14/2015</c:v>
                </c:pt>
                <c:pt idx="881" c:formatCode="m/d/yyyy;@">
                  <c:v>10/14/2015</c:v>
                </c:pt>
                <c:pt idx="882" c:formatCode="m/d/yyyy;@">
                  <c:v>10/15/2015</c:v>
                </c:pt>
                <c:pt idx="883" c:formatCode="m/d/yyyy;@">
                  <c:v>10/15/2015</c:v>
                </c:pt>
                <c:pt idx="884" c:formatCode="m/d/yyyy;@">
                  <c:v>10/16/2015</c:v>
                </c:pt>
                <c:pt idx="885" c:formatCode="m/d/yyyy;@">
                  <c:v>10/16/2015</c:v>
                </c:pt>
                <c:pt idx="886" c:formatCode="m/d/yyyy;@">
                  <c:v>10/16/2015</c:v>
                </c:pt>
                <c:pt idx="887" c:formatCode="m/d/yyyy;@">
                  <c:v>10/17/2015</c:v>
                </c:pt>
                <c:pt idx="888" c:formatCode="m/d/yyyy;@">
                  <c:v>10/17/2015</c:v>
                </c:pt>
                <c:pt idx="889" c:formatCode="m/d/yyyy;@">
                  <c:v>10/18/2015</c:v>
                </c:pt>
                <c:pt idx="890" c:formatCode="m/d/yyyy;@">
                  <c:v>10/19/2015</c:v>
                </c:pt>
                <c:pt idx="891" c:formatCode="m/d/yyyy;@">
                  <c:v>10/20/2015</c:v>
                </c:pt>
                <c:pt idx="892" c:formatCode="m/d/yyyy;@">
                  <c:v>10/20/2015</c:v>
                </c:pt>
                <c:pt idx="893" c:formatCode="m/d/yyyy;@">
                  <c:v>10/20/2015</c:v>
                </c:pt>
                <c:pt idx="894" c:formatCode="m/d/yyyy;@">
                  <c:v>10/20/2015</c:v>
                </c:pt>
                <c:pt idx="895" c:formatCode="m/d/yyyy;@">
                  <c:v>10/22/2015</c:v>
                </c:pt>
                <c:pt idx="896" c:formatCode="m/d/yyyy;@">
                  <c:v>10/25/2015</c:v>
                </c:pt>
                <c:pt idx="897" c:formatCode="m/d/yyyy;@">
                  <c:v>10/26/2015</c:v>
                </c:pt>
                <c:pt idx="898" c:formatCode="m/d/yyyy;@">
                  <c:v>10/27/2015</c:v>
                </c:pt>
                <c:pt idx="899" c:formatCode="m/d/yyyy;@">
                  <c:v>10/28/2015</c:v>
                </c:pt>
                <c:pt idx="900" c:formatCode="m/d/yyyy;@">
                  <c:v>10/29/2015</c:v>
                </c:pt>
                <c:pt idx="901" c:formatCode="m/d/yyyy;@">
                  <c:v>10/30/2015</c:v>
                </c:pt>
                <c:pt idx="902" c:formatCode="m/d/yyyy;@">
                  <c:v>10/30/2015</c:v>
                </c:pt>
                <c:pt idx="903" c:formatCode="m/d/yyyy;@">
                  <c:v>10/30/2015</c:v>
                </c:pt>
                <c:pt idx="904" c:formatCode="m/d/yyyy;@">
                  <c:v>10/31/2015</c:v>
                </c:pt>
                <c:pt idx="905" c:formatCode="m/d/yyyy;@">
                  <c:v>11/1/2015</c:v>
                </c:pt>
                <c:pt idx="906" c:formatCode="m/d/yyyy;@">
                  <c:v>11/1/2015</c:v>
                </c:pt>
                <c:pt idx="907" c:formatCode="m/d/yyyy;@">
                  <c:v>11/2/2015</c:v>
                </c:pt>
                <c:pt idx="908" c:formatCode="m/d/yyyy;@">
                  <c:v>11/3/2015</c:v>
                </c:pt>
                <c:pt idx="909" c:formatCode="m/d/yyyy;@">
                  <c:v>11/3/2015</c:v>
                </c:pt>
                <c:pt idx="910" c:formatCode="m/d/yyyy;@">
                  <c:v>11/3/2015</c:v>
                </c:pt>
                <c:pt idx="911" c:formatCode="m/d/yyyy;@">
                  <c:v>11/4/2015</c:v>
                </c:pt>
                <c:pt idx="912" c:formatCode="m/d/yyyy;@">
                  <c:v>11/4/2015</c:v>
                </c:pt>
                <c:pt idx="913" c:formatCode="m/d/yyyy;@">
                  <c:v>11/5/2015</c:v>
                </c:pt>
                <c:pt idx="914" c:formatCode="m/d/yyyy;@">
                  <c:v>11/9/2015</c:v>
                </c:pt>
                <c:pt idx="915" c:formatCode="m/d/yyyy;@">
                  <c:v>11/10/2015</c:v>
                </c:pt>
                <c:pt idx="916" c:formatCode="m/d/yyyy;@">
                  <c:v>11/10/2015</c:v>
                </c:pt>
                <c:pt idx="917" c:formatCode="m/d/yyyy;@">
                  <c:v>11/13/2015</c:v>
                </c:pt>
                <c:pt idx="918" c:formatCode="m/d/yyyy;@">
                  <c:v>11/14/2015</c:v>
                </c:pt>
                <c:pt idx="919" c:formatCode="m/d/yyyy;@">
                  <c:v>11/14/2015</c:v>
                </c:pt>
                <c:pt idx="920" c:formatCode="m/d/yyyy;@">
                  <c:v>11/15/2015</c:v>
                </c:pt>
                <c:pt idx="921" c:formatCode="m/d/yyyy;@">
                  <c:v>11/15/2015</c:v>
                </c:pt>
                <c:pt idx="922" c:formatCode="m/d/yyyy;@">
                  <c:v>11/17/2015</c:v>
                </c:pt>
                <c:pt idx="923" c:formatCode="m/d/yyyy;@">
                  <c:v>11/20/2015</c:v>
                </c:pt>
                <c:pt idx="924" c:formatCode="m/d/yyyy;@">
                  <c:v>11/21/2015</c:v>
                </c:pt>
                <c:pt idx="925" c:formatCode="m/d/yyyy;@">
                  <c:v>11/25/2015</c:v>
                </c:pt>
                <c:pt idx="926" c:formatCode="m/d/yyyy;@">
                  <c:v>11/26/2015</c:v>
                </c:pt>
                <c:pt idx="927" c:formatCode="m/d/yyyy;@">
                  <c:v>11/26/2015</c:v>
                </c:pt>
                <c:pt idx="928" c:formatCode="m/d/yyyy;@">
                  <c:v>11/29/2015</c:v>
                </c:pt>
                <c:pt idx="929" c:formatCode="m/d/yyyy;@">
                  <c:v>11/29/2015</c:v>
                </c:pt>
                <c:pt idx="930" c:formatCode="m/d/yyyy;@">
                  <c:v>11/30/2015</c:v>
                </c:pt>
                <c:pt idx="931" c:formatCode="m/d/yyyy;@">
                  <c:v>12/3/2015</c:v>
                </c:pt>
                <c:pt idx="932" c:formatCode="m/d/yyyy;@">
                  <c:v>12/3/2015</c:v>
                </c:pt>
                <c:pt idx="933" c:formatCode="m/d/yyyy;@">
                  <c:v>12/3/2015</c:v>
                </c:pt>
                <c:pt idx="934" c:formatCode="m/d/yyyy;@">
                  <c:v>12/4/2015</c:v>
                </c:pt>
                <c:pt idx="935" c:formatCode="m/d/yyyy;@">
                  <c:v>12/6/2015</c:v>
                </c:pt>
                <c:pt idx="936" c:formatCode="m/d/yyyy;@">
                  <c:v>12/8/2015</c:v>
                </c:pt>
                <c:pt idx="937" c:formatCode="m/d/yyyy;@">
                  <c:v>12/15/2015</c:v>
                </c:pt>
                <c:pt idx="938" c:formatCode="m/d/yyyy;@">
                  <c:v>12/16/2015</c:v>
                </c:pt>
                <c:pt idx="939" c:formatCode="m/d/yyyy;@">
                  <c:v>12/20/2015</c:v>
                </c:pt>
                <c:pt idx="940" c:formatCode="m/d/yyyy;@">
                  <c:v>12/20/2015</c:v>
                </c:pt>
                <c:pt idx="941" c:formatCode="m/d/yyyy;@">
                  <c:v>12/21/2015</c:v>
                </c:pt>
                <c:pt idx="942" c:formatCode="m/d/yyyy;@">
                  <c:v>12/21/2015</c:v>
                </c:pt>
                <c:pt idx="943" c:formatCode="m/d/yyyy;@">
                  <c:v>12/21/2015</c:v>
                </c:pt>
                <c:pt idx="944" c:formatCode="m/d/yyyy;@">
                  <c:v>12/22/2015</c:v>
                </c:pt>
                <c:pt idx="945" c:formatCode="m/d/yyyy;@">
                  <c:v>12/22/2015</c:v>
                </c:pt>
                <c:pt idx="946" c:formatCode="m/d/yyyy;@">
                  <c:v>12/24/2015</c:v>
                </c:pt>
                <c:pt idx="947" c:formatCode="m/d/yyyy;@">
                  <c:v>1/1/2016</c:v>
                </c:pt>
                <c:pt idx="948" c:formatCode="m/d/yyyy;@">
                  <c:v>1/1/2016</c:v>
                </c:pt>
                <c:pt idx="949" c:formatCode="m/d/yyyy;@">
                  <c:v>1/3/2016</c:v>
                </c:pt>
                <c:pt idx="950" c:formatCode="m/d/yyyy;@">
                  <c:v>1/3/2016</c:v>
                </c:pt>
                <c:pt idx="951" c:formatCode="m/d/yyyy;@">
                  <c:v>1/4/2016</c:v>
                </c:pt>
                <c:pt idx="952" c:formatCode="m/d/yyyy;@">
                  <c:v>1/4/2016</c:v>
                </c:pt>
                <c:pt idx="953" c:formatCode="m/d/yyyy;@">
                  <c:v>1/5/2016</c:v>
                </c:pt>
                <c:pt idx="954" c:formatCode="m/d/yyyy;@">
                  <c:v>1/5/2016</c:v>
                </c:pt>
                <c:pt idx="955" c:formatCode="m/d/yyyy;@">
                  <c:v>1/5/2016</c:v>
                </c:pt>
                <c:pt idx="956" c:formatCode="m/d/yyyy;@">
                  <c:v>1/6/2016</c:v>
                </c:pt>
                <c:pt idx="957" c:formatCode="m/d/yyyy;@">
                  <c:v>1/9/2016</c:v>
                </c:pt>
                <c:pt idx="958" c:formatCode="m/d/yyyy;@">
                  <c:v>1/10/2016</c:v>
                </c:pt>
                <c:pt idx="959" c:formatCode="m/d/yyyy;@">
                  <c:v>1/11/2016</c:v>
                </c:pt>
                <c:pt idx="960" c:formatCode="m/d/yyyy;@">
                  <c:v>1/11/2016</c:v>
                </c:pt>
                <c:pt idx="961" c:formatCode="m/d/yyyy;@">
                  <c:v>1/12/2016</c:v>
                </c:pt>
                <c:pt idx="962" c:formatCode="m/d/yyyy;@">
                  <c:v>1/12/2016</c:v>
                </c:pt>
                <c:pt idx="963" c:formatCode="m/d/yyyy;@">
                  <c:v>1/12/2016</c:v>
                </c:pt>
                <c:pt idx="964" c:formatCode="m/d/yyyy;@">
                  <c:v>1/13/2016</c:v>
                </c:pt>
                <c:pt idx="965" c:formatCode="m/d/yyyy;@">
                  <c:v>1/13/2016</c:v>
                </c:pt>
                <c:pt idx="966" c:formatCode="m/d/yyyy;@">
                  <c:v>1/14/2016</c:v>
                </c:pt>
                <c:pt idx="967" c:formatCode="m/d/yyyy;@">
                  <c:v>1/18/2016</c:v>
                </c:pt>
                <c:pt idx="968" c:formatCode="m/d/yyyy;@">
                  <c:v>1/18/2016</c:v>
                </c:pt>
                <c:pt idx="969" c:formatCode="m/d/yyyy;@">
                  <c:v>1/21/2016</c:v>
                </c:pt>
                <c:pt idx="970" c:formatCode="m/d/yyyy;@">
                  <c:v>1/21/2016</c:v>
                </c:pt>
                <c:pt idx="971" c:formatCode="m/d/yyyy;@">
                  <c:v>1/22/2016</c:v>
                </c:pt>
                <c:pt idx="972" c:formatCode="m/d/yyyy;@">
                  <c:v>1/26/2016</c:v>
                </c:pt>
                <c:pt idx="973" c:formatCode="m/d/yyyy;@">
                  <c:v>1/29/2016</c:v>
                </c:pt>
                <c:pt idx="974" c:formatCode="m/d/yyyy;@">
                  <c:v>1/30/2016</c:v>
                </c:pt>
                <c:pt idx="975" c:formatCode="m/d/yyyy;@">
                  <c:v>1/31/2016</c:v>
                </c:pt>
                <c:pt idx="976" c:formatCode="m/d/yyyy;@">
                  <c:v>1/31/2016</c:v>
                </c:pt>
                <c:pt idx="977" c:formatCode="m/d/yyyy;@">
                  <c:v>2/1/2016</c:v>
                </c:pt>
                <c:pt idx="978" c:formatCode="m/d/yyyy;@">
                  <c:v>2/1/2016</c:v>
                </c:pt>
                <c:pt idx="979" c:formatCode="m/d/yyyy;@">
                  <c:v>2/1/2016</c:v>
                </c:pt>
                <c:pt idx="980" c:formatCode="m/d/yyyy;@">
                  <c:v>2/1/2016</c:v>
                </c:pt>
                <c:pt idx="981" c:formatCode="m/d/yyyy;@">
                  <c:v>2/2/2016</c:v>
                </c:pt>
                <c:pt idx="982" c:formatCode="m/d/yyyy;@">
                  <c:v>2/2/2016</c:v>
                </c:pt>
                <c:pt idx="983" c:formatCode="m/d/yyyy;@">
                  <c:v>2/3/2016</c:v>
                </c:pt>
                <c:pt idx="984" c:formatCode="m/d/yyyy;@">
                  <c:v>2/3/2016</c:v>
                </c:pt>
                <c:pt idx="985" c:formatCode="m/d/yyyy;@">
                  <c:v>2/3/2016</c:v>
                </c:pt>
                <c:pt idx="986" c:formatCode="m/d/yyyy;@">
                  <c:v>2/5/2016</c:v>
                </c:pt>
                <c:pt idx="987" c:formatCode="m/d/yyyy;@">
                  <c:v>2/8/2016</c:v>
                </c:pt>
                <c:pt idx="988" c:formatCode="m/d/yyyy;@">
                  <c:v>2/9/2016</c:v>
                </c:pt>
                <c:pt idx="989" c:formatCode="m/d/yyyy;@">
                  <c:v>2/9/2016</c:v>
                </c:pt>
                <c:pt idx="990" c:formatCode="m/d/yyyy;@">
                  <c:v>2/10/2016</c:v>
                </c:pt>
                <c:pt idx="991" c:formatCode="m/d/yyyy;@">
                  <c:v>2/10/2016</c:v>
                </c:pt>
                <c:pt idx="992" c:formatCode="m/d/yyyy;@">
                  <c:v>2/11/2016</c:v>
                </c:pt>
                <c:pt idx="993" c:formatCode="m/d/yyyy;@">
                  <c:v>2/14/2016</c:v>
                </c:pt>
                <c:pt idx="994" c:formatCode="m/d/yyyy;@">
                  <c:v>2/15/2016</c:v>
                </c:pt>
                <c:pt idx="995" c:formatCode="m/d/yyyy;@">
                  <c:v>2/15/2016</c:v>
                </c:pt>
                <c:pt idx="996" c:formatCode="m/d/yyyy;@">
                  <c:v>2/15/2016</c:v>
                </c:pt>
                <c:pt idx="997" c:formatCode="m/d/yyyy;@">
                  <c:v>2/16/2016</c:v>
                </c:pt>
                <c:pt idx="998" c:formatCode="m/d/yyyy;@">
                  <c:v>2/17/2016</c:v>
                </c:pt>
                <c:pt idx="999" c:formatCode="m/d/yyyy;@">
                  <c:v>2/17/2016</c:v>
                </c:pt>
                <c:pt idx="1000" c:formatCode="m/d/yyyy;@">
                  <c:v>2/18/2016</c:v>
                </c:pt>
                <c:pt idx="1001" c:formatCode="m/d/yyyy;@">
                  <c:v>2/18/2016</c:v>
                </c:pt>
                <c:pt idx="1002" c:formatCode="m/d/yyyy;@">
                  <c:v>2/19/2016</c:v>
                </c:pt>
                <c:pt idx="1003" c:formatCode="m/d/yyyy;@">
                  <c:v>2/19/2016</c:v>
                </c:pt>
                <c:pt idx="1004" c:formatCode="m/d/yyyy;@">
                  <c:v>2/20/2016</c:v>
                </c:pt>
                <c:pt idx="1005" c:formatCode="m/d/yyyy;@">
                  <c:v>2/20/2016</c:v>
                </c:pt>
                <c:pt idx="1006" c:formatCode="m/d/yyyy;@">
                  <c:v>2/21/2016</c:v>
                </c:pt>
                <c:pt idx="1007" c:formatCode="m/d/yyyy;@">
                  <c:v>2/22/2016</c:v>
                </c:pt>
                <c:pt idx="1008" c:formatCode="m/d/yyyy;@">
                  <c:v>2/23/2016</c:v>
                </c:pt>
                <c:pt idx="1009" c:formatCode="m/d/yyyy;@">
                  <c:v>2/25/2016</c:v>
                </c:pt>
                <c:pt idx="1010" c:formatCode="m/d/yyyy;@">
                  <c:v>2/25/2016</c:v>
                </c:pt>
                <c:pt idx="1011" c:formatCode="m/d/yyyy;@">
                  <c:v>2/26/2016</c:v>
                </c:pt>
                <c:pt idx="1012" c:formatCode="m/d/yyyy;@">
                  <c:v>2/27/2016</c:v>
                </c:pt>
                <c:pt idx="1013" c:formatCode="m/d/yyyy;@">
                  <c:v>2/29/2016</c:v>
                </c:pt>
                <c:pt idx="1014" c:formatCode="m/d/yyyy;@">
                  <c:v>3/1/2016</c:v>
                </c:pt>
                <c:pt idx="1015" c:formatCode="m/d/yyyy;@">
                  <c:v>3/1/2016</c:v>
                </c:pt>
                <c:pt idx="1016" c:formatCode="m/d/yyyy;@">
                  <c:v>3/1/2016</c:v>
                </c:pt>
                <c:pt idx="1017" c:formatCode="m/d/yyyy;@">
                  <c:v>3/2/2016</c:v>
                </c:pt>
                <c:pt idx="1018" c:formatCode="m/d/yyyy;@">
                  <c:v>3/2/2016</c:v>
                </c:pt>
                <c:pt idx="1019" c:formatCode="m/d/yyyy;@">
                  <c:v>3/2/2016</c:v>
                </c:pt>
                <c:pt idx="1020" c:formatCode="m/d/yyyy;@">
                  <c:v>3/3/2016</c:v>
                </c:pt>
                <c:pt idx="1021" c:formatCode="m/d/yyyy;@">
                  <c:v>3/4/2016</c:v>
                </c:pt>
                <c:pt idx="1022" c:formatCode="m/d/yyyy;@">
                  <c:v>3/4/2016</c:v>
                </c:pt>
                <c:pt idx="1023" c:formatCode="m/d/yyyy;@">
                  <c:v>3/4/2016</c:v>
                </c:pt>
                <c:pt idx="1024" c:formatCode="m/d/yyyy;@">
                  <c:v>3/4/2016</c:v>
                </c:pt>
                <c:pt idx="1025" c:formatCode="m/d/yyyy;@">
                  <c:v>3/6/2016</c:v>
                </c:pt>
                <c:pt idx="1026" c:formatCode="m/d/yyyy;@">
                  <c:v>3/7/2016</c:v>
                </c:pt>
                <c:pt idx="1027" c:formatCode="m/d/yyyy;@">
                  <c:v>3/8/2016</c:v>
                </c:pt>
                <c:pt idx="1028" c:formatCode="m/d/yyyy;@">
                  <c:v>3/8/2016</c:v>
                </c:pt>
                <c:pt idx="1029" c:formatCode="m/d/yyyy;@">
                  <c:v>3/8/2016</c:v>
                </c:pt>
                <c:pt idx="1030" c:formatCode="m/d/yyyy;@">
                  <c:v>3/9/2016</c:v>
                </c:pt>
                <c:pt idx="1031" c:formatCode="m/d/yyyy;@">
                  <c:v>3/10/2016</c:v>
                </c:pt>
                <c:pt idx="1032" c:formatCode="m/d/yyyy;@">
                  <c:v>3/11/2016</c:v>
                </c:pt>
                <c:pt idx="1033" c:formatCode="m/d/yyyy;@">
                  <c:v>3/13/2016</c:v>
                </c:pt>
                <c:pt idx="1034" c:formatCode="m/d/yyyy;@">
                  <c:v>3/14/2016</c:v>
                </c:pt>
                <c:pt idx="1035" c:formatCode="m/d/yyyy;@">
                  <c:v>3/14/2016</c:v>
                </c:pt>
                <c:pt idx="1036" c:formatCode="m/d/yyyy;@">
                  <c:v>3/15/2016</c:v>
                </c:pt>
                <c:pt idx="1037" c:formatCode="m/d/yyyy;@">
                  <c:v>3/16/2016</c:v>
                </c:pt>
                <c:pt idx="1038" c:formatCode="m/d/yyyy;@">
                  <c:v>3/16/2016</c:v>
                </c:pt>
                <c:pt idx="1039" c:formatCode="m/d/yyyy;@">
                  <c:v>3/16/2016</c:v>
                </c:pt>
                <c:pt idx="1040" c:formatCode="m/d/yyyy;@">
                  <c:v>3/17/2016</c:v>
                </c:pt>
                <c:pt idx="1041" c:formatCode="m/d/yyyy;@">
                  <c:v>3/17/2016</c:v>
                </c:pt>
                <c:pt idx="1042" c:formatCode="m/d/yyyy;@">
                  <c:v>3/17/2016</c:v>
                </c:pt>
                <c:pt idx="1043" c:formatCode="m/d/yyyy;@">
                  <c:v>3/18/2016</c:v>
                </c:pt>
                <c:pt idx="1044" c:formatCode="m/d/yyyy;@">
                  <c:v>3/18/2016</c:v>
                </c:pt>
                <c:pt idx="1045" c:formatCode="m/d/yyyy;@">
                  <c:v>3/18/2016</c:v>
                </c:pt>
                <c:pt idx="1046" c:formatCode="m/d/yyyy;@">
                  <c:v>3/19/2016</c:v>
                </c:pt>
                <c:pt idx="1047" c:formatCode="m/d/yyyy;@">
                  <c:v>3/21/2016</c:v>
                </c:pt>
                <c:pt idx="1048" c:formatCode="m/d/yyyy;@">
                  <c:v>3/22/2016</c:v>
                </c:pt>
                <c:pt idx="1049" c:formatCode="m/d/yyyy;@">
                  <c:v>3/22/2016</c:v>
                </c:pt>
                <c:pt idx="1050" c:formatCode="m/d/yyyy;@">
                  <c:v>3/23/2016</c:v>
                </c:pt>
                <c:pt idx="1051" c:formatCode="m/d/yyyy;@">
                  <c:v>3/23/2016</c:v>
                </c:pt>
                <c:pt idx="1052" c:formatCode="m/d/yyyy;@">
                  <c:v>3/23/2016</c:v>
                </c:pt>
                <c:pt idx="1053" c:formatCode="m/d/yyyy;@">
                  <c:v>3/24/2016</c:v>
                </c:pt>
                <c:pt idx="1054" c:formatCode="m/d/yyyy;@">
                  <c:v>3/24/2016</c:v>
                </c:pt>
                <c:pt idx="1055" c:formatCode="m/d/yyyy;@">
                  <c:v>3/28/2016</c:v>
                </c:pt>
                <c:pt idx="1056" c:formatCode="m/d/yyyy;@">
                  <c:v>3/29/2016</c:v>
                </c:pt>
                <c:pt idx="1057" c:formatCode="m/d/yyyy;@">
                  <c:v>3/29/2016</c:v>
                </c:pt>
                <c:pt idx="1058" c:formatCode="m/d/yyyy;@">
                  <c:v>3/29/2016</c:v>
                </c:pt>
                <c:pt idx="1059" c:formatCode="m/d/yyyy;@">
                  <c:v>3/30/2016</c:v>
                </c:pt>
                <c:pt idx="1060" c:formatCode="m/d/yyyy;@">
                  <c:v>3/31/2016</c:v>
                </c:pt>
                <c:pt idx="1061" c:formatCode="m/d/yyyy;@">
                  <c:v>3/31/2016</c:v>
                </c:pt>
                <c:pt idx="1062" c:formatCode="m/d/yyyy;@">
                  <c:v>3/31/2016</c:v>
                </c:pt>
                <c:pt idx="1063" c:formatCode="m/d/yyyy;@">
                  <c:v>3/31/2016</c:v>
                </c:pt>
                <c:pt idx="1064" c:formatCode="m/d/yyyy;@">
                  <c:v>3/31/2016</c:v>
                </c:pt>
                <c:pt idx="1065" c:formatCode="m/d/yyyy;@">
                  <c:v>3/31/2016</c:v>
                </c:pt>
                <c:pt idx="1066" c:formatCode="m/d/yyyy;@">
                  <c:v>4/1/2016</c:v>
                </c:pt>
                <c:pt idx="1067" c:formatCode="m/d/yyyy;@">
                  <c:v>4/1/2016</c:v>
                </c:pt>
                <c:pt idx="1068" c:formatCode="m/d/yyyy;@">
                  <c:v>4/1/2016</c:v>
                </c:pt>
                <c:pt idx="1069" c:formatCode="m/d/yyyy;@">
                  <c:v>4/2/2016</c:v>
                </c:pt>
                <c:pt idx="1070" c:formatCode="m/d/yyyy;@">
                  <c:v>4/2/2016</c:v>
                </c:pt>
                <c:pt idx="1071" c:formatCode="m/d/yyyy;@">
                  <c:v>4/3/2016</c:v>
                </c:pt>
                <c:pt idx="1072" c:formatCode="m/d/yyyy;@">
                  <c:v>4/4/2016</c:v>
                </c:pt>
                <c:pt idx="1073" c:formatCode="m/d/yyyy;@">
                  <c:v>4/5/2016</c:v>
                </c:pt>
                <c:pt idx="1074" c:formatCode="m/d/yyyy;@">
                  <c:v>4/5/2016</c:v>
                </c:pt>
                <c:pt idx="1075" c:formatCode="m/d/yyyy;@">
                  <c:v>4/5/2016</c:v>
                </c:pt>
                <c:pt idx="1076" c:formatCode="m/d/yyyy;@">
                  <c:v>4/5/2016</c:v>
                </c:pt>
                <c:pt idx="1077" c:formatCode="m/d/yyyy;@">
                  <c:v>4/6/2016</c:v>
                </c:pt>
                <c:pt idx="1078" c:formatCode="m/d/yyyy;@">
                  <c:v>4/6/2016</c:v>
                </c:pt>
                <c:pt idx="1079" c:formatCode="m/d/yyyy;@">
                  <c:v>4/6/2016</c:v>
                </c:pt>
                <c:pt idx="1080" c:formatCode="m/d/yyyy;@">
                  <c:v>4/7/2016</c:v>
                </c:pt>
                <c:pt idx="1081" c:formatCode="m/d/yyyy;@">
                  <c:v>4/7/2016</c:v>
                </c:pt>
                <c:pt idx="1082" c:formatCode="m/d/yyyy;@">
                  <c:v>4/8/2016</c:v>
                </c:pt>
                <c:pt idx="1083" c:formatCode="m/d/yyyy;@">
                  <c:v>4/9/2016</c:v>
                </c:pt>
                <c:pt idx="1084" c:formatCode="m/d/yyyy;@">
                  <c:v>4/9/2016</c:v>
                </c:pt>
                <c:pt idx="1085" c:formatCode="m/d/yyyy;@">
                  <c:v>4/13/2016</c:v>
                </c:pt>
                <c:pt idx="1086" c:formatCode="m/d/yyyy;@">
                  <c:v>4/13/2016</c:v>
                </c:pt>
                <c:pt idx="1087" c:formatCode="m/d/yyyy;@">
                  <c:v>4/15/2016</c:v>
                </c:pt>
                <c:pt idx="1088" c:formatCode="m/d/yyyy;@">
                  <c:v>4/15/2016</c:v>
                </c:pt>
                <c:pt idx="1089" c:formatCode="m/d/yyyy;@">
                  <c:v>4/17/2016</c:v>
                </c:pt>
                <c:pt idx="1090" c:formatCode="m/d/yyyy;@">
                  <c:v>4/19/2016</c:v>
                </c:pt>
                <c:pt idx="1091" c:formatCode="m/d/yyyy;@">
                  <c:v>4/19/2016</c:v>
                </c:pt>
                <c:pt idx="1092" c:formatCode="m/d/yyyy;@">
                  <c:v>4/19/2016</c:v>
                </c:pt>
                <c:pt idx="1093" c:formatCode="m/d/yyyy;@">
                  <c:v>4/20/2016</c:v>
                </c:pt>
                <c:pt idx="1094" c:formatCode="m/d/yyyy;@">
                  <c:v>4/20/2016</c:v>
                </c:pt>
                <c:pt idx="1095" c:formatCode="m/d/yyyy;@">
                  <c:v>4/20/2016</c:v>
                </c:pt>
                <c:pt idx="1096" c:formatCode="m/d/yyyy;@">
                  <c:v>4/22/2016</c:v>
                </c:pt>
                <c:pt idx="1097" c:formatCode="m/d/yyyy;@">
                  <c:v>4/23/2016</c:v>
                </c:pt>
                <c:pt idx="1098" c:formatCode="m/d/yyyy;@">
                  <c:v>4/23/2016</c:v>
                </c:pt>
                <c:pt idx="1099" c:formatCode="m/d/yyyy;@">
                  <c:v>4/24/2016</c:v>
                </c:pt>
                <c:pt idx="1100" c:formatCode="m/d/yyyy;@">
                  <c:v>4/27/2016</c:v>
                </c:pt>
                <c:pt idx="1101" c:formatCode="m/d/yyyy;@">
                  <c:v>4/27/2016</c:v>
                </c:pt>
                <c:pt idx="1102" c:formatCode="m/d/yyyy;@">
                  <c:v>4/29/2016</c:v>
                </c:pt>
                <c:pt idx="1103" c:formatCode="m/d/yyyy;@">
                  <c:v>4/30/2016</c:v>
                </c:pt>
                <c:pt idx="1104" c:formatCode="m/d/yyyy;@">
                  <c:v>5/1/2016</c:v>
                </c:pt>
                <c:pt idx="1105" c:formatCode="m/d/yyyy;@">
                  <c:v>5/2/2016</c:v>
                </c:pt>
                <c:pt idx="1106" c:formatCode="m/d/yyyy;@">
                  <c:v>5/2/2016</c:v>
                </c:pt>
                <c:pt idx="1107" c:formatCode="m/d/yyyy;@">
                  <c:v>5/2/2016</c:v>
                </c:pt>
                <c:pt idx="1108" c:formatCode="m/d/yyyy;@">
                  <c:v>5/3/2016</c:v>
                </c:pt>
                <c:pt idx="1109" c:formatCode="m/d/yyyy;@">
                  <c:v>5/3/2016</c:v>
                </c:pt>
                <c:pt idx="1110" c:formatCode="m/d/yyyy;@">
                  <c:v>5/3/2016</c:v>
                </c:pt>
                <c:pt idx="1111" c:formatCode="m/d/yyyy;@">
                  <c:v>5/3/2016</c:v>
                </c:pt>
                <c:pt idx="1112" c:formatCode="m/d/yyyy;@">
                  <c:v>5/4/2016</c:v>
                </c:pt>
                <c:pt idx="1113" c:formatCode="m/d/yyyy;@">
                  <c:v>5/4/2016</c:v>
                </c:pt>
                <c:pt idx="1114" c:formatCode="m/d/yyyy;@">
                  <c:v>5/4/2016</c:v>
                </c:pt>
                <c:pt idx="1115" c:formatCode="m/d/yyyy;@">
                  <c:v>5/5/2016</c:v>
                </c:pt>
                <c:pt idx="1116" c:formatCode="m/d/yyyy;@">
                  <c:v>5/5/2016</c:v>
                </c:pt>
                <c:pt idx="1117" c:formatCode="m/d/yyyy;@">
                  <c:v>5/5/2016</c:v>
                </c:pt>
                <c:pt idx="1118" c:formatCode="m/d/yyyy;@">
                  <c:v>5/5/2016</c:v>
                </c:pt>
                <c:pt idx="1119" c:formatCode="m/d/yyyy;@">
                  <c:v>5/6/2016</c:v>
                </c:pt>
                <c:pt idx="1120" c:formatCode="m/d/yyyy;@">
                  <c:v>5/7/2016</c:v>
                </c:pt>
                <c:pt idx="1121" c:formatCode="m/d/yyyy;@">
                  <c:v>5/7/2016</c:v>
                </c:pt>
                <c:pt idx="1122" c:formatCode="m/d/yyyy;@">
                  <c:v>5/8/2016</c:v>
                </c:pt>
                <c:pt idx="1123" c:formatCode="m/d/yyyy;@">
                  <c:v>5/9/2016</c:v>
                </c:pt>
                <c:pt idx="1124" c:formatCode="m/d/yyyy;@">
                  <c:v>5/9/2016</c:v>
                </c:pt>
                <c:pt idx="1125" c:formatCode="m/d/yyyy;@">
                  <c:v>5/9/2016</c:v>
                </c:pt>
                <c:pt idx="1126" c:formatCode="m/d/yyyy;@">
                  <c:v>5/9/2016</c:v>
                </c:pt>
                <c:pt idx="1127" c:formatCode="m/d/yyyy;@">
                  <c:v>5/10/2016</c:v>
                </c:pt>
                <c:pt idx="1128" c:formatCode="m/d/yyyy;@">
                  <c:v>5/13/2016</c:v>
                </c:pt>
                <c:pt idx="1129" c:formatCode="m/d/yyyy;@">
                  <c:v>5/13/2016</c:v>
                </c:pt>
                <c:pt idx="1130" c:formatCode="m/d/yyyy;@">
                  <c:v>5/13/2016</c:v>
                </c:pt>
                <c:pt idx="1131" c:formatCode="m/d/yyyy;@">
                  <c:v>5/15/2016</c:v>
                </c:pt>
                <c:pt idx="1132" c:formatCode="m/d/yyyy;@">
                  <c:v>5/15/2016</c:v>
                </c:pt>
                <c:pt idx="1133" c:formatCode="m/d/yyyy;@">
                  <c:v>5/16/2016</c:v>
                </c:pt>
                <c:pt idx="1134" c:formatCode="m/d/yyyy;@">
                  <c:v>5/16/2016</c:v>
                </c:pt>
                <c:pt idx="1135" c:formatCode="m/d/yyyy;@">
                  <c:v>5/17/2016</c:v>
                </c:pt>
                <c:pt idx="1136" c:formatCode="m/d/yyyy;@">
                  <c:v>5/18/2016</c:v>
                </c:pt>
                <c:pt idx="1137" c:formatCode="m/d/yyyy;@">
                  <c:v>5/19/2016</c:v>
                </c:pt>
                <c:pt idx="1138" c:formatCode="m/d/yyyy;@">
                  <c:v>5/19/2016</c:v>
                </c:pt>
                <c:pt idx="1139" c:formatCode="m/d/yyyy;@">
                  <c:v>5/20/2016</c:v>
                </c:pt>
                <c:pt idx="1140" c:formatCode="m/d/yyyy;@">
                  <c:v>5/20/2016</c:v>
                </c:pt>
                <c:pt idx="1141" c:formatCode="m/d/yyyy;@">
                  <c:v>5/21/2016</c:v>
                </c:pt>
                <c:pt idx="1142" c:formatCode="m/d/yyyy;@">
                  <c:v>5/21/2016</c:v>
                </c:pt>
                <c:pt idx="1143" c:formatCode="m/d/yyyy;@">
                  <c:v>5/21/2016</c:v>
                </c:pt>
                <c:pt idx="1144" c:formatCode="m/d/yyyy;@">
                  <c:v>5/22/2016</c:v>
                </c:pt>
                <c:pt idx="1145" c:formatCode="m/d/yyyy;@">
                  <c:v>5/22/2016</c:v>
                </c:pt>
                <c:pt idx="1146" c:formatCode="m/d/yyyy;@">
                  <c:v>5/22/2016</c:v>
                </c:pt>
                <c:pt idx="1147" c:formatCode="m/d/yyyy;@">
                  <c:v>5/23/2016</c:v>
                </c:pt>
                <c:pt idx="1148" c:formatCode="m/d/yyyy;@">
                  <c:v>5/23/2016</c:v>
                </c:pt>
                <c:pt idx="1149" c:formatCode="m/d/yyyy;@">
                  <c:v>5/23/2016</c:v>
                </c:pt>
                <c:pt idx="1150" c:formatCode="m/d/yyyy;@">
                  <c:v>5/25/2016</c:v>
                </c:pt>
                <c:pt idx="1151" c:formatCode="m/d/yyyy;@">
                  <c:v>5/27/2016</c:v>
                </c:pt>
                <c:pt idx="1152" c:formatCode="m/d/yyyy;@">
                  <c:v>5/31/2016</c:v>
                </c:pt>
                <c:pt idx="1153" c:formatCode="m/d/yyyy;@">
                  <c:v>5/31/2016</c:v>
                </c:pt>
                <c:pt idx="1154" c:formatCode="m/d/yyyy;@">
                  <c:v>5/31/2016</c:v>
                </c:pt>
                <c:pt idx="1155" c:formatCode="m/d/yyyy;@">
                  <c:v>6/1/2016</c:v>
                </c:pt>
                <c:pt idx="1156" c:formatCode="m/d/yyyy;@">
                  <c:v>6/2/2016</c:v>
                </c:pt>
                <c:pt idx="1157" c:formatCode="m/d/yyyy;@">
                  <c:v>6/2/2016</c:v>
                </c:pt>
                <c:pt idx="1158" c:formatCode="m/d/yyyy;@">
                  <c:v>6/2/2016</c:v>
                </c:pt>
                <c:pt idx="1159" c:formatCode="m/d/yyyy;@">
                  <c:v>6/3/2016</c:v>
                </c:pt>
                <c:pt idx="1160" c:formatCode="m/d/yyyy;@">
                  <c:v>6/3/2016</c:v>
                </c:pt>
                <c:pt idx="1161" c:formatCode="m/d/yyyy;@">
                  <c:v>6/6/2016</c:v>
                </c:pt>
                <c:pt idx="1162" c:formatCode="m/d/yyyy;@">
                  <c:v>6/7/2016</c:v>
                </c:pt>
                <c:pt idx="1163" c:formatCode="m/d/yyyy;@">
                  <c:v>6/8/2016</c:v>
                </c:pt>
                <c:pt idx="1164" c:formatCode="m/d/yyyy;@">
                  <c:v>6/9/2016</c:v>
                </c:pt>
                <c:pt idx="1165" c:formatCode="m/d/yyyy;@">
                  <c:v>6/10/2016</c:v>
                </c:pt>
                <c:pt idx="1166" c:formatCode="m/d/yyyy;@">
                  <c:v>6/10/2016</c:v>
                </c:pt>
                <c:pt idx="1167" c:formatCode="m/d/yyyy;@">
                  <c:v>6/10/2016</c:v>
                </c:pt>
                <c:pt idx="1168" c:formatCode="m/d/yyyy;@">
                  <c:v>6/11/2016</c:v>
                </c:pt>
                <c:pt idx="1169" c:formatCode="m/d/yyyy;@">
                  <c:v>6/13/2016</c:v>
                </c:pt>
                <c:pt idx="1170" c:formatCode="m/d/yyyy;@">
                  <c:v>6/13/2016</c:v>
                </c:pt>
                <c:pt idx="1171" c:formatCode="m/d/yyyy;@">
                  <c:v>6/13/2016</c:v>
                </c:pt>
                <c:pt idx="1172" c:formatCode="m/d/yyyy;@">
                  <c:v>6/13/2016</c:v>
                </c:pt>
                <c:pt idx="1173" c:formatCode="m/d/yyyy;@">
                  <c:v>6/13/2016</c:v>
                </c:pt>
                <c:pt idx="1174" c:formatCode="m/d/yyyy;@">
                  <c:v>6/14/2016</c:v>
                </c:pt>
                <c:pt idx="1175" c:formatCode="m/d/yyyy;@">
                  <c:v>6/14/2016</c:v>
                </c:pt>
                <c:pt idx="1176" c:formatCode="m/d/yyyy;@">
                  <c:v>6/15/2016</c:v>
                </c:pt>
                <c:pt idx="1177" c:formatCode="m/d/yyyy;@">
                  <c:v>6/17/2016</c:v>
                </c:pt>
                <c:pt idx="1178" c:formatCode="m/d/yyyy;@">
                  <c:v>6/17/2016</c:v>
                </c:pt>
                <c:pt idx="1179" c:formatCode="m/d/yyyy;@">
                  <c:v>6/17/2016</c:v>
                </c:pt>
                <c:pt idx="1180" c:formatCode="m/d/yyyy;@">
                  <c:v>6/17/2016</c:v>
                </c:pt>
                <c:pt idx="1181" c:formatCode="m/d/yyyy;@">
                  <c:v>6/19/2016</c:v>
                </c:pt>
                <c:pt idx="1182" c:formatCode="m/d/yyyy;@">
                  <c:v>6/20/2016</c:v>
                </c:pt>
                <c:pt idx="1183" c:formatCode="m/d/yyyy;@">
                  <c:v>6/22/2016</c:v>
                </c:pt>
                <c:pt idx="1184" c:formatCode="m/d/yyyy;@">
                  <c:v>6/23/2016</c:v>
                </c:pt>
                <c:pt idx="1185" c:formatCode="m/d/yyyy;@">
                  <c:v>6/24/2016</c:v>
                </c:pt>
                <c:pt idx="1186" c:formatCode="m/d/yyyy;@">
                  <c:v>6/24/2016</c:v>
                </c:pt>
                <c:pt idx="1187" c:formatCode="m/d/yyyy;@">
                  <c:v>6/25/2016</c:v>
                </c:pt>
                <c:pt idx="1188" c:formatCode="m/d/yyyy;@">
                  <c:v>6/27/2016</c:v>
                </c:pt>
                <c:pt idx="1189" c:formatCode="m/d/yyyy;@">
                  <c:v>6/27/2016</c:v>
                </c:pt>
                <c:pt idx="1190" c:formatCode="m/d/yyyy;@">
                  <c:v>6/28/2016</c:v>
                </c:pt>
                <c:pt idx="1191" c:formatCode="m/d/yyyy;@">
                  <c:v>6/29/2016</c:v>
                </c:pt>
                <c:pt idx="1192" c:formatCode="m/d/yyyy;@">
                  <c:v>6/29/2016</c:v>
                </c:pt>
                <c:pt idx="1193" c:formatCode="m/d/yyyy;@">
                  <c:v>6/30/2016</c:v>
                </c:pt>
                <c:pt idx="1194" c:formatCode="m/d/yyyy;@">
                  <c:v>7/1/2016</c:v>
                </c:pt>
                <c:pt idx="1195" c:formatCode="m/d/yyyy;@">
                  <c:v>7/2/2016</c:v>
                </c:pt>
                <c:pt idx="1196" c:formatCode="m/d/yyyy;@">
                  <c:v>7/2/2016</c:v>
                </c:pt>
                <c:pt idx="1197" c:formatCode="m/d/yyyy;@">
                  <c:v>7/4/2016</c:v>
                </c:pt>
                <c:pt idx="1198" c:formatCode="m/d/yyyy;@">
                  <c:v>7/4/2016</c:v>
                </c:pt>
                <c:pt idx="1199" c:formatCode="m/d/yyyy;@">
                  <c:v>7/5/2016</c:v>
                </c:pt>
                <c:pt idx="1200" c:formatCode="m/d/yyyy;@">
                  <c:v>7/5/2016</c:v>
                </c:pt>
                <c:pt idx="1201" c:formatCode="m/d/yyyy;@">
                  <c:v>7/7/2016</c:v>
                </c:pt>
                <c:pt idx="1202" c:formatCode="m/d/yyyy;@">
                  <c:v>7/8/2016</c:v>
                </c:pt>
                <c:pt idx="1203" c:formatCode="m/d/yyyy;@">
                  <c:v>7/8/2016</c:v>
                </c:pt>
                <c:pt idx="1204" c:formatCode="m/d/yyyy;@">
                  <c:v>7/8/2016</c:v>
                </c:pt>
                <c:pt idx="1205" c:formatCode="m/d/yyyy;@">
                  <c:v>7/10/2016</c:v>
                </c:pt>
                <c:pt idx="1206" c:formatCode="m/d/yyyy;@">
                  <c:v>7/10/2016</c:v>
                </c:pt>
                <c:pt idx="1207" c:formatCode="m/d/yyyy;@">
                  <c:v>7/13/2016</c:v>
                </c:pt>
                <c:pt idx="1208" c:formatCode="m/d/yyyy;@">
                  <c:v>7/15/2016</c:v>
                </c:pt>
                <c:pt idx="1209" c:formatCode="m/d/yyyy;@">
                  <c:v>7/15/2016</c:v>
                </c:pt>
                <c:pt idx="1210" c:formatCode="m/d/yyyy;@">
                  <c:v>7/15/2016</c:v>
                </c:pt>
                <c:pt idx="1211" c:formatCode="m/d/yyyy;@">
                  <c:v>7/16/2016</c:v>
                </c:pt>
                <c:pt idx="1212" c:formatCode="m/d/yyyy;@">
                  <c:v>7/16/2016</c:v>
                </c:pt>
                <c:pt idx="1213" c:formatCode="m/d/yyyy;@">
                  <c:v>7/16/2016</c:v>
                </c:pt>
                <c:pt idx="1214" c:formatCode="m/d/yyyy;@">
                  <c:v>7/19/2016</c:v>
                </c:pt>
                <c:pt idx="1215" c:formatCode="m/d/yyyy;@">
                  <c:v>7/19/2016</c:v>
                </c:pt>
                <c:pt idx="1216" c:formatCode="m/d/yyyy;@">
                  <c:v>7/20/2016</c:v>
                </c:pt>
                <c:pt idx="1217" c:formatCode="m/d/yyyy;@">
                  <c:v>7/20/2016</c:v>
                </c:pt>
                <c:pt idx="1218" c:formatCode="m/d/yyyy;@">
                  <c:v>7/21/2016</c:v>
                </c:pt>
                <c:pt idx="1219" c:formatCode="m/d/yyyy;@">
                  <c:v>7/24/2016</c:v>
                </c:pt>
                <c:pt idx="1220" c:formatCode="m/d/yyyy;@">
                  <c:v>7/25/2016</c:v>
                </c:pt>
                <c:pt idx="1221" c:formatCode="m/d/yyyy;@">
                  <c:v>7/25/2016</c:v>
                </c:pt>
                <c:pt idx="1222" c:formatCode="m/d/yyyy;@">
                  <c:v>7/30/2016</c:v>
                </c:pt>
                <c:pt idx="1223" c:formatCode="m/d/yyyy;@">
                  <c:v>8/2/2016</c:v>
                </c:pt>
                <c:pt idx="1224" c:formatCode="m/d/yyyy;@">
                  <c:v>8/3/2016</c:v>
                </c:pt>
                <c:pt idx="1225" c:formatCode="m/d/yyyy;@">
                  <c:v>8/8/2016</c:v>
                </c:pt>
                <c:pt idx="1226" c:formatCode="m/d/yyyy;@">
                  <c:v>8/8/2016</c:v>
                </c:pt>
                <c:pt idx="1227" c:formatCode="m/d/yyyy;@">
                  <c:v>8/8/2016</c:v>
                </c:pt>
                <c:pt idx="1228" c:formatCode="m/d/yyyy;@">
                  <c:v>8/9/2016</c:v>
                </c:pt>
                <c:pt idx="1229" c:formatCode="m/d/yyyy;@">
                  <c:v>8/10/2016</c:v>
                </c:pt>
                <c:pt idx="1230" c:formatCode="m/d/yyyy;@">
                  <c:v>8/11/2016</c:v>
                </c:pt>
                <c:pt idx="1231" c:formatCode="m/d/yyyy;@">
                  <c:v>8/14/2016</c:v>
                </c:pt>
                <c:pt idx="1232" c:formatCode="m/d/yyyy;@">
                  <c:v>8/15/2016</c:v>
                </c:pt>
                <c:pt idx="1233" c:formatCode="m/d/yyyy;@">
                  <c:v>8/16/2016</c:v>
                </c:pt>
                <c:pt idx="1234" c:formatCode="m/d/yyyy;@">
                  <c:v>8/18/2016</c:v>
                </c:pt>
                <c:pt idx="1235" c:formatCode="m/d/yyyy;@">
                  <c:v>8/19/2016</c:v>
                </c:pt>
                <c:pt idx="1236" c:formatCode="m/d/yyyy;@">
                  <c:v>8/19/2016</c:v>
                </c:pt>
                <c:pt idx="1237" c:formatCode="m/d/yyyy;@">
                  <c:v>8/20/2016</c:v>
                </c:pt>
                <c:pt idx="1238" c:formatCode="m/d/yyyy;@">
                  <c:v>8/23/2016</c:v>
                </c:pt>
                <c:pt idx="1239" c:formatCode="m/d/yyyy;@">
                  <c:v>8/24/2016</c:v>
                </c:pt>
                <c:pt idx="1240" c:formatCode="m/d/yyyy;@">
                  <c:v>8/26/2016</c:v>
                </c:pt>
                <c:pt idx="1241" c:formatCode="m/d/yyyy;@">
                  <c:v>8/27/2016</c:v>
                </c:pt>
                <c:pt idx="1242" c:formatCode="m/d/yyyy;@">
                  <c:v>8/29/2016</c:v>
                </c:pt>
                <c:pt idx="1243" c:formatCode="m/d/yyyy;@">
                  <c:v>8/29/2016</c:v>
                </c:pt>
                <c:pt idx="1244" c:formatCode="m/d/yyyy;@">
                  <c:v>8/30/2016</c:v>
                </c:pt>
                <c:pt idx="1245" c:formatCode="m/d/yyyy;@">
                  <c:v>8/30/2016</c:v>
                </c:pt>
                <c:pt idx="1246" c:formatCode="m/d/yyyy;@">
                  <c:v>8/31/2016</c:v>
                </c:pt>
                <c:pt idx="1247" c:formatCode="m/d/yyyy;@">
                  <c:v>9/1/2016</c:v>
                </c:pt>
                <c:pt idx="1248" c:formatCode="m/d/yyyy;@">
                  <c:v>9/1/2016</c:v>
                </c:pt>
                <c:pt idx="1249" c:formatCode="m/d/yyyy;@">
                  <c:v>9/2/2016</c:v>
                </c:pt>
                <c:pt idx="1250" c:formatCode="m/d/yyyy;@">
                  <c:v>9/2/2016</c:v>
                </c:pt>
                <c:pt idx="1251" c:formatCode="m/d/yyyy;@">
                  <c:v>9/2/2016</c:v>
                </c:pt>
                <c:pt idx="1252" c:formatCode="m/d/yyyy;@">
                  <c:v>9/5/2016</c:v>
                </c:pt>
                <c:pt idx="1253" c:formatCode="m/d/yyyy;@">
                  <c:v>9/6/2016</c:v>
                </c:pt>
                <c:pt idx="1254" c:formatCode="m/d/yyyy;@">
                  <c:v>9/6/2016</c:v>
                </c:pt>
                <c:pt idx="1255" c:formatCode="m/d/yyyy;@">
                  <c:v>9/7/2016</c:v>
                </c:pt>
                <c:pt idx="1256" c:formatCode="m/d/yyyy;@">
                  <c:v>9/8/2016</c:v>
                </c:pt>
                <c:pt idx="1257" c:formatCode="m/d/yyyy;@">
                  <c:v>9/9/2016</c:v>
                </c:pt>
                <c:pt idx="1258" c:formatCode="m/d/yyyy;@">
                  <c:v>9/9/2016</c:v>
                </c:pt>
                <c:pt idx="1259" c:formatCode="m/d/yyyy;@">
                  <c:v>9/13/2016</c:v>
                </c:pt>
                <c:pt idx="1260" c:formatCode="m/d/yyyy;@">
                  <c:v>9/14/2016</c:v>
                </c:pt>
                <c:pt idx="1261" c:formatCode="m/d/yyyy;@">
                  <c:v>9/14/2016</c:v>
                </c:pt>
                <c:pt idx="1262" c:formatCode="m/d/yyyy;@">
                  <c:v>9/14/2016</c:v>
                </c:pt>
                <c:pt idx="1263" c:formatCode="m/d/yyyy;@">
                  <c:v>9/15/2016</c:v>
                </c:pt>
                <c:pt idx="1264" c:formatCode="m/d/yyyy;@">
                  <c:v>9/15/2016</c:v>
                </c:pt>
                <c:pt idx="1265" c:formatCode="m/d/yyyy;@">
                  <c:v>9/15/2016</c:v>
                </c:pt>
                <c:pt idx="1266" c:formatCode="m/d/yyyy;@">
                  <c:v>9/16/2016</c:v>
                </c:pt>
                <c:pt idx="1267" c:formatCode="m/d/yyyy;@">
                  <c:v>9/16/2016</c:v>
                </c:pt>
                <c:pt idx="1268" c:formatCode="m/d/yyyy;@">
                  <c:v>9/17/2016</c:v>
                </c:pt>
                <c:pt idx="1269" c:formatCode="m/d/yyyy;@">
                  <c:v>9/19/2016</c:v>
                </c:pt>
                <c:pt idx="1270" c:formatCode="m/d/yyyy;@">
                  <c:v>9/20/2016</c:v>
                </c:pt>
                <c:pt idx="1271" c:formatCode="m/d/yyyy;@">
                  <c:v>9/27/2016</c:v>
                </c:pt>
                <c:pt idx="1272" c:formatCode="m/d/yyyy;@">
                  <c:v>9/30/2016</c:v>
                </c:pt>
                <c:pt idx="1273" c:formatCode="m/d/yyyy;@">
                  <c:v>10/1/2016</c:v>
                </c:pt>
                <c:pt idx="1274" c:formatCode="m/d/yyyy;@">
                  <c:v>10/3/2016</c:v>
                </c:pt>
                <c:pt idx="1275" c:formatCode="m/d/yyyy;@">
                  <c:v>10/5/2016</c:v>
                </c:pt>
                <c:pt idx="1276" c:formatCode="m/d/yyyy;@">
                  <c:v>10/6/2016</c:v>
                </c:pt>
                <c:pt idx="1277" c:formatCode="m/d/yyyy;@">
                  <c:v>10/6/2016</c:v>
                </c:pt>
                <c:pt idx="1278" c:formatCode="m/d/yyyy;@">
                  <c:v>10/6/2016</c:v>
                </c:pt>
                <c:pt idx="1279" c:formatCode="m/d/yyyy;@">
                  <c:v>10/11/2016</c:v>
                </c:pt>
                <c:pt idx="1280" c:formatCode="m/d/yyyy;@">
                  <c:v>10/12/2016</c:v>
                </c:pt>
                <c:pt idx="1281" c:formatCode="m/d/yyyy;@">
                  <c:v>10/13/2016</c:v>
                </c:pt>
                <c:pt idx="1282" c:formatCode="m/d/yyyy;@">
                  <c:v>10/14/2016</c:v>
                </c:pt>
                <c:pt idx="1283" c:formatCode="m/d/yyyy;@">
                  <c:v>10/15/2016</c:v>
                </c:pt>
                <c:pt idx="1284" c:formatCode="m/d/yyyy;@">
                  <c:v>10/17/2016</c:v>
                </c:pt>
                <c:pt idx="1285" c:formatCode="m/d/yyyy;@">
                  <c:v>10/18/2016</c:v>
                </c:pt>
                <c:pt idx="1286" c:formatCode="m/d/yyyy;@">
                  <c:v>10/18/2016</c:v>
                </c:pt>
                <c:pt idx="1287" c:formatCode="m/d/yyyy;@">
                  <c:v>10/19/2016</c:v>
                </c:pt>
                <c:pt idx="1288" c:formatCode="m/d/yyyy;@">
                  <c:v>10/20/2016</c:v>
                </c:pt>
                <c:pt idx="1289" c:formatCode="m/d/yyyy;@">
                  <c:v>10/21/2016</c:v>
                </c:pt>
                <c:pt idx="1290" c:formatCode="m/d/yyyy;@">
                  <c:v>10/22/2016</c:v>
                </c:pt>
                <c:pt idx="1291" c:formatCode="m/d/yyyy;@">
                  <c:v>10/22/2016</c:v>
                </c:pt>
                <c:pt idx="1292" c:formatCode="m/d/yyyy;@">
                  <c:v>10/22/2016</c:v>
                </c:pt>
                <c:pt idx="1293" c:formatCode="m/d/yyyy;@">
                  <c:v>10/23/2016</c:v>
                </c:pt>
                <c:pt idx="1294" c:formatCode="m/d/yyyy;@">
                  <c:v>10/29/2016</c:v>
                </c:pt>
                <c:pt idx="1295" c:formatCode="m/d/yyyy;@">
                  <c:v>11/1/2016</c:v>
                </c:pt>
                <c:pt idx="1296" c:formatCode="m/d/yyyy;@">
                  <c:v>11/1/2016</c:v>
                </c:pt>
                <c:pt idx="1297" c:formatCode="m/d/yyyy;@">
                  <c:v>11/1/2016</c:v>
                </c:pt>
                <c:pt idx="1298" c:formatCode="m/d/yyyy;@">
                  <c:v>11/1/2016</c:v>
                </c:pt>
                <c:pt idx="1299" c:formatCode="m/d/yyyy;@">
                  <c:v>11/2/2016</c:v>
                </c:pt>
                <c:pt idx="1300" c:formatCode="m/d/yyyy;@">
                  <c:v>11/4/2016</c:v>
                </c:pt>
                <c:pt idx="1301" c:formatCode="m/d/yyyy;@">
                  <c:v>11/5/2016</c:v>
                </c:pt>
                <c:pt idx="1302" c:formatCode="m/d/yyyy;@">
                  <c:v>11/7/2016</c:v>
                </c:pt>
                <c:pt idx="1303" c:formatCode="m/d/yyyy;@">
                  <c:v>11/8/2016</c:v>
                </c:pt>
                <c:pt idx="1304" c:formatCode="m/d/yyyy;@">
                  <c:v>11/8/2016</c:v>
                </c:pt>
                <c:pt idx="1305" c:formatCode="m/d/yyyy;@">
                  <c:v>11/9/2016</c:v>
                </c:pt>
                <c:pt idx="1306" c:formatCode="m/d/yyyy;@">
                  <c:v>11/11/2016</c:v>
                </c:pt>
                <c:pt idx="1307" c:formatCode="m/d/yyyy;@">
                  <c:v>11/15/2016</c:v>
                </c:pt>
                <c:pt idx="1308" c:formatCode="m/d/yyyy;@">
                  <c:v>11/15/2016</c:v>
                </c:pt>
                <c:pt idx="1309" c:formatCode="m/d/yyyy;@">
                  <c:v>11/16/2016</c:v>
                </c:pt>
                <c:pt idx="1310" c:formatCode="m/d/yyyy;@">
                  <c:v>11/16/2016</c:v>
                </c:pt>
                <c:pt idx="1311" c:formatCode="m/d/yyyy;@">
                  <c:v>11/16/2016</c:v>
                </c:pt>
                <c:pt idx="1312" c:formatCode="m/d/yyyy;@">
                  <c:v>11/19/2016</c:v>
                </c:pt>
                <c:pt idx="1313" c:formatCode="m/d/yyyy;@">
                  <c:v>11/19/2016</c:v>
                </c:pt>
                <c:pt idx="1314" c:formatCode="m/d/yyyy;@">
                  <c:v>11/20/2016</c:v>
                </c:pt>
                <c:pt idx="1315" c:formatCode="m/d/yyyy;@">
                  <c:v>11/21/2016</c:v>
                </c:pt>
                <c:pt idx="1316" c:formatCode="m/d/yyyy;@">
                  <c:v>11/22/2016</c:v>
                </c:pt>
                <c:pt idx="1317" c:formatCode="m/d/yyyy;@">
                  <c:v>11/23/2016</c:v>
                </c:pt>
                <c:pt idx="1318" c:formatCode="m/d/yyyy;@">
                  <c:v>11/23/2016</c:v>
                </c:pt>
                <c:pt idx="1319" c:formatCode="m/d/yyyy;@">
                  <c:v>11/23/2016</c:v>
                </c:pt>
                <c:pt idx="1320" c:formatCode="m/d/yyyy;@">
                  <c:v>11/26/2016</c:v>
                </c:pt>
                <c:pt idx="1321" c:formatCode="m/d/yyyy;@">
                  <c:v>11/27/2016</c:v>
                </c:pt>
                <c:pt idx="1322" c:formatCode="m/d/yyyy;@">
                  <c:v>11/27/2016</c:v>
                </c:pt>
                <c:pt idx="1323" c:formatCode="m/d/yyyy;@">
                  <c:v>11/28/2016</c:v>
                </c:pt>
                <c:pt idx="1324" c:formatCode="m/d/yyyy;@">
                  <c:v>12/5/2016</c:v>
                </c:pt>
                <c:pt idx="1325" c:formatCode="m/d/yyyy;@">
                  <c:v>12/5/2016</c:v>
                </c:pt>
                <c:pt idx="1326" c:formatCode="m/d/yyyy;@">
                  <c:v>12/7/2016</c:v>
                </c:pt>
                <c:pt idx="1327" c:formatCode="m/d/yyyy;@">
                  <c:v>12/8/2016</c:v>
                </c:pt>
                <c:pt idx="1328" c:formatCode="m/d/yyyy;@">
                  <c:v>12/14/2016</c:v>
                </c:pt>
                <c:pt idx="1329" c:formatCode="m/d/yyyy;@">
                  <c:v>12/18/2016</c:v>
                </c:pt>
                <c:pt idx="1330" c:formatCode="m/d/yyyy;@">
                  <c:v>12/18/2016</c:v>
                </c:pt>
                <c:pt idx="1331" c:formatCode="m/d/yyyy;@">
                  <c:v>12/20/2016</c:v>
                </c:pt>
                <c:pt idx="1332" c:formatCode="m/d/yyyy;@">
                  <c:v>12/21/2016</c:v>
                </c:pt>
                <c:pt idx="1333" c:formatCode="m/d/yyyy;@">
                  <c:v>12/22/2016</c:v>
                </c:pt>
                <c:pt idx="1334" c:formatCode="m/d/yyyy;@">
                  <c:v>12/26/2016</c:v>
                </c:pt>
                <c:pt idx="1335" c:formatCode="m/d/yyyy;@">
                  <c:v>12/28/2016</c:v>
                </c:pt>
                <c:pt idx="1336" c:formatCode="m/d/yyyy;@">
                  <c:v>12/29/2016</c:v>
                </c:pt>
                <c:pt idx="1337" c:formatCode="m/d/yyyy;@">
                  <c:v>12/30/2016</c:v>
                </c:pt>
                <c:pt idx="1338" c:formatCode="m/d/yyyy;@">
                  <c:v>1/2/2017</c:v>
                </c:pt>
                <c:pt idx="1339" c:formatCode="m/d/yyyy;@">
                  <c:v>1/5/2017</c:v>
                </c:pt>
                <c:pt idx="1340" c:formatCode="m/d/yyyy;@">
                  <c:v>1/9/2017</c:v>
                </c:pt>
                <c:pt idx="1341" c:formatCode="m/d/yyyy;@">
                  <c:v>1/10/2017</c:v>
                </c:pt>
                <c:pt idx="1342" c:formatCode="m/d/yyyy;@">
                  <c:v>1/11/2017</c:v>
                </c:pt>
                <c:pt idx="1343" c:formatCode="m/d/yyyy;@">
                  <c:v>1/11/2017</c:v>
                </c:pt>
                <c:pt idx="1344" c:formatCode="m/d/yyyy;@">
                  <c:v>1/15/2017</c:v>
                </c:pt>
                <c:pt idx="1345" c:formatCode="m/d/yyyy;@">
                  <c:v>1/17/2017</c:v>
                </c:pt>
                <c:pt idx="1346" c:formatCode="m/d/yyyy;@">
                  <c:v>1/18/2017</c:v>
                </c:pt>
                <c:pt idx="1347" c:formatCode="m/d/yyyy;@">
                  <c:v>1/19/2017</c:v>
                </c:pt>
                <c:pt idx="1348" c:formatCode="m/d/yyyy;@">
                  <c:v>1/21/2017</c:v>
                </c:pt>
                <c:pt idx="1349" c:formatCode="m/d/yyyy;@">
                  <c:v>1/21/2017</c:v>
                </c:pt>
                <c:pt idx="1350" c:formatCode="m/d/yyyy;@">
                  <c:v>1/23/2017</c:v>
                </c:pt>
                <c:pt idx="1351" c:formatCode="m/d/yyyy;@">
                  <c:v>1/23/2017</c:v>
                </c:pt>
                <c:pt idx="1352" c:formatCode="m/d/yyyy;@">
                  <c:v>1/27/2017</c:v>
                </c:pt>
                <c:pt idx="1353" c:formatCode="m/d/yyyy;@">
                  <c:v>1/27/2017</c:v>
                </c:pt>
                <c:pt idx="1354" c:formatCode="m/d/yyyy;@">
                  <c:v>1/27/2017</c:v>
                </c:pt>
                <c:pt idx="1355" c:formatCode="m/d/yyyy;@">
                  <c:v>1/28/2017</c:v>
                </c:pt>
                <c:pt idx="1356" c:formatCode="m/d/yyyy;@">
                  <c:v>1/31/2017</c:v>
                </c:pt>
                <c:pt idx="1357" c:formatCode="m/d/yyyy;@">
                  <c:v>1/31/2017</c:v>
                </c:pt>
                <c:pt idx="1358" c:formatCode="m/d/yyyy;@">
                  <c:v>2/1/2017</c:v>
                </c:pt>
                <c:pt idx="1359" c:formatCode="m/d/yyyy;@">
                  <c:v>2/2/2017</c:v>
                </c:pt>
                <c:pt idx="1360" c:formatCode="m/d/yyyy;@">
                  <c:v>2/2/2017</c:v>
                </c:pt>
                <c:pt idx="1361" c:formatCode="m/d/yyyy;@">
                  <c:v>2/3/2017</c:v>
                </c:pt>
                <c:pt idx="1362" c:formatCode="m/d/yyyy;@">
                  <c:v>2/4/2017</c:v>
                </c:pt>
                <c:pt idx="1363" c:formatCode="m/d/yyyy;@">
                  <c:v>2/6/2017</c:v>
                </c:pt>
                <c:pt idx="1364" c:formatCode="m/d/yyyy;@">
                  <c:v>2/7/2017</c:v>
                </c:pt>
                <c:pt idx="1365" c:formatCode="m/d/yyyy;@">
                  <c:v>2/9/2017</c:v>
                </c:pt>
                <c:pt idx="1366" c:formatCode="m/d/yyyy;@">
                  <c:v>2/9/2017</c:v>
                </c:pt>
                <c:pt idx="1367" c:formatCode="m/d/yyyy;@">
                  <c:v>2/9/2017</c:v>
                </c:pt>
                <c:pt idx="1368" c:formatCode="m/d/yyyy;@">
                  <c:v>2/13/2017</c:v>
                </c:pt>
                <c:pt idx="1369" c:formatCode="m/d/yyyy;@">
                  <c:v>2/14/2017</c:v>
                </c:pt>
                <c:pt idx="1370" c:formatCode="m/d/yyyy;@">
                  <c:v>2/14/2017</c:v>
                </c:pt>
                <c:pt idx="1371" c:formatCode="m/d/yyyy;@">
                  <c:v>2/17/2017</c:v>
                </c:pt>
                <c:pt idx="1372" c:formatCode="m/d/yyyy;@">
                  <c:v>2/17/2017</c:v>
                </c:pt>
                <c:pt idx="1373" c:formatCode="m/d/yyyy;@">
                  <c:v>2/19/2017</c:v>
                </c:pt>
                <c:pt idx="1374" c:formatCode="m/d/yyyy;@">
                  <c:v>2/20/2017</c:v>
                </c:pt>
                <c:pt idx="1375" c:formatCode="m/d/yyyy;@">
                  <c:v>2/21/2017</c:v>
                </c:pt>
                <c:pt idx="1376" c:formatCode="m/d/yyyy;@">
                  <c:v>2/22/2017</c:v>
                </c:pt>
                <c:pt idx="1377" c:formatCode="m/d/yyyy;@">
                  <c:v>2/23/2017</c:v>
                </c:pt>
                <c:pt idx="1378" c:formatCode="m/d/yyyy;@">
                  <c:v>2/24/2017</c:v>
                </c:pt>
                <c:pt idx="1379" c:formatCode="m/d/yyyy;@">
                  <c:v>3/2/2017</c:v>
                </c:pt>
                <c:pt idx="1380" c:formatCode="m/d/yyyy;@">
                  <c:v>3/2/2017</c:v>
                </c:pt>
                <c:pt idx="1381" c:formatCode="m/d/yyyy;@">
                  <c:v>3/6/2017</c:v>
                </c:pt>
                <c:pt idx="1382" c:formatCode="m/d/yyyy;@">
                  <c:v>3/6/2017</c:v>
                </c:pt>
                <c:pt idx="1383" c:formatCode="m/d/yyyy;@">
                  <c:v>3/6/2017</c:v>
                </c:pt>
                <c:pt idx="1384" c:formatCode="m/d/yyyy;@">
                  <c:v>3/7/2017</c:v>
                </c:pt>
                <c:pt idx="1385" c:formatCode="m/d/yyyy;@">
                  <c:v>3/8/2017</c:v>
                </c:pt>
                <c:pt idx="1386" c:formatCode="m/d/yyyy;@">
                  <c:v>3/9/2017</c:v>
                </c:pt>
                <c:pt idx="1387" c:formatCode="m/d/yyyy;@">
                  <c:v>3/9/2017</c:v>
                </c:pt>
                <c:pt idx="1388" c:formatCode="m/d/yyyy;@">
                  <c:v>3/13/2017</c:v>
                </c:pt>
                <c:pt idx="1389" c:formatCode="m/d/yyyy;@">
                  <c:v>3/13/2017</c:v>
                </c:pt>
                <c:pt idx="1390" c:formatCode="m/d/yyyy;@">
                  <c:v>3/14/2017</c:v>
                </c:pt>
                <c:pt idx="1391" c:formatCode="m/d/yyyy;@">
                  <c:v>3/14/2017</c:v>
                </c:pt>
                <c:pt idx="1392" c:formatCode="m/d/yyyy;@">
                  <c:v>3/15/2017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Date'!$C$6:$C$1399</c:f>
              <c:numCache>
                <c:formatCode>General</c:formatCode>
                <c:ptCount val="1394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  <c:pt idx="1393">
                  <c:v>493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outcomes 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Date'!$A$6:$A$1399</c:f>
              <c:strCache>
                <c:ptCount val="1394"/>
                <c:pt idx="0" c:formatCode="m/d/yyyy;@">
                  <c:v>7/19/2010</c:v>
                </c:pt>
                <c:pt idx="1" c:formatCode="m/d/yyyy;@">
                  <c:v>10/27/2010</c:v>
                </c:pt>
                <c:pt idx="2" c:formatCode="m/d/yyyy;@">
                  <c:v>12/19/2010</c:v>
                </c:pt>
                <c:pt idx="3" c:formatCode="m/d/yyyy;@">
                  <c:v>3/31/2011</c:v>
                </c:pt>
                <c:pt idx="4" c:formatCode="m/d/yyyy;@">
                  <c:v>4/11/2011</c:v>
                </c:pt>
                <c:pt idx="5" c:formatCode="m/d/yyyy;@">
                  <c:v>12/6/2011</c:v>
                </c:pt>
                <c:pt idx="6" c:formatCode="m/d/yyyy;@">
                  <c:v>12/7/2011</c:v>
                </c:pt>
                <c:pt idx="7" c:formatCode="m/d/yyyy;@">
                  <c:v>1/15/2012</c:v>
                </c:pt>
                <c:pt idx="8" c:formatCode="m/d/yyyy;@">
                  <c:v>3/2/2012</c:v>
                </c:pt>
                <c:pt idx="9" c:formatCode="m/d/yyyy;@">
                  <c:v>4/14/2012</c:v>
                </c:pt>
                <c:pt idx="10" c:formatCode="m/d/yyyy;@">
                  <c:v>4/27/2012</c:v>
                </c:pt>
                <c:pt idx="11" c:formatCode="m/d/yyyy;@">
                  <c:v>9/6/2012</c:v>
                </c:pt>
                <c:pt idx="12" c:formatCode="m/d/yyyy;@">
                  <c:v>11/13/2012</c:v>
                </c:pt>
                <c:pt idx="13" c:formatCode="m/d/yyyy;@">
                  <c:v>11/20/2012</c:v>
                </c:pt>
                <c:pt idx="14" c:formatCode="m/d/yyyy;@">
                  <c:v>11/26/2012</c:v>
                </c:pt>
                <c:pt idx="15" c:formatCode="m/d/yyyy;@">
                  <c:v>4/4/2013</c:v>
                </c:pt>
                <c:pt idx="16" c:formatCode="m/d/yyyy;@">
                  <c:v>4/11/2013</c:v>
                </c:pt>
                <c:pt idx="17" c:formatCode="m/d/yyyy;@">
                  <c:v>4/27/2013</c:v>
                </c:pt>
                <c:pt idx="18" c:formatCode="m/d/yyyy;@">
                  <c:v>6/7/2013</c:v>
                </c:pt>
                <c:pt idx="19" c:formatCode="m/d/yyyy;@">
                  <c:v>6/22/2013</c:v>
                </c:pt>
                <c:pt idx="20" c:formatCode="m/d/yyyy;@">
                  <c:v>7/11/2013</c:v>
                </c:pt>
                <c:pt idx="21" c:formatCode="m/d/yyyy;@">
                  <c:v>7/22/2013</c:v>
                </c:pt>
                <c:pt idx="22" c:formatCode="m/d/yyyy;@">
                  <c:v>8/5/2013</c:v>
                </c:pt>
                <c:pt idx="23" c:formatCode="m/d/yyyy;@">
                  <c:v>10/3/2013</c:v>
                </c:pt>
                <c:pt idx="24" c:formatCode="m/d/yyyy;@">
                  <c:v>11/13/2013</c:v>
                </c:pt>
                <c:pt idx="25" c:formatCode="m/d/yyyy;@">
                  <c:v>12/2/2013</c:v>
                </c:pt>
                <c:pt idx="26" c:formatCode="m/d/yyyy;@">
                  <c:v>4/1/2014</c:v>
                </c:pt>
                <c:pt idx="27" c:formatCode="m/d/yyyy;@">
                  <c:v>4/10/2014</c:v>
                </c:pt>
                <c:pt idx="28" c:formatCode="m/d/yyyy;@">
                  <c:v>4/11/2014</c:v>
                </c:pt>
                <c:pt idx="29" c:formatCode="m/d/yyyy;@">
                  <c:v>4/16/2014</c:v>
                </c:pt>
                <c:pt idx="30" c:formatCode="m/d/yyyy;@">
                  <c:v>4/17/2014</c:v>
                </c:pt>
                <c:pt idx="31" c:formatCode="m/d/yyyy;@">
                  <c:v>4/18/2014</c:v>
                </c:pt>
                <c:pt idx="32" c:formatCode="m/d/yyyy;@">
                  <c:v>4/18/2014</c:v>
                </c:pt>
                <c:pt idx="33" c:formatCode="m/d/yyyy;@">
                  <c:v>4/23/2014</c:v>
                </c:pt>
                <c:pt idx="34" c:formatCode="m/d/yyyy;@">
                  <c:v>4/24/2014</c:v>
                </c:pt>
                <c:pt idx="35" c:formatCode="m/d/yyyy;@">
                  <c:v>4/24/2014</c:v>
                </c:pt>
                <c:pt idx="36" c:formatCode="m/d/yyyy;@">
                  <c:v>4/24/2014</c:v>
                </c:pt>
                <c:pt idx="37" c:formatCode="m/d/yyyy;@">
                  <c:v>4/25/2014</c:v>
                </c:pt>
                <c:pt idx="38" c:formatCode="m/d/yyyy;@">
                  <c:v>4/26/2014</c:v>
                </c:pt>
                <c:pt idx="39" c:formatCode="m/d/yyyy;@">
                  <c:v>4/29/2014</c:v>
                </c:pt>
                <c:pt idx="40" c:formatCode="m/d/yyyy;@">
                  <c:v>4/29/2014</c:v>
                </c:pt>
                <c:pt idx="41" c:formatCode="m/d/yyyy;@">
                  <c:v>4/30/2014</c:v>
                </c:pt>
                <c:pt idx="42" c:formatCode="m/d/yyyy;@">
                  <c:v>5/1/2014</c:v>
                </c:pt>
                <c:pt idx="43" c:formatCode="m/d/yyyy;@">
                  <c:v>5/1/2014</c:v>
                </c:pt>
                <c:pt idx="44" c:formatCode="m/d/yyyy;@">
                  <c:v>5/2/2014</c:v>
                </c:pt>
                <c:pt idx="45" c:formatCode="m/d/yyyy;@">
                  <c:v>5/2/2014</c:v>
                </c:pt>
                <c:pt idx="46" c:formatCode="m/d/yyyy;@">
                  <c:v>5/5/2014</c:v>
                </c:pt>
                <c:pt idx="47" c:formatCode="m/d/yyyy;@">
                  <c:v>5/6/2014</c:v>
                </c:pt>
                <c:pt idx="48" c:formatCode="m/d/yyyy;@">
                  <c:v>5/6/2014</c:v>
                </c:pt>
                <c:pt idx="49" c:formatCode="m/d/yyyy;@">
                  <c:v>5/6/2014</c:v>
                </c:pt>
                <c:pt idx="50" c:formatCode="m/d/yyyy;@">
                  <c:v>5/7/2014</c:v>
                </c:pt>
                <c:pt idx="51" c:formatCode="m/d/yyyy;@">
                  <c:v>5/7/2014</c:v>
                </c:pt>
                <c:pt idx="52" c:formatCode="m/d/yyyy;@">
                  <c:v>5/7/2014</c:v>
                </c:pt>
                <c:pt idx="53" c:formatCode="m/d/yyyy;@">
                  <c:v>5/7/2014</c:v>
                </c:pt>
                <c:pt idx="54" c:formatCode="m/d/yyyy;@">
                  <c:v>5/12/2014</c:v>
                </c:pt>
                <c:pt idx="55" c:formatCode="m/d/yyyy;@">
                  <c:v>5/13/2014</c:v>
                </c:pt>
                <c:pt idx="56" c:formatCode="m/d/yyyy;@">
                  <c:v>5/13/2014</c:v>
                </c:pt>
                <c:pt idx="57" c:formatCode="m/d/yyyy;@">
                  <c:v>5/13/2014</c:v>
                </c:pt>
                <c:pt idx="58" c:formatCode="m/d/yyyy;@">
                  <c:v>5/15/2014</c:v>
                </c:pt>
                <c:pt idx="59" c:formatCode="m/d/yyyy;@">
                  <c:v>5/16/2014</c:v>
                </c:pt>
                <c:pt idx="60" c:formatCode="m/d/yyyy;@">
                  <c:v>5/16/2014</c:v>
                </c:pt>
                <c:pt idx="61" c:formatCode="m/d/yyyy;@">
                  <c:v>5/16/2014</c:v>
                </c:pt>
                <c:pt idx="62" c:formatCode="m/d/yyyy;@">
                  <c:v>5/17/2014</c:v>
                </c:pt>
                <c:pt idx="63" c:formatCode="m/d/yyyy;@">
                  <c:v>5/19/2014</c:v>
                </c:pt>
                <c:pt idx="64" c:formatCode="m/d/yyyy;@">
                  <c:v>5/19/2014</c:v>
                </c:pt>
                <c:pt idx="65" c:formatCode="m/d/yyyy;@">
                  <c:v>5/19/2014</c:v>
                </c:pt>
                <c:pt idx="66" c:formatCode="m/d/yyyy;@">
                  <c:v>5/20/2014</c:v>
                </c:pt>
                <c:pt idx="67" c:formatCode="m/d/yyyy;@">
                  <c:v>5/20/2014</c:v>
                </c:pt>
                <c:pt idx="68" c:formatCode="m/d/yyyy;@">
                  <c:v>5/20/2014</c:v>
                </c:pt>
                <c:pt idx="69" c:formatCode="m/d/yyyy;@">
                  <c:v>5/20/2014</c:v>
                </c:pt>
                <c:pt idx="70" c:formatCode="m/d/yyyy;@">
                  <c:v>5/20/2014</c:v>
                </c:pt>
                <c:pt idx="71" c:formatCode="m/d/yyyy;@">
                  <c:v>5/20/2014</c:v>
                </c:pt>
                <c:pt idx="72" c:formatCode="m/d/yyyy;@">
                  <c:v>5/21/2014</c:v>
                </c:pt>
                <c:pt idx="73" c:formatCode="m/d/yyyy;@">
                  <c:v>5/21/2014</c:v>
                </c:pt>
                <c:pt idx="74" c:formatCode="m/d/yyyy;@">
                  <c:v>5/21/2014</c:v>
                </c:pt>
                <c:pt idx="75" c:formatCode="m/d/yyyy;@">
                  <c:v>5/21/2014</c:v>
                </c:pt>
                <c:pt idx="76" c:formatCode="m/d/yyyy;@">
                  <c:v>5/21/2014</c:v>
                </c:pt>
                <c:pt idx="77" c:formatCode="m/d/yyyy;@">
                  <c:v>5/22/2014</c:v>
                </c:pt>
                <c:pt idx="78" c:formatCode="m/d/yyyy;@">
                  <c:v>5/22/2014</c:v>
                </c:pt>
                <c:pt idx="79" c:formatCode="m/d/yyyy;@">
                  <c:v>5/22/2014</c:v>
                </c:pt>
                <c:pt idx="80" c:formatCode="m/d/yyyy;@">
                  <c:v>5/22/2014</c:v>
                </c:pt>
                <c:pt idx="81" c:formatCode="m/d/yyyy;@">
                  <c:v>5/25/2014</c:v>
                </c:pt>
                <c:pt idx="82" c:formatCode="m/d/yyyy;@">
                  <c:v>5/25/2014</c:v>
                </c:pt>
                <c:pt idx="83" c:formatCode="m/d/yyyy;@">
                  <c:v>5/26/2014</c:v>
                </c:pt>
                <c:pt idx="84" c:formatCode="m/d/yyyy;@">
                  <c:v>5/26/2014</c:v>
                </c:pt>
                <c:pt idx="85" c:formatCode="m/d/yyyy;@">
                  <c:v>5/27/2014</c:v>
                </c:pt>
                <c:pt idx="86" c:formatCode="m/d/yyyy;@">
                  <c:v>5/27/2014</c:v>
                </c:pt>
                <c:pt idx="87" c:formatCode="m/d/yyyy;@">
                  <c:v>5/28/2014</c:v>
                </c:pt>
                <c:pt idx="88" c:formatCode="m/d/yyyy;@">
                  <c:v>5/28/2014</c:v>
                </c:pt>
                <c:pt idx="89" c:formatCode="m/d/yyyy;@">
                  <c:v>5/29/2014</c:v>
                </c:pt>
                <c:pt idx="90" c:formatCode="m/d/yyyy;@">
                  <c:v>5/29/2014</c:v>
                </c:pt>
                <c:pt idx="91" c:formatCode="m/d/yyyy;@">
                  <c:v>5/29/2014</c:v>
                </c:pt>
                <c:pt idx="92" c:formatCode="m/d/yyyy;@">
                  <c:v>5/30/2014</c:v>
                </c:pt>
                <c:pt idx="93" c:formatCode="m/d/yyyy;@">
                  <c:v>5/30/2014</c:v>
                </c:pt>
                <c:pt idx="94" c:formatCode="m/d/yyyy;@">
                  <c:v>5/30/2014</c:v>
                </c:pt>
                <c:pt idx="95" c:formatCode="m/d/yyyy;@">
                  <c:v>6/1/2014</c:v>
                </c:pt>
                <c:pt idx="96" c:formatCode="m/d/yyyy;@">
                  <c:v>6/1/2014</c:v>
                </c:pt>
                <c:pt idx="97" c:formatCode="m/d/yyyy;@">
                  <c:v>6/2/2014</c:v>
                </c:pt>
                <c:pt idx="98" c:formatCode="m/d/yyyy;@">
                  <c:v>6/2/2014</c:v>
                </c:pt>
                <c:pt idx="99" c:formatCode="m/d/yyyy;@">
                  <c:v>6/3/2014</c:v>
                </c:pt>
                <c:pt idx="100" c:formatCode="m/d/yyyy;@">
                  <c:v>6/3/2014</c:v>
                </c:pt>
                <c:pt idx="101" c:formatCode="m/d/yyyy;@">
                  <c:v>6/3/2014</c:v>
                </c:pt>
                <c:pt idx="102" c:formatCode="m/d/yyyy;@">
                  <c:v>6/3/2014</c:v>
                </c:pt>
                <c:pt idx="103" c:formatCode="m/d/yyyy;@">
                  <c:v>6/3/2014</c:v>
                </c:pt>
                <c:pt idx="104" c:formatCode="m/d/yyyy;@">
                  <c:v>6/4/2014</c:v>
                </c:pt>
                <c:pt idx="105" c:formatCode="m/d/yyyy;@">
                  <c:v>6/5/2014</c:v>
                </c:pt>
                <c:pt idx="106" c:formatCode="m/d/yyyy;@">
                  <c:v>6/5/2014</c:v>
                </c:pt>
                <c:pt idx="107" c:formatCode="m/d/yyyy;@">
                  <c:v>6/6/2014</c:v>
                </c:pt>
                <c:pt idx="108" c:formatCode="m/d/yyyy;@">
                  <c:v>6/6/2014</c:v>
                </c:pt>
                <c:pt idx="109" c:formatCode="m/d/yyyy;@">
                  <c:v>6/8/2014</c:v>
                </c:pt>
                <c:pt idx="110" c:formatCode="m/d/yyyy;@">
                  <c:v>6/9/2014</c:v>
                </c:pt>
                <c:pt idx="111" c:formatCode="m/d/yyyy;@">
                  <c:v>6/9/2014</c:v>
                </c:pt>
                <c:pt idx="112" c:formatCode="m/d/yyyy;@">
                  <c:v>6/10/2014</c:v>
                </c:pt>
                <c:pt idx="113" c:formatCode="m/d/yyyy;@">
                  <c:v>6/10/2014</c:v>
                </c:pt>
                <c:pt idx="114" c:formatCode="m/d/yyyy;@">
                  <c:v>6/11/2014</c:v>
                </c:pt>
                <c:pt idx="115" c:formatCode="m/d/yyyy;@">
                  <c:v>6/12/2014</c:v>
                </c:pt>
                <c:pt idx="116" c:formatCode="m/d/yyyy;@">
                  <c:v>6/12/2014</c:v>
                </c:pt>
                <c:pt idx="117" c:formatCode="m/d/yyyy;@">
                  <c:v>6/13/2014</c:v>
                </c:pt>
                <c:pt idx="118" c:formatCode="m/d/yyyy;@">
                  <c:v>6/14/2014</c:v>
                </c:pt>
                <c:pt idx="119" c:formatCode="m/d/yyyy;@">
                  <c:v>6/16/2014</c:v>
                </c:pt>
                <c:pt idx="120" c:formatCode="m/d/yyyy;@">
                  <c:v>6/16/2014</c:v>
                </c:pt>
                <c:pt idx="121" c:formatCode="m/d/yyyy;@">
                  <c:v>6/16/2014</c:v>
                </c:pt>
                <c:pt idx="122" c:formatCode="m/d/yyyy;@">
                  <c:v>6/17/2014</c:v>
                </c:pt>
                <c:pt idx="123" c:formatCode="m/d/yyyy;@">
                  <c:v>6/18/2014</c:v>
                </c:pt>
                <c:pt idx="124" c:formatCode="m/d/yyyy;@">
                  <c:v>6/18/2014</c:v>
                </c:pt>
                <c:pt idx="125" c:formatCode="m/d/yyyy;@">
                  <c:v>6/18/2014</c:v>
                </c:pt>
                <c:pt idx="126" c:formatCode="m/d/yyyy;@">
                  <c:v>6/18/2014</c:v>
                </c:pt>
                <c:pt idx="127" c:formatCode="m/d/yyyy;@">
                  <c:v>6/18/2014</c:v>
                </c:pt>
                <c:pt idx="128" c:formatCode="m/d/yyyy;@">
                  <c:v>6/19/2014</c:v>
                </c:pt>
                <c:pt idx="129" c:formatCode="m/d/yyyy;@">
                  <c:v>6/19/2014</c:v>
                </c:pt>
                <c:pt idx="130" c:formatCode="m/d/yyyy;@">
                  <c:v>6/19/2014</c:v>
                </c:pt>
                <c:pt idx="131" c:formatCode="m/d/yyyy;@">
                  <c:v>6/20/2014</c:v>
                </c:pt>
                <c:pt idx="132" c:formatCode="m/d/yyyy;@">
                  <c:v>6/21/2014</c:v>
                </c:pt>
                <c:pt idx="133" c:formatCode="m/d/yyyy;@">
                  <c:v>6/21/2014</c:v>
                </c:pt>
                <c:pt idx="134" c:formatCode="m/d/yyyy;@">
                  <c:v>6/22/2014</c:v>
                </c:pt>
                <c:pt idx="135" c:formatCode="m/d/yyyy;@">
                  <c:v>6/23/2014</c:v>
                </c:pt>
                <c:pt idx="136" c:formatCode="m/d/yyyy;@">
                  <c:v>6/24/2014</c:v>
                </c:pt>
                <c:pt idx="137" c:formatCode="m/d/yyyy;@">
                  <c:v>6/25/2014</c:v>
                </c:pt>
                <c:pt idx="138" c:formatCode="m/d/yyyy;@">
                  <c:v>6/25/2014</c:v>
                </c:pt>
                <c:pt idx="139" c:formatCode="m/d/yyyy;@">
                  <c:v>6/25/2014</c:v>
                </c:pt>
                <c:pt idx="140" c:formatCode="m/d/yyyy;@">
                  <c:v>6/26/2014</c:v>
                </c:pt>
                <c:pt idx="141" c:formatCode="m/d/yyyy;@">
                  <c:v>6/27/2014</c:v>
                </c:pt>
                <c:pt idx="142" c:formatCode="m/d/yyyy;@">
                  <c:v>6/30/2014</c:v>
                </c:pt>
                <c:pt idx="143" c:formatCode="m/d/yyyy;@">
                  <c:v>6/30/2014</c:v>
                </c:pt>
                <c:pt idx="144" c:formatCode="m/d/yyyy;@">
                  <c:v>6/30/2014</c:v>
                </c:pt>
                <c:pt idx="145" c:formatCode="m/d/yyyy;@">
                  <c:v>6/30/2014</c:v>
                </c:pt>
                <c:pt idx="146" c:formatCode="m/d/yyyy;@">
                  <c:v>6/30/2014</c:v>
                </c:pt>
                <c:pt idx="147" c:formatCode="m/d/yyyy;@">
                  <c:v>7/1/2014</c:v>
                </c:pt>
                <c:pt idx="148" c:formatCode="m/d/yyyy;@">
                  <c:v>7/1/2014</c:v>
                </c:pt>
                <c:pt idx="149" c:formatCode="m/d/yyyy;@">
                  <c:v>7/2/2014</c:v>
                </c:pt>
                <c:pt idx="150" c:formatCode="m/d/yyyy;@">
                  <c:v>7/2/2014</c:v>
                </c:pt>
                <c:pt idx="151" c:formatCode="m/d/yyyy;@">
                  <c:v>7/2/2014</c:v>
                </c:pt>
                <c:pt idx="152" c:formatCode="m/d/yyyy;@">
                  <c:v>7/5/2014</c:v>
                </c:pt>
                <c:pt idx="153" c:formatCode="m/d/yyyy;@">
                  <c:v>7/6/2014</c:v>
                </c:pt>
                <c:pt idx="154" c:formatCode="m/d/yyyy;@">
                  <c:v>7/6/2014</c:v>
                </c:pt>
                <c:pt idx="155" c:formatCode="m/d/yyyy;@">
                  <c:v>7/7/2014</c:v>
                </c:pt>
                <c:pt idx="156" c:formatCode="m/d/yyyy;@">
                  <c:v>7/7/2014</c:v>
                </c:pt>
                <c:pt idx="157" c:formatCode="m/d/yyyy;@">
                  <c:v>7/7/2014</c:v>
                </c:pt>
                <c:pt idx="158" c:formatCode="m/d/yyyy;@">
                  <c:v>7/8/2014</c:v>
                </c:pt>
                <c:pt idx="159" c:formatCode="m/d/yyyy;@">
                  <c:v>7/8/2014</c:v>
                </c:pt>
                <c:pt idx="160" c:formatCode="m/d/yyyy;@">
                  <c:v>7/8/2014</c:v>
                </c:pt>
                <c:pt idx="161" c:formatCode="m/d/yyyy;@">
                  <c:v>7/8/2014</c:v>
                </c:pt>
                <c:pt idx="162" c:formatCode="m/d/yyyy;@">
                  <c:v>7/9/2014</c:v>
                </c:pt>
                <c:pt idx="163" c:formatCode="m/d/yyyy;@">
                  <c:v>7/9/2014</c:v>
                </c:pt>
                <c:pt idx="164" c:formatCode="m/d/yyyy;@">
                  <c:v>7/9/2014</c:v>
                </c:pt>
                <c:pt idx="165" c:formatCode="m/d/yyyy;@">
                  <c:v>7/9/2014</c:v>
                </c:pt>
                <c:pt idx="166" c:formatCode="m/d/yyyy;@">
                  <c:v>7/9/2014</c:v>
                </c:pt>
                <c:pt idx="167" c:formatCode="m/d/yyyy;@">
                  <c:v>7/9/2014</c:v>
                </c:pt>
                <c:pt idx="168" c:formatCode="m/d/yyyy;@">
                  <c:v>7/9/2014</c:v>
                </c:pt>
                <c:pt idx="169" c:formatCode="m/d/yyyy;@">
                  <c:v>7/9/2014</c:v>
                </c:pt>
                <c:pt idx="170" c:formatCode="m/d/yyyy;@">
                  <c:v>7/9/2014</c:v>
                </c:pt>
                <c:pt idx="171" c:formatCode="m/d/yyyy;@">
                  <c:v>7/10/2014</c:v>
                </c:pt>
                <c:pt idx="172" c:formatCode="m/d/yyyy;@">
                  <c:v>7/10/2014</c:v>
                </c:pt>
                <c:pt idx="173" c:formatCode="m/d/yyyy;@">
                  <c:v>7/10/2014</c:v>
                </c:pt>
                <c:pt idx="174" c:formatCode="m/d/yyyy;@">
                  <c:v>7/10/2014</c:v>
                </c:pt>
                <c:pt idx="175" c:formatCode="m/d/yyyy;@">
                  <c:v>7/11/2014</c:v>
                </c:pt>
                <c:pt idx="176" c:formatCode="m/d/yyyy;@">
                  <c:v>7/11/2014</c:v>
                </c:pt>
                <c:pt idx="177" c:formatCode="m/d/yyyy;@">
                  <c:v>7/11/2014</c:v>
                </c:pt>
                <c:pt idx="178" c:formatCode="m/d/yyyy;@">
                  <c:v>7/11/2014</c:v>
                </c:pt>
                <c:pt idx="179" c:formatCode="m/d/yyyy;@">
                  <c:v>7/13/2014</c:v>
                </c:pt>
                <c:pt idx="180" c:formatCode="m/d/yyyy;@">
                  <c:v>7/13/2014</c:v>
                </c:pt>
                <c:pt idx="181" c:formatCode="m/d/yyyy;@">
                  <c:v>7/13/2014</c:v>
                </c:pt>
                <c:pt idx="182" c:formatCode="m/d/yyyy;@">
                  <c:v>7/14/2014</c:v>
                </c:pt>
                <c:pt idx="183" c:formatCode="m/d/yyyy;@">
                  <c:v>7/14/2014</c:v>
                </c:pt>
                <c:pt idx="184" c:formatCode="m/d/yyyy;@">
                  <c:v>7/14/2014</c:v>
                </c:pt>
                <c:pt idx="185" c:formatCode="m/d/yyyy;@">
                  <c:v>7/14/2014</c:v>
                </c:pt>
                <c:pt idx="186" c:formatCode="m/d/yyyy;@">
                  <c:v>7/15/2014</c:v>
                </c:pt>
                <c:pt idx="187" c:formatCode="m/d/yyyy;@">
                  <c:v>7/16/2014</c:v>
                </c:pt>
                <c:pt idx="188" c:formatCode="m/d/yyyy;@">
                  <c:v>7/16/2014</c:v>
                </c:pt>
                <c:pt idx="189" c:formatCode="m/d/yyyy;@">
                  <c:v>7/17/2014</c:v>
                </c:pt>
                <c:pt idx="190" c:formatCode="m/d/yyyy;@">
                  <c:v>7/19/2014</c:v>
                </c:pt>
                <c:pt idx="191" c:formatCode="m/d/yyyy;@">
                  <c:v>7/19/2014</c:v>
                </c:pt>
                <c:pt idx="192" c:formatCode="m/d/yyyy;@">
                  <c:v>7/21/2014</c:v>
                </c:pt>
                <c:pt idx="193" c:formatCode="m/d/yyyy;@">
                  <c:v>7/21/2014</c:v>
                </c:pt>
                <c:pt idx="194" c:formatCode="m/d/yyyy;@">
                  <c:v>7/21/2014</c:v>
                </c:pt>
                <c:pt idx="195" c:formatCode="m/d/yyyy;@">
                  <c:v>7/21/2014</c:v>
                </c:pt>
                <c:pt idx="196" c:formatCode="m/d/yyyy;@">
                  <c:v>7/22/2014</c:v>
                </c:pt>
                <c:pt idx="197" c:formatCode="m/d/yyyy;@">
                  <c:v>7/22/2014</c:v>
                </c:pt>
                <c:pt idx="198" c:formatCode="m/d/yyyy;@">
                  <c:v>7/22/2014</c:v>
                </c:pt>
                <c:pt idx="199" c:formatCode="m/d/yyyy;@">
                  <c:v>7/23/2014</c:v>
                </c:pt>
                <c:pt idx="200" c:formatCode="m/d/yyyy;@">
                  <c:v>7/23/2014</c:v>
                </c:pt>
                <c:pt idx="201" c:formatCode="m/d/yyyy;@">
                  <c:v>7/23/2014</c:v>
                </c:pt>
                <c:pt idx="202" c:formatCode="m/d/yyyy;@">
                  <c:v>7/23/2014</c:v>
                </c:pt>
                <c:pt idx="203" c:formatCode="m/d/yyyy;@">
                  <c:v>7/24/2014</c:v>
                </c:pt>
                <c:pt idx="204" c:formatCode="m/d/yyyy;@">
                  <c:v>7/25/2014</c:v>
                </c:pt>
                <c:pt idx="205" c:formatCode="m/d/yyyy;@">
                  <c:v>7/26/2014</c:v>
                </c:pt>
                <c:pt idx="206" c:formatCode="m/d/yyyy;@">
                  <c:v>7/28/2014</c:v>
                </c:pt>
                <c:pt idx="207" c:formatCode="m/d/yyyy;@">
                  <c:v>7/28/2014</c:v>
                </c:pt>
                <c:pt idx="208" c:formatCode="m/d/yyyy;@">
                  <c:v>7/28/2014</c:v>
                </c:pt>
                <c:pt idx="209" c:formatCode="m/d/yyyy;@">
                  <c:v>7/28/2014</c:v>
                </c:pt>
                <c:pt idx="210" c:formatCode="m/d/yyyy;@">
                  <c:v>7/29/2014</c:v>
                </c:pt>
                <c:pt idx="211" c:formatCode="m/d/yyyy;@">
                  <c:v>7/30/2014</c:v>
                </c:pt>
                <c:pt idx="212" c:formatCode="m/d/yyyy;@">
                  <c:v>7/30/2014</c:v>
                </c:pt>
                <c:pt idx="213" c:formatCode="m/d/yyyy;@">
                  <c:v>7/31/2014</c:v>
                </c:pt>
                <c:pt idx="214" c:formatCode="m/d/yyyy;@">
                  <c:v>7/31/2014</c:v>
                </c:pt>
                <c:pt idx="215" c:formatCode="m/d/yyyy;@">
                  <c:v>7/31/2014</c:v>
                </c:pt>
                <c:pt idx="216" c:formatCode="m/d/yyyy;@">
                  <c:v>7/31/2014</c:v>
                </c:pt>
                <c:pt idx="217" c:formatCode="m/d/yyyy;@">
                  <c:v>7/31/2014</c:v>
                </c:pt>
                <c:pt idx="218" c:formatCode="m/d/yyyy;@">
                  <c:v>8/1/2014</c:v>
                </c:pt>
                <c:pt idx="219" c:formatCode="m/d/yyyy;@">
                  <c:v>8/1/2014</c:v>
                </c:pt>
                <c:pt idx="220" c:formatCode="m/d/yyyy;@">
                  <c:v>8/2/2014</c:v>
                </c:pt>
                <c:pt idx="221" c:formatCode="m/d/yyyy;@">
                  <c:v>8/2/2014</c:v>
                </c:pt>
                <c:pt idx="222" c:formatCode="m/d/yyyy;@">
                  <c:v>8/3/2014</c:v>
                </c:pt>
                <c:pt idx="223" c:formatCode="m/d/yyyy;@">
                  <c:v>8/4/2014</c:v>
                </c:pt>
                <c:pt idx="224" c:formatCode="m/d/yyyy;@">
                  <c:v>8/5/2014</c:v>
                </c:pt>
                <c:pt idx="225" c:formatCode="m/d/yyyy;@">
                  <c:v>8/5/2014</c:v>
                </c:pt>
                <c:pt idx="226" c:formatCode="m/d/yyyy;@">
                  <c:v>8/5/2014</c:v>
                </c:pt>
                <c:pt idx="227" c:formatCode="m/d/yyyy;@">
                  <c:v>8/7/2014</c:v>
                </c:pt>
                <c:pt idx="228" c:formatCode="m/d/yyyy;@">
                  <c:v>8/7/2014</c:v>
                </c:pt>
                <c:pt idx="229" c:formatCode="m/d/yyyy;@">
                  <c:v>8/7/2014</c:v>
                </c:pt>
                <c:pt idx="230" c:formatCode="m/d/yyyy;@">
                  <c:v>8/7/2014</c:v>
                </c:pt>
                <c:pt idx="231" c:formatCode="m/d/yyyy;@">
                  <c:v>8/10/2014</c:v>
                </c:pt>
                <c:pt idx="232" c:formatCode="m/d/yyyy;@">
                  <c:v>8/10/2014</c:v>
                </c:pt>
                <c:pt idx="233" c:formatCode="m/d/yyyy;@">
                  <c:v>8/11/2014</c:v>
                </c:pt>
                <c:pt idx="234" c:formatCode="m/d/yyyy;@">
                  <c:v>8/11/2014</c:v>
                </c:pt>
                <c:pt idx="235" c:formatCode="m/d/yyyy;@">
                  <c:v>8/11/2014</c:v>
                </c:pt>
                <c:pt idx="236" c:formatCode="m/d/yyyy;@">
                  <c:v>8/11/2014</c:v>
                </c:pt>
                <c:pt idx="237" c:formatCode="m/d/yyyy;@">
                  <c:v>8/12/2014</c:v>
                </c:pt>
                <c:pt idx="238" c:formatCode="m/d/yyyy;@">
                  <c:v>8/12/2014</c:v>
                </c:pt>
                <c:pt idx="239" c:formatCode="m/d/yyyy;@">
                  <c:v>8/12/2014</c:v>
                </c:pt>
                <c:pt idx="240" c:formatCode="m/d/yyyy;@">
                  <c:v>8/12/2014</c:v>
                </c:pt>
                <c:pt idx="241" c:formatCode="m/d/yyyy;@">
                  <c:v>8/14/2014</c:v>
                </c:pt>
                <c:pt idx="242" c:formatCode="m/d/yyyy;@">
                  <c:v>8/14/2014</c:v>
                </c:pt>
                <c:pt idx="243" c:formatCode="m/d/yyyy;@">
                  <c:v>8/14/2014</c:v>
                </c:pt>
                <c:pt idx="244" c:formatCode="m/d/yyyy;@">
                  <c:v>8/15/2014</c:v>
                </c:pt>
                <c:pt idx="245" c:formatCode="m/d/yyyy;@">
                  <c:v>8/15/2014</c:v>
                </c:pt>
                <c:pt idx="246" c:formatCode="m/d/yyyy;@">
                  <c:v>8/15/2014</c:v>
                </c:pt>
                <c:pt idx="247" c:formatCode="m/d/yyyy;@">
                  <c:v>8/16/2014</c:v>
                </c:pt>
                <c:pt idx="248" c:formatCode="m/d/yyyy;@">
                  <c:v>8/17/2014</c:v>
                </c:pt>
                <c:pt idx="249" c:formatCode="m/d/yyyy;@">
                  <c:v>8/18/2014</c:v>
                </c:pt>
                <c:pt idx="250" c:formatCode="m/d/yyyy;@">
                  <c:v>8/18/2014</c:v>
                </c:pt>
                <c:pt idx="251" c:formatCode="m/d/yyyy;@">
                  <c:v>8/18/2014</c:v>
                </c:pt>
                <c:pt idx="252" c:formatCode="m/d/yyyy;@">
                  <c:v>8/18/2014</c:v>
                </c:pt>
                <c:pt idx="253" c:formatCode="m/d/yyyy;@">
                  <c:v>8/20/2014</c:v>
                </c:pt>
                <c:pt idx="254" c:formatCode="m/d/yyyy;@">
                  <c:v>8/21/2014</c:v>
                </c:pt>
                <c:pt idx="255" c:formatCode="m/d/yyyy;@">
                  <c:v>8/21/2014</c:v>
                </c:pt>
                <c:pt idx="256" c:formatCode="m/d/yyyy;@">
                  <c:v>8/21/2014</c:v>
                </c:pt>
                <c:pt idx="257" c:formatCode="m/d/yyyy;@">
                  <c:v>8/24/2014</c:v>
                </c:pt>
                <c:pt idx="258" c:formatCode="m/d/yyyy;@">
                  <c:v>8/25/2014</c:v>
                </c:pt>
                <c:pt idx="259" c:formatCode="m/d/yyyy;@">
                  <c:v>8/25/2014</c:v>
                </c:pt>
                <c:pt idx="260" c:formatCode="m/d/yyyy;@">
                  <c:v>8/26/2014</c:v>
                </c:pt>
                <c:pt idx="261" c:formatCode="m/d/yyyy;@">
                  <c:v>8/26/2014</c:v>
                </c:pt>
                <c:pt idx="262" c:formatCode="m/d/yyyy;@">
                  <c:v>8/27/2014</c:v>
                </c:pt>
                <c:pt idx="263" c:formatCode="m/d/yyyy;@">
                  <c:v>8/27/2014</c:v>
                </c:pt>
                <c:pt idx="264" c:formatCode="m/d/yyyy;@">
                  <c:v>8/27/2014</c:v>
                </c:pt>
                <c:pt idx="265" c:formatCode="m/d/yyyy;@">
                  <c:v>8/28/2014</c:v>
                </c:pt>
                <c:pt idx="266" c:formatCode="m/d/yyyy;@">
                  <c:v>8/28/2014</c:v>
                </c:pt>
                <c:pt idx="267" c:formatCode="m/d/yyyy;@">
                  <c:v>8/28/2014</c:v>
                </c:pt>
                <c:pt idx="268" c:formatCode="m/d/yyyy;@">
                  <c:v>8/29/2014</c:v>
                </c:pt>
                <c:pt idx="269" c:formatCode="m/d/yyyy;@">
                  <c:v>8/29/2014</c:v>
                </c:pt>
                <c:pt idx="270" c:formatCode="m/d/yyyy;@">
                  <c:v>8/29/2014</c:v>
                </c:pt>
                <c:pt idx="271" c:formatCode="m/d/yyyy;@">
                  <c:v>8/29/2014</c:v>
                </c:pt>
                <c:pt idx="272" c:formatCode="m/d/yyyy;@">
                  <c:v>8/30/2014</c:v>
                </c:pt>
                <c:pt idx="273" c:formatCode="m/d/yyyy;@">
                  <c:v>8/30/2014</c:v>
                </c:pt>
                <c:pt idx="274" c:formatCode="m/d/yyyy;@">
                  <c:v>8/31/2014</c:v>
                </c:pt>
                <c:pt idx="275" c:formatCode="m/d/yyyy;@">
                  <c:v>9/1/2014</c:v>
                </c:pt>
                <c:pt idx="276" c:formatCode="m/d/yyyy;@">
                  <c:v>9/2/2014</c:v>
                </c:pt>
                <c:pt idx="277" c:formatCode="m/d/yyyy;@">
                  <c:v>9/2/2014</c:v>
                </c:pt>
                <c:pt idx="278" c:formatCode="m/d/yyyy;@">
                  <c:v>9/2/2014</c:v>
                </c:pt>
                <c:pt idx="279" c:formatCode="m/d/yyyy;@">
                  <c:v>9/3/2014</c:v>
                </c:pt>
                <c:pt idx="280" c:formatCode="m/d/yyyy;@">
                  <c:v>9/3/2014</c:v>
                </c:pt>
                <c:pt idx="281" c:formatCode="m/d/yyyy;@">
                  <c:v>9/3/2014</c:v>
                </c:pt>
                <c:pt idx="282" c:formatCode="m/d/yyyy;@">
                  <c:v>9/5/2014</c:v>
                </c:pt>
                <c:pt idx="283" c:formatCode="m/d/yyyy;@">
                  <c:v>9/5/2014</c:v>
                </c:pt>
                <c:pt idx="284" c:formatCode="m/d/yyyy;@">
                  <c:v>9/6/2014</c:v>
                </c:pt>
                <c:pt idx="285" c:formatCode="m/d/yyyy;@">
                  <c:v>9/7/2014</c:v>
                </c:pt>
                <c:pt idx="286" c:formatCode="m/d/yyyy;@">
                  <c:v>9/8/2014</c:v>
                </c:pt>
                <c:pt idx="287" c:formatCode="m/d/yyyy;@">
                  <c:v>9/8/2014</c:v>
                </c:pt>
                <c:pt idx="288" c:formatCode="m/d/yyyy;@">
                  <c:v>9/9/2014</c:v>
                </c:pt>
                <c:pt idx="289" c:formatCode="m/d/yyyy;@">
                  <c:v>9/9/2014</c:v>
                </c:pt>
                <c:pt idx="290" c:formatCode="m/d/yyyy;@">
                  <c:v>9/11/2014</c:v>
                </c:pt>
                <c:pt idx="291" c:formatCode="m/d/yyyy;@">
                  <c:v>9/11/2014</c:v>
                </c:pt>
                <c:pt idx="292" c:formatCode="m/d/yyyy;@">
                  <c:v>9/12/2014</c:v>
                </c:pt>
                <c:pt idx="293" c:formatCode="m/d/yyyy;@">
                  <c:v>9/12/2014</c:v>
                </c:pt>
                <c:pt idx="294" c:formatCode="m/d/yyyy;@">
                  <c:v>9/15/2014</c:v>
                </c:pt>
                <c:pt idx="295" c:formatCode="m/d/yyyy;@">
                  <c:v>9/15/2014</c:v>
                </c:pt>
                <c:pt idx="296" c:formatCode="m/d/yyyy;@">
                  <c:v>9/16/2014</c:v>
                </c:pt>
                <c:pt idx="297" c:formatCode="m/d/yyyy;@">
                  <c:v>9/17/2014</c:v>
                </c:pt>
                <c:pt idx="298" c:formatCode="m/d/yyyy;@">
                  <c:v>9/17/2014</c:v>
                </c:pt>
                <c:pt idx="299" c:formatCode="m/d/yyyy;@">
                  <c:v>9/18/2014</c:v>
                </c:pt>
                <c:pt idx="300" c:formatCode="m/d/yyyy;@">
                  <c:v>9/19/2014</c:v>
                </c:pt>
                <c:pt idx="301" c:formatCode="m/d/yyyy;@">
                  <c:v>9/20/2014</c:v>
                </c:pt>
                <c:pt idx="302" c:formatCode="m/d/yyyy;@">
                  <c:v>9/20/2014</c:v>
                </c:pt>
                <c:pt idx="303" c:formatCode="m/d/yyyy;@">
                  <c:v>9/21/2014</c:v>
                </c:pt>
                <c:pt idx="304" c:formatCode="m/d/yyyy;@">
                  <c:v>9/22/2014</c:v>
                </c:pt>
                <c:pt idx="305" c:formatCode="m/d/yyyy;@">
                  <c:v>9/23/2014</c:v>
                </c:pt>
                <c:pt idx="306" c:formatCode="m/d/yyyy;@">
                  <c:v>9/23/2014</c:v>
                </c:pt>
                <c:pt idx="307" c:formatCode="m/d/yyyy;@">
                  <c:v>9/24/2014</c:v>
                </c:pt>
                <c:pt idx="308" c:formatCode="m/d/yyyy;@">
                  <c:v>9/27/2014</c:v>
                </c:pt>
                <c:pt idx="309" c:formatCode="m/d/yyyy;@">
                  <c:v>9/30/2014</c:v>
                </c:pt>
                <c:pt idx="310" c:formatCode="m/d/yyyy;@">
                  <c:v>9/30/2014</c:v>
                </c:pt>
                <c:pt idx="311" c:formatCode="m/d/yyyy;@">
                  <c:v>10/2/2014</c:v>
                </c:pt>
                <c:pt idx="312" c:formatCode="m/d/yyyy;@">
                  <c:v>10/2/2014</c:v>
                </c:pt>
                <c:pt idx="313" c:formatCode="m/d/yyyy;@">
                  <c:v>10/2/2014</c:v>
                </c:pt>
                <c:pt idx="314" c:formatCode="m/d/yyyy;@">
                  <c:v>10/3/2014</c:v>
                </c:pt>
                <c:pt idx="315" c:formatCode="m/d/yyyy;@">
                  <c:v>10/3/2014</c:v>
                </c:pt>
                <c:pt idx="316" c:formatCode="m/d/yyyy;@">
                  <c:v>10/3/2014</c:v>
                </c:pt>
                <c:pt idx="317" c:formatCode="m/d/yyyy;@">
                  <c:v>10/4/2014</c:v>
                </c:pt>
                <c:pt idx="318" c:formatCode="m/d/yyyy;@">
                  <c:v>10/6/2014</c:v>
                </c:pt>
                <c:pt idx="319" c:formatCode="m/d/yyyy;@">
                  <c:v>10/6/2014</c:v>
                </c:pt>
                <c:pt idx="320" c:formatCode="m/d/yyyy;@">
                  <c:v>10/8/2014</c:v>
                </c:pt>
                <c:pt idx="321" c:formatCode="m/d/yyyy;@">
                  <c:v>10/8/2014</c:v>
                </c:pt>
                <c:pt idx="322" c:formatCode="m/d/yyyy;@">
                  <c:v>10/8/2014</c:v>
                </c:pt>
                <c:pt idx="323" c:formatCode="m/d/yyyy;@">
                  <c:v>10/9/2014</c:v>
                </c:pt>
                <c:pt idx="324" c:formatCode="m/d/yyyy;@">
                  <c:v>10/9/2014</c:v>
                </c:pt>
                <c:pt idx="325" c:formatCode="m/d/yyyy;@">
                  <c:v>10/9/2014</c:v>
                </c:pt>
                <c:pt idx="326" c:formatCode="m/d/yyyy;@">
                  <c:v>10/10/2014</c:v>
                </c:pt>
                <c:pt idx="327" c:formatCode="m/d/yyyy;@">
                  <c:v>10/10/2014</c:v>
                </c:pt>
                <c:pt idx="328" c:formatCode="m/d/yyyy;@">
                  <c:v>10/11/2014</c:v>
                </c:pt>
                <c:pt idx="329" c:formatCode="m/d/yyyy;@">
                  <c:v>10/11/2014</c:v>
                </c:pt>
                <c:pt idx="330" c:formatCode="m/d/yyyy;@">
                  <c:v>10/14/2014</c:v>
                </c:pt>
                <c:pt idx="331" c:formatCode="m/d/yyyy;@">
                  <c:v>10/14/2014</c:v>
                </c:pt>
                <c:pt idx="332" c:formatCode="m/d/yyyy;@">
                  <c:v>10/15/2014</c:v>
                </c:pt>
                <c:pt idx="333" c:formatCode="m/d/yyyy;@">
                  <c:v>10/15/2014</c:v>
                </c:pt>
                <c:pt idx="334" c:formatCode="m/d/yyyy;@">
                  <c:v>10/15/2014</c:v>
                </c:pt>
                <c:pt idx="335" c:formatCode="m/d/yyyy;@">
                  <c:v>10/15/2014</c:v>
                </c:pt>
                <c:pt idx="336" c:formatCode="m/d/yyyy;@">
                  <c:v>10/16/2014</c:v>
                </c:pt>
                <c:pt idx="337" c:formatCode="m/d/yyyy;@">
                  <c:v>10/16/2014</c:v>
                </c:pt>
                <c:pt idx="338" c:formatCode="m/d/yyyy;@">
                  <c:v>10/16/2014</c:v>
                </c:pt>
                <c:pt idx="339" c:formatCode="m/d/yyyy;@">
                  <c:v>10/17/2014</c:v>
                </c:pt>
                <c:pt idx="340" c:formatCode="m/d/yyyy;@">
                  <c:v>10/19/2014</c:v>
                </c:pt>
                <c:pt idx="341" c:formatCode="m/d/yyyy;@">
                  <c:v>10/20/2014</c:v>
                </c:pt>
                <c:pt idx="342" c:formatCode="m/d/yyyy;@">
                  <c:v>10/20/2014</c:v>
                </c:pt>
                <c:pt idx="343" c:formatCode="m/d/yyyy;@">
                  <c:v>10/21/2014</c:v>
                </c:pt>
                <c:pt idx="344" c:formatCode="m/d/yyyy;@">
                  <c:v>10/22/2014</c:v>
                </c:pt>
                <c:pt idx="345" c:formatCode="m/d/yyyy;@">
                  <c:v>10/25/2014</c:v>
                </c:pt>
                <c:pt idx="346" c:formatCode="m/d/yyyy;@">
                  <c:v>10/26/2014</c:v>
                </c:pt>
                <c:pt idx="347" c:formatCode="m/d/yyyy;@">
                  <c:v>10/27/2014</c:v>
                </c:pt>
                <c:pt idx="348" c:formatCode="m/d/yyyy;@">
                  <c:v>10/27/2014</c:v>
                </c:pt>
                <c:pt idx="349" c:formatCode="m/d/yyyy;@">
                  <c:v>10/28/2014</c:v>
                </c:pt>
                <c:pt idx="350" c:formatCode="m/d/yyyy;@">
                  <c:v>10/28/2014</c:v>
                </c:pt>
                <c:pt idx="351" c:formatCode="m/d/yyyy;@">
                  <c:v>10/28/2014</c:v>
                </c:pt>
                <c:pt idx="352" c:formatCode="m/d/yyyy;@">
                  <c:v>10/28/2014</c:v>
                </c:pt>
                <c:pt idx="353" c:formatCode="m/d/yyyy;@">
                  <c:v>10/28/2014</c:v>
                </c:pt>
                <c:pt idx="354" c:formatCode="m/d/yyyy;@">
                  <c:v>10/29/2014</c:v>
                </c:pt>
                <c:pt idx="355" c:formatCode="m/d/yyyy;@">
                  <c:v>10/29/2014</c:v>
                </c:pt>
                <c:pt idx="356" c:formatCode="m/d/yyyy;@">
                  <c:v>10/29/2014</c:v>
                </c:pt>
                <c:pt idx="357" c:formatCode="m/d/yyyy;@">
                  <c:v>10/30/2014</c:v>
                </c:pt>
                <c:pt idx="358" c:formatCode="m/d/yyyy;@">
                  <c:v>10/31/2014</c:v>
                </c:pt>
                <c:pt idx="359" c:formatCode="m/d/yyyy;@">
                  <c:v>11/1/2014</c:v>
                </c:pt>
                <c:pt idx="360" c:formatCode="m/d/yyyy;@">
                  <c:v>11/3/2014</c:v>
                </c:pt>
                <c:pt idx="361" c:formatCode="m/d/yyyy;@">
                  <c:v>11/3/2014</c:v>
                </c:pt>
                <c:pt idx="362" c:formatCode="m/d/yyyy;@">
                  <c:v>11/4/2014</c:v>
                </c:pt>
                <c:pt idx="363" c:formatCode="m/d/yyyy;@">
                  <c:v>11/5/2014</c:v>
                </c:pt>
                <c:pt idx="364" c:formatCode="m/d/yyyy;@">
                  <c:v>11/5/2014</c:v>
                </c:pt>
                <c:pt idx="365" c:formatCode="m/d/yyyy;@">
                  <c:v>11/5/2014</c:v>
                </c:pt>
                <c:pt idx="366" c:formatCode="m/d/yyyy;@">
                  <c:v>11/7/2014</c:v>
                </c:pt>
                <c:pt idx="367" c:formatCode="m/d/yyyy;@">
                  <c:v>11/7/2014</c:v>
                </c:pt>
                <c:pt idx="368" c:formatCode="m/d/yyyy;@">
                  <c:v>11/7/2014</c:v>
                </c:pt>
                <c:pt idx="369" c:formatCode="m/d/yyyy;@">
                  <c:v>11/10/2014</c:v>
                </c:pt>
                <c:pt idx="370" c:formatCode="m/d/yyyy;@">
                  <c:v>11/10/2014</c:v>
                </c:pt>
                <c:pt idx="371" c:formatCode="m/d/yyyy;@">
                  <c:v>11/10/2014</c:v>
                </c:pt>
                <c:pt idx="372" c:formatCode="m/d/yyyy;@">
                  <c:v>11/11/2014</c:v>
                </c:pt>
                <c:pt idx="373" c:formatCode="m/d/yyyy;@">
                  <c:v>11/11/2014</c:v>
                </c:pt>
                <c:pt idx="374" c:formatCode="m/d/yyyy;@">
                  <c:v>11/11/2014</c:v>
                </c:pt>
                <c:pt idx="375" c:formatCode="m/d/yyyy;@">
                  <c:v>11/14/2014</c:v>
                </c:pt>
                <c:pt idx="376" c:formatCode="m/d/yyyy;@">
                  <c:v>11/14/2014</c:v>
                </c:pt>
                <c:pt idx="377" c:formatCode="m/d/yyyy;@">
                  <c:v>11/17/2014</c:v>
                </c:pt>
                <c:pt idx="378" c:formatCode="m/d/yyyy;@">
                  <c:v>11/18/2014</c:v>
                </c:pt>
                <c:pt idx="379" c:formatCode="m/d/yyyy;@">
                  <c:v>11/20/2014</c:v>
                </c:pt>
                <c:pt idx="380" c:formatCode="m/d/yyyy;@">
                  <c:v>11/21/2014</c:v>
                </c:pt>
                <c:pt idx="381" c:formatCode="m/d/yyyy;@">
                  <c:v>11/21/2014</c:v>
                </c:pt>
                <c:pt idx="382" c:formatCode="m/d/yyyy;@">
                  <c:v>11/25/2014</c:v>
                </c:pt>
                <c:pt idx="383" c:formatCode="m/d/yyyy;@">
                  <c:v>11/25/2014</c:v>
                </c:pt>
                <c:pt idx="384" c:formatCode="m/d/yyyy;@">
                  <c:v>11/26/2014</c:v>
                </c:pt>
                <c:pt idx="385" c:formatCode="m/d/yyyy;@">
                  <c:v>11/27/2014</c:v>
                </c:pt>
                <c:pt idx="386" c:formatCode="m/d/yyyy;@">
                  <c:v>11/28/2014</c:v>
                </c:pt>
                <c:pt idx="387" c:formatCode="m/d/yyyy;@">
                  <c:v>11/28/2014</c:v>
                </c:pt>
                <c:pt idx="388" c:formatCode="m/d/yyyy;@">
                  <c:v>12/1/2014</c:v>
                </c:pt>
                <c:pt idx="389" c:formatCode="m/d/yyyy;@">
                  <c:v>12/1/2014</c:v>
                </c:pt>
                <c:pt idx="390" c:formatCode="m/d/yyyy;@">
                  <c:v>12/1/2014</c:v>
                </c:pt>
                <c:pt idx="391" c:formatCode="m/d/yyyy;@">
                  <c:v>12/2/2014</c:v>
                </c:pt>
                <c:pt idx="392" c:formatCode="m/d/yyyy;@">
                  <c:v>12/2/2014</c:v>
                </c:pt>
                <c:pt idx="393" c:formatCode="m/d/yyyy;@">
                  <c:v>12/2/2014</c:v>
                </c:pt>
                <c:pt idx="394" c:formatCode="m/d/yyyy;@">
                  <c:v>12/2/2014</c:v>
                </c:pt>
                <c:pt idx="395" c:formatCode="m/d/yyyy;@">
                  <c:v>12/2/2014</c:v>
                </c:pt>
                <c:pt idx="396" c:formatCode="m/d/yyyy;@">
                  <c:v>12/3/2014</c:v>
                </c:pt>
                <c:pt idx="397" c:formatCode="m/d/yyyy;@">
                  <c:v>12/4/2014</c:v>
                </c:pt>
                <c:pt idx="398" c:formatCode="m/d/yyyy;@">
                  <c:v>12/4/2014</c:v>
                </c:pt>
                <c:pt idx="399" c:formatCode="m/d/yyyy;@">
                  <c:v>12/8/2014</c:v>
                </c:pt>
                <c:pt idx="400" c:formatCode="m/d/yyyy;@">
                  <c:v>12/8/2014</c:v>
                </c:pt>
                <c:pt idx="401" c:formatCode="m/d/yyyy;@">
                  <c:v>12/9/2014</c:v>
                </c:pt>
                <c:pt idx="402" c:formatCode="m/d/yyyy;@">
                  <c:v>12/9/2014</c:v>
                </c:pt>
                <c:pt idx="403" c:formatCode="m/d/yyyy;@">
                  <c:v>12/9/2014</c:v>
                </c:pt>
                <c:pt idx="404" c:formatCode="m/d/yyyy;@">
                  <c:v>12/9/2014</c:v>
                </c:pt>
                <c:pt idx="405" c:formatCode="m/d/yyyy;@">
                  <c:v>12/9/2014</c:v>
                </c:pt>
                <c:pt idx="406" c:formatCode="m/d/yyyy;@">
                  <c:v>12/9/2014</c:v>
                </c:pt>
                <c:pt idx="407" c:formatCode="m/d/yyyy;@">
                  <c:v>12/10/2014</c:v>
                </c:pt>
                <c:pt idx="408" c:formatCode="m/d/yyyy;@">
                  <c:v>12/12/2014</c:v>
                </c:pt>
                <c:pt idx="409" c:formatCode="m/d/yyyy;@">
                  <c:v>12/15/2014</c:v>
                </c:pt>
                <c:pt idx="410" c:formatCode="m/d/yyyy;@">
                  <c:v>12/15/2014</c:v>
                </c:pt>
                <c:pt idx="411" c:formatCode="m/d/yyyy;@">
                  <c:v>12/16/2014</c:v>
                </c:pt>
                <c:pt idx="412" c:formatCode="m/d/yyyy;@">
                  <c:v>12/16/2014</c:v>
                </c:pt>
                <c:pt idx="413" c:formatCode="m/d/yyyy;@">
                  <c:v>12/17/2014</c:v>
                </c:pt>
                <c:pt idx="414" c:formatCode="m/d/yyyy;@">
                  <c:v>12/17/2014</c:v>
                </c:pt>
                <c:pt idx="415" c:formatCode="m/d/yyyy;@">
                  <c:v>12/17/2014</c:v>
                </c:pt>
                <c:pt idx="416" c:formatCode="m/d/yyyy;@">
                  <c:v>12/17/2014</c:v>
                </c:pt>
                <c:pt idx="417" c:formatCode="m/d/yyyy;@">
                  <c:v>12/17/2014</c:v>
                </c:pt>
                <c:pt idx="418" c:formatCode="m/d/yyyy;@">
                  <c:v>12/18/2014</c:v>
                </c:pt>
                <c:pt idx="419" c:formatCode="m/d/yyyy;@">
                  <c:v>12/20/2014</c:v>
                </c:pt>
                <c:pt idx="420" c:formatCode="m/d/yyyy;@">
                  <c:v>12/22/2014</c:v>
                </c:pt>
                <c:pt idx="421" c:formatCode="m/d/yyyy;@">
                  <c:v>12/22/2014</c:v>
                </c:pt>
                <c:pt idx="422" c:formatCode="m/d/yyyy;@">
                  <c:v>12/23/2014</c:v>
                </c:pt>
                <c:pt idx="423" c:formatCode="m/d/yyyy;@">
                  <c:v>12/24/2014</c:v>
                </c:pt>
                <c:pt idx="424" c:formatCode="m/d/yyyy;@">
                  <c:v>12/26/2014</c:v>
                </c:pt>
                <c:pt idx="425" c:formatCode="m/d/yyyy;@">
                  <c:v>12/29/2014</c:v>
                </c:pt>
                <c:pt idx="426" c:formatCode="m/d/yyyy;@">
                  <c:v>12/29/2014</c:v>
                </c:pt>
                <c:pt idx="427" c:formatCode="m/d/yyyy;@">
                  <c:v>12/30/2014</c:v>
                </c:pt>
                <c:pt idx="428" c:formatCode="m/d/yyyy;@">
                  <c:v>12/31/2014</c:v>
                </c:pt>
                <c:pt idx="429" c:formatCode="m/d/yyyy;@">
                  <c:v>1/2/2015</c:v>
                </c:pt>
                <c:pt idx="430" c:formatCode="m/d/yyyy;@">
                  <c:v>1/3/2015</c:v>
                </c:pt>
                <c:pt idx="431" c:formatCode="m/d/yyyy;@">
                  <c:v>1/5/2015</c:v>
                </c:pt>
                <c:pt idx="432" c:formatCode="m/d/yyyy;@">
                  <c:v>1/6/2015</c:v>
                </c:pt>
                <c:pt idx="433" c:formatCode="m/d/yyyy;@">
                  <c:v>1/7/2015</c:v>
                </c:pt>
                <c:pt idx="434" c:formatCode="m/d/yyyy;@">
                  <c:v>1/9/2015</c:v>
                </c:pt>
                <c:pt idx="435" c:formatCode="m/d/yyyy;@">
                  <c:v>1/9/2015</c:v>
                </c:pt>
                <c:pt idx="436" c:formatCode="m/d/yyyy;@">
                  <c:v>1/12/2015</c:v>
                </c:pt>
                <c:pt idx="437" c:formatCode="m/d/yyyy;@">
                  <c:v>1/12/2015</c:v>
                </c:pt>
                <c:pt idx="438" c:formatCode="m/d/yyyy;@">
                  <c:v>1/12/2015</c:v>
                </c:pt>
                <c:pt idx="439" c:formatCode="m/d/yyyy;@">
                  <c:v>1/12/2015</c:v>
                </c:pt>
                <c:pt idx="440" c:formatCode="m/d/yyyy;@">
                  <c:v>1/12/2015</c:v>
                </c:pt>
                <c:pt idx="441" c:formatCode="m/d/yyyy;@">
                  <c:v>1/12/2015</c:v>
                </c:pt>
                <c:pt idx="442" c:formatCode="m/d/yyyy;@">
                  <c:v>1/12/2015</c:v>
                </c:pt>
                <c:pt idx="443" c:formatCode="m/d/yyyy;@">
                  <c:v>1/13/2015</c:v>
                </c:pt>
                <c:pt idx="444" c:formatCode="m/d/yyyy;@">
                  <c:v>1/13/2015</c:v>
                </c:pt>
                <c:pt idx="445" c:formatCode="m/d/yyyy;@">
                  <c:v>1/13/2015</c:v>
                </c:pt>
                <c:pt idx="446" c:formatCode="m/d/yyyy;@">
                  <c:v>1/14/2015</c:v>
                </c:pt>
                <c:pt idx="447" c:formatCode="m/d/yyyy;@">
                  <c:v>1/14/2015</c:v>
                </c:pt>
                <c:pt idx="448" c:formatCode="m/d/yyyy;@">
                  <c:v>1/14/2015</c:v>
                </c:pt>
                <c:pt idx="449" c:formatCode="m/d/yyyy;@">
                  <c:v>1/15/2015</c:v>
                </c:pt>
                <c:pt idx="450" c:formatCode="m/d/yyyy;@">
                  <c:v>1/15/2015</c:v>
                </c:pt>
                <c:pt idx="451" c:formatCode="m/d/yyyy;@">
                  <c:v>1/16/2015</c:v>
                </c:pt>
                <c:pt idx="452" c:formatCode="m/d/yyyy;@">
                  <c:v>1/16/2015</c:v>
                </c:pt>
                <c:pt idx="453" c:formatCode="m/d/yyyy;@">
                  <c:v>1/16/2015</c:v>
                </c:pt>
                <c:pt idx="454" c:formatCode="m/d/yyyy;@">
                  <c:v>1/16/2015</c:v>
                </c:pt>
                <c:pt idx="455" c:formatCode="m/d/yyyy;@">
                  <c:v>1/17/2015</c:v>
                </c:pt>
                <c:pt idx="456" c:formatCode="m/d/yyyy;@">
                  <c:v>1/18/2015</c:v>
                </c:pt>
                <c:pt idx="457" c:formatCode="m/d/yyyy;@">
                  <c:v>1/19/2015</c:v>
                </c:pt>
                <c:pt idx="458" c:formatCode="m/d/yyyy;@">
                  <c:v>1/20/2015</c:v>
                </c:pt>
                <c:pt idx="459" c:formatCode="m/d/yyyy;@">
                  <c:v>1/21/2015</c:v>
                </c:pt>
                <c:pt idx="460" c:formatCode="m/d/yyyy;@">
                  <c:v>1/22/2015</c:v>
                </c:pt>
                <c:pt idx="461" c:formatCode="m/d/yyyy;@">
                  <c:v>1/22/2015</c:v>
                </c:pt>
                <c:pt idx="462" c:formatCode="m/d/yyyy;@">
                  <c:v>1/22/2015</c:v>
                </c:pt>
                <c:pt idx="463" c:formatCode="m/d/yyyy;@">
                  <c:v>1/22/2015</c:v>
                </c:pt>
                <c:pt idx="464" c:formatCode="m/d/yyyy;@">
                  <c:v>1/23/2015</c:v>
                </c:pt>
                <c:pt idx="465" c:formatCode="m/d/yyyy;@">
                  <c:v>1/24/2015</c:v>
                </c:pt>
                <c:pt idx="466" c:formatCode="m/d/yyyy;@">
                  <c:v>1/25/2015</c:v>
                </c:pt>
                <c:pt idx="467" c:formatCode="m/d/yyyy;@">
                  <c:v>1/27/2015</c:v>
                </c:pt>
                <c:pt idx="468" c:formatCode="m/d/yyyy;@">
                  <c:v>1/27/2015</c:v>
                </c:pt>
                <c:pt idx="469" c:formatCode="m/d/yyyy;@">
                  <c:v>1/27/2015</c:v>
                </c:pt>
                <c:pt idx="470" c:formatCode="m/d/yyyy;@">
                  <c:v>1/27/2015</c:v>
                </c:pt>
                <c:pt idx="471" c:formatCode="m/d/yyyy;@">
                  <c:v>1/28/2015</c:v>
                </c:pt>
                <c:pt idx="472" c:formatCode="m/d/yyyy;@">
                  <c:v>1/28/2015</c:v>
                </c:pt>
                <c:pt idx="473" c:formatCode="m/d/yyyy;@">
                  <c:v>1/30/2015</c:v>
                </c:pt>
                <c:pt idx="474" c:formatCode="m/d/yyyy;@">
                  <c:v>1/30/2015</c:v>
                </c:pt>
                <c:pt idx="475" c:formatCode="m/d/yyyy;@">
                  <c:v>1/30/2015</c:v>
                </c:pt>
                <c:pt idx="476" c:formatCode="m/d/yyyy;@">
                  <c:v>2/1/2015</c:v>
                </c:pt>
                <c:pt idx="477" c:formatCode="m/d/yyyy;@">
                  <c:v>2/1/2015</c:v>
                </c:pt>
                <c:pt idx="478" c:formatCode="m/d/yyyy;@">
                  <c:v>2/1/2015</c:v>
                </c:pt>
                <c:pt idx="479" c:formatCode="m/d/yyyy;@">
                  <c:v>2/2/2015</c:v>
                </c:pt>
                <c:pt idx="480" c:formatCode="m/d/yyyy;@">
                  <c:v>2/2/2015</c:v>
                </c:pt>
                <c:pt idx="481" c:formatCode="m/d/yyyy;@">
                  <c:v>2/2/2015</c:v>
                </c:pt>
                <c:pt idx="482" c:formatCode="m/d/yyyy;@">
                  <c:v>2/2/2015</c:v>
                </c:pt>
                <c:pt idx="483" c:formatCode="m/d/yyyy;@">
                  <c:v>2/3/2015</c:v>
                </c:pt>
                <c:pt idx="484" c:formatCode="m/d/yyyy;@">
                  <c:v>2/4/2015</c:v>
                </c:pt>
                <c:pt idx="485" c:formatCode="m/d/yyyy;@">
                  <c:v>2/4/2015</c:v>
                </c:pt>
                <c:pt idx="486" c:formatCode="m/d/yyyy;@">
                  <c:v>2/5/2015</c:v>
                </c:pt>
                <c:pt idx="487" c:formatCode="m/d/yyyy;@">
                  <c:v>2/6/2015</c:v>
                </c:pt>
                <c:pt idx="488" c:formatCode="m/d/yyyy;@">
                  <c:v>2/6/2015</c:v>
                </c:pt>
                <c:pt idx="489" c:formatCode="m/d/yyyy;@">
                  <c:v>2/6/2015</c:v>
                </c:pt>
                <c:pt idx="490" c:formatCode="m/d/yyyy;@">
                  <c:v>2/6/2015</c:v>
                </c:pt>
                <c:pt idx="491" c:formatCode="m/d/yyyy;@">
                  <c:v>2/7/2015</c:v>
                </c:pt>
                <c:pt idx="492" c:formatCode="m/d/yyyy;@">
                  <c:v>2/9/2015</c:v>
                </c:pt>
                <c:pt idx="493" c:formatCode="m/d/yyyy;@">
                  <c:v>2/9/2015</c:v>
                </c:pt>
                <c:pt idx="494" c:formatCode="m/d/yyyy;@">
                  <c:v>2/10/2015</c:v>
                </c:pt>
                <c:pt idx="495" c:formatCode="m/d/yyyy;@">
                  <c:v>2/12/2015</c:v>
                </c:pt>
                <c:pt idx="496" c:formatCode="m/d/yyyy;@">
                  <c:v>2/12/2015</c:v>
                </c:pt>
                <c:pt idx="497" c:formatCode="m/d/yyyy;@">
                  <c:v>2/13/2015</c:v>
                </c:pt>
                <c:pt idx="498" c:formatCode="m/d/yyyy;@">
                  <c:v>2/15/2015</c:v>
                </c:pt>
                <c:pt idx="499" c:formatCode="m/d/yyyy;@">
                  <c:v>2/15/2015</c:v>
                </c:pt>
                <c:pt idx="500" c:formatCode="m/d/yyyy;@">
                  <c:v>2/15/2015</c:v>
                </c:pt>
                <c:pt idx="501" c:formatCode="m/d/yyyy;@">
                  <c:v>2/17/2015</c:v>
                </c:pt>
                <c:pt idx="502" c:formatCode="m/d/yyyy;@">
                  <c:v>2/18/2015</c:v>
                </c:pt>
                <c:pt idx="503" c:formatCode="m/d/yyyy;@">
                  <c:v>2/18/2015</c:v>
                </c:pt>
                <c:pt idx="504" c:formatCode="m/d/yyyy;@">
                  <c:v>2/18/2015</c:v>
                </c:pt>
                <c:pt idx="505" c:formatCode="m/d/yyyy;@">
                  <c:v>2/18/2015</c:v>
                </c:pt>
                <c:pt idx="506" c:formatCode="m/d/yyyy;@">
                  <c:v>2/18/2015</c:v>
                </c:pt>
                <c:pt idx="507" c:formatCode="m/d/yyyy;@">
                  <c:v>2/18/2015</c:v>
                </c:pt>
                <c:pt idx="508" c:formatCode="m/d/yyyy;@">
                  <c:v>2/18/2015</c:v>
                </c:pt>
                <c:pt idx="509" c:formatCode="m/d/yyyy;@">
                  <c:v>2/18/2015</c:v>
                </c:pt>
                <c:pt idx="510" c:formatCode="m/d/yyyy;@">
                  <c:v>2/18/2015</c:v>
                </c:pt>
                <c:pt idx="511" c:formatCode="m/d/yyyy;@">
                  <c:v>2/19/2015</c:v>
                </c:pt>
                <c:pt idx="512" c:formatCode="m/d/yyyy;@">
                  <c:v>2/19/2015</c:v>
                </c:pt>
                <c:pt idx="513" c:formatCode="m/d/yyyy;@">
                  <c:v>2/19/2015</c:v>
                </c:pt>
                <c:pt idx="514" c:formatCode="m/d/yyyy;@">
                  <c:v>2/20/2015</c:v>
                </c:pt>
                <c:pt idx="515" c:formatCode="m/d/yyyy;@">
                  <c:v>2/20/2015</c:v>
                </c:pt>
                <c:pt idx="516" c:formatCode="m/d/yyyy;@">
                  <c:v>2/21/2015</c:v>
                </c:pt>
                <c:pt idx="517" c:formatCode="m/d/yyyy;@">
                  <c:v>2/21/2015</c:v>
                </c:pt>
                <c:pt idx="518" c:formatCode="m/d/yyyy;@">
                  <c:v>2/21/2015</c:v>
                </c:pt>
                <c:pt idx="519" c:formatCode="m/d/yyyy;@">
                  <c:v>2/21/2015</c:v>
                </c:pt>
                <c:pt idx="520" c:formatCode="m/d/yyyy;@">
                  <c:v>2/22/2015</c:v>
                </c:pt>
                <c:pt idx="521" c:formatCode="m/d/yyyy;@">
                  <c:v>2/22/2015</c:v>
                </c:pt>
                <c:pt idx="522" c:formatCode="m/d/yyyy;@">
                  <c:v>2/22/2015</c:v>
                </c:pt>
                <c:pt idx="523" c:formatCode="m/d/yyyy;@">
                  <c:v>2/23/2015</c:v>
                </c:pt>
                <c:pt idx="524" c:formatCode="m/d/yyyy;@">
                  <c:v>2/23/2015</c:v>
                </c:pt>
                <c:pt idx="525" c:formatCode="m/d/yyyy;@">
                  <c:v>2/23/2015</c:v>
                </c:pt>
                <c:pt idx="526" c:formatCode="m/d/yyyy;@">
                  <c:v>2/24/2015</c:v>
                </c:pt>
                <c:pt idx="527" c:formatCode="m/d/yyyy;@">
                  <c:v>2/24/2015</c:v>
                </c:pt>
                <c:pt idx="528" c:formatCode="m/d/yyyy;@">
                  <c:v>2/24/2015</c:v>
                </c:pt>
                <c:pt idx="529" c:formatCode="m/d/yyyy;@">
                  <c:v>2/24/2015</c:v>
                </c:pt>
                <c:pt idx="530" c:formatCode="m/d/yyyy;@">
                  <c:v>2/24/2015</c:v>
                </c:pt>
                <c:pt idx="531" c:formatCode="m/d/yyyy;@">
                  <c:v>2/25/2015</c:v>
                </c:pt>
                <c:pt idx="532" c:formatCode="m/d/yyyy;@">
                  <c:v>2/25/2015</c:v>
                </c:pt>
                <c:pt idx="533" c:formatCode="m/d/yyyy;@">
                  <c:v>2/25/2015</c:v>
                </c:pt>
                <c:pt idx="534" c:formatCode="m/d/yyyy;@">
                  <c:v>2/26/2015</c:v>
                </c:pt>
                <c:pt idx="535" c:formatCode="m/d/yyyy;@">
                  <c:v>2/26/2015</c:v>
                </c:pt>
                <c:pt idx="536" c:formatCode="m/d/yyyy;@">
                  <c:v>2/27/2015</c:v>
                </c:pt>
                <c:pt idx="537" c:formatCode="m/d/yyyy;@">
                  <c:v>2/27/2015</c:v>
                </c:pt>
                <c:pt idx="538" c:formatCode="m/d/yyyy;@">
                  <c:v>2/27/2015</c:v>
                </c:pt>
                <c:pt idx="539" c:formatCode="m/d/yyyy;@">
                  <c:v>3/1/2015</c:v>
                </c:pt>
                <c:pt idx="540" c:formatCode="m/d/yyyy;@">
                  <c:v>3/1/2015</c:v>
                </c:pt>
                <c:pt idx="541" c:formatCode="m/d/yyyy;@">
                  <c:v>3/1/2015</c:v>
                </c:pt>
                <c:pt idx="542" c:formatCode="m/d/yyyy;@">
                  <c:v>3/2/2015</c:v>
                </c:pt>
                <c:pt idx="543" c:formatCode="m/d/yyyy;@">
                  <c:v>3/2/2015</c:v>
                </c:pt>
                <c:pt idx="544" c:formatCode="m/d/yyyy;@">
                  <c:v>3/2/2015</c:v>
                </c:pt>
                <c:pt idx="545" c:formatCode="m/d/yyyy;@">
                  <c:v>3/2/2015</c:v>
                </c:pt>
                <c:pt idx="546" c:formatCode="m/d/yyyy;@">
                  <c:v>3/2/2015</c:v>
                </c:pt>
                <c:pt idx="547" c:formatCode="m/d/yyyy;@">
                  <c:v>3/4/2015</c:v>
                </c:pt>
                <c:pt idx="548" c:formatCode="m/d/yyyy;@">
                  <c:v>3/4/2015</c:v>
                </c:pt>
                <c:pt idx="549" c:formatCode="m/d/yyyy;@">
                  <c:v>3/5/2015</c:v>
                </c:pt>
                <c:pt idx="550" c:formatCode="m/d/yyyy;@">
                  <c:v>3/6/2015</c:v>
                </c:pt>
                <c:pt idx="551" c:formatCode="m/d/yyyy;@">
                  <c:v>3/6/2015</c:v>
                </c:pt>
                <c:pt idx="552" c:formatCode="m/d/yyyy;@">
                  <c:v>3/9/2015</c:v>
                </c:pt>
                <c:pt idx="553" c:formatCode="m/d/yyyy;@">
                  <c:v>3/9/2015</c:v>
                </c:pt>
                <c:pt idx="554" c:formatCode="m/d/yyyy;@">
                  <c:v>3/10/2015</c:v>
                </c:pt>
                <c:pt idx="555" c:formatCode="m/d/yyyy;@">
                  <c:v>3/11/2015</c:v>
                </c:pt>
                <c:pt idx="556" c:formatCode="m/d/yyyy;@">
                  <c:v>3/12/2015</c:v>
                </c:pt>
                <c:pt idx="557" c:formatCode="m/d/yyyy;@">
                  <c:v>3/12/2015</c:v>
                </c:pt>
                <c:pt idx="558" c:formatCode="m/d/yyyy;@">
                  <c:v>3/12/2015</c:v>
                </c:pt>
                <c:pt idx="559" c:formatCode="m/d/yyyy;@">
                  <c:v>3/14/2015</c:v>
                </c:pt>
                <c:pt idx="560" c:formatCode="m/d/yyyy;@">
                  <c:v>3/15/2015</c:v>
                </c:pt>
                <c:pt idx="561" c:formatCode="m/d/yyyy;@">
                  <c:v>3/16/2015</c:v>
                </c:pt>
                <c:pt idx="562" c:formatCode="m/d/yyyy;@">
                  <c:v>3/18/2015</c:v>
                </c:pt>
                <c:pt idx="563" c:formatCode="m/d/yyyy;@">
                  <c:v>3/18/2015</c:v>
                </c:pt>
                <c:pt idx="564" c:formatCode="m/d/yyyy;@">
                  <c:v>3/20/2015</c:v>
                </c:pt>
                <c:pt idx="565" c:formatCode="m/d/yyyy;@">
                  <c:v>3/21/2015</c:v>
                </c:pt>
                <c:pt idx="566" c:formatCode="m/d/yyyy;@">
                  <c:v>3/23/2015</c:v>
                </c:pt>
                <c:pt idx="567" c:formatCode="m/d/yyyy;@">
                  <c:v>3/24/2015</c:v>
                </c:pt>
                <c:pt idx="568" c:formatCode="m/d/yyyy;@">
                  <c:v>3/24/2015</c:v>
                </c:pt>
                <c:pt idx="569" c:formatCode="m/d/yyyy;@">
                  <c:v>3/25/2015</c:v>
                </c:pt>
                <c:pt idx="570" c:formatCode="m/d/yyyy;@">
                  <c:v>3/25/2015</c:v>
                </c:pt>
                <c:pt idx="571" c:formatCode="m/d/yyyy;@">
                  <c:v>3/26/2015</c:v>
                </c:pt>
                <c:pt idx="572" c:formatCode="m/d/yyyy;@">
                  <c:v>3/26/2015</c:v>
                </c:pt>
                <c:pt idx="573" c:formatCode="m/d/yyyy;@">
                  <c:v>3/27/2015</c:v>
                </c:pt>
                <c:pt idx="574" c:formatCode="m/d/yyyy;@">
                  <c:v>3/27/2015</c:v>
                </c:pt>
                <c:pt idx="575" c:formatCode="m/d/yyyy;@">
                  <c:v>3/30/2015</c:v>
                </c:pt>
                <c:pt idx="576" c:formatCode="m/d/yyyy;@">
                  <c:v>3/30/2015</c:v>
                </c:pt>
                <c:pt idx="577" c:formatCode="m/d/yyyy;@">
                  <c:v>4/1/2015</c:v>
                </c:pt>
                <c:pt idx="578" c:formatCode="m/d/yyyy;@">
                  <c:v>4/1/2015</c:v>
                </c:pt>
                <c:pt idx="579" c:formatCode="m/d/yyyy;@">
                  <c:v>4/2/2015</c:v>
                </c:pt>
                <c:pt idx="580" c:formatCode="m/d/yyyy;@">
                  <c:v>4/3/2015</c:v>
                </c:pt>
                <c:pt idx="581" c:formatCode="m/d/yyyy;@">
                  <c:v>4/3/2015</c:v>
                </c:pt>
                <c:pt idx="582" c:formatCode="m/d/yyyy;@">
                  <c:v>4/3/2015</c:v>
                </c:pt>
                <c:pt idx="583" c:formatCode="m/d/yyyy;@">
                  <c:v>4/3/2015</c:v>
                </c:pt>
                <c:pt idx="584" c:formatCode="m/d/yyyy;@">
                  <c:v>4/4/2015</c:v>
                </c:pt>
                <c:pt idx="585" c:formatCode="m/d/yyyy;@">
                  <c:v>4/6/2015</c:v>
                </c:pt>
                <c:pt idx="586" c:formatCode="m/d/yyyy;@">
                  <c:v>4/6/2015</c:v>
                </c:pt>
                <c:pt idx="587" c:formatCode="m/d/yyyy;@">
                  <c:v>4/7/2015</c:v>
                </c:pt>
                <c:pt idx="588" c:formatCode="m/d/yyyy;@">
                  <c:v>4/7/2015</c:v>
                </c:pt>
                <c:pt idx="589" c:formatCode="m/d/yyyy;@">
                  <c:v>4/7/2015</c:v>
                </c:pt>
                <c:pt idx="590" c:formatCode="m/d/yyyy;@">
                  <c:v>4/8/2015</c:v>
                </c:pt>
                <c:pt idx="591" c:formatCode="m/d/yyyy;@">
                  <c:v>4/8/2015</c:v>
                </c:pt>
                <c:pt idx="592" c:formatCode="m/d/yyyy;@">
                  <c:v>4/9/2015</c:v>
                </c:pt>
                <c:pt idx="593" c:formatCode="m/d/yyyy;@">
                  <c:v>4/9/2015</c:v>
                </c:pt>
                <c:pt idx="594" c:formatCode="m/d/yyyy;@">
                  <c:v>4/9/2015</c:v>
                </c:pt>
                <c:pt idx="595" c:formatCode="m/d/yyyy;@">
                  <c:v>4/9/2015</c:v>
                </c:pt>
                <c:pt idx="596" c:formatCode="m/d/yyyy;@">
                  <c:v>4/9/2015</c:v>
                </c:pt>
                <c:pt idx="597" c:formatCode="m/d/yyyy;@">
                  <c:v>4/9/2015</c:v>
                </c:pt>
                <c:pt idx="598" c:formatCode="m/d/yyyy;@">
                  <c:v>4/10/2015</c:v>
                </c:pt>
                <c:pt idx="599" c:formatCode="m/d/yyyy;@">
                  <c:v>4/11/2015</c:v>
                </c:pt>
                <c:pt idx="600" c:formatCode="m/d/yyyy;@">
                  <c:v>4/13/2015</c:v>
                </c:pt>
                <c:pt idx="601" c:formatCode="m/d/yyyy;@">
                  <c:v>4/13/2015</c:v>
                </c:pt>
                <c:pt idx="602" c:formatCode="m/d/yyyy;@">
                  <c:v>4/13/2015</c:v>
                </c:pt>
                <c:pt idx="603" c:formatCode="m/d/yyyy;@">
                  <c:v>4/13/2015</c:v>
                </c:pt>
                <c:pt idx="604" c:formatCode="m/d/yyyy;@">
                  <c:v>4/13/2015</c:v>
                </c:pt>
                <c:pt idx="605" c:formatCode="m/d/yyyy;@">
                  <c:v>4/14/2015</c:v>
                </c:pt>
                <c:pt idx="606" c:formatCode="m/d/yyyy;@">
                  <c:v>4/15/2015</c:v>
                </c:pt>
                <c:pt idx="607" c:formatCode="m/d/yyyy;@">
                  <c:v>4/15/2015</c:v>
                </c:pt>
                <c:pt idx="608" c:formatCode="m/d/yyyy;@">
                  <c:v>4/17/2015</c:v>
                </c:pt>
                <c:pt idx="609" c:formatCode="m/d/yyyy;@">
                  <c:v>4/17/2015</c:v>
                </c:pt>
                <c:pt idx="610" c:formatCode="m/d/yyyy;@">
                  <c:v>4/17/2015</c:v>
                </c:pt>
                <c:pt idx="611" c:formatCode="m/d/yyyy;@">
                  <c:v>4/20/2015</c:v>
                </c:pt>
                <c:pt idx="612" c:formatCode="m/d/yyyy;@">
                  <c:v>4/20/2015</c:v>
                </c:pt>
                <c:pt idx="613" c:formatCode="m/d/yyyy;@">
                  <c:v>4/21/2015</c:v>
                </c:pt>
                <c:pt idx="614" c:formatCode="m/d/yyyy;@">
                  <c:v>4/21/2015</c:v>
                </c:pt>
                <c:pt idx="615" c:formatCode="m/d/yyyy;@">
                  <c:v>4/22/2015</c:v>
                </c:pt>
                <c:pt idx="616" c:formatCode="m/d/yyyy;@">
                  <c:v>4/24/2015</c:v>
                </c:pt>
                <c:pt idx="617" c:formatCode="m/d/yyyy;@">
                  <c:v>4/24/2015</c:v>
                </c:pt>
                <c:pt idx="618" c:formatCode="m/d/yyyy;@">
                  <c:v>4/24/2015</c:v>
                </c:pt>
                <c:pt idx="619" c:formatCode="m/d/yyyy;@">
                  <c:v>4/26/2015</c:v>
                </c:pt>
                <c:pt idx="620" c:formatCode="m/d/yyyy;@">
                  <c:v>4/27/2015</c:v>
                </c:pt>
                <c:pt idx="621" c:formatCode="m/d/yyyy;@">
                  <c:v>4/27/2015</c:v>
                </c:pt>
                <c:pt idx="622" c:formatCode="m/d/yyyy;@">
                  <c:v>4/27/2015</c:v>
                </c:pt>
                <c:pt idx="623" c:formatCode="m/d/yyyy;@">
                  <c:v>4/28/2015</c:v>
                </c:pt>
                <c:pt idx="624" c:formatCode="m/d/yyyy;@">
                  <c:v>4/28/2015</c:v>
                </c:pt>
                <c:pt idx="625" c:formatCode="m/d/yyyy;@">
                  <c:v>4/28/2015</c:v>
                </c:pt>
                <c:pt idx="626" c:formatCode="m/d/yyyy;@">
                  <c:v>4/29/2015</c:v>
                </c:pt>
                <c:pt idx="627" c:formatCode="m/d/yyyy;@">
                  <c:v>4/30/2015</c:v>
                </c:pt>
                <c:pt idx="628" c:formatCode="m/d/yyyy;@">
                  <c:v>4/30/2015</c:v>
                </c:pt>
                <c:pt idx="629" c:formatCode="m/d/yyyy;@">
                  <c:v>4/30/2015</c:v>
                </c:pt>
                <c:pt idx="630" c:formatCode="m/d/yyyy;@">
                  <c:v>5/1/2015</c:v>
                </c:pt>
                <c:pt idx="631" c:formatCode="m/d/yyyy;@">
                  <c:v>5/1/2015</c:v>
                </c:pt>
                <c:pt idx="632" c:formatCode="m/d/yyyy;@">
                  <c:v>5/1/2015</c:v>
                </c:pt>
                <c:pt idx="633" c:formatCode="m/d/yyyy;@">
                  <c:v>5/2/2015</c:v>
                </c:pt>
                <c:pt idx="634" c:formatCode="m/d/yyyy;@">
                  <c:v>5/4/2015</c:v>
                </c:pt>
                <c:pt idx="635" c:formatCode="m/d/yyyy;@">
                  <c:v>5/4/2015</c:v>
                </c:pt>
                <c:pt idx="636" c:formatCode="m/d/yyyy;@">
                  <c:v>5/4/2015</c:v>
                </c:pt>
                <c:pt idx="637" c:formatCode="m/d/yyyy;@">
                  <c:v>5/4/2015</c:v>
                </c:pt>
                <c:pt idx="638" c:formatCode="m/d/yyyy;@">
                  <c:v>5/4/2015</c:v>
                </c:pt>
                <c:pt idx="639" c:formatCode="m/d/yyyy;@">
                  <c:v>5/4/2015</c:v>
                </c:pt>
                <c:pt idx="640" c:formatCode="m/d/yyyy;@">
                  <c:v>5/5/2015</c:v>
                </c:pt>
                <c:pt idx="641" c:formatCode="m/d/yyyy;@">
                  <c:v>5/8/2015</c:v>
                </c:pt>
                <c:pt idx="642" c:formatCode="m/d/yyyy;@">
                  <c:v>5/8/2015</c:v>
                </c:pt>
                <c:pt idx="643" c:formatCode="m/d/yyyy;@">
                  <c:v>5/8/2015</c:v>
                </c:pt>
                <c:pt idx="644" c:formatCode="m/d/yyyy;@">
                  <c:v>5/8/2015</c:v>
                </c:pt>
                <c:pt idx="645" c:formatCode="m/d/yyyy;@">
                  <c:v>5/10/2015</c:v>
                </c:pt>
                <c:pt idx="646" c:formatCode="m/d/yyyy;@">
                  <c:v>5/11/2015</c:v>
                </c:pt>
                <c:pt idx="647" c:formatCode="m/d/yyyy;@">
                  <c:v>5/11/2015</c:v>
                </c:pt>
                <c:pt idx="648" c:formatCode="m/d/yyyy;@">
                  <c:v>5/12/2015</c:v>
                </c:pt>
                <c:pt idx="649" c:formatCode="m/d/yyyy;@">
                  <c:v>5/12/2015</c:v>
                </c:pt>
                <c:pt idx="650" c:formatCode="m/d/yyyy;@">
                  <c:v>5/12/2015</c:v>
                </c:pt>
                <c:pt idx="651" c:formatCode="m/d/yyyy;@">
                  <c:v>5/12/2015</c:v>
                </c:pt>
                <c:pt idx="652" c:formatCode="m/d/yyyy;@">
                  <c:v>5/12/2015</c:v>
                </c:pt>
                <c:pt idx="653" c:formatCode="m/d/yyyy;@">
                  <c:v>5/13/2015</c:v>
                </c:pt>
                <c:pt idx="654" c:formatCode="m/d/yyyy;@">
                  <c:v>5/14/2015</c:v>
                </c:pt>
                <c:pt idx="655" c:formatCode="m/d/yyyy;@">
                  <c:v>5/14/2015</c:v>
                </c:pt>
                <c:pt idx="656" c:formatCode="m/d/yyyy;@">
                  <c:v>5/15/2015</c:v>
                </c:pt>
                <c:pt idx="657" c:formatCode="m/d/yyyy;@">
                  <c:v>5/15/2015</c:v>
                </c:pt>
                <c:pt idx="658" c:formatCode="m/d/yyyy;@">
                  <c:v>5/15/2015</c:v>
                </c:pt>
                <c:pt idx="659" c:formatCode="m/d/yyyy;@">
                  <c:v>5/16/2015</c:v>
                </c:pt>
                <c:pt idx="660" c:formatCode="m/d/yyyy;@">
                  <c:v>5/16/2015</c:v>
                </c:pt>
                <c:pt idx="661" c:formatCode="m/d/yyyy;@">
                  <c:v>5/17/2015</c:v>
                </c:pt>
                <c:pt idx="662" c:formatCode="m/d/yyyy;@">
                  <c:v>5/17/2015</c:v>
                </c:pt>
                <c:pt idx="663" c:formatCode="m/d/yyyy;@">
                  <c:v>5/18/2015</c:v>
                </c:pt>
                <c:pt idx="664" c:formatCode="m/d/yyyy;@">
                  <c:v>5/18/2015</c:v>
                </c:pt>
                <c:pt idx="665" c:formatCode="m/d/yyyy;@">
                  <c:v>5/19/2015</c:v>
                </c:pt>
                <c:pt idx="666" c:formatCode="m/d/yyyy;@">
                  <c:v>5/19/2015</c:v>
                </c:pt>
                <c:pt idx="667" c:formatCode="m/d/yyyy;@">
                  <c:v>5/19/2015</c:v>
                </c:pt>
                <c:pt idx="668" c:formatCode="m/d/yyyy;@">
                  <c:v>5/20/2015</c:v>
                </c:pt>
                <c:pt idx="669" c:formatCode="m/d/yyyy;@">
                  <c:v>5/20/2015</c:v>
                </c:pt>
                <c:pt idx="670" c:formatCode="m/d/yyyy;@">
                  <c:v>5/20/2015</c:v>
                </c:pt>
                <c:pt idx="671" c:formatCode="m/d/yyyy;@">
                  <c:v>5/20/2015</c:v>
                </c:pt>
                <c:pt idx="672" c:formatCode="m/d/yyyy;@">
                  <c:v>5/21/2015</c:v>
                </c:pt>
                <c:pt idx="673" c:formatCode="m/d/yyyy;@">
                  <c:v>5/22/2015</c:v>
                </c:pt>
                <c:pt idx="674" c:formatCode="m/d/yyyy;@">
                  <c:v>5/22/2015</c:v>
                </c:pt>
                <c:pt idx="675" c:formatCode="m/d/yyyy;@">
                  <c:v>5/22/2015</c:v>
                </c:pt>
                <c:pt idx="676" c:formatCode="m/d/yyyy;@">
                  <c:v>5/23/2015</c:v>
                </c:pt>
                <c:pt idx="677" c:formatCode="m/d/yyyy;@">
                  <c:v>5/23/2015</c:v>
                </c:pt>
                <c:pt idx="678" c:formatCode="m/d/yyyy;@">
                  <c:v>5/24/2015</c:v>
                </c:pt>
                <c:pt idx="679" c:formatCode="m/d/yyyy;@">
                  <c:v>5/25/2015</c:v>
                </c:pt>
                <c:pt idx="680" c:formatCode="m/d/yyyy;@">
                  <c:v>5/26/2015</c:v>
                </c:pt>
                <c:pt idx="681" c:formatCode="m/d/yyyy;@">
                  <c:v>5/26/2015</c:v>
                </c:pt>
                <c:pt idx="682" c:formatCode="m/d/yyyy;@">
                  <c:v>5/27/2015</c:v>
                </c:pt>
                <c:pt idx="683" c:formatCode="m/d/yyyy;@">
                  <c:v>5/27/2015</c:v>
                </c:pt>
                <c:pt idx="684" c:formatCode="m/d/yyyy;@">
                  <c:v>5/27/2015</c:v>
                </c:pt>
                <c:pt idx="685" c:formatCode="m/d/yyyy;@">
                  <c:v>5/28/2015</c:v>
                </c:pt>
                <c:pt idx="686" c:formatCode="m/d/yyyy;@">
                  <c:v>5/28/2015</c:v>
                </c:pt>
                <c:pt idx="687" c:formatCode="m/d/yyyy;@">
                  <c:v>5/30/2015</c:v>
                </c:pt>
                <c:pt idx="688" c:formatCode="m/d/yyyy;@">
                  <c:v>5/30/2015</c:v>
                </c:pt>
                <c:pt idx="689" c:formatCode="m/d/yyyy;@">
                  <c:v>5/31/2015</c:v>
                </c:pt>
                <c:pt idx="690" c:formatCode="m/d/yyyy;@">
                  <c:v>5/31/2015</c:v>
                </c:pt>
                <c:pt idx="691" c:formatCode="m/d/yyyy;@">
                  <c:v>5/31/2015</c:v>
                </c:pt>
                <c:pt idx="692" c:formatCode="m/d/yyyy;@">
                  <c:v>6/1/2015</c:v>
                </c:pt>
                <c:pt idx="693" c:formatCode="m/d/yyyy;@">
                  <c:v>6/2/2015</c:v>
                </c:pt>
                <c:pt idx="694" c:formatCode="m/d/yyyy;@">
                  <c:v>6/2/2015</c:v>
                </c:pt>
                <c:pt idx="695" c:formatCode="m/d/yyyy;@">
                  <c:v>6/2/2015</c:v>
                </c:pt>
                <c:pt idx="696" c:formatCode="m/d/yyyy;@">
                  <c:v>6/2/2015</c:v>
                </c:pt>
                <c:pt idx="697" c:formatCode="m/d/yyyy;@">
                  <c:v>6/3/2015</c:v>
                </c:pt>
                <c:pt idx="698" c:formatCode="m/d/yyyy;@">
                  <c:v>6/4/2015</c:v>
                </c:pt>
                <c:pt idx="699" c:formatCode="m/d/yyyy;@">
                  <c:v>6/5/2015</c:v>
                </c:pt>
                <c:pt idx="700" c:formatCode="m/d/yyyy;@">
                  <c:v>6/5/2015</c:v>
                </c:pt>
                <c:pt idx="701" c:formatCode="m/d/yyyy;@">
                  <c:v>6/7/2015</c:v>
                </c:pt>
                <c:pt idx="702" c:formatCode="m/d/yyyy;@">
                  <c:v>6/8/2015</c:v>
                </c:pt>
                <c:pt idx="703" c:formatCode="m/d/yyyy;@">
                  <c:v>6/9/2015</c:v>
                </c:pt>
                <c:pt idx="704" c:formatCode="m/d/yyyy;@">
                  <c:v>6/10/2015</c:v>
                </c:pt>
                <c:pt idx="705" c:formatCode="m/d/yyyy;@">
                  <c:v>6/10/2015</c:v>
                </c:pt>
                <c:pt idx="706" c:formatCode="m/d/yyyy;@">
                  <c:v>6/10/2015</c:v>
                </c:pt>
                <c:pt idx="707" c:formatCode="m/d/yyyy;@">
                  <c:v>6/11/2015</c:v>
                </c:pt>
                <c:pt idx="708" c:formatCode="m/d/yyyy;@">
                  <c:v>6/12/2015</c:v>
                </c:pt>
                <c:pt idx="709" c:formatCode="m/d/yyyy;@">
                  <c:v>6/12/2015</c:v>
                </c:pt>
                <c:pt idx="710" c:formatCode="m/d/yyyy;@">
                  <c:v>6/12/2015</c:v>
                </c:pt>
                <c:pt idx="711" c:formatCode="m/d/yyyy;@">
                  <c:v>6/12/2015</c:v>
                </c:pt>
                <c:pt idx="712" c:formatCode="m/d/yyyy;@">
                  <c:v>6/13/2015</c:v>
                </c:pt>
                <c:pt idx="713" c:formatCode="m/d/yyyy;@">
                  <c:v>6/14/2015</c:v>
                </c:pt>
                <c:pt idx="714" c:formatCode="m/d/yyyy;@">
                  <c:v>6/14/2015</c:v>
                </c:pt>
                <c:pt idx="715" c:formatCode="m/d/yyyy;@">
                  <c:v>6/15/2015</c:v>
                </c:pt>
                <c:pt idx="716" c:formatCode="m/d/yyyy;@">
                  <c:v>6/15/2015</c:v>
                </c:pt>
                <c:pt idx="717" c:formatCode="m/d/yyyy;@">
                  <c:v>6/15/2015</c:v>
                </c:pt>
                <c:pt idx="718" c:formatCode="m/d/yyyy;@">
                  <c:v>6/16/2015</c:v>
                </c:pt>
                <c:pt idx="719" c:formatCode="m/d/yyyy;@">
                  <c:v>6/16/2015</c:v>
                </c:pt>
                <c:pt idx="720" c:formatCode="m/d/yyyy;@">
                  <c:v>6/16/2015</c:v>
                </c:pt>
                <c:pt idx="721" c:formatCode="m/d/yyyy;@">
                  <c:v>6/16/2015</c:v>
                </c:pt>
                <c:pt idx="722" c:formatCode="m/d/yyyy;@">
                  <c:v>6/16/2015</c:v>
                </c:pt>
                <c:pt idx="723" c:formatCode="m/d/yyyy;@">
                  <c:v>6/16/2015</c:v>
                </c:pt>
                <c:pt idx="724" c:formatCode="m/d/yyyy;@">
                  <c:v>6/16/2015</c:v>
                </c:pt>
                <c:pt idx="725" c:formatCode="m/d/yyyy;@">
                  <c:v>6/16/2015</c:v>
                </c:pt>
                <c:pt idx="726" c:formatCode="m/d/yyyy;@">
                  <c:v>6/17/2015</c:v>
                </c:pt>
                <c:pt idx="727" c:formatCode="m/d/yyyy;@">
                  <c:v>6/17/2015</c:v>
                </c:pt>
                <c:pt idx="728" c:formatCode="m/d/yyyy;@">
                  <c:v>6/17/2015</c:v>
                </c:pt>
                <c:pt idx="729" c:formatCode="m/d/yyyy;@">
                  <c:v>6/17/2015</c:v>
                </c:pt>
                <c:pt idx="730" c:formatCode="m/d/yyyy;@">
                  <c:v>6/18/2015</c:v>
                </c:pt>
                <c:pt idx="731" c:formatCode="m/d/yyyy;@">
                  <c:v>6/18/2015</c:v>
                </c:pt>
                <c:pt idx="732" c:formatCode="m/d/yyyy;@">
                  <c:v>6/18/2015</c:v>
                </c:pt>
                <c:pt idx="733" c:formatCode="m/d/yyyy;@">
                  <c:v>6/18/2015</c:v>
                </c:pt>
                <c:pt idx="734" c:formatCode="m/d/yyyy;@">
                  <c:v>6/19/2015</c:v>
                </c:pt>
                <c:pt idx="735" c:formatCode="m/d/yyyy;@">
                  <c:v>6/21/2015</c:v>
                </c:pt>
                <c:pt idx="736" c:formatCode="m/d/yyyy;@">
                  <c:v>6/22/2015</c:v>
                </c:pt>
                <c:pt idx="737" c:formatCode="m/d/yyyy;@">
                  <c:v>6/22/2015</c:v>
                </c:pt>
                <c:pt idx="738" c:formatCode="m/d/yyyy;@">
                  <c:v>6/22/2015</c:v>
                </c:pt>
                <c:pt idx="739" c:formatCode="m/d/yyyy;@">
                  <c:v>6/23/2015</c:v>
                </c:pt>
                <c:pt idx="740" c:formatCode="m/d/yyyy;@">
                  <c:v>6/24/2015</c:v>
                </c:pt>
                <c:pt idx="741" c:formatCode="m/d/yyyy;@">
                  <c:v>6/24/2015</c:v>
                </c:pt>
                <c:pt idx="742" c:formatCode="m/d/yyyy;@">
                  <c:v>6/24/2015</c:v>
                </c:pt>
                <c:pt idx="743" c:formatCode="m/d/yyyy;@">
                  <c:v>6/25/2015</c:v>
                </c:pt>
                <c:pt idx="744" c:formatCode="m/d/yyyy;@">
                  <c:v>6/27/2015</c:v>
                </c:pt>
                <c:pt idx="745" c:formatCode="m/d/yyyy;@">
                  <c:v>6/27/2015</c:v>
                </c:pt>
                <c:pt idx="746" c:formatCode="m/d/yyyy;@">
                  <c:v>6/28/2015</c:v>
                </c:pt>
                <c:pt idx="747" c:formatCode="m/d/yyyy;@">
                  <c:v>6/29/2015</c:v>
                </c:pt>
                <c:pt idx="748" c:formatCode="m/d/yyyy;@">
                  <c:v>6/29/2015</c:v>
                </c:pt>
                <c:pt idx="749" c:formatCode="m/d/yyyy;@">
                  <c:v>6/30/2015</c:v>
                </c:pt>
                <c:pt idx="750" c:formatCode="m/d/yyyy;@">
                  <c:v>6/30/2015</c:v>
                </c:pt>
                <c:pt idx="751" c:formatCode="m/d/yyyy;@">
                  <c:v>6/30/2015</c:v>
                </c:pt>
                <c:pt idx="752" c:formatCode="m/d/yyyy;@">
                  <c:v>7/1/2015</c:v>
                </c:pt>
                <c:pt idx="753" c:formatCode="m/d/yyyy;@">
                  <c:v>7/1/2015</c:v>
                </c:pt>
                <c:pt idx="754" c:formatCode="m/d/yyyy;@">
                  <c:v>7/3/2015</c:v>
                </c:pt>
                <c:pt idx="755" c:formatCode="m/d/yyyy;@">
                  <c:v>7/3/2015</c:v>
                </c:pt>
                <c:pt idx="756" c:formatCode="m/d/yyyy;@">
                  <c:v>7/6/2015</c:v>
                </c:pt>
                <c:pt idx="757" c:formatCode="m/d/yyyy;@">
                  <c:v>7/7/2015</c:v>
                </c:pt>
                <c:pt idx="758" c:formatCode="m/d/yyyy;@">
                  <c:v>7/7/2015</c:v>
                </c:pt>
                <c:pt idx="759" c:formatCode="m/d/yyyy;@">
                  <c:v>7/7/2015</c:v>
                </c:pt>
                <c:pt idx="760" c:formatCode="m/d/yyyy;@">
                  <c:v>7/7/2015</c:v>
                </c:pt>
                <c:pt idx="761" c:formatCode="m/d/yyyy;@">
                  <c:v>7/8/2015</c:v>
                </c:pt>
                <c:pt idx="762" c:formatCode="m/d/yyyy;@">
                  <c:v>7/8/2015</c:v>
                </c:pt>
                <c:pt idx="763" c:formatCode="m/d/yyyy;@">
                  <c:v>7/8/2015</c:v>
                </c:pt>
                <c:pt idx="764" c:formatCode="m/d/yyyy;@">
                  <c:v>7/8/2015</c:v>
                </c:pt>
                <c:pt idx="765" c:formatCode="m/d/yyyy;@">
                  <c:v>7/9/2015</c:v>
                </c:pt>
                <c:pt idx="766" c:formatCode="m/d/yyyy;@">
                  <c:v>7/10/2015</c:v>
                </c:pt>
                <c:pt idx="767" c:formatCode="m/d/yyyy;@">
                  <c:v>7/11/2015</c:v>
                </c:pt>
                <c:pt idx="768" c:formatCode="m/d/yyyy;@">
                  <c:v>7/11/2015</c:v>
                </c:pt>
                <c:pt idx="769" c:formatCode="m/d/yyyy;@">
                  <c:v>7/14/2015</c:v>
                </c:pt>
                <c:pt idx="770" c:formatCode="m/d/yyyy;@">
                  <c:v>7/15/2015</c:v>
                </c:pt>
                <c:pt idx="771" c:formatCode="m/d/yyyy;@">
                  <c:v>7/16/2015</c:v>
                </c:pt>
                <c:pt idx="772" c:formatCode="m/d/yyyy;@">
                  <c:v>7/16/2015</c:v>
                </c:pt>
                <c:pt idx="773" c:formatCode="m/d/yyyy;@">
                  <c:v>7/18/2015</c:v>
                </c:pt>
                <c:pt idx="774" c:formatCode="m/d/yyyy;@">
                  <c:v>7/18/2015</c:v>
                </c:pt>
                <c:pt idx="775" c:formatCode="m/d/yyyy;@">
                  <c:v>7/18/2015</c:v>
                </c:pt>
                <c:pt idx="776" c:formatCode="m/d/yyyy;@">
                  <c:v>7/20/2015</c:v>
                </c:pt>
                <c:pt idx="777" c:formatCode="m/d/yyyy;@">
                  <c:v>7/20/2015</c:v>
                </c:pt>
                <c:pt idx="778" c:formatCode="m/d/yyyy;@">
                  <c:v>7/21/2015</c:v>
                </c:pt>
                <c:pt idx="779" c:formatCode="m/d/yyyy;@">
                  <c:v>7/22/2015</c:v>
                </c:pt>
                <c:pt idx="780" c:formatCode="m/d/yyyy;@">
                  <c:v>7/22/2015</c:v>
                </c:pt>
                <c:pt idx="781" c:formatCode="m/d/yyyy;@">
                  <c:v>7/23/2015</c:v>
                </c:pt>
                <c:pt idx="782" c:formatCode="m/d/yyyy;@">
                  <c:v>7/24/2015</c:v>
                </c:pt>
                <c:pt idx="783" c:formatCode="m/d/yyyy;@">
                  <c:v>7/25/2015</c:v>
                </c:pt>
                <c:pt idx="784" c:formatCode="m/d/yyyy;@">
                  <c:v>7/28/2015</c:v>
                </c:pt>
                <c:pt idx="785" c:formatCode="m/d/yyyy;@">
                  <c:v>7/28/2015</c:v>
                </c:pt>
                <c:pt idx="786" c:formatCode="m/d/yyyy;@">
                  <c:v>7/29/2015</c:v>
                </c:pt>
                <c:pt idx="787" c:formatCode="m/d/yyyy;@">
                  <c:v>8/1/2015</c:v>
                </c:pt>
                <c:pt idx="788" c:formatCode="m/d/yyyy;@">
                  <c:v>8/3/2015</c:v>
                </c:pt>
                <c:pt idx="789" c:formatCode="m/d/yyyy;@">
                  <c:v>8/3/2015</c:v>
                </c:pt>
                <c:pt idx="790" c:formatCode="m/d/yyyy;@">
                  <c:v>8/3/2015</c:v>
                </c:pt>
                <c:pt idx="791" c:formatCode="m/d/yyyy;@">
                  <c:v>8/3/2015</c:v>
                </c:pt>
                <c:pt idx="792" c:formatCode="m/d/yyyy;@">
                  <c:v>8/4/2015</c:v>
                </c:pt>
                <c:pt idx="793" c:formatCode="m/d/yyyy;@">
                  <c:v>8/5/2015</c:v>
                </c:pt>
                <c:pt idx="794" c:formatCode="m/d/yyyy;@">
                  <c:v>8/6/2015</c:v>
                </c:pt>
                <c:pt idx="795" c:formatCode="m/d/yyyy;@">
                  <c:v>8/7/2015</c:v>
                </c:pt>
                <c:pt idx="796" c:formatCode="m/d/yyyy;@">
                  <c:v>8/8/2015</c:v>
                </c:pt>
                <c:pt idx="797" c:formatCode="m/d/yyyy;@">
                  <c:v>8/9/2015</c:v>
                </c:pt>
                <c:pt idx="798" c:formatCode="m/d/yyyy;@">
                  <c:v>8/9/2015</c:v>
                </c:pt>
                <c:pt idx="799" c:formatCode="m/d/yyyy;@">
                  <c:v>8/10/2015</c:v>
                </c:pt>
                <c:pt idx="800" c:formatCode="m/d/yyyy;@">
                  <c:v>8/10/2015</c:v>
                </c:pt>
                <c:pt idx="801" c:formatCode="m/d/yyyy;@">
                  <c:v>8/10/2015</c:v>
                </c:pt>
                <c:pt idx="802" c:formatCode="m/d/yyyy;@">
                  <c:v>8/11/2015</c:v>
                </c:pt>
                <c:pt idx="803" c:formatCode="m/d/yyyy;@">
                  <c:v>8/12/2015</c:v>
                </c:pt>
                <c:pt idx="804" c:formatCode="m/d/yyyy;@">
                  <c:v>8/12/2015</c:v>
                </c:pt>
                <c:pt idx="805" c:formatCode="m/d/yyyy;@">
                  <c:v>8/14/2015</c:v>
                </c:pt>
                <c:pt idx="806" c:formatCode="m/d/yyyy;@">
                  <c:v>8/14/2015</c:v>
                </c:pt>
                <c:pt idx="807" c:formatCode="m/d/yyyy;@">
                  <c:v>8/14/2015</c:v>
                </c:pt>
                <c:pt idx="808" c:formatCode="m/d/yyyy;@">
                  <c:v>8/16/2015</c:v>
                </c:pt>
                <c:pt idx="809" c:formatCode="m/d/yyyy;@">
                  <c:v>8/17/2015</c:v>
                </c:pt>
                <c:pt idx="810" c:formatCode="m/d/yyyy;@">
                  <c:v>8/17/2015</c:v>
                </c:pt>
                <c:pt idx="811" c:formatCode="m/d/yyyy;@">
                  <c:v>8/17/2015</c:v>
                </c:pt>
                <c:pt idx="812" c:formatCode="m/d/yyyy;@">
                  <c:v>8/17/2015</c:v>
                </c:pt>
                <c:pt idx="813" c:formatCode="m/d/yyyy;@">
                  <c:v>8/17/2015</c:v>
                </c:pt>
                <c:pt idx="814" c:formatCode="m/d/yyyy;@">
                  <c:v>8/18/2015</c:v>
                </c:pt>
                <c:pt idx="815" c:formatCode="m/d/yyyy;@">
                  <c:v>8/19/2015</c:v>
                </c:pt>
                <c:pt idx="816" c:formatCode="m/d/yyyy;@">
                  <c:v>8/20/2015</c:v>
                </c:pt>
                <c:pt idx="817" c:formatCode="m/d/yyyy;@">
                  <c:v>8/20/2015</c:v>
                </c:pt>
                <c:pt idx="818" c:formatCode="m/d/yyyy;@">
                  <c:v>8/21/2015</c:v>
                </c:pt>
                <c:pt idx="819" c:formatCode="m/d/yyyy;@">
                  <c:v>8/22/2015</c:v>
                </c:pt>
                <c:pt idx="820" c:formatCode="m/d/yyyy;@">
                  <c:v>8/23/2015</c:v>
                </c:pt>
                <c:pt idx="821" c:formatCode="m/d/yyyy;@">
                  <c:v>8/25/2015</c:v>
                </c:pt>
                <c:pt idx="822" c:formatCode="m/d/yyyy;@">
                  <c:v>8/26/2015</c:v>
                </c:pt>
                <c:pt idx="823" c:formatCode="m/d/yyyy;@">
                  <c:v>8/27/2015</c:v>
                </c:pt>
                <c:pt idx="824" c:formatCode="m/d/yyyy;@">
                  <c:v>8/27/2015</c:v>
                </c:pt>
                <c:pt idx="825" c:formatCode="m/d/yyyy;@">
                  <c:v>8/29/2015</c:v>
                </c:pt>
                <c:pt idx="826" c:formatCode="m/d/yyyy;@">
                  <c:v>8/29/2015</c:v>
                </c:pt>
                <c:pt idx="827" c:formatCode="m/d/yyyy;@">
                  <c:v>8/30/2015</c:v>
                </c:pt>
                <c:pt idx="828" c:formatCode="m/d/yyyy;@">
                  <c:v>9/1/2015</c:v>
                </c:pt>
                <c:pt idx="829" c:formatCode="m/d/yyyy;@">
                  <c:v>9/1/2015</c:v>
                </c:pt>
                <c:pt idx="830" c:formatCode="m/d/yyyy;@">
                  <c:v>9/1/2015</c:v>
                </c:pt>
                <c:pt idx="831" c:formatCode="m/d/yyyy;@">
                  <c:v>9/1/2015</c:v>
                </c:pt>
                <c:pt idx="832" c:formatCode="m/d/yyyy;@">
                  <c:v>9/3/2015</c:v>
                </c:pt>
                <c:pt idx="833" c:formatCode="m/d/yyyy;@">
                  <c:v>9/5/2015</c:v>
                </c:pt>
                <c:pt idx="834" c:formatCode="m/d/yyyy;@">
                  <c:v>9/6/2015</c:v>
                </c:pt>
                <c:pt idx="835" c:formatCode="m/d/yyyy;@">
                  <c:v>9/6/2015</c:v>
                </c:pt>
                <c:pt idx="836" c:formatCode="m/d/yyyy;@">
                  <c:v>9/6/2015</c:v>
                </c:pt>
                <c:pt idx="837" c:formatCode="m/d/yyyy;@">
                  <c:v>9/7/2015</c:v>
                </c:pt>
                <c:pt idx="838" c:formatCode="m/d/yyyy;@">
                  <c:v>9/8/2015</c:v>
                </c:pt>
                <c:pt idx="839" c:formatCode="m/d/yyyy;@">
                  <c:v>9/8/2015</c:v>
                </c:pt>
                <c:pt idx="840" c:formatCode="m/d/yyyy;@">
                  <c:v>9/8/2015</c:v>
                </c:pt>
                <c:pt idx="841" c:formatCode="m/d/yyyy;@">
                  <c:v>9/8/2015</c:v>
                </c:pt>
                <c:pt idx="842" c:formatCode="m/d/yyyy;@">
                  <c:v>9/9/2015</c:v>
                </c:pt>
                <c:pt idx="843" c:formatCode="m/d/yyyy;@">
                  <c:v>9/10/2015</c:v>
                </c:pt>
                <c:pt idx="844" c:formatCode="m/d/yyyy;@">
                  <c:v>9/11/2015</c:v>
                </c:pt>
                <c:pt idx="845" c:formatCode="m/d/yyyy;@">
                  <c:v>9/14/2015</c:v>
                </c:pt>
                <c:pt idx="846" c:formatCode="m/d/yyyy;@">
                  <c:v>9/14/2015</c:v>
                </c:pt>
                <c:pt idx="847" c:formatCode="m/d/yyyy;@">
                  <c:v>9/15/2015</c:v>
                </c:pt>
                <c:pt idx="848" c:formatCode="m/d/yyyy;@">
                  <c:v>9/16/2015</c:v>
                </c:pt>
                <c:pt idx="849" c:formatCode="m/d/yyyy;@">
                  <c:v>9/17/2015</c:v>
                </c:pt>
                <c:pt idx="850" c:formatCode="m/d/yyyy;@">
                  <c:v>9/18/2015</c:v>
                </c:pt>
                <c:pt idx="851" c:formatCode="m/d/yyyy;@">
                  <c:v>9/18/2015</c:v>
                </c:pt>
                <c:pt idx="852" c:formatCode="m/d/yyyy;@">
                  <c:v>9/18/2015</c:v>
                </c:pt>
                <c:pt idx="853" c:formatCode="m/d/yyyy;@">
                  <c:v>9/21/2015</c:v>
                </c:pt>
                <c:pt idx="854" c:formatCode="m/d/yyyy;@">
                  <c:v>9/21/2015</c:v>
                </c:pt>
                <c:pt idx="855" c:formatCode="m/d/yyyy;@">
                  <c:v>9/22/2015</c:v>
                </c:pt>
                <c:pt idx="856" c:formatCode="m/d/yyyy;@">
                  <c:v>9/23/2015</c:v>
                </c:pt>
                <c:pt idx="857" c:formatCode="m/d/yyyy;@">
                  <c:v>9/23/2015</c:v>
                </c:pt>
                <c:pt idx="858" c:formatCode="m/d/yyyy;@">
                  <c:v>9/23/2015</c:v>
                </c:pt>
                <c:pt idx="859" c:formatCode="m/d/yyyy;@">
                  <c:v>9/25/2015</c:v>
                </c:pt>
                <c:pt idx="860" c:formatCode="m/d/yyyy;@">
                  <c:v>9/28/2015</c:v>
                </c:pt>
                <c:pt idx="861" c:formatCode="m/d/yyyy;@">
                  <c:v>9/30/2015</c:v>
                </c:pt>
                <c:pt idx="862" c:formatCode="m/d/yyyy;@">
                  <c:v>10/1/2015</c:v>
                </c:pt>
                <c:pt idx="863" c:formatCode="m/d/yyyy;@">
                  <c:v>10/1/2015</c:v>
                </c:pt>
                <c:pt idx="864" c:formatCode="m/d/yyyy;@">
                  <c:v>10/1/2015</c:v>
                </c:pt>
                <c:pt idx="865" c:formatCode="m/d/yyyy;@">
                  <c:v>10/1/2015</c:v>
                </c:pt>
                <c:pt idx="866" c:formatCode="m/d/yyyy;@">
                  <c:v>10/2/2015</c:v>
                </c:pt>
                <c:pt idx="867" c:formatCode="m/d/yyyy;@">
                  <c:v>10/5/2015</c:v>
                </c:pt>
                <c:pt idx="868" c:formatCode="m/d/yyyy;@">
                  <c:v>10/5/2015</c:v>
                </c:pt>
                <c:pt idx="869" c:formatCode="m/d/yyyy;@">
                  <c:v>10/5/2015</c:v>
                </c:pt>
                <c:pt idx="870" c:formatCode="m/d/yyyy;@">
                  <c:v>10/6/2015</c:v>
                </c:pt>
                <c:pt idx="871" c:formatCode="m/d/yyyy;@">
                  <c:v>10/6/2015</c:v>
                </c:pt>
                <c:pt idx="872" c:formatCode="m/d/yyyy;@">
                  <c:v>10/7/2015</c:v>
                </c:pt>
                <c:pt idx="873" c:formatCode="m/d/yyyy;@">
                  <c:v>10/7/2015</c:v>
                </c:pt>
                <c:pt idx="874" c:formatCode="m/d/yyyy;@">
                  <c:v>10/7/2015</c:v>
                </c:pt>
                <c:pt idx="875" c:formatCode="m/d/yyyy;@">
                  <c:v>10/8/2015</c:v>
                </c:pt>
                <c:pt idx="876" c:formatCode="m/d/yyyy;@">
                  <c:v>10/9/2015</c:v>
                </c:pt>
                <c:pt idx="877" c:formatCode="m/d/yyyy;@">
                  <c:v>10/12/2015</c:v>
                </c:pt>
                <c:pt idx="878" c:formatCode="m/d/yyyy;@">
                  <c:v>10/12/2015</c:v>
                </c:pt>
                <c:pt idx="879" c:formatCode="m/d/yyyy;@">
                  <c:v>10/13/2015</c:v>
                </c:pt>
                <c:pt idx="880" c:formatCode="m/d/yyyy;@">
                  <c:v>10/14/2015</c:v>
                </c:pt>
                <c:pt idx="881" c:formatCode="m/d/yyyy;@">
                  <c:v>10/14/2015</c:v>
                </c:pt>
                <c:pt idx="882" c:formatCode="m/d/yyyy;@">
                  <c:v>10/15/2015</c:v>
                </c:pt>
                <c:pt idx="883" c:formatCode="m/d/yyyy;@">
                  <c:v>10/15/2015</c:v>
                </c:pt>
                <c:pt idx="884" c:formatCode="m/d/yyyy;@">
                  <c:v>10/16/2015</c:v>
                </c:pt>
                <c:pt idx="885" c:formatCode="m/d/yyyy;@">
                  <c:v>10/16/2015</c:v>
                </c:pt>
                <c:pt idx="886" c:formatCode="m/d/yyyy;@">
                  <c:v>10/16/2015</c:v>
                </c:pt>
                <c:pt idx="887" c:formatCode="m/d/yyyy;@">
                  <c:v>10/17/2015</c:v>
                </c:pt>
                <c:pt idx="888" c:formatCode="m/d/yyyy;@">
                  <c:v>10/17/2015</c:v>
                </c:pt>
                <c:pt idx="889" c:formatCode="m/d/yyyy;@">
                  <c:v>10/18/2015</c:v>
                </c:pt>
                <c:pt idx="890" c:formatCode="m/d/yyyy;@">
                  <c:v>10/19/2015</c:v>
                </c:pt>
                <c:pt idx="891" c:formatCode="m/d/yyyy;@">
                  <c:v>10/20/2015</c:v>
                </c:pt>
                <c:pt idx="892" c:formatCode="m/d/yyyy;@">
                  <c:v>10/20/2015</c:v>
                </c:pt>
                <c:pt idx="893" c:formatCode="m/d/yyyy;@">
                  <c:v>10/20/2015</c:v>
                </c:pt>
                <c:pt idx="894" c:formatCode="m/d/yyyy;@">
                  <c:v>10/20/2015</c:v>
                </c:pt>
                <c:pt idx="895" c:formatCode="m/d/yyyy;@">
                  <c:v>10/22/2015</c:v>
                </c:pt>
                <c:pt idx="896" c:formatCode="m/d/yyyy;@">
                  <c:v>10/25/2015</c:v>
                </c:pt>
                <c:pt idx="897" c:formatCode="m/d/yyyy;@">
                  <c:v>10/26/2015</c:v>
                </c:pt>
                <c:pt idx="898" c:formatCode="m/d/yyyy;@">
                  <c:v>10/27/2015</c:v>
                </c:pt>
                <c:pt idx="899" c:formatCode="m/d/yyyy;@">
                  <c:v>10/28/2015</c:v>
                </c:pt>
                <c:pt idx="900" c:formatCode="m/d/yyyy;@">
                  <c:v>10/29/2015</c:v>
                </c:pt>
                <c:pt idx="901" c:formatCode="m/d/yyyy;@">
                  <c:v>10/30/2015</c:v>
                </c:pt>
                <c:pt idx="902" c:formatCode="m/d/yyyy;@">
                  <c:v>10/30/2015</c:v>
                </c:pt>
                <c:pt idx="903" c:formatCode="m/d/yyyy;@">
                  <c:v>10/30/2015</c:v>
                </c:pt>
                <c:pt idx="904" c:formatCode="m/d/yyyy;@">
                  <c:v>10/31/2015</c:v>
                </c:pt>
                <c:pt idx="905" c:formatCode="m/d/yyyy;@">
                  <c:v>11/1/2015</c:v>
                </c:pt>
                <c:pt idx="906" c:formatCode="m/d/yyyy;@">
                  <c:v>11/1/2015</c:v>
                </c:pt>
                <c:pt idx="907" c:formatCode="m/d/yyyy;@">
                  <c:v>11/2/2015</c:v>
                </c:pt>
                <c:pt idx="908" c:formatCode="m/d/yyyy;@">
                  <c:v>11/3/2015</c:v>
                </c:pt>
                <c:pt idx="909" c:formatCode="m/d/yyyy;@">
                  <c:v>11/3/2015</c:v>
                </c:pt>
                <c:pt idx="910" c:formatCode="m/d/yyyy;@">
                  <c:v>11/3/2015</c:v>
                </c:pt>
                <c:pt idx="911" c:formatCode="m/d/yyyy;@">
                  <c:v>11/4/2015</c:v>
                </c:pt>
                <c:pt idx="912" c:formatCode="m/d/yyyy;@">
                  <c:v>11/4/2015</c:v>
                </c:pt>
                <c:pt idx="913" c:formatCode="m/d/yyyy;@">
                  <c:v>11/5/2015</c:v>
                </c:pt>
                <c:pt idx="914" c:formatCode="m/d/yyyy;@">
                  <c:v>11/9/2015</c:v>
                </c:pt>
                <c:pt idx="915" c:formatCode="m/d/yyyy;@">
                  <c:v>11/10/2015</c:v>
                </c:pt>
                <c:pt idx="916" c:formatCode="m/d/yyyy;@">
                  <c:v>11/10/2015</c:v>
                </c:pt>
                <c:pt idx="917" c:formatCode="m/d/yyyy;@">
                  <c:v>11/13/2015</c:v>
                </c:pt>
                <c:pt idx="918" c:formatCode="m/d/yyyy;@">
                  <c:v>11/14/2015</c:v>
                </c:pt>
                <c:pt idx="919" c:formatCode="m/d/yyyy;@">
                  <c:v>11/14/2015</c:v>
                </c:pt>
                <c:pt idx="920" c:formatCode="m/d/yyyy;@">
                  <c:v>11/15/2015</c:v>
                </c:pt>
                <c:pt idx="921" c:formatCode="m/d/yyyy;@">
                  <c:v>11/15/2015</c:v>
                </c:pt>
                <c:pt idx="922" c:formatCode="m/d/yyyy;@">
                  <c:v>11/17/2015</c:v>
                </c:pt>
                <c:pt idx="923" c:formatCode="m/d/yyyy;@">
                  <c:v>11/20/2015</c:v>
                </c:pt>
                <c:pt idx="924" c:formatCode="m/d/yyyy;@">
                  <c:v>11/21/2015</c:v>
                </c:pt>
                <c:pt idx="925" c:formatCode="m/d/yyyy;@">
                  <c:v>11/25/2015</c:v>
                </c:pt>
                <c:pt idx="926" c:formatCode="m/d/yyyy;@">
                  <c:v>11/26/2015</c:v>
                </c:pt>
                <c:pt idx="927" c:formatCode="m/d/yyyy;@">
                  <c:v>11/26/2015</c:v>
                </c:pt>
                <c:pt idx="928" c:formatCode="m/d/yyyy;@">
                  <c:v>11/29/2015</c:v>
                </c:pt>
                <c:pt idx="929" c:formatCode="m/d/yyyy;@">
                  <c:v>11/29/2015</c:v>
                </c:pt>
                <c:pt idx="930" c:formatCode="m/d/yyyy;@">
                  <c:v>11/30/2015</c:v>
                </c:pt>
                <c:pt idx="931" c:formatCode="m/d/yyyy;@">
                  <c:v>12/3/2015</c:v>
                </c:pt>
                <c:pt idx="932" c:formatCode="m/d/yyyy;@">
                  <c:v>12/3/2015</c:v>
                </c:pt>
                <c:pt idx="933" c:formatCode="m/d/yyyy;@">
                  <c:v>12/3/2015</c:v>
                </c:pt>
                <c:pt idx="934" c:formatCode="m/d/yyyy;@">
                  <c:v>12/4/2015</c:v>
                </c:pt>
                <c:pt idx="935" c:formatCode="m/d/yyyy;@">
                  <c:v>12/6/2015</c:v>
                </c:pt>
                <c:pt idx="936" c:formatCode="m/d/yyyy;@">
                  <c:v>12/8/2015</c:v>
                </c:pt>
                <c:pt idx="937" c:formatCode="m/d/yyyy;@">
                  <c:v>12/15/2015</c:v>
                </c:pt>
                <c:pt idx="938" c:formatCode="m/d/yyyy;@">
                  <c:v>12/16/2015</c:v>
                </c:pt>
                <c:pt idx="939" c:formatCode="m/d/yyyy;@">
                  <c:v>12/20/2015</c:v>
                </c:pt>
                <c:pt idx="940" c:formatCode="m/d/yyyy;@">
                  <c:v>12/20/2015</c:v>
                </c:pt>
                <c:pt idx="941" c:formatCode="m/d/yyyy;@">
                  <c:v>12/21/2015</c:v>
                </c:pt>
                <c:pt idx="942" c:formatCode="m/d/yyyy;@">
                  <c:v>12/21/2015</c:v>
                </c:pt>
                <c:pt idx="943" c:formatCode="m/d/yyyy;@">
                  <c:v>12/21/2015</c:v>
                </c:pt>
                <c:pt idx="944" c:formatCode="m/d/yyyy;@">
                  <c:v>12/22/2015</c:v>
                </c:pt>
                <c:pt idx="945" c:formatCode="m/d/yyyy;@">
                  <c:v>12/22/2015</c:v>
                </c:pt>
                <c:pt idx="946" c:formatCode="m/d/yyyy;@">
                  <c:v>12/24/2015</c:v>
                </c:pt>
                <c:pt idx="947" c:formatCode="m/d/yyyy;@">
                  <c:v>1/1/2016</c:v>
                </c:pt>
                <c:pt idx="948" c:formatCode="m/d/yyyy;@">
                  <c:v>1/1/2016</c:v>
                </c:pt>
                <c:pt idx="949" c:formatCode="m/d/yyyy;@">
                  <c:v>1/3/2016</c:v>
                </c:pt>
                <c:pt idx="950" c:formatCode="m/d/yyyy;@">
                  <c:v>1/3/2016</c:v>
                </c:pt>
                <c:pt idx="951" c:formatCode="m/d/yyyy;@">
                  <c:v>1/4/2016</c:v>
                </c:pt>
                <c:pt idx="952" c:formatCode="m/d/yyyy;@">
                  <c:v>1/4/2016</c:v>
                </c:pt>
                <c:pt idx="953" c:formatCode="m/d/yyyy;@">
                  <c:v>1/5/2016</c:v>
                </c:pt>
                <c:pt idx="954" c:formatCode="m/d/yyyy;@">
                  <c:v>1/5/2016</c:v>
                </c:pt>
                <c:pt idx="955" c:formatCode="m/d/yyyy;@">
                  <c:v>1/5/2016</c:v>
                </c:pt>
                <c:pt idx="956" c:formatCode="m/d/yyyy;@">
                  <c:v>1/6/2016</c:v>
                </c:pt>
                <c:pt idx="957" c:formatCode="m/d/yyyy;@">
                  <c:v>1/9/2016</c:v>
                </c:pt>
                <c:pt idx="958" c:formatCode="m/d/yyyy;@">
                  <c:v>1/10/2016</c:v>
                </c:pt>
                <c:pt idx="959" c:formatCode="m/d/yyyy;@">
                  <c:v>1/11/2016</c:v>
                </c:pt>
                <c:pt idx="960" c:formatCode="m/d/yyyy;@">
                  <c:v>1/11/2016</c:v>
                </c:pt>
                <c:pt idx="961" c:formatCode="m/d/yyyy;@">
                  <c:v>1/12/2016</c:v>
                </c:pt>
                <c:pt idx="962" c:formatCode="m/d/yyyy;@">
                  <c:v>1/12/2016</c:v>
                </c:pt>
                <c:pt idx="963" c:formatCode="m/d/yyyy;@">
                  <c:v>1/12/2016</c:v>
                </c:pt>
                <c:pt idx="964" c:formatCode="m/d/yyyy;@">
                  <c:v>1/13/2016</c:v>
                </c:pt>
                <c:pt idx="965" c:formatCode="m/d/yyyy;@">
                  <c:v>1/13/2016</c:v>
                </c:pt>
                <c:pt idx="966" c:formatCode="m/d/yyyy;@">
                  <c:v>1/14/2016</c:v>
                </c:pt>
                <c:pt idx="967" c:formatCode="m/d/yyyy;@">
                  <c:v>1/18/2016</c:v>
                </c:pt>
                <c:pt idx="968" c:formatCode="m/d/yyyy;@">
                  <c:v>1/18/2016</c:v>
                </c:pt>
                <c:pt idx="969" c:formatCode="m/d/yyyy;@">
                  <c:v>1/21/2016</c:v>
                </c:pt>
                <c:pt idx="970" c:formatCode="m/d/yyyy;@">
                  <c:v>1/21/2016</c:v>
                </c:pt>
                <c:pt idx="971" c:formatCode="m/d/yyyy;@">
                  <c:v>1/22/2016</c:v>
                </c:pt>
                <c:pt idx="972" c:formatCode="m/d/yyyy;@">
                  <c:v>1/26/2016</c:v>
                </c:pt>
                <c:pt idx="973" c:formatCode="m/d/yyyy;@">
                  <c:v>1/29/2016</c:v>
                </c:pt>
                <c:pt idx="974" c:formatCode="m/d/yyyy;@">
                  <c:v>1/30/2016</c:v>
                </c:pt>
                <c:pt idx="975" c:formatCode="m/d/yyyy;@">
                  <c:v>1/31/2016</c:v>
                </c:pt>
                <c:pt idx="976" c:formatCode="m/d/yyyy;@">
                  <c:v>1/31/2016</c:v>
                </c:pt>
                <c:pt idx="977" c:formatCode="m/d/yyyy;@">
                  <c:v>2/1/2016</c:v>
                </c:pt>
                <c:pt idx="978" c:formatCode="m/d/yyyy;@">
                  <c:v>2/1/2016</c:v>
                </c:pt>
                <c:pt idx="979" c:formatCode="m/d/yyyy;@">
                  <c:v>2/1/2016</c:v>
                </c:pt>
                <c:pt idx="980" c:formatCode="m/d/yyyy;@">
                  <c:v>2/1/2016</c:v>
                </c:pt>
                <c:pt idx="981" c:formatCode="m/d/yyyy;@">
                  <c:v>2/2/2016</c:v>
                </c:pt>
                <c:pt idx="982" c:formatCode="m/d/yyyy;@">
                  <c:v>2/2/2016</c:v>
                </c:pt>
                <c:pt idx="983" c:formatCode="m/d/yyyy;@">
                  <c:v>2/3/2016</c:v>
                </c:pt>
                <c:pt idx="984" c:formatCode="m/d/yyyy;@">
                  <c:v>2/3/2016</c:v>
                </c:pt>
                <c:pt idx="985" c:formatCode="m/d/yyyy;@">
                  <c:v>2/3/2016</c:v>
                </c:pt>
                <c:pt idx="986" c:formatCode="m/d/yyyy;@">
                  <c:v>2/5/2016</c:v>
                </c:pt>
                <c:pt idx="987" c:formatCode="m/d/yyyy;@">
                  <c:v>2/8/2016</c:v>
                </c:pt>
                <c:pt idx="988" c:formatCode="m/d/yyyy;@">
                  <c:v>2/9/2016</c:v>
                </c:pt>
                <c:pt idx="989" c:formatCode="m/d/yyyy;@">
                  <c:v>2/9/2016</c:v>
                </c:pt>
                <c:pt idx="990" c:formatCode="m/d/yyyy;@">
                  <c:v>2/10/2016</c:v>
                </c:pt>
                <c:pt idx="991" c:formatCode="m/d/yyyy;@">
                  <c:v>2/10/2016</c:v>
                </c:pt>
                <c:pt idx="992" c:formatCode="m/d/yyyy;@">
                  <c:v>2/11/2016</c:v>
                </c:pt>
                <c:pt idx="993" c:formatCode="m/d/yyyy;@">
                  <c:v>2/14/2016</c:v>
                </c:pt>
                <c:pt idx="994" c:formatCode="m/d/yyyy;@">
                  <c:v>2/15/2016</c:v>
                </c:pt>
                <c:pt idx="995" c:formatCode="m/d/yyyy;@">
                  <c:v>2/15/2016</c:v>
                </c:pt>
                <c:pt idx="996" c:formatCode="m/d/yyyy;@">
                  <c:v>2/15/2016</c:v>
                </c:pt>
                <c:pt idx="997" c:formatCode="m/d/yyyy;@">
                  <c:v>2/16/2016</c:v>
                </c:pt>
                <c:pt idx="998" c:formatCode="m/d/yyyy;@">
                  <c:v>2/17/2016</c:v>
                </c:pt>
                <c:pt idx="999" c:formatCode="m/d/yyyy;@">
                  <c:v>2/17/2016</c:v>
                </c:pt>
                <c:pt idx="1000" c:formatCode="m/d/yyyy;@">
                  <c:v>2/18/2016</c:v>
                </c:pt>
                <c:pt idx="1001" c:formatCode="m/d/yyyy;@">
                  <c:v>2/18/2016</c:v>
                </c:pt>
                <c:pt idx="1002" c:formatCode="m/d/yyyy;@">
                  <c:v>2/19/2016</c:v>
                </c:pt>
                <c:pt idx="1003" c:formatCode="m/d/yyyy;@">
                  <c:v>2/19/2016</c:v>
                </c:pt>
                <c:pt idx="1004" c:formatCode="m/d/yyyy;@">
                  <c:v>2/20/2016</c:v>
                </c:pt>
                <c:pt idx="1005" c:formatCode="m/d/yyyy;@">
                  <c:v>2/20/2016</c:v>
                </c:pt>
                <c:pt idx="1006" c:formatCode="m/d/yyyy;@">
                  <c:v>2/21/2016</c:v>
                </c:pt>
                <c:pt idx="1007" c:formatCode="m/d/yyyy;@">
                  <c:v>2/22/2016</c:v>
                </c:pt>
                <c:pt idx="1008" c:formatCode="m/d/yyyy;@">
                  <c:v>2/23/2016</c:v>
                </c:pt>
                <c:pt idx="1009" c:formatCode="m/d/yyyy;@">
                  <c:v>2/25/2016</c:v>
                </c:pt>
                <c:pt idx="1010" c:formatCode="m/d/yyyy;@">
                  <c:v>2/25/2016</c:v>
                </c:pt>
                <c:pt idx="1011" c:formatCode="m/d/yyyy;@">
                  <c:v>2/26/2016</c:v>
                </c:pt>
                <c:pt idx="1012" c:formatCode="m/d/yyyy;@">
                  <c:v>2/27/2016</c:v>
                </c:pt>
                <c:pt idx="1013" c:formatCode="m/d/yyyy;@">
                  <c:v>2/29/2016</c:v>
                </c:pt>
                <c:pt idx="1014" c:formatCode="m/d/yyyy;@">
                  <c:v>3/1/2016</c:v>
                </c:pt>
                <c:pt idx="1015" c:formatCode="m/d/yyyy;@">
                  <c:v>3/1/2016</c:v>
                </c:pt>
                <c:pt idx="1016" c:formatCode="m/d/yyyy;@">
                  <c:v>3/1/2016</c:v>
                </c:pt>
                <c:pt idx="1017" c:formatCode="m/d/yyyy;@">
                  <c:v>3/2/2016</c:v>
                </c:pt>
                <c:pt idx="1018" c:formatCode="m/d/yyyy;@">
                  <c:v>3/2/2016</c:v>
                </c:pt>
                <c:pt idx="1019" c:formatCode="m/d/yyyy;@">
                  <c:v>3/2/2016</c:v>
                </c:pt>
                <c:pt idx="1020" c:formatCode="m/d/yyyy;@">
                  <c:v>3/3/2016</c:v>
                </c:pt>
                <c:pt idx="1021" c:formatCode="m/d/yyyy;@">
                  <c:v>3/4/2016</c:v>
                </c:pt>
                <c:pt idx="1022" c:formatCode="m/d/yyyy;@">
                  <c:v>3/4/2016</c:v>
                </c:pt>
                <c:pt idx="1023" c:formatCode="m/d/yyyy;@">
                  <c:v>3/4/2016</c:v>
                </c:pt>
                <c:pt idx="1024" c:formatCode="m/d/yyyy;@">
                  <c:v>3/4/2016</c:v>
                </c:pt>
                <c:pt idx="1025" c:formatCode="m/d/yyyy;@">
                  <c:v>3/6/2016</c:v>
                </c:pt>
                <c:pt idx="1026" c:formatCode="m/d/yyyy;@">
                  <c:v>3/7/2016</c:v>
                </c:pt>
                <c:pt idx="1027" c:formatCode="m/d/yyyy;@">
                  <c:v>3/8/2016</c:v>
                </c:pt>
                <c:pt idx="1028" c:formatCode="m/d/yyyy;@">
                  <c:v>3/8/2016</c:v>
                </c:pt>
                <c:pt idx="1029" c:formatCode="m/d/yyyy;@">
                  <c:v>3/8/2016</c:v>
                </c:pt>
                <c:pt idx="1030" c:formatCode="m/d/yyyy;@">
                  <c:v>3/9/2016</c:v>
                </c:pt>
                <c:pt idx="1031" c:formatCode="m/d/yyyy;@">
                  <c:v>3/10/2016</c:v>
                </c:pt>
                <c:pt idx="1032" c:formatCode="m/d/yyyy;@">
                  <c:v>3/11/2016</c:v>
                </c:pt>
                <c:pt idx="1033" c:formatCode="m/d/yyyy;@">
                  <c:v>3/13/2016</c:v>
                </c:pt>
                <c:pt idx="1034" c:formatCode="m/d/yyyy;@">
                  <c:v>3/14/2016</c:v>
                </c:pt>
                <c:pt idx="1035" c:formatCode="m/d/yyyy;@">
                  <c:v>3/14/2016</c:v>
                </c:pt>
                <c:pt idx="1036" c:formatCode="m/d/yyyy;@">
                  <c:v>3/15/2016</c:v>
                </c:pt>
                <c:pt idx="1037" c:formatCode="m/d/yyyy;@">
                  <c:v>3/16/2016</c:v>
                </c:pt>
                <c:pt idx="1038" c:formatCode="m/d/yyyy;@">
                  <c:v>3/16/2016</c:v>
                </c:pt>
                <c:pt idx="1039" c:formatCode="m/d/yyyy;@">
                  <c:v>3/16/2016</c:v>
                </c:pt>
                <c:pt idx="1040" c:formatCode="m/d/yyyy;@">
                  <c:v>3/17/2016</c:v>
                </c:pt>
                <c:pt idx="1041" c:formatCode="m/d/yyyy;@">
                  <c:v>3/17/2016</c:v>
                </c:pt>
                <c:pt idx="1042" c:formatCode="m/d/yyyy;@">
                  <c:v>3/17/2016</c:v>
                </c:pt>
                <c:pt idx="1043" c:formatCode="m/d/yyyy;@">
                  <c:v>3/18/2016</c:v>
                </c:pt>
                <c:pt idx="1044" c:formatCode="m/d/yyyy;@">
                  <c:v>3/18/2016</c:v>
                </c:pt>
                <c:pt idx="1045" c:formatCode="m/d/yyyy;@">
                  <c:v>3/18/2016</c:v>
                </c:pt>
                <c:pt idx="1046" c:formatCode="m/d/yyyy;@">
                  <c:v>3/19/2016</c:v>
                </c:pt>
                <c:pt idx="1047" c:formatCode="m/d/yyyy;@">
                  <c:v>3/21/2016</c:v>
                </c:pt>
                <c:pt idx="1048" c:formatCode="m/d/yyyy;@">
                  <c:v>3/22/2016</c:v>
                </c:pt>
                <c:pt idx="1049" c:formatCode="m/d/yyyy;@">
                  <c:v>3/22/2016</c:v>
                </c:pt>
                <c:pt idx="1050" c:formatCode="m/d/yyyy;@">
                  <c:v>3/23/2016</c:v>
                </c:pt>
                <c:pt idx="1051" c:formatCode="m/d/yyyy;@">
                  <c:v>3/23/2016</c:v>
                </c:pt>
                <c:pt idx="1052" c:formatCode="m/d/yyyy;@">
                  <c:v>3/23/2016</c:v>
                </c:pt>
                <c:pt idx="1053" c:formatCode="m/d/yyyy;@">
                  <c:v>3/24/2016</c:v>
                </c:pt>
                <c:pt idx="1054" c:formatCode="m/d/yyyy;@">
                  <c:v>3/24/2016</c:v>
                </c:pt>
                <c:pt idx="1055" c:formatCode="m/d/yyyy;@">
                  <c:v>3/28/2016</c:v>
                </c:pt>
                <c:pt idx="1056" c:formatCode="m/d/yyyy;@">
                  <c:v>3/29/2016</c:v>
                </c:pt>
                <c:pt idx="1057" c:formatCode="m/d/yyyy;@">
                  <c:v>3/29/2016</c:v>
                </c:pt>
                <c:pt idx="1058" c:formatCode="m/d/yyyy;@">
                  <c:v>3/29/2016</c:v>
                </c:pt>
                <c:pt idx="1059" c:formatCode="m/d/yyyy;@">
                  <c:v>3/30/2016</c:v>
                </c:pt>
                <c:pt idx="1060" c:formatCode="m/d/yyyy;@">
                  <c:v>3/31/2016</c:v>
                </c:pt>
                <c:pt idx="1061" c:formatCode="m/d/yyyy;@">
                  <c:v>3/31/2016</c:v>
                </c:pt>
                <c:pt idx="1062" c:formatCode="m/d/yyyy;@">
                  <c:v>3/31/2016</c:v>
                </c:pt>
                <c:pt idx="1063" c:formatCode="m/d/yyyy;@">
                  <c:v>3/31/2016</c:v>
                </c:pt>
                <c:pt idx="1064" c:formatCode="m/d/yyyy;@">
                  <c:v>3/31/2016</c:v>
                </c:pt>
                <c:pt idx="1065" c:formatCode="m/d/yyyy;@">
                  <c:v>3/31/2016</c:v>
                </c:pt>
                <c:pt idx="1066" c:formatCode="m/d/yyyy;@">
                  <c:v>4/1/2016</c:v>
                </c:pt>
                <c:pt idx="1067" c:formatCode="m/d/yyyy;@">
                  <c:v>4/1/2016</c:v>
                </c:pt>
                <c:pt idx="1068" c:formatCode="m/d/yyyy;@">
                  <c:v>4/1/2016</c:v>
                </c:pt>
                <c:pt idx="1069" c:formatCode="m/d/yyyy;@">
                  <c:v>4/2/2016</c:v>
                </c:pt>
                <c:pt idx="1070" c:formatCode="m/d/yyyy;@">
                  <c:v>4/2/2016</c:v>
                </c:pt>
                <c:pt idx="1071" c:formatCode="m/d/yyyy;@">
                  <c:v>4/3/2016</c:v>
                </c:pt>
                <c:pt idx="1072" c:formatCode="m/d/yyyy;@">
                  <c:v>4/4/2016</c:v>
                </c:pt>
                <c:pt idx="1073" c:formatCode="m/d/yyyy;@">
                  <c:v>4/5/2016</c:v>
                </c:pt>
                <c:pt idx="1074" c:formatCode="m/d/yyyy;@">
                  <c:v>4/5/2016</c:v>
                </c:pt>
                <c:pt idx="1075" c:formatCode="m/d/yyyy;@">
                  <c:v>4/5/2016</c:v>
                </c:pt>
                <c:pt idx="1076" c:formatCode="m/d/yyyy;@">
                  <c:v>4/5/2016</c:v>
                </c:pt>
                <c:pt idx="1077" c:formatCode="m/d/yyyy;@">
                  <c:v>4/6/2016</c:v>
                </c:pt>
                <c:pt idx="1078" c:formatCode="m/d/yyyy;@">
                  <c:v>4/6/2016</c:v>
                </c:pt>
                <c:pt idx="1079" c:formatCode="m/d/yyyy;@">
                  <c:v>4/6/2016</c:v>
                </c:pt>
                <c:pt idx="1080" c:formatCode="m/d/yyyy;@">
                  <c:v>4/7/2016</c:v>
                </c:pt>
                <c:pt idx="1081" c:formatCode="m/d/yyyy;@">
                  <c:v>4/7/2016</c:v>
                </c:pt>
                <c:pt idx="1082" c:formatCode="m/d/yyyy;@">
                  <c:v>4/8/2016</c:v>
                </c:pt>
                <c:pt idx="1083" c:formatCode="m/d/yyyy;@">
                  <c:v>4/9/2016</c:v>
                </c:pt>
                <c:pt idx="1084" c:formatCode="m/d/yyyy;@">
                  <c:v>4/9/2016</c:v>
                </c:pt>
                <c:pt idx="1085" c:formatCode="m/d/yyyy;@">
                  <c:v>4/13/2016</c:v>
                </c:pt>
                <c:pt idx="1086" c:formatCode="m/d/yyyy;@">
                  <c:v>4/13/2016</c:v>
                </c:pt>
                <c:pt idx="1087" c:formatCode="m/d/yyyy;@">
                  <c:v>4/15/2016</c:v>
                </c:pt>
                <c:pt idx="1088" c:formatCode="m/d/yyyy;@">
                  <c:v>4/15/2016</c:v>
                </c:pt>
                <c:pt idx="1089" c:formatCode="m/d/yyyy;@">
                  <c:v>4/17/2016</c:v>
                </c:pt>
                <c:pt idx="1090" c:formatCode="m/d/yyyy;@">
                  <c:v>4/19/2016</c:v>
                </c:pt>
                <c:pt idx="1091" c:formatCode="m/d/yyyy;@">
                  <c:v>4/19/2016</c:v>
                </c:pt>
                <c:pt idx="1092" c:formatCode="m/d/yyyy;@">
                  <c:v>4/19/2016</c:v>
                </c:pt>
                <c:pt idx="1093" c:formatCode="m/d/yyyy;@">
                  <c:v>4/20/2016</c:v>
                </c:pt>
                <c:pt idx="1094" c:formatCode="m/d/yyyy;@">
                  <c:v>4/20/2016</c:v>
                </c:pt>
                <c:pt idx="1095" c:formatCode="m/d/yyyy;@">
                  <c:v>4/20/2016</c:v>
                </c:pt>
                <c:pt idx="1096" c:formatCode="m/d/yyyy;@">
                  <c:v>4/22/2016</c:v>
                </c:pt>
                <c:pt idx="1097" c:formatCode="m/d/yyyy;@">
                  <c:v>4/23/2016</c:v>
                </c:pt>
                <c:pt idx="1098" c:formatCode="m/d/yyyy;@">
                  <c:v>4/23/2016</c:v>
                </c:pt>
                <c:pt idx="1099" c:formatCode="m/d/yyyy;@">
                  <c:v>4/24/2016</c:v>
                </c:pt>
                <c:pt idx="1100" c:formatCode="m/d/yyyy;@">
                  <c:v>4/27/2016</c:v>
                </c:pt>
                <c:pt idx="1101" c:formatCode="m/d/yyyy;@">
                  <c:v>4/27/2016</c:v>
                </c:pt>
                <c:pt idx="1102" c:formatCode="m/d/yyyy;@">
                  <c:v>4/29/2016</c:v>
                </c:pt>
                <c:pt idx="1103" c:formatCode="m/d/yyyy;@">
                  <c:v>4/30/2016</c:v>
                </c:pt>
                <c:pt idx="1104" c:formatCode="m/d/yyyy;@">
                  <c:v>5/1/2016</c:v>
                </c:pt>
                <c:pt idx="1105" c:formatCode="m/d/yyyy;@">
                  <c:v>5/2/2016</c:v>
                </c:pt>
                <c:pt idx="1106" c:formatCode="m/d/yyyy;@">
                  <c:v>5/2/2016</c:v>
                </c:pt>
                <c:pt idx="1107" c:formatCode="m/d/yyyy;@">
                  <c:v>5/2/2016</c:v>
                </c:pt>
                <c:pt idx="1108" c:formatCode="m/d/yyyy;@">
                  <c:v>5/3/2016</c:v>
                </c:pt>
                <c:pt idx="1109" c:formatCode="m/d/yyyy;@">
                  <c:v>5/3/2016</c:v>
                </c:pt>
                <c:pt idx="1110" c:formatCode="m/d/yyyy;@">
                  <c:v>5/3/2016</c:v>
                </c:pt>
                <c:pt idx="1111" c:formatCode="m/d/yyyy;@">
                  <c:v>5/3/2016</c:v>
                </c:pt>
                <c:pt idx="1112" c:formatCode="m/d/yyyy;@">
                  <c:v>5/4/2016</c:v>
                </c:pt>
                <c:pt idx="1113" c:formatCode="m/d/yyyy;@">
                  <c:v>5/4/2016</c:v>
                </c:pt>
                <c:pt idx="1114" c:formatCode="m/d/yyyy;@">
                  <c:v>5/4/2016</c:v>
                </c:pt>
                <c:pt idx="1115" c:formatCode="m/d/yyyy;@">
                  <c:v>5/5/2016</c:v>
                </c:pt>
                <c:pt idx="1116" c:formatCode="m/d/yyyy;@">
                  <c:v>5/5/2016</c:v>
                </c:pt>
                <c:pt idx="1117" c:formatCode="m/d/yyyy;@">
                  <c:v>5/5/2016</c:v>
                </c:pt>
                <c:pt idx="1118" c:formatCode="m/d/yyyy;@">
                  <c:v>5/5/2016</c:v>
                </c:pt>
                <c:pt idx="1119" c:formatCode="m/d/yyyy;@">
                  <c:v>5/6/2016</c:v>
                </c:pt>
                <c:pt idx="1120" c:formatCode="m/d/yyyy;@">
                  <c:v>5/7/2016</c:v>
                </c:pt>
                <c:pt idx="1121" c:formatCode="m/d/yyyy;@">
                  <c:v>5/7/2016</c:v>
                </c:pt>
                <c:pt idx="1122" c:formatCode="m/d/yyyy;@">
                  <c:v>5/8/2016</c:v>
                </c:pt>
                <c:pt idx="1123" c:formatCode="m/d/yyyy;@">
                  <c:v>5/9/2016</c:v>
                </c:pt>
                <c:pt idx="1124" c:formatCode="m/d/yyyy;@">
                  <c:v>5/9/2016</c:v>
                </c:pt>
                <c:pt idx="1125" c:formatCode="m/d/yyyy;@">
                  <c:v>5/9/2016</c:v>
                </c:pt>
                <c:pt idx="1126" c:formatCode="m/d/yyyy;@">
                  <c:v>5/9/2016</c:v>
                </c:pt>
                <c:pt idx="1127" c:formatCode="m/d/yyyy;@">
                  <c:v>5/10/2016</c:v>
                </c:pt>
                <c:pt idx="1128" c:formatCode="m/d/yyyy;@">
                  <c:v>5/13/2016</c:v>
                </c:pt>
                <c:pt idx="1129" c:formatCode="m/d/yyyy;@">
                  <c:v>5/13/2016</c:v>
                </c:pt>
                <c:pt idx="1130" c:formatCode="m/d/yyyy;@">
                  <c:v>5/13/2016</c:v>
                </c:pt>
                <c:pt idx="1131" c:formatCode="m/d/yyyy;@">
                  <c:v>5/15/2016</c:v>
                </c:pt>
                <c:pt idx="1132" c:formatCode="m/d/yyyy;@">
                  <c:v>5/15/2016</c:v>
                </c:pt>
                <c:pt idx="1133" c:formatCode="m/d/yyyy;@">
                  <c:v>5/16/2016</c:v>
                </c:pt>
                <c:pt idx="1134" c:formatCode="m/d/yyyy;@">
                  <c:v>5/16/2016</c:v>
                </c:pt>
                <c:pt idx="1135" c:formatCode="m/d/yyyy;@">
                  <c:v>5/17/2016</c:v>
                </c:pt>
                <c:pt idx="1136" c:formatCode="m/d/yyyy;@">
                  <c:v>5/18/2016</c:v>
                </c:pt>
                <c:pt idx="1137" c:formatCode="m/d/yyyy;@">
                  <c:v>5/19/2016</c:v>
                </c:pt>
                <c:pt idx="1138" c:formatCode="m/d/yyyy;@">
                  <c:v>5/19/2016</c:v>
                </c:pt>
                <c:pt idx="1139" c:formatCode="m/d/yyyy;@">
                  <c:v>5/20/2016</c:v>
                </c:pt>
                <c:pt idx="1140" c:formatCode="m/d/yyyy;@">
                  <c:v>5/20/2016</c:v>
                </c:pt>
                <c:pt idx="1141" c:formatCode="m/d/yyyy;@">
                  <c:v>5/21/2016</c:v>
                </c:pt>
                <c:pt idx="1142" c:formatCode="m/d/yyyy;@">
                  <c:v>5/21/2016</c:v>
                </c:pt>
                <c:pt idx="1143" c:formatCode="m/d/yyyy;@">
                  <c:v>5/21/2016</c:v>
                </c:pt>
                <c:pt idx="1144" c:formatCode="m/d/yyyy;@">
                  <c:v>5/22/2016</c:v>
                </c:pt>
                <c:pt idx="1145" c:formatCode="m/d/yyyy;@">
                  <c:v>5/22/2016</c:v>
                </c:pt>
                <c:pt idx="1146" c:formatCode="m/d/yyyy;@">
                  <c:v>5/22/2016</c:v>
                </c:pt>
                <c:pt idx="1147" c:formatCode="m/d/yyyy;@">
                  <c:v>5/23/2016</c:v>
                </c:pt>
                <c:pt idx="1148" c:formatCode="m/d/yyyy;@">
                  <c:v>5/23/2016</c:v>
                </c:pt>
                <c:pt idx="1149" c:formatCode="m/d/yyyy;@">
                  <c:v>5/23/2016</c:v>
                </c:pt>
                <c:pt idx="1150" c:formatCode="m/d/yyyy;@">
                  <c:v>5/25/2016</c:v>
                </c:pt>
                <c:pt idx="1151" c:formatCode="m/d/yyyy;@">
                  <c:v>5/27/2016</c:v>
                </c:pt>
                <c:pt idx="1152" c:formatCode="m/d/yyyy;@">
                  <c:v>5/31/2016</c:v>
                </c:pt>
                <c:pt idx="1153" c:formatCode="m/d/yyyy;@">
                  <c:v>5/31/2016</c:v>
                </c:pt>
                <c:pt idx="1154" c:formatCode="m/d/yyyy;@">
                  <c:v>5/31/2016</c:v>
                </c:pt>
                <c:pt idx="1155" c:formatCode="m/d/yyyy;@">
                  <c:v>6/1/2016</c:v>
                </c:pt>
                <c:pt idx="1156" c:formatCode="m/d/yyyy;@">
                  <c:v>6/2/2016</c:v>
                </c:pt>
                <c:pt idx="1157" c:formatCode="m/d/yyyy;@">
                  <c:v>6/2/2016</c:v>
                </c:pt>
                <c:pt idx="1158" c:formatCode="m/d/yyyy;@">
                  <c:v>6/2/2016</c:v>
                </c:pt>
                <c:pt idx="1159" c:formatCode="m/d/yyyy;@">
                  <c:v>6/3/2016</c:v>
                </c:pt>
                <c:pt idx="1160" c:formatCode="m/d/yyyy;@">
                  <c:v>6/3/2016</c:v>
                </c:pt>
                <c:pt idx="1161" c:formatCode="m/d/yyyy;@">
                  <c:v>6/6/2016</c:v>
                </c:pt>
                <c:pt idx="1162" c:formatCode="m/d/yyyy;@">
                  <c:v>6/7/2016</c:v>
                </c:pt>
                <c:pt idx="1163" c:formatCode="m/d/yyyy;@">
                  <c:v>6/8/2016</c:v>
                </c:pt>
                <c:pt idx="1164" c:formatCode="m/d/yyyy;@">
                  <c:v>6/9/2016</c:v>
                </c:pt>
                <c:pt idx="1165" c:formatCode="m/d/yyyy;@">
                  <c:v>6/10/2016</c:v>
                </c:pt>
                <c:pt idx="1166" c:formatCode="m/d/yyyy;@">
                  <c:v>6/10/2016</c:v>
                </c:pt>
                <c:pt idx="1167" c:formatCode="m/d/yyyy;@">
                  <c:v>6/10/2016</c:v>
                </c:pt>
                <c:pt idx="1168" c:formatCode="m/d/yyyy;@">
                  <c:v>6/11/2016</c:v>
                </c:pt>
                <c:pt idx="1169" c:formatCode="m/d/yyyy;@">
                  <c:v>6/13/2016</c:v>
                </c:pt>
                <c:pt idx="1170" c:formatCode="m/d/yyyy;@">
                  <c:v>6/13/2016</c:v>
                </c:pt>
                <c:pt idx="1171" c:formatCode="m/d/yyyy;@">
                  <c:v>6/13/2016</c:v>
                </c:pt>
                <c:pt idx="1172" c:formatCode="m/d/yyyy;@">
                  <c:v>6/13/2016</c:v>
                </c:pt>
                <c:pt idx="1173" c:formatCode="m/d/yyyy;@">
                  <c:v>6/13/2016</c:v>
                </c:pt>
                <c:pt idx="1174" c:formatCode="m/d/yyyy;@">
                  <c:v>6/14/2016</c:v>
                </c:pt>
                <c:pt idx="1175" c:formatCode="m/d/yyyy;@">
                  <c:v>6/14/2016</c:v>
                </c:pt>
                <c:pt idx="1176" c:formatCode="m/d/yyyy;@">
                  <c:v>6/15/2016</c:v>
                </c:pt>
                <c:pt idx="1177" c:formatCode="m/d/yyyy;@">
                  <c:v>6/17/2016</c:v>
                </c:pt>
                <c:pt idx="1178" c:formatCode="m/d/yyyy;@">
                  <c:v>6/17/2016</c:v>
                </c:pt>
                <c:pt idx="1179" c:formatCode="m/d/yyyy;@">
                  <c:v>6/17/2016</c:v>
                </c:pt>
                <c:pt idx="1180" c:formatCode="m/d/yyyy;@">
                  <c:v>6/17/2016</c:v>
                </c:pt>
                <c:pt idx="1181" c:formatCode="m/d/yyyy;@">
                  <c:v>6/19/2016</c:v>
                </c:pt>
                <c:pt idx="1182" c:formatCode="m/d/yyyy;@">
                  <c:v>6/20/2016</c:v>
                </c:pt>
                <c:pt idx="1183" c:formatCode="m/d/yyyy;@">
                  <c:v>6/22/2016</c:v>
                </c:pt>
                <c:pt idx="1184" c:formatCode="m/d/yyyy;@">
                  <c:v>6/23/2016</c:v>
                </c:pt>
                <c:pt idx="1185" c:formatCode="m/d/yyyy;@">
                  <c:v>6/24/2016</c:v>
                </c:pt>
                <c:pt idx="1186" c:formatCode="m/d/yyyy;@">
                  <c:v>6/24/2016</c:v>
                </c:pt>
                <c:pt idx="1187" c:formatCode="m/d/yyyy;@">
                  <c:v>6/25/2016</c:v>
                </c:pt>
                <c:pt idx="1188" c:formatCode="m/d/yyyy;@">
                  <c:v>6/27/2016</c:v>
                </c:pt>
                <c:pt idx="1189" c:formatCode="m/d/yyyy;@">
                  <c:v>6/27/2016</c:v>
                </c:pt>
                <c:pt idx="1190" c:formatCode="m/d/yyyy;@">
                  <c:v>6/28/2016</c:v>
                </c:pt>
                <c:pt idx="1191" c:formatCode="m/d/yyyy;@">
                  <c:v>6/29/2016</c:v>
                </c:pt>
                <c:pt idx="1192" c:formatCode="m/d/yyyy;@">
                  <c:v>6/29/2016</c:v>
                </c:pt>
                <c:pt idx="1193" c:formatCode="m/d/yyyy;@">
                  <c:v>6/30/2016</c:v>
                </c:pt>
                <c:pt idx="1194" c:formatCode="m/d/yyyy;@">
                  <c:v>7/1/2016</c:v>
                </c:pt>
                <c:pt idx="1195" c:formatCode="m/d/yyyy;@">
                  <c:v>7/2/2016</c:v>
                </c:pt>
                <c:pt idx="1196" c:formatCode="m/d/yyyy;@">
                  <c:v>7/2/2016</c:v>
                </c:pt>
                <c:pt idx="1197" c:formatCode="m/d/yyyy;@">
                  <c:v>7/4/2016</c:v>
                </c:pt>
                <c:pt idx="1198" c:formatCode="m/d/yyyy;@">
                  <c:v>7/4/2016</c:v>
                </c:pt>
                <c:pt idx="1199" c:formatCode="m/d/yyyy;@">
                  <c:v>7/5/2016</c:v>
                </c:pt>
                <c:pt idx="1200" c:formatCode="m/d/yyyy;@">
                  <c:v>7/5/2016</c:v>
                </c:pt>
                <c:pt idx="1201" c:formatCode="m/d/yyyy;@">
                  <c:v>7/7/2016</c:v>
                </c:pt>
                <c:pt idx="1202" c:formatCode="m/d/yyyy;@">
                  <c:v>7/8/2016</c:v>
                </c:pt>
                <c:pt idx="1203" c:formatCode="m/d/yyyy;@">
                  <c:v>7/8/2016</c:v>
                </c:pt>
                <c:pt idx="1204" c:formatCode="m/d/yyyy;@">
                  <c:v>7/8/2016</c:v>
                </c:pt>
                <c:pt idx="1205" c:formatCode="m/d/yyyy;@">
                  <c:v>7/10/2016</c:v>
                </c:pt>
                <c:pt idx="1206" c:formatCode="m/d/yyyy;@">
                  <c:v>7/10/2016</c:v>
                </c:pt>
                <c:pt idx="1207" c:formatCode="m/d/yyyy;@">
                  <c:v>7/13/2016</c:v>
                </c:pt>
                <c:pt idx="1208" c:formatCode="m/d/yyyy;@">
                  <c:v>7/15/2016</c:v>
                </c:pt>
                <c:pt idx="1209" c:formatCode="m/d/yyyy;@">
                  <c:v>7/15/2016</c:v>
                </c:pt>
                <c:pt idx="1210" c:formatCode="m/d/yyyy;@">
                  <c:v>7/15/2016</c:v>
                </c:pt>
                <c:pt idx="1211" c:formatCode="m/d/yyyy;@">
                  <c:v>7/16/2016</c:v>
                </c:pt>
                <c:pt idx="1212" c:formatCode="m/d/yyyy;@">
                  <c:v>7/16/2016</c:v>
                </c:pt>
                <c:pt idx="1213" c:formatCode="m/d/yyyy;@">
                  <c:v>7/16/2016</c:v>
                </c:pt>
                <c:pt idx="1214" c:formatCode="m/d/yyyy;@">
                  <c:v>7/19/2016</c:v>
                </c:pt>
                <c:pt idx="1215" c:formatCode="m/d/yyyy;@">
                  <c:v>7/19/2016</c:v>
                </c:pt>
                <c:pt idx="1216" c:formatCode="m/d/yyyy;@">
                  <c:v>7/20/2016</c:v>
                </c:pt>
                <c:pt idx="1217" c:formatCode="m/d/yyyy;@">
                  <c:v>7/20/2016</c:v>
                </c:pt>
                <c:pt idx="1218" c:formatCode="m/d/yyyy;@">
                  <c:v>7/21/2016</c:v>
                </c:pt>
                <c:pt idx="1219" c:formatCode="m/d/yyyy;@">
                  <c:v>7/24/2016</c:v>
                </c:pt>
                <c:pt idx="1220" c:formatCode="m/d/yyyy;@">
                  <c:v>7/25/2016</c:v>
                </c:pt>
                <c:pt idx="1221" c:formatCode="m/d/yyyy;@">
                  <c:v>7/25/2016</c:v>
                </c:pt>
                <c:pt idx="1222" c:formatCode="m/d/yyyy;@">
                  <c:v>7/30/2016</c:v>
                </c:pt>
                <c:pt idx="1223" c:formatCode="m/d/yyyy;@">
                  <c:v>8/2/2016</c:v>
                </c:pt>
                <c:pt idx="1224" c:formatCode="m/d/yyyy;@">
                  <c:v>8/3/2016</c:v>
                </c:pt>
                <c:pt idx="1225" c:formatCode="m/d/yyyy;@">
                  <c:v>8/8/2016</c:v>
                </c:pt>
                <c:pt idx="1226" c:formatCode="m/d/yyyy;@">
                  <c:v>8/8/2016</c:v>
                </c:pt>
                <c:pt idx="1227" c:formatCode="m/d/yyyy;@">
                  <c:v>8/8/2016</c:v>
                </c:pt>
                <c:pt idx="1228" c:formatCode="m/d/yyyy;@">
                  <c:v>8/9/2016</c:v>
                </c:pt>
                <c:pt idx="1229" c:formatCode="m/d/yyyy;@">
                  <c:v>8/10/2016</c:v>
                </c:pt>
                <c:pt idx="1230" c:formatCode="m/d/yyyy;@">
                  <c:v>8/11/2016</c:v>
                </c:pt>
                <c:pt idx="1231" c:formatCode="m/d/yyyy;@">
                  <c:v>8/14/2016</c:v>
                </c:pt>
                <c:pt idx="1232" c:formatCode="m/d/yyyy;@">
                  <c:v>8/15/2016</c:v>
                </c:pt>
                <c:pt idx="1233" c:formatCode="m/d/yyyy;@">
                  <c:v>8/16/2016</c:v>
                </c:pt>
                <c:pt idx="1234" c:formatCode="m/d/yyyy;@">
                  <c:v>8/18/2016</c:v>
                </c:pt>
                <c:pt idx="1235" c:formatCode="m/d/yyyy;@">
                  <c:v>8/19/2016</c:v>
                </c:pt>
                <c:pt idx="1236" c:formatCode="m/d/yyyy;@">
                  <c:v>8/19/2016</c:v>
                </c:pt>
                <c:pt idx="1237" c:formatCode="m/d/yyyy;@">
                  <c:v>8/20/2016</c:v>
                </c:pt>
                <c:pt idx="1238" c:formatCode="m/d/yyyy;@">
                  <c:v>8/23/2016</c:v>
                </c:pt>
                <c:pt idx="1239" c:formatCode="m/d/yyyy;@">
                  <c:v>8/24/2016</c:v>
                </c:pt>
                <c:pt idx="1240" c:formatCode="m/d/yyyy;@">
                  <c:v>8/26/2016</c:v>
                </c:pt>
                <c:pt idx="1241" c:formatCode="m/d/yyyy;@">
                  <c:v>8/27/2016</c:v>
                </c:pt>
                <c:pt idx="1242" c:formatCode="m/d/yyyy;@">
                  <c:v>8/29/2016</c:v>
                </c:pt>
                <c:pt idx="1243" c:formatCode="m/d/yyyy;@">
                  <c:v>8/29/2016</c:v>
                </c:pt>
                <c:pt idx="1244" c:formatCode="m/d/yyyy;@">
                  <c:v>8/30/2016</c:v>
                </c:pt>
                <c:pt idx="1245" c:formatCode="m/d/yyyy;@">
                  <c:v>8/30/2016</c:v>
                </c:pt>
                <c:pt idx="1246" c:formatCode="m/d/yyyy;@">
                  <c:v>8/31/2016</c:v>
                </c:pt>
                <c:pt idx="1247" c:formatCode="m/d/yyyy;@">
                  <c:v>9/1/2016</c:v>
                </c:pt>
                <c:pt idx="1248" c:formatCode="m/d/yyyy;@">
                  <c:v>9/1/2016</c:v>
                </c:pt>
                <c:pt idx="1249" c:formatCode="m/d/yyyy;@">
                  <c:v>9/2/2016</c:v>
                </c:pt>
                <c:pt idx="1250" c:formatCode="m/d/yyyy;@">
                  <c:v>9/2/2016</c:v>
                </c:pt>
                <c:pt idx="1251" c:formatCode="m/d/yyyy;@">
                  <c:v>9/2/2016</c:v>
                </c:pt>
                <c:pt idx="1252" c:formatCode="m/d/yyyy;@">
                  <c:v>9/5/2016</c:v>
                </c:pt>
                <c:pt idx="1253" c:formatCode="m/d/yyyy;@">
                  <c:v>9/6/2016</c:v>
                </c:pt>
                <c:pt idx="1254" c:formatCode="m/d/yyyy;@">
                  <c:v>9/6/2016</c:v>
                </c:pt>
                <c:pt idx="1255" c:formatCode="m/d/yyyy;@">
                  <c:v>9/7/2016</c:v>
                </c:pt>
                <c:pt idx="1256" c:formatCode="m/d/yyyy;@">
                  <c:v>9/8/2016</c:v>
                </c:pt>
                <c:pt idx="1257" c:formatCode="m/d/yyyy;@">
                  <c:v>9/9/2016</c:v>
                </c:pt>
                <c:pt idx="1258" c:formatCode="m/d/yyyy;@">
                  <c:v>9/9/2016</c:v>
                </c:pt>
                <c:pt idx="1259" c:formatCode="m/d/yyyy;@">
                  <c:v>9/13/2016</c:v>
                </c:pt>
                <c:pt idx="1260" c:formatCode="m/d/yyyy;@">
                  <c:v>9/14/2016</c:v>
                </c:pt>
                <c:pt idx="1261" c:formatCode="m/d/yyyy;@">
                  <c:v>9/14/2016</c:v>
                </c:pt>
                <c:pt idx="1262" c:formatCode="m/d/yyyy;@">
                  <c:v>9/14/2016</c:v>
                </c:pt>
                <c:pt idx="1263" c:formatCode="m/d/yyyy;@">
                  <c:v>9/15/2016</c:v>
                </c:pt>
                <c:pt idx="1264" c:formatCode="m/d/yyyy;@">
                  <c:v>9/15/2016</c:v>
                </c:pt>
                <c:pt idx="1265" c:formatCode="m/d/yyyy;@">
                  <c:v>9/15/2016</c:v>
                </c:pt>
                <c:pt idx="1266" c:formatCode="m/d/yyyy;@">
                  <c:v>9/16/2016</c:v>
                </c:pt>
                <c:pt idx="1267" c:formatCode="m/d/yyyy;@">
                  <c:v>9/16/2016</c:v>
                </c:pt>
                <c:pt idx="1268" c:formatCode="m/d/yyyy;@">
                  <c:v>9/17/2016</c:v>
                </c:pt>
                <c:pt idx="1269" c:formatCode="m/d/yyyy;@">
                  <c:v>9/19/2016</c:v>
                </c:pt>
                <c:pt idx="1270" c:formatCode="m/d/yyyy;@">
                  <c:v>9/20/2016</c:v>
                </c:pt>
                <c:pt idx="1271" c:formatCode="m/d/yyyy;@">
                  <c:v>9/27/2016</c:v>
                </c:pt>
                <c:pt idx="1272" c:formatCode="m/d/yyyy;@">
                  <c:v>9/30/2016</c:v>
                </c:pt>
                <c:pt idx="1273" c:formatCode="m/d/yyyy;@">
                  <c:v>10/1/2016</c:v>
                </c:pt>
                <c:pt idx="1274" c:formatCode="m/d/yyyy;@">
                  <c:v>10/3/2016</c:v>
                </c:pt>
                <c:pt idx="1275" c:formatCode="m/d/yyyy;@">
                  <c:v>10/5/2016</c:v>
                </c:pt>
                <c:pt idx="1276" c:formatCode="m/d/yyyy;@">
                  <c:v>10/6/2016</c:v>
                </c:pt>
                <c:pt idx="1277" c:formatCode="m/d/yyyy;@">
                  <c:v>10/6/2016</c:v>
                </c:pt>
                <c:pt idx="1278" c:formatCode="m/d/yyyy;@">
                  <c:v>10/6/2016</c:v>
                </c:pt>
                <c:pt idx="1279" c:formatCode="m/d/yyyy;@">
                  <c:v>10/11/2016</c:v>
                </c:pt>
                <c:pt idx="1280" c:formatCode="m/d/yyyy;@">
                  <c:v>10/12/2016</c:v>
                </c:pt>
                <c:pt idx="1281" c:formatCode="m/d/yyyy;@">
                  <c:v>10/13/2016</c:v>
                </c:pt>
                <c:pt idx="1282" c:formatCode="m/d/yyyy;@">
                  <c:v>10/14/2016</c:v>
                </c:pt>
                <c:pt idx="1283" c:formatCode="m/d/yyyy;@">
                  <c:v>10/15/2016</c:v>
                </c:pt>
                <c:pt idx="1284" c:formatCode="m/d/yyyy;@">
                  <c:v>10/17/2016</c:v>
                </c:pt>
                <c:pt idx="1285" c:formatCode="m/d/yyyy;@">
                  <c:v>10/18/2016</c:v>
                </c:pt>
                <c:pt idx="1286" c:formatCode="m/d/yyyy;@">
                  <c:v>10/18/2016</c:v>
                </c:pt>
                <c:pt idx="1287" c:formatCode="m/d/yyyy;@">
                  <c:v>10/19/2016</c:v>
                </c:pt>
                <c:pt idx="1288" c:formatCode="m/d/yyyy;@">
                  <c:v>10/20/2016</c:v>
                </c:pt>
                <c:pt idx="1289" c:formatCode="m/d/yyyy;@">
                  <c:v>10/21/2016</c:v>
                </c:pt>
                <c:pt idx="1290" c:formatCode="m/d/yyyy;@">
                  <c:v>10/22/2016</c:v>
                </c:pt>
                <c:pt idx="1291" c:formatCode="m/d/yyyy;@">
                  <c:v>10/22/2016</c:v>
                </c:pt>
                <c:pt idx="1292" c:formatCode="m/d/yyyy;@">
                  <c:v>10/22/2016</c:v>
                </c:pt>
                <c:pt idx="1293" c:formatCode="m/d/yyyy;@">
                  <c:v>10/23/2016</c:v>
                </c:pt>
                <c:pt idx="1294" c:formatCode="m/d/yyyy;@">
                  <c:v>10/29/2016</c:v>
                </c:pt>
                <c:pt idx="1295" c:formatCode="m/d/yyyy;@">
                  <c:v>11/1/2016</c:v>
                </c:pt>
                <c:pt idx="1296" c:formatCode="m/d/yyyy;@">
                  <c:v>11/1/2016</c:v>
                </c:pt>
                <c:pt idx="1297" c:formatCode="m/d/yyyy;@">
                  <c:v>11/1/2016</c:v>
                </c:pt>
                <c:pt idx="1298" c:formatCode="m/d/yyyy;@">
                  <c:v>11/1/2016</c:v>
                </c:pt>
                <c:pt idx="1299" c:formatCode="m/d/yyyy;@">
                  <c:v>11/2/2016</c:v>
                </c:pt>
                <c:pt idx="1300" c:formatCode="m/d/yyyy;@">
                  <c:v>11/4/2016</c:v>
                </c:pt>
                <c:pt idx="1301" c:formatCode="m/d/yyyy;@">
                  <c:v>11/5/2016</c:v>
                </c:pt>
                <c:pt idx="1302" c:formatCode="m/d/yyyy;@">
                  <c:v>11/7/2016</c:v>
                </c:pt>
                <c:pt idx="1303" c:formatCode="m/d/yyyy;@">
                  <c:v>11/8/2016</c:v>
                </c:pt>
                <c:pt idx="1304" c:formatCode="m/d/yyyy;@">
                  <c:v>11/8/2016</c:v>
                </c:pt>
                <c:pt idx="1305" c:formatCode="m/d/yyyy;@">
                  <c:v>11/9/2016</c:v>
                </c:pt>
                <c:pt idx="1306" c:formatCode="m/d/yyyy;@">
                  <c:v>11/11/2016</c:v>
                </c:pt>
                <c:pt idx="1307" c:formatCode="m/d/yyyy;@">
                  <c:v>11/15/2016</c:v>
                </c:pt>
                <c:pt idx="1308" c:formatCode="m/d/yyyy;@">
                  <c:v>11/15/2016</c:v>
                </c:pt>
                <c:pt idx="1309" c:formatCode="m/d/yyyy;@">
                  <c:v>11/16/2016</c:v>
                </c:pt>
                <c:pt idx="1310" c:formatCode="m/d/yyyy;@">
                  <c:v>11/16/2016</c:v>
                </c:pt>
                <c:pt idx="1311" c:formatCode="m/d/yyyy;@">
                  <c:v>11/16/2016</c:v>
                </c:pt>
                <c:pt idx="1312" c:formatCode="m/d/yyyy;@">
                  <c:v>11/19/2016</c:v>
                </c:pt>
                <c:pt idx="1313" c:formatCode="m/d/yyyy;@">
                  <c:v>11/19/2016</c:v>
                </c:pt>
                <c:pt idx="1314" c:formatCode="m/d/yyyy;@">
                  <c:v>11/20/2016</c:v>
                </c:pt>
                <c:pt idx="1315" c:formatCode="m/d/yyyy;@">
                  <c:v>11/21/2016</c:v>
                </c:pt>
                <c:pt idx="1316" c:formatCode="m/d/yyyy;@">
                  <c:v>11/22/2016</c:v>
                </c:pt>
                <c:pt idx="1317" c:formatCode="m/d/yyyy;@">
                  <c:v>11/23/2016</c:v>
                </c:pt>
                <c:pt idx="1318" c:formatCode="m/d/yyyy;@">
                  <c:v>11/23/2016</c:v>
                </c:pt>
                <c:pt idx="1319" c:formatCode="m/d/yyyy;@">
                  <c:v>11/23/2016</c:v>
                </c:pt>
                <c:pt idx="1320" c:formatCode="m/d/yyyy;@">
                  <c:v>11/26/2016</c:v>
                </c:pt>
                <c:pt idx="1321" c:formatCode="m/d/yyyy;@">
                  <c:v>11/27/2016</c:v>
                </c:pt>
                <c:pt idx="1322" c:formatCode="m/d/yyyy;@">
                  <c:v>11/27/2016</c:v>
                </c:pt>
                <c:pt idx="1323" c:formatCode="m/d/yyyy;@">
                  <c:v>11/28/2016</c:v>
                </c:pt>
                <c:pt idx="1324" c:formatCode="m/d/yyyy;@">
                  <c:v>12/5/2016</c:v>
                </c:pt>
                <c:pt idx="1325" c:formatCode="m/d/yyyy;@">
                  <c:v>12/5/2016</c:v>
                </c:pt>
                <c:pt idx="1326" c:formatCode="m/d/yyyy;@">
                  <c:v>12/7/2016</c:v>
                </c:pt>
                <c:pt idx="1327" c:formatCode="m/d/yyyy;@">
                  <c:v>12/8/2016</c:v>
                </c:pt>
                <c:pt idx="1328" c:formatCode="m/d/yyyy;@">
                  <c:v>12/14/2016</c:v>
                </c:pt>
                <c:pt idx="1329" c:formatCode="m/d/yyyy;@">
                  <c:v>12/18/2016</c:v>
                </c:pt>
                <c:pt idx="1330" c:formatCode="m/d/yyyy;@">
                  <c:v>12/18/2016</c:v>
                </c:pt>
                <c:pt idx="1331" c:formatCode="m/d/yyyy;@">
                  <c:v>12/20/2016</c:v>
                </c:pt>
                <c:pt idx="1332" c:formatCode="m/d/yyyy;@">
                  <c:v>12/21/2016</c:v>
                </c:pt>
                <c:pt idx="1333" c:formatCode="m/d/yyyy;@">
                  <c:v>12/22/2016</c:v>
                </c:pt>
                <c:pt idx="1334" c:formatCode="m/d/yyyy;@">
                  <c:v>12/26/2016</c:v>
                </c:pt>
                <c:pt idx="1335" c:formatCode="m/d/yyyy;@">
                  <c:v>12/28/2016</c:v>
                </c:pt>
                <c:pt idx="1336" c:formatCode="m/d/yyyy;@">
                  <c:v>12/29/2016</c:v>
                </c:pt>
                <c:pt idx="1337" c:formatCode="m/d/yyyy;@">
                  <c:v>12/30/2016</c:v>
                </c:pt>
                <c:pt idx="1338" c:formatCode="m/d/yyyy;@">
                  <c:v>1/2/2017</c:v>
                </c:pt>
                <c:pt idx="1339" c:formatCode="m/d/yyyy;@">
                  <c:v>1/5/2017</c:v>
                </c:pt>
                <c:pt idx="1340" c:formatCode="m/d/yyyy;@">
                  <c:v>1/9/2017</c:v>
                </c:pt>
                <c:pt idx="1341" c:formatCode="m/d/yyyy;@">
                  <c:v>1/10/2017</c:v>
                </c:pt>
                <c:pt idx="1342" c:formatCode="m/d/yyyy;@">
                  <c:v>1/11/2017</c:v>
                </c:pt>
                <c:pt idx="1343" c:formatCode="m/d/yyyy;@">
                  <c:v>1/11/2017</c:v>
                </c:pt>
                <c:pt idx="1344" c:formatCode="m/d/yyyy;@">
                  <c:v>1/15/2017</c:v>
                </c:pt>
                <c:pt idx="1345" c:formatCode="m/d/yyyy;@">
                  <c:v>1/17/2017</c:v>
                </c:pt>
                <c:pt idx="1346" c:formatCode="m/d/yyyy;@">
                  <c:v>1/18/2017</c:v>
                </c:pt>
                <c:pt idx="1347" c:formatCode="m/d/yyyy;@">
                  <c:v>1/19/2017</c:v>
                </c:pt>
                <c:pt idx="1348" c:formatCode="m/d/yyyy;@">
                  <c:v>1/21/2017</c:v>
                </c:pt>
                <c:pt idx="1349" c:formatCode="m/d/yyyy;@">
                  <c:v>1/21/2017</c:v>
                </c:pt>
                <c:pt idx="1350" c:formatCode="m/d/yyyy;@">
                  <c:v>1/23/2017</c:v>
                </c:pt>
                <c:pt idx="1351" c:formatCode="m/d/yyyy;@">
                  <c:v>1/23/2017</c:v>
                </c:pt>
                <c:pt idx="1352" c:formatCode="m/d/yyyy;@">
                  <c:v>1/27/2017</c:v>
                </c:pt>
                <c:pt idx="1353" c:formatCode="m/d/yyyy;@">
                  <c:v>1/27/2017</c:v>
                </c:pt>
                <c:pt idx="1354" c:formatCode="m/d/yyyy;@">
                  <c:v>1/27/2017</c:v>
                </c:pt>
                <c:pt idx="1355" c:formatCode="m/d/yyyy;@">
                  <c:v>1/28/2017</c:v>
                </c:pt>
                <c:pt idx="1356" c:formatCode="m/d/yyyy;@">
                  <c:v>1/31/2017</c:v>
                </c:pt>
                <c:pt idx="1357" c:formatCode="m/d/yyyy;@">
                  <c:v>1/31/2017</c:v>
                </c:pt>
                <c:pt idx="1358" c:formatCode="m/d/yyyy;@">
                  <c:v>2/1/2017</c:v>
                </c:pt>
                <c:pt idx="1359" c:formatCode="m/d/yyyy;@">
                  <c:v>2/2/2017</c:v>
                </c:pt>
                <c:pt idx="1360" c:formatCode="m/d/yyyy;@">
                  <c:v>2/2/2017</c:v>
                </c:pt>
                <c:pt idx="1361" c:formatCode="m/d/yyyy;@">
                  <c:v>2/3/2017</c:v>
                </c:pt>
                <c:pt idx="1362" c:formatCode="m/d/yyyy;@">
                  <c:v>2/4/2017</c:v>
                </c:pt>
                <c:pt idx="1363" c:formatCode="m/d/yyyy;@">
                  <c:v>2/6/2017</c:v>
                </c:pt>
                <c:pt idx="1364" c:formatCode="m/d/yyyy;@">
                  <c:v>2/7/2017</c:v>
                </c:pt>
                <c:pt idx="1365" c:formatCode="m/d/yyyy;@">
                  <c:v>2/9/2017</c:v>
                </c:pt>
                <c:pt idx="1366" c:formatCode="m/d/yyyy;@">
                  <c:v>2/9/2017</c:v>
                </c:pt>
                <c:pt idx="1367" c:formatCode="m/d/yyyy;@">
                  <c:v>2/9/2017</c:v>
                </c:pt>
                <c:pt idx="1368" c:formatCode="m/d/yyyy;@">
                  <c:v>2/13/2017</c:v>
                </c:pt>
                <c:pt idx="1369" c:formatCode="m/d/yyyy;@">
                  <c:v>2/14/2017</c:v>
                </c:pt>
                <c:pt idx="1370" c:formatCode="m/d/yyyy;@">
                  <c:v>2/14/2017</c:v>
                </c:pt>
                <c:pt idx="1371" c:formatCode="m/d/yyyy;@">
                  <c:v>2/17/2017</c:v>
                </c:pt>
                <c:pt idx="1372" c:formatCode="m/d/yyyy;@">
                  <c:v>2/17/2017</c:v>
                </c:pt>
                <c:pt idx="1373" c:formatCode="m/d/yyyy;@">
                  <c:v>2/19/2017</c:v>
                </c:pt>
                <c:pt idx="1374" c:formatCode="m/d/yyyy;@">
                  <c:v>2/20/2017</c:v>
                </c:pt>
                <c:pt idx="1375" c:formatCode="m/d/yyyy;@">
                  <c:v>2/21/2017</c:v>
                </c:pt>
                <c:pt idx="1376" c:formatCode="m/d/yyyy;@">
                  <c:v>2/22/2017</c:v>
                </c:pt>
                <c:pt idx="1377" c:formatCode="m/d/yyyy;@">
                  <c:v>2/23/2017</c:v>
                </c:pt>
                <c:pt idx="1378" c:formatCode="m/d/yyyy;@">
                  <c:v>2/24/2017</c:v>
                </c:pt>
                <c:pt idx="1379" c:formatCode="m/d/yyyy;@">
                  <c:v>3/2/2017</c:v>
                </c:pt>
                <c:pt idx="1380" c:formatCode="m/d/yyyy;@">
                  <c:v>3/2/2017</c:v>
                </c:pt>
                <c:pt idx="1381" c:formatCode="m/d/yyyy;@">
                  <c:v>3/6/2017</c:v>
                </c:pt>
                <c:pt idx="1382" c:formatCode="m/d/yyyy;@">
                  <c:v>3/6/2017</c:v>
                </c:pt>
                <c:pt idx="1383" c:formatCode="m/d/yyyy;@">
                  <c:v>3/6/2017</c:v>
                </c:pt>
                <c:pt idx="1384" c:formatCode="m/d/yyyy;@">
                  <c:v>3/7/2017</c:v>
                </c:pt>
                <c:pt idx="1385" c:formatCode="m/d/yyyy;@">
                  <c:v>3/8/2017</c:v>
                </c:pt>
                <c:pt idx="1386" c:formatCode="m/d/yyyy;@">
                  <c:v>3/9/2017</c:v>
                </c:pt>
                <c:pt idx="1387" c:formatCode="m/d/yyyy;@">
                  <c:v>3/9/2017</c:v>
                </c:pt>
                <c:pt idx="1388" c:formatCode="m/d/yyyy;@">
                  <c:v>3/13/2017</c:v>
                </c:pt>
                <c:pt idx="1389" c:formatCode="m/d/yyyy;@">
                  <c:v>3/13/2017</c:v>
                </c:pt>
                <c:pt idx="1390" c:formatCode="m/d/yyyy;@">
                  <c:v>3/14/2017</c:v>
                </c:pt>
                <c:pt idx="1391" c:formatCode="m/d/yyyy;@">
                  <c:v>3/14/2017</c:v>
                </c:pt>
                <c:pt idx="1392" c:formatCode="m/d/yyyy;@">
                  <c:v>3/15/2017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Date'!$D$6:$D$1399</c:f>
              <c:numCache>
                <c:formatCode>General</c:formatCode>
                <c:ptCount val="1394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outcomes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'Outcomes Based On Launch Date'!$A$6:$A$1399</c:f>
              <c:strCache>
                <c:ptCount val="1394"/>
                <c:pt idx="0" c:formatCode="m/d/yyyy;@">
                  <c:v>7/19/2010</c:v>
                </c:pt>
                <c:pt idx="1" c:formatCode="m/d/yyyy;@">
                  <c:v>10/27/2010</c:v>
                </c:pt>
                <c:pt idx="2" c:formatCode="m/d/yyyy;@">
                  <c:v>12/19/2010</c:v>
                </c:pt>
                <c:pt idx="3" c:formatCode="m/d/yyyy;@">
                  <c:v>3/31/2011</c:v>
                </c:pt>
                <c:pt idx="4" c:formatCode="m/d/yyyy;@">
                  <c:v>4/11/2011</c:v>
                </c:pt>
                <c:pt idx="5" c:formatCode="m/d/yyyy;@">
                  <c:v>12/6/2011</c:v>
                </c:pt>
                <c:pt idx="6" c:formatCode="m/d/yyyy;@">
                  <c:v>12/7/2011</c:v>
                </c:pt>
                <c:pt idx="7" c:formatCode="m/d/yyyy;@">
                  <c:v>1/15/2012</c:v>
                </c:pt>
                <c:pt idx="8" c:formatCode="m/d/yyyy;@">
                  <c:v>3/2/2012</c:v>
                </c:pt>
                <c:pt idx="9" c:formatCode="m/d/yyyy;@">
                  <c:v>4/14/2012</c:v>
                </c:pt>
                <c:pt idx="10" c:formatCode="m/d/yyyy;@">
                  <c:v>4/27/2012</c:v>
                </c:pt>
                <c:pt idx="11" c:formatCode="m/d/yyyy;@">
                  <c:v>9/6/2012</c:v>
                </c:pt>
                <c:pt idx="12" c:formatCode="m/d/yyyy;@">
                  <c:v>11/13/2012</c:v>
                </c:pt>
                <c:pt idx="13" c:formatCode="m/d/yyyy;@">
                  <c:v>11/20/2012</c:v>
                </c:pt>
                <c:pt idx="14" c:formatCode="m/d/yyyy;@">
                  <c:v>11/26/2012</c:v>
                </c:pt>
                <c:pt idx="15" c:formatCode="m/d/yyyy;@">
                  <c:v>4/4/2013</c:v>
                </c:pt>
                <c:pt idx="16" c:formatCode="m/d/yyyy;@">
                  <c:v>4/11/2013</c:v>
                </c:pt>
                <c:pt idx="17" c:formatCode="m/d/yyyy;@">
                  <c:v>4/27/2013</c:v>
                </c:pt>
                <c:pt idx="18" c:formatCode="m/d/yyyy;@">
                  <c:v>6/7/2013</c:v>
                </c:pt>
                <c:pt idx="19" c:formatCode="m/d/yyyy;@">
                  <c:v>6/22/2013</c:v>
                </c:pt>
                <c:pt idx="20" c:formatCode="m/d/yyyy;@">
                  <c:v>7/11/2013</c:v>
                </c:pt>
                <c:pt idx="21" c:formatCode="m/d/yyyy;@">
                  <c:v>7/22/2013</c:v>
                </c:pt>
                <c:pt idx="22" c:formatCode="m/d/yyyy;@">
                  <c:v>8/5/2013</c:v>
                </c:pt>
                <c:pt idx="23" c:formatCode="m/d/yyyy;@">
                  <c:v>10/3/2013</c:v>
                </c:pt>
                <c:pt idx="24" c:formatCode="m/d/yyyy;@">
                  <c:v>11/13/2013</c:v>
                </c:pt>
                <c:pt idx="25" c:formatCode="m/d/yyyy;@">
                  <c:v>12/2/2013</c:v>
                </c:pt>
                <c:pt idx="26" c:formatCode="m/d/yyyy;@">
                  <c:v>4/1/2014</c:v>
                </c:pt>
                <c:pt idx="27" c:formatCode="m/d/yyyy;@">
                  <c:v>4/10/2014</c:v>
                </c:pt>
                <c:pt idx="28" c:formatCode="m/d/yyyy;@">
                  <c:v>4/11/2014</c:v>
                </c:pt>
                <c:pt idx="29" c:formatCode="m/d/yyyy;@">
                  <c:v>4/16/2014</c:v>
                </c:pt>
                <c:pt idx="30" c:formatCode="m/d/yyyy;@">
                  <c:v>4/17/2014</c:v>
                </c:pt>
                <c:pt idx="31" c:formatCode="m/d/yyyy;@">
                  <c:v>4/18/2014</c:v>
                </c:pt>
                <c:pt idx="32" c:formatCode="m/d/yyyy;@">
                  <c:v>4/18/2014</c:v>
                </c:pt>
                <c:pt idx="33" c:formatCode="m/d/yyyy;@">
                  <c:v>4/23/2014</c:v>
                </c:pt>
                <c:pt idx="34" c:formatCode="m/d/yyyy;@">
                  <c:v>4/24/2014</c:v>
                </c:pt>
                <c:pt idx="35" c:formatCode="m/d/yyyy;@">
                  <c:v>4/24/2014</c:v>
                </c:pt>
                <c:pt idx="36" c:formatCode="m/d/yyyy;@">
                  <c:v>4/24/2014</c:v>
                </c:pt>
                <c:pt idx="37" c:formatCode="m/d/yyyy;@">
                  <c:v>4/25/2014</c:v>
                </c:pt>
                <c:pt idx="38" c:formatCode="m/d/yyyy;@">
                  <c:v>4/26/2014</c:v>
                </c:pt>
                <c:pt idx="39" c:formatCode="m/d/yyyy;@">
                  <c:v>4/29/2014</c:v>
                </c:pt>
                <c:pt idx="40" c:formatCode="m/d/yyyy;@">
                  <c:v>4/29/2014</c:v>
                </c:pt>
                <c:pt idx="41" c:formatCode="m/d/yyyy;@">
                  <c:v>4/30/2014</c:v>
                </c:pt>
                <c:pt idx="42" c:formatCode="m/d/yyyy;@">
                  <c:v>5/1/2014</c:v>
                </c:pt>
                <c:pt idx="43" c:formatCode="m/d/yyyy;@">
                  <c:v>5/1/2014</c:v>
                </c:pt>
                <c:pt idx="44" c:formatCode="m/d/yyyy;@">
                  <c:v>5/2/2014</c:v>
                </c:pt>
                <c:pt idx="45" c:formatCode="m/d/yyyy;@">
                  <c:v>5/2/2014</c:v>
                </c:pt>
                <c:pt idx="46" c:formatCode="m/d/yyyy;@">
                  <c:v>5/5/2014</c:v>
                </c:pt>
                <c:pt idx="47" c:formatCode="m/d/yyyy;@">
                  <c:v>5/6/2014</c:v>
                </c:pt>
                <c:pt idx="48" c:formatCode="m/d/yyyy;@">
                  <c:v>5/6/2014</c:v>
                </c:pt>
                <c:pt idx="49" c:formatCode="m/d/yyyy;@">
                  <c:v>5/6/2014</c:v>
                </c:pt>
                <c:pt idx="50" c:formatCode="m/d/yyyy;@">
                  <c:v>5/7/2014</c:v>
                </c:pt>
                <c:pt idx="51" c:formatCode="m/d/yyyy;@">
                  <c:v>5/7/2014</c:v>
                </c:pt>
                <c:pt idx="52" c:formatCode="m/d/yyyy;@">
                  <c:v>5/7/2014</c:v>
                </c:pt>
                <c:pt idx="53" c:formatCode="m/d/yyyy;@">
                  <c:v>5/7/2014</c:v>
                </c:pt>
                <c:pt idx="54" c:formatCode="m/d/yyyy;@">
                  <c:v>5/12/2014</c:v>
                </c:pt>
                <c:pt idx="55" c:formatCode="m/d/yyyy;@">
                  <c:v>5/13/2014</c:v>
                </c:pt>
                <c:pt idx="56" c:formatCode="m/d/yyyy;@">
                  <c:v>5/13/2014</c:v>
                </c:pt>
                <c:pt idx="57" c:formatCode="m/d/yyyy;@">
                  <c:v>5/13/2014</c:v>
                </c:pt>
                <c:pt idx="58" c:formatCode="m/d/yyyy;@">
                  <c:v>5/15/2014</c:v>
                </c:pt>
                <c:pt idx="59" c:formatCode="m/d/yyyy;@">
                  <c:v>5/16/2014</c:v>
                </c:pt>
                <c:pt idx="60" c:formatCode="m/d/yyyy;@">
                  <c:v>5/16/2014</c:v>
                </c:pt>
                <c:pt idx="61" c:formatCode="m/d/yyyy;@">
                  <c:v>5/16/2014</c:v>
                </c:pt>
                <c:pt idx="62" c:formatCode="m/d/yyyy;@">
                  <c:v>5/17/2014</c:v>
                </c:pt>
                <c:pt idx="63" c:formatCode="m/d/yyyy;@">
                  <c:v>5/19/2014</c:v>
                </c:pt>
                <c:pt idx="64" c:formatCode="m/d/yyyy;@">
                  <c:v>5/19/2014</c:v>
                </c:pt>
                <c:pt idx="65" c:formatCode="m/d/yyyy;@">
                  <c:v>5/19/2014</c:v>
                </c:pt>
                <c:pt idx="66" c:formatCode="m/d/yyyy;@">
                  <c:v>5/20/2014</c:v>
                </c:pt>
                <c:pt idx="67" c:formatCode="m/d/yyyy;@">
                  <c:v>5/20/2014</c:v>
                </c:pt>
                <c:pt idx="68" c:formatCode="m/d/yyyy;@">
                  <c:v>5/20/2014</c:v>
                </c:pt>
                <c:pt idx="69" c:formatCode="m/d/yyyy;@">
                  <c:v>5/20/2014</c:v>
                </c:pt>
                <c:pt idx="70" c:formatCode="m/d/yyyy;@">
                  <c:v>5/20/2014</c:v>
                </c:pt>
                <c:pt idx="71" c:formatCode="m/d/yyyy;@">
                  <c:v>5/20/2014</c:v>
                </c:pt>
                <c:pt idx="72" c:formatCode="m/d/yyyy;@">
                  <c:v>5/21/2014</c:v>
                </c:pt>
                <c:pt idx="73" c:formatCode="m/d/yyyy;@">
                  <c:v>5/21/2014</c:v>
                </c:pt>
                <c:pt idx="74" c:formatCode="m/d/yyyy;@">
                  <c:v>5/21/2014</c:v>
                </c:pt>
                <c:pt idx="75" c:formatCode="m/d/yyyy;@">
                  <c:v>5/21/2014</c:v>
                </c:pt>
                <c:pt idx="76" c:formatCode="m/d/yyyy;@">
                  <c:v>5/21/2014</c:v>
                </c:pt>
                <c:pt idx="77" c:formatCode="m/d/yyyy;@">
                  <c:v>5/22/2014</c:v>
                </c:pt>
                <c:pt idx="78" c:formatCode="m/d/yyyy;@">
                  <c:v>5/22/2014</c:v>
                </c:pt>
                <c:pt idx="79" c:formatCode="m/d/yyyy;@">
                  <c:v>5/22/2014</c:v>
                </c:pt>
                <c:pt idx="80" c:formatCode="m/d/yyyy;@">
                  <c:v>5/22/2014</c:v>
                </c:pt>
                <c:pt idx="81" c:formatCode="m/d/yyyy;@">
                  <c:v>5/25/2014</c:v>
                </c:pt>
                <c:pt idx="82" c:formatCode="m/d/yyyy;@">
                  <c:v>5/25/2014</c:v>
                </c:pt>
                <c:pt idx="83" c:formatCode="m/d/yyyy;@">
                  <c:v>5/26/2014</c:v>
                </c:pt>
                <c:pt idx="84" c:formatCode="m/d/yyyy;@">
                  <c:v>5/26/2014</c:v>
                </c:pt>
                <c:pt idx="85" c:formatCode="m/d/yyyy;@">
                  <c:v>5/27/2014</c:v>
                </c:pt>
                <c:pt idx="86" c:formatCode="m/d/yyyy;@">
                  <c:v>5/27/2014</c:v>
                </c:pt>
                <c:pt idx="87" c:formatCode="m/d/yyyy;@">
                  <c:v>5/28/2014</c:v>
                </c:pt>
                <c:pt idx="88" c:formatCode="m/d/yyyy;@">
                  <c:v>5/28/2014</c:v>
                </c:pt>
                <c:pt idx="89" c:formatCode="m/d/yyyy;@">
                  <c:v>5/29/2014</c:v>
                </c:pt>
                <c:pt idx="90" c:formatCode="m/d/yyyy;@">
                  <c:v>5/29/2014</c:v>
                </c:pt>
                <c:pt idx="91" c:formatCode="m/d/yyyy;@">
                  <c:v>5/29/2014</c:v>
                </c:pt>
                <c:pt idx="92" c:formatCode="m/d/yyyy;@">
                  <c:v>5/30/2014</c:v>
                </c:pt>
                <c:pt idx="93" c:formatCode="m/d/yyyy;@">
                  <c:v>5/30/2014</c:v>
                </c:pt>
                <c:pt idx="94" c:formatCode="m/d/yyyy;@">
                  <c:v>5/30/2014</c:v>
                </c:pt>
                <c:pt idx="95" c:formatCode="m/d/yyyy;@">
                  <c:v>6/1/2014</c:v>
                </c:pt>
                <c:pt idx="96" c:formatCode="m/d/yyyy;@">
                  <c:v>6/1/2014</c:v>
                </c:pt>
                <c:pt idx="97" c:formatCode="m/d/yyyy;@">
                  <c:v>6/2/2014</c:v>
                </c:pt>
                <c:pt idx="98" c:formatCode="m/d/yyyy;@">
                  <c:v>6/2/2014</c:v>
                </c:pt>
                <c:pt idx="99" c:formatCode="m/d/yyyy;@">
                  <c:v>6/3/2014</c:v>
                </c:pt>
                <c:pt idx="100" c:formatCode="m/d/yyyy;@">
                  <c:v>6/3/2014</c:v>
                </c:pt>
                <c:pt idx="101" c:formatCode="m/d/yyyy;@">
                  <c:v>6/3/2014</c:v>
                </c:pt>
                <c:pt idx="102" c:formatCode="m/d/yyyy;@">
                  <c:v>6/3/2014</c:v>
                </c:pt>
                <c:pt idx="103" c:formatCode="m/d/yyyy;@">
                  <c:v>6/3/2014</c:v>
                </c:pt>
                <c:pt idx="104" c:formatCode="m/d/yyyy;@">
                  <c:v>6/4/2014</c:v>
                </c:pt>
                <c:pt idx="105" c:formatCode="m/d/yyyy;@">
                  <c:v>6/5/2014</c:v>
                </c:pt>
                <c:pt idx="106" c:formatCode="m/d/yyyy;@">
                  <c:v>6/5/2014</c:v>
                </c:pt>
                <c:pt idx="107" c:formatCode="m/d/yyyy;@">
                  <c:v>6/6/2014</c:v>
                </c:pt>
                <c:pt idx="108" c:formatCode="m/d/yyyy;@">
                  <c:v>6/6/2014</c:v>
                </c:pt>
                <c:pt idx="109" c:formatCode="m/d/yyyy;@">
                  <c:v>6/8/2014</c:v>
                </c:pt>
                <c:pt idx="110" c:formatCode="m/d/yyyy;@">
                  <c:v>6/9/2014</c:v>
                </c:pt>
                <c:pt idx="111" c:formatCode="m/d/yyyy;@">
                  <c:v>6/9/2014</c:v>
                </c:pt>
                <c:pt idx="112" c:formatCode="m/d/yyyy;@">
                  <c:v>6/10/2014</c:v>
                </c:pt>
                <c:pt idx="113" c:formatCode="m/d/yyyy;@">
                  <c:v>6/10/2014</c:v>
                </c:pt>
                <c:pt idx="114" c:formatCode="m/d/yyyy;@">
                  <c:v>6/11/2014</c:v>
                </c:pt>
                <c:pt idx="115" c:formatCode="m/d/yyyy;@">
                  <c:v>6/12/2014</c:v>
                </c:pt>
                <c:pt idx="116" c:formatCode="m/d/yyyy;@">
                  <c:v>6/12/2014</c:v>
                </c:pt>
                <c:pt idx="117" c:formatCode="m/d/yyyy;@">
                  <c:v>6/13/2014</c:v>
                </c:pt>
                <c:pt idx="118" c:formatCode="m/d/yyyy;@">
                  <c:v>6/14/2014</c:v>
                </c:pt>
                <c:pt idx="119" c:formatCode="m/d/yyyy;@">
                  <c:v>6/16/2014</c:v>
                </c:pt>
                <c:pt idx="120" c:formatCode="m/d/yyyy;@">
                  <c:v>6/16/2014</c:v>
                </c:pt>
                <c:pt idx="121" c:formatCode="m/d/yyyy;@">
                  <c:v>6/16/2014</c:v>
                </c:pt>
                <c:pt idx="122" c:formatCode="m/d/yyyy;@">
                  <c:v>6/17/2014</c:v>
                </c:pt>
                <c:pt idx="123" c:formatCode="m/d/yyyy;@">
                  <c:v>6/18/2014</c:v>
                </c:pt>
                <c:pt idx="124" c:formatCode="m/d/yyyy;@">
                  <c:v>6/18/2014</c:v>
                </c:pt>
                <c:pt idx="125" c:formatCode="m/d/yyyy;@">
                  <c:v>6/18/2014</c:v>
                </c:pt>
                <c:pt idx="126" c:formatCode="m/d/yyyy;@">
                  <c:v>6/18/2014</c:v>
                </c:pt>
                <c:pt idx="127" c:formatCode="m/d/yyyy;@">
                  <c:v>6/18/2014</c:v>
                </c:pt>
                <c:pt idx="128" c:formatCode="m/d/yyyy;@">
                  <c:v>6/19/2014</c:v>
                </c:pt>
                <c:pt idx="129" c:formatCode="m/d/yyyy;@">
                  <c:v>6/19/2014</c:v>
                </c:pt>
                <c:pt idx="130" c:formatCode="m/d/yyyy;@">
                  <c:v>6/19/2014</c:v>
                </c:pt>
                <c:pt idx="131" c:formatCode="m/d/yyyy;@">
                  <c:v>6/20/2014</c:v>
                </c:pt>
                <c:pt idx="132" c:formatCode="m/d/yyyy;@">
                  <c:v>6/21/2014</c:v>
                </c:pt>
                <c:pt idx="133" c:formatCode="m/d/yyyy;@">
                  <c:v>6/21/2014</c:v>
                </c:pt>
                <c:pt idx="134" c:formatCode="m/d/yyyy;@">
                  <c:v>6/22/2014</c:v>
                </c:pt>
                <c:pt idx="135" c:formatCode="m/d/yyyy;@">
                  <c:v>6/23/2014</c:v>
                </c:pt>
                <c:pt idx="136" c:formatCode="m/d/yyyy;@">
                  <c:v>6/24/2014</c:v>
                </c:pt>
                <c:pt idx="137" c:formatCode="m/d/yyyy;@">
                  <c:v>6/25/2014</c:v>
                </c:pt>
                <c:pt idx="138" c:formatCode="m/d/yyyy;@">
                  <c:v>6/25/2014</c:v>
                </c:pt>
                <c:pt idx="139" c:formatCode="m/d/yyyy;@">
                  <c:v>6/25/2014</c:v>
                </c:pt>
                <c:pt idx="140" c:formatCode="m/d/yyyy;@">
                  <c:v>6/26/2014</c:v>
                </c:pt>
                <c:pt idx="141" c:formatCode="m/d/yyyy;@">
                  <c:v>6/27/2014</c:v>
                </c:pt>
                <c:pt idx="142" c:formatCode="m/d/yyyy;@">
                  <c:v>6/30/2014</c:v>
                </c:pt>
                <c:pt idx="143" c:formatCode="m/d/yyyy;@">
                  <c:v>6/30/2014</c:v>
                </c:pt>
                <c:pt idx="144" c:formatCode="m/d/yyyy;@">
                  <c:v>6/30/2014</c:v>
                </c:pt>
                <c:pt idx="145" c:formatCode="m/d/yyyy;@">
                  <c:v>6/30/2014</c:v>
                </c:pt>
                <c:pt idx="146" c:formatCode="m/d/yyyy;@">
                  <c:v>6/30/2014</c:v>
                </c:pt>
                <c:pt idx="147" c:formatCode="m/d/yyyy;@">
                  <c:v>7/1/2014</c:v>
                </c:pt>
                <c:pt idx="148" c:formatCode="m/d/yyyy;@">
                  <c:v>7/1/2014</c:v>
                </c:pt>
                <c:pt idx="149" c:formatCode="m/d/yyyy;@">
                  <c:v>7/2/2014</c:v>
                </c:pt>
                <c:pt idx="150" c:formatCode="m/d/yyyy;@">
                  <c:v>7/2/2014</c:v>
                </c:pt>
                <c:pt idx="151" c:formatCode="m/d/yyyy;@">
                  <c:v>7/2/2014</c:v>
                </c:pt>
                <c:pt idx="152" c:formatCode="m/d/yyyy;@">
                  <c:v>7/5/2014</c:v>
                </c:pt>
                <c:pt idx="153" c:formatCode="m/d/yyyy;@">
                  <c:v>7/6/2014</c:v>
                </c:pt>
                <c:pt idx="154" c:formatCode="m/d/yyyy;@">
                  <c:v>7/6/2014</c:v>
                </c:pt>
                <c:pt idx="155" c:formatCode="m/d/yyyy;@">
                  <c:v>7/7/2014</c:v>
                </c:pt>
                <c:pt idx="156" c:formatCode="m/d/yyyy;@">
                  <c:v>7/7/2014</c:v>
                </c:pt>
                <c:pt idx="157" c:formatCode="m/d/yyyy;@">
                  <c:v>7/7/2014</c:v>
                </c:pt>
                <c:pt idx="158" c:formatCode="m/d/yyyy;@">
                  <c:v>7/8/2014</c:v>
                </c:pt>
                <c:pt idx="159" c:formatCode="m/d/yyyy;@">
                  <c:v>7/8/2014</c:v>
                </c:pt>
                <c:pt idx="160" c:formatCode="m/d/yyyy;@">
                  <c:v>7/8/2014</c:v>
                </c:pt>
                <c:pt idx="161" c:formatCode="m/d/yyyy;@">
                  <c:v>7/8/2014</c:v>
                </c:pt>
                <c:pt idx="162" c:formatCode="m/d/yyyy;@">
                  <c:v>7/9/2014</c:v>
                </c:pt>
                <c:pt idx="163" c:formatCode="m/d/yyyy;@">
                  <c:v>7/9/2014</c:v>
                </c:pt>
                <c:pt idx="164" c:formatCode="m/d/yyyy;@">
                  <c:v>7/9/2014</c:v>
                </c:pt>
                <c:pt idx="165" c:formatCode="m/d/yyyy;@">
                  <c:v>7/9/2014</c:v>
                </c:pt>
                <c:pt idx="166" c:formatCode="m/d/yyyy;@">
                  <c:v>7/9/2014</c:v>
                </c:pt>
                <c:pt idx="167" c:formatCode="m/d/yyyy;@">
                  <c:v>7/9/2014</c:v>
                </c:pt>
                <c:pt idx="168" c:formatCode="m/d/yyyy;@">
                  <c:v>7/9/2014</c:v>
                </c:pt>
                <c:pt idx="169" c:formatCode="m/d/yyyy;@">
                  <c:v>7/9/2014</c:v>
                </c:pt>
                <c:pt idx="170" c:formatCode="m/d/yyyy;@">
                  <c:v>7/9/2014</c:v>
                </c:pt>
                <c:pt idx="171" c:formatCode="m/d/yyyy;@">
                  <c:v>7/10/2014</c:v>
                </c:pt>
                <c:pt idx="172" c:formatCode="m/d/yyyy;@">
                  <c:v>7/10/2014</c:v>
                </c:pt>
                <c:pt idx="173" c:formatCode="m/d/yyyy;@">
                  <c:v>7/10/2014</c:v>
                </c:pt>
                <c:pt idx="174" c:formatCode="m/d/yyyy;@">
                  <c:v>7/10/2014</c:v>
                </c:pt>
                <c:pt idx="175" c:formatCode="m/d/yyyy;@">
                  <c:v>7/11/2014</c:v>
                </c:pt>
                <c:pt idx="176" c:formatCode="m/d/yyyy;@">
                  <c:v>7/11/2014</c:v>
                </c:pt>
                <c:pt idx="177" c:formatCode="m/d/yyyy;@">
                  <c:v>7/11/2014</c:v>
                </c:pt>
                <c:pt idx="178" c:formatCode="m/d/yyyy;@">
                  <c:v>7/11/2014</c:v>
                </c:pt>
                <c:pt idx="179" c:formatCode="m/d/yyyy;@">
                  <c:v>7/13/2014</c:v>
                </c:pt>
                <c:pt idx="180" c:formatCode="m/d/yyyy;@">
                  <c:v>7/13/2014</c:v>
                </c:pt>
                <c:pt idx="181" c:formatCode="m/d/yyyy;@">
                  <c:v>7/13/2014</c:v>
                </c:pt>
                <c:pt idx="182" c:formatCode="m/d/yyyy;@">
                  <c:v>7/14/2014</c:v>
                </c:pt>
                <c:pt idx="183" c:formatCode="m/d/yyyy;@">
                  <c:v>7/14/2014</c:v>
                </c:pt>
                <c:pt idx="184" c:formatCode="m/d/yyyy;@">
                  <c:v>7/14/2014</c:v>
                </c:pt>
                <c:pt idx="185" c:formatCode="m/d/yyyy;@">
                  <c:v>7/14/2014</c:v>
                </c:pt>
                <c:pt idx="186" c:formatCode="m/d/yyyy;@">
                  <c:v>7/15/2014</c:v>
                </c:pt>
                <c:pt idx="187" c:formatCode="m/d/yyyy;@">
                  <c:v>7/16/2014</c:v>
                </c:pt>
                <c:pt idx="188" c:formatCode="m/d/yyyy;@">
                  <c:v>7/16/2014</c:v>
                </c:pt>
                <c:pt idx="189" c:formatCode="m/d/yyyy;@">
                  <c:v>7/17/2014</c:v>
                </c:pt>
                <c:pt idx="190" c:formatCode="m/d/yyyy;@">
                  <c:v>7/19/2014</c:v>
                </c:pt>
                <c:pt idx="191" c:formatCode="m/d/yyyy;@">
                  <c:v>7/19/2014</c:v>
                </c:pt>
                <c:pt idx="192" c:formatCode="m/d/yyyy;@">
                  <c:v>7/21/2014</c:v>
                </c:pt>
                <c:pt idx="193" c:formatCode="m/d/yyyy;@">
                  <c:v>7/21/2014</c:v>
                </c:pt>
                <c:pt idx="194" c:formatCode="m/d/yyyy;@">
                  <c:v>7/21/2014</c:v>
                </c:pt>
                <c:pt idx="195" c:formatCode="m/d/yyyy;@">
                  <c:v>7/21/2014</c:v>
                </c:pt>
                <c:pt idx="196" c:formatCode="m/d/yyyy;@">
                  <c:v>7/22/2014</c:v>
                </c:pt>
                <c:pt idx="197" c:formatCode="m/d/yyyy;@">
                  <c:v>7/22/2014</c:v>
                </c:pt>
                <c:pt idx="198" c:formatCode="m/d/yyyy;@">
                  <c:v>7/22/2014</c:v>
                </c:pt>
                <c:pt idx="199" c:formatCode="m/d/yyyy;@">
                  <c:v>7/23/2014</c:v>
                </c:pt>
                <c:pt idx="200" c:formatCode="m/d/yyyy;@">
                  <c:v>7/23/2014</c:v>
                </c:pt>
                <c:pt idx="201" c:formatCode="m/d/yyyy;@">
                  <c:v>7/23/2014</c:v>
                </c:pt>
                <c:pt idx="202" c:formatCode="m/d/yyyy;@">
                  <c:v>7/23/2014</c:v>
                </c:pt>
                <c:pt idx="203" c:formatCode="m/d/yyyy;@">
                  <c:v>7/24/2014</c:v>
                </c:pt>
                <c:pt idx="204" c:formatCode="m/d/yyyy;@">
                  <c:v>7/25/2014</c:v>
                </c:pt>
                <c:pt idx="205" c:formatCode="m/d/yyyy;@">
                  <c:v>7/26/2014</c:v>
                </c:pt>
                <c:pt idx="206" c:formatCode="m/d/yyyy;@">
                  <c:v>7/28/2014</c:v>
                </c:pt>
                <c:pt idx="207" c:formatCode="m/d/yyyy;@">
                  <c:v>7/28/2014</c:v>
                </c:pt>
                <c:pt idx="208" c:formatCode="m/d/yyyy;@">
                  <c:v>7/28/2014</c:v>
                </c:pt>
                <c:pt idx="209" c:formatCode="m/d/yyyy;@">
                  <c:v>7/28/2014</c:v>
                </c:pt>
                <c:pt idx="210" c:formatCode="m/d/yyyy;@">
                  <c:v>7/29/2014</c:v>
                </c:pt>
                <c:pt idx="211" c:formatCode="m/d/yyyy;@">
                  <c:v>7/30/2014</c:v>
                </c:pt>
                <c:pt idx="212" c:formatCode="m/d/yyyy;@">
                  <c:v>7/30/2014</c:v>
                </c:pt>
                <c:pt idx="213" c:formatCode="m/d/yyyy;@">
                  <c:v>7/31/2014</c:v>
                </c:pt>
                <c:pt idx="214" c:formatCode="m/d/yyyy;@">
                  <c:v>7/31/2014</c:v>
                </c:pt>
                <c:pt idx="215" c:formatCode="m/d/yyyy;@">
                  <c:v>7/31/2014</c:v>
                </c:pt>
                <c:pt idx="216" c:formatCode="m/d/yyyy;@">
                  <c:v>7/31/2014</c:v>
                </c:pt>
                <c:pt idx="217" c:formatCode="m/d/yyyy;@">
                  <c:v>7/31/2014</c:v>
                </c:pt>
                <c:pt idx="218" c:formatCode="m/d/yyyy;@">
                  <c:v>8/1/2014</c:v>
                </c:pt>
                <c:pt idx="219" c:formatCode="m/d/yyyy;@">
                  <c:v>8/1/2014</c:v>
                </c:pt>
                <c:pt idx="220" c:formatCode="m/d/yyyy;@">
                  <c:v>8/2/2014</c:v>
                </c:pt>
                <c:pt idx="221" c:formatCode="m/d/yyyy;@">
                  <c:v>8/2/2014</c:v>
                </c:pt>
                <c:pt idx="222" c:formatCode="m/d/yyyy;@">
                  <c:v>8/3/2014</c:v>
                </c:pt>
                <c:pt idx="223" c:formatCode="m/d/yyyy;@">
                  <c:v>8/4/2014</c:v>
                </c:pt>
                <c:pt idx="224" c:formatCode="m/d/yyyy;@">
                  <c:v>8/5/2014</c:v>
                </c:pt>
                <c:pt idx="225" c:formatCode="m/d/yyyy;@">
                  <c:v>8/5/2014</c:v>
                </c:pt>
                <c:pt idx="226" c:formatCode="m/d/yyyy;@">
                  <c:v>8/5/2014</c:v>
                </c:pt>
                <c:pt idx="227" c:formatCode="m/d/yyyy;@">
                  <c:v>8/7/2014</c:v>
                </c:pt>
                <c:pt idx="228" c:formatCode="m/d/yyyy;@">
                  <c:v>8/7/2014</c:v>
                </c:pt>
                <c:pt idx="229" c:formatCode="m/d/yyyy;@">
                  <c:v>8/7/2014</c:v>
                </c:pt>
                <c:pt idx="230" c:formatCode="m/d/yyyy;@">
                  <c:v>8/7/2014</c:v>
                </c:pt>
                <c:pt idx="231" c:formatCode="m/d/yyyy;@">
                  <c:v>8/10/2014</c:v>
                </c:pt>
                <c:pt idx="232" c:formatCode="m/d/yyyy;@">
                  <c:v>8/10/2014</c:v>
                </c:pt>
                <c:pt idx="233" c:formatCode="m/d/yyyy;@">
                  <c:v>8/11/2014</c:v>
                </c:pt>
                <c:pt idx="234" c:formatCode="m/d/yyyy;@">
                  <c:v>8/11/2014</c:v>
                </c:pt>
                <c:pt idx="235" c:formatCode="m/d/yyyy;@">
                  <c:v>8/11/2014</c:v>
                </c:pt>
                <c:pt idx="236" c:formatCode="m/d/yyyy;@">
                  <c:v>8/11/2014</c:v>
                </c:pt>
                <c:pt idx="237" c:formatCode="m/d/yyyy;@">
                  <c:v>8/12/2014</c:v>
                </c:pt>
                <c:pt idx="238" c:formatCode="m/d/yyyy;@">
                  <c:v>8/12/2014</c:v>
                </c:pt>
                <c:pt idx="239" c:formatCode="m/d/yyyy;@">
                  <c:v>8/12/2014</c:v>
                </c:pt>
                <c:pt idx="240" c:formatCode="m/d/yyyy;@">
                  <c:v>8/12/2014</c:v>
                </c:pt>
                <c:pt idx="241" c:formatCode="m/d/yyyy;@">
                  <c:v>8/14/2014</c:v>
                </c:pt>
                <c:pt idx="242" c:formatCode="m/d/yyyy;@">
                  <c:v>8/14/2014</c:v>
                </c:pt>
                <c:pt idx="243" c:formatCode="m/d/yyyy;@">
                  <c:v>8/14/2014</c:v>
                </c:pt>
                <c:pt idx="244" c:formatCode="m/d/yyyy;@">
                  <c:v>8/15/2014</c:v>
                </c:pt>
                <c:pt idx="245" c:formatCode="m/d/yyyy;@">
                  <c:v>8/15/2014</c:v>
                </c:pt>
                <c:pt idx="246" c:formatCode="m/d/yyyy;@">
                  <c:v>8/15/2014</c:v>
                </c:pt>
                <c:pt idx="247" c:formatCode="m/d/yyyy;@">
                  <c:v>8/16/2014</c:v>
                </c:pt>
                <c:pt idx="248" c:formatCode="m/d/yyyy;@">
                  <c:v>8/17/2014</c:v>
                </c:pt>
                <c:pt idx="249" c:formatCode="m/d/yyyy;@">
                  <c:v>8/18/2014</c:v>
                </c:pt>
                <c:pt idx="250" c:formatCode="m/d/yyyy;@">
                  <c:v>8/18/2014</c:v>
                </c:pt>
                <c:pt idx="251" c:formatCode="m/d/yyyy;@">
                  <c:v>8/18/2014</c:v>
                </c:pt>
                <c:pt idx="252" c:formatCode="m/d/yyyy;@">
                  <c:v>8/18/2014</c:v>
                </c:pt>
                <c:pt idx="253" c:formatCode="m/d/yyyy;@">
                  <c:v>8/20/2014</c:v>
                </c:pt>
                <c:pt idx="254" c:formatCode="m/d/yyyy;@">
                  <c:v>8/21/2014</c:v>
                </c:pt>
                <c:pt idx="255" c:formatCode="m/d/yyyy;@">
                  <c:v>8/21/2014</c:v>
                </c:pt>
                <c:pt idx="256" c:formatCode="m/d/yyyy;@">
                  <c:v>8/21/2014</c:v>
                </c:pt>
                <c:pt idx="257" c:formatCode="m/d/yyyy;@">
                  <c:v>8/24/2014</c:v>
                </c:pt>
                <c:pt idx="258" c:formatCode="m/d/yyyy;@">
                  <c:v>8/25/2014</c:v>
                </c:pt>
                <c:pt idx="259" c:formatCode="m/d/yyyy;@">
                  <c:v>8/25/2014</c:v>
                </c:pt>
                <c:pt idx="260" c:formatCode="m/d/yyyy;@">
                  <c:v>8/26/2014</c:v>
                </c:pt>
                <c:pt idx="261" c:formatCode="m/d/yyyy;@">
                  <c:v>8/26/2014</c:v>
                </c:pt>
                <c:pt idx="262" c:formatCode="m/d/yyyy;@">
                  <c:v>8/27/2014</c:v>
                </c:pt>
                <c:pt idx="263" c:formatCode="m/d/yyyy;@">
                  <c:v>8/27/2014</c:v>
                </c:pt>
                <c:pt idx="264" c:formatCode="m/d/yyyy;@">
                  <c:v>8/27/2014</c:v>
                </c:pt>
                <c:pt idx="265" c:formatCode="m/d/yyyy;@">
                  <c:v>8/28/2014</c:v>
                </c:pt>
                <c:pt idx="266" c:formatCode="m/d/yyyy;@">
                  <c:v>8/28/2014</c:v>
                </c:pt>
                <c:pt idx="267" c:formatCode="m/d/yyyy;@">
                  <c:v>8/28/2014</c:v>
                </c:pt>
                <c:pt idx="268" c:formatCode="m/d/yyyy;@">
                  <c:v>8/29/2014</c:v>
                </c:pt>
                <c:pt idx="269" c:formatCode="m/d/yyyy;@">
                  <c:v>8/29/2014</c:v>
                </c:pt>
                <c:pt idx="270" c:formatCode="m/d/yyyy;@">
                  <c:v>8/29/2014</c:v>
                </c:pt>
                <c:pt idx="271" c:formatCode="m/d/yyyy;@">
                  <c:v>8/29/2014</c:v>
                </c:pt>
                <c:pt idx="272" c:formatCode="m/d/yyyy;@">
                  <c:v>8/30/2014</c:v>
                </c:pt>
                <c:pt idx="273" c:formatCode="m/d/yyyy;@">
                  <c:v>8/30/2014</c:v>
                </c:pt>
                <c:pt idx="274" c:formatCode="m/d/yyyy;@">
                  <c:v>8/31/2014</c:v>
                </c:pt>
                <c:pt idx="275" c:formatCode="m/d/yyyy;@">
                  <c:v>9/1/2014</c:v>
                </c:pt>
                <c:pt idx="276" c:formatCode="m/d/yyyy;@">
                  <c:v>9/2/2014</c:v>
                </c:pt>
                <c:pt idx="277" c:formatCode="m/d/yyyy;@">
                  <c:v>9/2/2014</c:v>
                </c:pt>
                <c:pt idx="278" c:formatCode="m/d/yyyy;@">
                  <c:v>9/2/2014</c:v>
                </c:pt>
                <c:pt idx="279" c:formatCode="m/d/yyyy;@">
                  <c:v>9/3/2014</c:v>
                </c:pt>
                <c:pt idx="280" c:formatCode="m/d/yyyy;@">
                  <c:v>9/3/2014</c:v>
                </c:pt>
                <c:pt idx="281" c:formatCode="m/d/yyyy;@">
                  <c:v>9/3/2014</c:v>
                </c:pt>
                <c:pt idx="282" c:formatCode="m/d/yyyy;@">
                  <c:v>9/5/2014</c:v>
                </c:pt>
                <c:pt idx="283" c:formatCode="m/d/yyyy;@">
                  <c:v>9/5/2014</c:v>
                </c:pt>
                <c:pt idx="284" c:formatCode="m/d/yyyy;@">
                  <c:v>9/6/2014</c:v>
                </c:pt>
                <c:pt idx="285" c:formatCode="m/d/yyyy;@">
                  <c:v>9/7/2014</c:v>
                </c:pt>
                <c:pt idx="286" c:formatCode="m/d/yyyy;@">
                  <c:v>9/8/2014</c:v>
                </c:pt>
                <c:pt idx="287" c:formatCode="m/d/yyyy;@">
                  <c:v>9/8/2014</c:v>
                </c:pt>
                <c:pt idx="288" c:formatCode="m/d/yyyy;@">
                  <c:v>9/9/2014</c:v>
                </c:pt>
                <c:pt idx="289" c:formatCode="m/d/yyyy;@">
                  <c:v>9/9/2014</c:v>
                </c:pt>
                <c:pt idx="290" c:formatCode="m/d/yyyy;@">
                  <c:v>9/11/2014</c:v>
                </c:pt>
                <c:pt idx="291" c:formatCode="m/d/yyyy;@">
                  <c:v>9/11/2014</c:v>
                </c:pt>
                <c:pt idx="292" c:formatCode="m/d/yyyy;@">
                  <c:v>9/12/2014</c:v>
                </c:pt>
                <c:pt idx="293" c:formatCode="m/d/yyyy;@">
                  <c:v>9/12/2014</c:v>
                </c:pt>
                <c:pt idx="294" c:formatCode="m/d/yyyy;@">
                  <c:v>9/15/2014</c:v>
                </c:pt>
                <c:pt idx="295" c:formatCode="m/d/yyyy;@">
                  <c:v>9/15/2014</c:v>
                </c:pt>
                <c:pt idx="296" c:formatCode="m/d/yyyy;@">
                  <c:v>9/16/2014</c:v>
                </c:pt>
                <c:pt idx="297" c:formatCode="m/d/yyyy;@">
                  <c:v>9/17/2014</c:v>
                </c:pt>
                <c:pt idx="298" c:formatCode="m/d/yyyy;@">
                  <c:v>9/17/2014</c:v>
                </c:pt>
                <c:pt idx="299" c:formatCode="m/d/yyyy;@">
                  <c:v>9/18/2014</c:v>
                </c:pt>
                <c:pt idx="300" c:formatCode="m/d/yyyy;@">
                  <c:v>9/19/2014</c:v>
                </c:pt>
                <c:pt idx="301" c:formatCode="m/d/yyyy;@">
                  <c:v>9/20/2014</c:v>
                </c:pt>
                <c:pt idx="302" c:formatCode="m/d/yyyy;@">
                  <c:v>9/20/2014</c:v>
                </c:pt>
                <c:pt idx="303" c:formatCode="m/d/yyyy;@">
                  <c:v>9/21/2014</c:v>
                </c:pt>
                <c:pt idx="304" c:formatCode="m/d/yyyy;@">
                  <c:v>9/22/2014</c:v>
                </c:pt>
                <c:pt idx="305" c:formatCode="m/d/yyyy;@">
                  <c:v>9/23/2014</c:v>
                </c:pt>
                <c:pt idx="306" c:formatCode="m/d/yyyy;@">
                  <c:v>9/23/2014</c:v>
                </c:pt>
                <c:pt idx="307" c:formatCode="m/d/yyyy;@">
                  <c:v>9/24/2014</c:v>
                </c:pt>
                <c:pt idx="308" c:formatCode="m/d/yyyy;@">
                  <c:v>9/27/2014</c:v>
                </c:pt>
                <c:pt idx="309" c:formatCode="m/d/yyyy;@">
                  <c:v>9/30/2014</c:v>
                </c:pt>
                <c:pt idx="310" c:formatCode="m/d/yyyy;@">
                  <c:v>9/30/2014</c:v>
                </c:pt>
                <c:pt idx="311" c:formatCode="m/d/yyyy;@">
                  <c:v>10/2/2014</c:v>
                </c:pt>
                <c:pt idx="312" c:formatCode="m/d/yyyy;@">
                  <c:v>10/2/2014</c:v>
                </c:pt>
                <c:pt idx="313" c:formatCode="m/d/yyyy;@">
                  <c:v>10/2/2014</c:v>
                </c:pt>
                <c:pt idx="314" c:formatCode="m/d/yyyy;@">
                  <c:v>10/3/2014</c:v>
                </c:pt>
                <c:pt idx="315" c:formatCode="m/d/yyyy;@">
                  <c:v>10/3/2014</c:v>
                </c:pt>
                <c:pt idx="316" c:formatCode="m/d/yyyy;@">
                  <c:v>10/3/2014</c:v>
                </c:pt>
                <c:pt idx="317" c:formatCode="m/d/yyyy;@">
                  <c:v>10/4/2014</c:v>
                </c:pt>
                <c:pt idx="318" c:formatCode="m/d/yyyy;@">
                  <c:v>10/6/2014</c:v>
                </c:pt>
                <c:pt idx="319" c:formatCode="m/d/yyyy;@">
                  <c:v>10/6/2014</c:v>
                </c:pt>
                <c:pt idx="320" c:formatCode="m/d/yyyy;@">
                  <c:v>10/8/2014</c:v>
                </c:pt>
                <c:pt idx="321" c:formatCode="m/d/yyyy;@">
                  <c:v>10/8/2014</c:v>
                </c:pt>
                <c:pt idx="322" c:formatCode="m/d/yyyy;@">
                  <c:v>10/8/2014</c:v>
                </c:pt>
                <c:pt idx="323" c:formatCode="m/d/yyyy;@">
                  <c:v>10/9/2014</c:v>
                </c:pt>
                <c:pt idx="324" c:formatCode="m/d/yyyy;@">
                  <c:v>10/9/2014</c:v>
                </c:pt>
                <c:pt idx="325" c:formatCode="m/d/yyyy;@">
                  <c:v>10/9/2014</c:v>
                </c:pt>
                <c:pt idx="326" c:formatCode="m/d/yyyy;@">
                  <c:v>10/10/2014</c:v>
                </c:pt>
                <c:pt idx="327" c:formatCode="m/d/yyyy;@">
                  <c:v>10/10/2014</c:v>
                </c:pt>
                <c:pt idx="328" c:formatCode="m/d/yyyy;@">
                  <c:v>10/11/2014</c:v>
                </c:pt>
                <c:pt idx="329" c:formatCode="m/d/yyyy;@">
                  <c:v>10/11/2014</c:v>
                </c:pt>
                <c:pt idx="330" c:formatCode="m/d/yyyy;@">
                  <c:v>10/14/2014</c:v>
                </c:pt>
                <c:pt idx="331" c:formatCode="m/d/yyyy;@">
                  <c:v>10/14/2014</c:v>
                </c:pt>
                <c:pt idx="332" c:formatCode="m/d/yyyy;@">
                  <c:v>10/15/2014</c:v>
                </c:pt>
                <c:pt idx="333" c:formatCode="m/d/yyyy;@">
                  <c:v>10/15/2014</c:v>
                </c:pt>
                <c:pt idx="334" c:formatCode="m/d/yyyy;@">
                  <c:v>10/15/2014</c:v>
                </c:pt>
                <c:pt idx="335" c:formatCode="m/d/yyyy;@">
                  <c:v>10/15/2014</c:v>
                </c:pt>
                <c:pt idx="336" c:formatCode="m/d/yyyy;@">
                  <c:v>10/16/2014</c:v>
                </c:pt>
                <c:pt idx="337" c:formatCode="m/d/yyyy;@">
                  <c:v>10/16/2014</c:v>
                </c:pt>
                <c:pt idx="338" c:formatCode="m/d/yyyy;@">
                  <c:v>10/16/2014</c:v>
                </c:pt>
                <c:pt idx="339" c:formatCode="m/d/yyyy;@">
                  <c:v>10/17/2014</c:v>
                </c:pt>
                <c:pt idx="340" c:formatCode="m/d/yyyy;@">
                  <c:v>10/19/2014</c:v>
                </c:pt>
                <c:pt idx="341" c:formatCode="m/d/yyyy;@">
                  <c:v>10/20/2014</c:v>
                </c:pt>
                <c:pt idx="342" c:formatCode="m/d/yyyy;@">
                  <c:v>10/20/2014</c:v>
                </c:pt>
                <c:pt idx="343" c:formatCode="m/d/yyyy;@">
                  <c:v>10/21/2014</c:v>
                </c:pt>
                <c:pt idx="344" c:formatCode="m/d/yyyy;@">
                  <c:v>10/22/2014</c:v>
                </c:pt>
                <c:pt idx="345" c:formatCode="m/d/yyyy;@">
                  <c:v>10/25/2014</c:v>
                </c:pt>
                <c:pt idx="346" c:formatCode="m/d/yyyy;@">
                  <c:v>10/26/2014</c:v>
                </c:pt>
                <c:pt idx="347" c:formatCode="m/d/yyyy;@">
                  <c:v>10/27/2014</c:v>
                </c:pt>
                <c:pt idx="348" c:formatCode="m/d/yyyy;@">
                  <c:v>10/27/2014</c:v>
                </c:pt>
                <c:pt idx="349" c:formatCode="m/d/yyyy;@">
                  <c:v>10/28/2014</c:v>
                </c:pt>
                <c:pt idx="350" c:formatCode="m/d/yyyy;@">
                  <c:v>10/28/2014</c:v>
                </c:pt>
                <c:pt idx="351" c:formatCode="m/d/yyyy;@">
                  <c:v>10/28/2014</c:v>
                </c:pt>
                <c:pt idx="352" c:formatCode="m/d/yyyy;@">
                  <c:v>10/28/2014</c:v>
                </c:pt>
                <c:pt idx="353" c:formatCode="m/d/yyyy;@">
                  <c:v>10/28/2014</c:v>
                </c:pt>
                <c:pt idx="354" c:formatCode="m/d/yyyy;@">
                  <c:v>10/29/2014</c:v>
                </c:pt>
                <c:pt idx="355" c:formatCode="m/d/yyyy;@">
                  <c:v>10/29/2014</c:v>
                </c:pt>
                <c:pt idx="356" c:formatCode="m/d/yyyy;@">
                  <c:v>10/29/2014</c:v>
                </c:pt>
                <c:pt idx="357" c:formatCode="m/d/yyyy;@">
                  <c:v>10/30/2014</c:v>
                </c:pt>
                <c:pt idx="358" c:formatCode="m/d/yyyy;@">
                  <c:v>10/31/2014</c:v>
                </c:pt>
                <c:pt idx="359" c:formatCode="m/d/yyyy;@">
                  <c:v>11/1/2014</c:v>
                </c:pt>
                <c:pt idx="360" c:formatCode="m/d/yyyy;@">
                  <c:v>11/3/2014</c:v>
                </c:pt>
                <c:pt idx="361" c:formatCode="m/d/yyyy;@">
                  <c:v>11/3/2014</c:v>
                </c:pt>
                <c:pt idx="362" c:formatCode="m/d/yyyy;@">
                  <c:v>11/4/2014</c:v>
                </c:pt>
                <c:pt idx="363" c:formatCode="m/d/yyyy;@">
                  <c:v>11/5/2014</c:v>
                </c:pt>
                <c:pt idx="364" c:formatCode="m/d/yyyy;@">
                  <c:v>11/5/2014</c:v>
                </c:pt>
                <c:pt idx="365" c:formatCode="m/d/yyyy;@">
                  <c:v>11/5/2014</c:v>
                </c:pt>
                <c:pt idx="366" c:formatCode="m/d/yyyy;@">
                  <c:v>11/7/2014</c:v>
                </c:pt>
                <c:pt idx="367" c:formatCode="m/d/yyyy;@">
                  <c:v>11/7/2014</c:v>
                </c:pt>
                <c:pt idx="368" c:formatCode="m/d/yyyy;@">
                  <c:v>11/7/2014</c:v>
                </c:pt>
                <c:pt idx="369" c:formatCode="m/d/yyyy;@">
                  <c:v>11/10/2014</c:v>
                </c:pt>
                <c:pt idx="370" c:formatCode="m/d/yyyy;@">
                  <c:v>11/10/2014</c:v>
                </c:pt>
                <c:pt idx="371" c:formatCode="m/d/yyyy;@">
                  <c:v>11/10/2014</c:v>
                </c:pt>
                <c:pt idx="372" c:formatCode="m/d/yyyy;@">
                  <c:v>11/11/2014</c:v>
                </c:pt>
                <c:pt idx="373" c:formatCode="m/d/yyyy;@">
                  <c:v>11/11/2014</c:v>
                </c:pt>
                <c:pt idx="374" c:formatCode="m/d/yyyy;@">
                  <c:v>11/11/2014</c:v>
                </c:pt>
                <c:pt idx="375" c:formatCode="m/d/yyyy;@">
                  <c:v>11/14/2014</c:v>
                </c:pt>
                <c:pt idx="376" c:formatCode="m/d/yyyy;@">
                  <c:v>11/14/2014</c:v>
                </c:pt>
                <c:pt idx="377" c:formatCode="m/d/yyyy;@">
                  <c:v>11/17/2014</c:v>
                </c:pt>
                <c:pt idx="378" c:formatCode="m/d/yyyy;@">
                  <c:v>11/18/2014</c:v>
                </c:pt>
                <c:pt idx="379" c:formatCode="m/d/yyyy;@">
                  <c:v>11/20/2014</c:v>
                </c:pt>
                <c:pt idx="380" c:formatCode="m/d/yyyy;@">
                  <c:v>11/21/2014</c:v>
                </c:pt>
                <c:pt idx="381" c:formatCode="m/d/yyyy;@">
                  <c:v>11/21/2014</c:v>
                </c:pt>
                <c:pt idx="382" c:formatCode="m/d/yyyy;@">
                  <c:v>11/25/2014</c:v>
                </c:pt>
                <c:pt idx="383" c:formatCode="m/d/yyyy;@">
                  <c:v>11/25/2014</c:v>
                </c:pt>
                <c:pt idx="384" c:formatCode="m/d/yyyy;@">
                  <c:v>11/26/2014</c:v>
                </c:pt>
                <c:pt idx="385" c:formatCode="m/d/yyyy;@">
                  <c:v>11/27/2014</c:v>
                </c:pt>
                <c:pt idx="386" c:formatCode="m/d/yyyy;@">
                  <c:v>11/28/2014</c:v>
                </c:pt>
                <c:pt idx="387" c:formatCode="m/d/yyyy;@">
                  <c:v>11/28/2014</c:v>
                </c:pt>
                <c:pt idx="388" c:formatCode="m/d/yyyy;@">
                  <c:v>12/1/2014</c:v>
                </c:pt>
                <c:pt idx="389" c:formatCode="m/d/yyyy;@">
                  <c:v>12/1/2014</c:v>
                </c:pt>
                <c:pt idx="390" c:formatCode="m/d/yyyy;@">
                  <c:v>12/1/2014</c:v>
                </c:pt>
                <c:pt idx="391" c:formatCode="m/d/yyyy;@">
                  <c:v>12/2/2014</c:v>
                </c:pt>
                <c:pt idx="392" c:formatCode="m/d/yyyy;@">
                  <c:v>12/2/2014</c:v>
                </c:pt>
                <c:pt idx="393" c:formatCode="m/d/yyyy;@">
                  <c:v>12/2/2014</c:v>
                </c:pt>
                <c:pt idx="394" c:formatCode="m/d/yyyy;@">
                  <c:v>12/2/2014</c:v>
                </c:pt>
                <c:pt idx="395" c:formatCode="m/d/yyyy;@">
                  <c:v>12/2/2014</c:v>
                </c:pt>
                <c:pt idx="396" c:formatCode="m/d/yyyy;@">
                  <c:v>12/3/2014</c:v>
                </c:pt>
                <c:pt idx="397" c:formatCode="m/d/yyyy;@">
                  <c:v>12/4/2014</c:v>
                </c:pt>
                <c:pt idx="398" c:formatCode="m/d/yyyy;@">
                  <c:v>12/4/2014</c:v>
                </c:pt>
                <c:pt idx="399" c:formatCode="m/d/yyyy;@">
                  <c:v>12/8/2014</c:v>
                </c:pt>
                <c:pt idx="400" c:formatCode="m/d/yyyy;@">
                  <c:v>12/8/2014</c:v>
                </c:pt>
                <c:pt idx="401" c:formatCode="m/d/yyyy;@">
                  <c:v>12/9/2014</c:v>
                </c:pt>
                <c:pt idx="402" c:formatCode="m/d/yyyy;@">
                  <c:v>12/9/2014</c:v>
                </c:pt>
                <c:pt idx="403" c:formatCode="m/d/yyyy;@">
                  <c:v>12/9/2014</c:v>
                </c:pt>
                <c:pt idx="404" c:formatCode="m/d/yyyy;@">
                  <c:v>12/9/2014</c:v>
                </c:pt>
                <c:pt idx="405" c:formatCode="m/d/yyyy;@">
                  <c:v>12/9/2014</c:v>
                </c:pt>
                <c:pt idx="406" c:formatCode="m/d/yyyy;@">
                  <c:v>12/9/2014</c:v>
                </c:pt>
                <c:pt idx="407" c:formatCode="m/d/yyyy;@">
                  <c:v>12/10/2014</c:v>
                </c:pt>
                <c:pt idx="408" c:formatCode="m/d/yyyy;@">
                  <c:v>12/12/2014</c:v>
                </c:pt>
                <c:pt idx="409" c:formatCode="m/d/yyyy;@">
                  <c:v>12/15/2014</c:v>
                </c:pt>
                <c:pt idx="410" c:formatCode="m/d/yyyy;@">
                  <c:v>12/15/2014</c:v>
                </c:pt>
                <c:pt idx="411" c:formatCode="m/d/yyyy;@">
                  <c:v>12/16/2014</c:v>
                </c:pt>
                <c:pt idx="412" c:formatCode="m/d/yyyy;@">
                  <c:v>12/16/2014</c:v>
                </c:pt>
                <c:pt idx="413" c:formatCode="m/d/yyyy;@">
                  <c:v>12/17/2014</c:v>
                </c:pt>
                <c:pt idx="414" c:formatCode="m/d/yyyy;@">
                  <c:v>12/17/2014</c:v>
                </c:pt>
                <c:pt idx="415" c:formatCode="m/d/yyyy;@">
                  <c:v>12/17/2014</c:v>
                </c:pt>
                <c:pt idx="416" c:formatCode="m/d/yyyy;@">
                  <c:v>12/17/2014</c:v>
                </c:pt>
                <c:pt idx="417" c:formatCode="m/d/yyyy;@">
                  <c:v>12/17/2014</c:v>
                </c:pt>
                <c:pt idx="418" c:formatCode="m/d/yyyy;@">
                  <c:v>12/18/2014</c:v>
                </c:pt>
                <c:pt idx="419" c:formatCode="m/d/yyyy;@">
                  <c:v>12/20/2014</c:v>
                </c:pt>
                <c:pt idx="420" c:formatCode="m/d/yyyy;@">
                  <c:v>12/22/2014</c:v>
                </c:pt>
                <c:pt idx="421" c:formatCode="m/d/yyyy;@">
                  <c:v>12/22/2014</c:v>
                </c:pt>
                <c:pt idx="422" c:formatCode="m/d/yyyy;@">
                  <c:v>12/23/2014</c:v>
                </c:pt>
                <c:pt idx="423" c:formatCode="m/d/yyyy;@">
                  <c:v>12/24/2014</c:v>
                </c:pt>
                <c:pt idx="424" c:formatCode="m/d/yyyy;@">
                  <c:v>12/26/2014</c:v>
                </c:pt>
                <c:pt idx="425" c:formatCode="m/d/yyyy;@">
                  <c:v>12/29/2014</c:v>
                </c:pt>
                <c:pt idx="426" c:formatCode="m/d/yyyy;@">
                  <c:v>12/29/2014</c:v>
                </c:pt>
                <c:pt idx="427" c:formatCode="m/d/yyyy;@">
                  <c:v>12/30/2014</c:v>
                </c:pt>
                <c:pt idx="428" c:formatCode="m/d/yyyy;@">
                  <c:v>12/31/2014</c:v>
                </c:pt>
                <c:pt idx="429" c:formatCode="m/d/yyyy;@">
                  <c:v>1/2/2015</c:v>
                </c:pt>
                <c:pt idx="430" c:formatCode="m/d/yyyy;@">
                  <c:v>1/3/2015</c:v>
                </c:pt>
                <c:pt idx="431" c:formatCode="m/d/yyyy;@">
                  <c:v>1/5/2015</c:v>
                </c:pt>
                <c:pt idx="432" c:formatCode="m/d/yyyy;@">
                  <c:v>1/6/2015</c:v>
                </c:pt>
                <c:pt idx="433" c:formatCode="m/d/yyyy;@">
                  <c:v>1/7/2015</c:v>
                </c:pt>
                <c:pt idx="434" c:formatCode="m/d/yyyy;@">
                  <c:v>1/9/2015</c:v>
                </c:pt>
                <c:pt idx="435" c:formatCode="m/d/yyyy;@">
                  <c:v>1/9/2015</c:v>
                </c:pt>
                <c:pt idx="436" c:formatCode="m/d/yyyy;@">
                  <c:v>1/12/2015</c:v>
                </c:pt>
                <c:pt idx="437" c:formatCode="m/d/yyyy;@">
                  <c:v>1/12/2015</c:v>
                </c:pt>
                <c:pt idx="438" c:formatCode="m/d/yyyy;@">
                  <c:v>1/12/2015</c:v>
                </c:pt>
                <c:pt idx="439" c:formatCode="m/d/yyyy;@">
                  <c:v>1/12/2015</c:v>
                </c:pt>
                <c:pt idx="440" c:formatCode="m/d/yyyy;@">
                  <c:v>1/12/2015</c:v>
                </c:pt>
                <c:pt idx="441" c:formatCode="m/d/yyyy;@">
                  <c:v>1/12/2015</c:v>
                </c:pt>
                <c:pt idx="442" c:formatCode="m/d/yyyy;@">
                  <c:v>1/12/2015</c:v>
                </c:pt>
                <c:pt idx="443" c:formatCode="m/d/yyyy;@">
                  <c:v>1/13/2015</c:v>
                </c:pt>
                <c:pt idx="444" c:formatCode="m/d/yyyy;@">
                  <c:v>1/13/2015</c:v>
                </c:pt>
                <c:pt idx="445" c:formatCode="m/d/yyyy;@">
                  <c:v>1/13/2015</c:v>
                </c:pt>
                <c:pt idx="446" c:formatCode="m/d/yyyy;@">
                  <c:v>1/14/2015</c:v>
                </c:pt>
                <c:pt idx="447" c:formatCode="m/d/yyyy;@">
                  <c:v>1/14/2015</c:v>
                </c:pt>
                <c:pt idx="448" c:formatCode="m/d/yyyy;@">
                  <c:v>1/14/2015</c:v>
                </c:pt>
                <c:pt idx="449" c:formatCode="m/d/yyyy;@">
                  <c:v>1/15/2015</c:v>
                </c:pt>
                <c:pt idx="450" c:formatCode="m/d/yyyy;@">
                  <c:v>1/15/2015</c:v>
                </c:pt>
                <c:pt idx="451" c:formatCode="m/d/yyyy;@">
                  <c:v>1/16/2015</c:v>
                </c:pt>
                <c:pt idx="452" c:formatCode="m/d/yyyy;@">
                  <c:v>1/16/2015</c:v>
                </c:pt>
                <c:pt idx="453" c:formatCode="m/d/yyyy;@">
                  <c:v>1/16/2015</c:v>
                </c:pt>
                <c:pt idx="454" c:formatCode="m/d/yyyy;@">
                  <c:v>1/16/2015</c:v>
                </c:pt>
                <c:pt idx="455" c:formatCode="m/d/yyyy;@">
                  <c:v>1/17/2015</c:v>
                </c:pt>
                <c:pt idx="456" c:formatCode="m/d/yyyy;@">
                  <c:v>1/18/2015</c:v>
                </c:pt>
                <c:pt idx="457" c:formatCode="m/d/yyyy;@">
                  <c:v>1/19/2015</c:v>
                </c:pt>
                <c:pt idx="458" c:formatCode="m/d/yyyy;@">
                  <c:v>1/20/2015</c:v>
                </c:pt>
                <c:pt idx="459" c:formatCode="m/d/yyyy;@">
                  <c:v>1/21/2015</c:v>
                </c:pt>
                <c:pt idx="460" c:formatCode="m/d/yyyy;@">
                  <c:v>1/22/2015</c:v>
                </c:pt>
                <c:pt idx="461" c:formatCode="m/d/yyyy;@">
                  <c:v>1/22/2015</c:v>
                </c:pt>
                <c:pt idx="462" c:formatCode="m/d/yyyy;@">
                  <c:v>1/22/2015</c:v>
                </c:pt>
                <c:pt idx="463" c:formatCode="m/d/yyyy;@">
                  <c:v>1/22/2015</c:v>
                </c:pt>
                <c:pt idx="464" c:formatCode="m/d/yyyy;@">
                  <c:v>1/23/2015</c:v>
                </c:pt>
                <c:pt idx="465" c:formatCode="m/d/yyyy;@">
                  <c:v>1/24/2015</c:v>
                </c:pt>
                <c:pt idx="466" c:formatCode="m/d/yyyy;@">
                  <c:v>1/25/2015</c:v>
                </c:pt>
                <c:pt idx="467" c:formatCode="m/d/yyyy;@">
                  <c:v>1/27/2015</c:v>
                </c:pt>
                <c:pt idx="468" c:formatCode="m/d/yyyy;@">
                  <c:v>1/27/2015</c:v>
                </c:pt>
                <c:pt idx="469" c:formatCode="m/d/yyyy;@">
                  <c:v>1/27/2015</c:v>
                </c:pt>
                <c:pt idx="470" c:formatCode="m/d/yyyy;@">
                  <c:v>1/27/2015</c:v>
                </c:pt>
                <c:pt idx="471" c:formatCode="m/d/yyyy;@">
                  <c:v>1/28/2015</c:v>
                </c:pt>
                <c:pt idx="472" c:formatCode="m/d/yyyy;@">
                  <c:v>1/28/2015</c:v>
                </c:pt>
                <c:pt idx="473" c:formatCode="m/d/yyyy;@">
                  <c:v>1/30/2015</c:v>
                </c:pt>
                <c:pt idx="474" c:formatCode="m/d/yyyy;@">
                  <c:v>1/30/2015</c:v>
                </c:pt>
                <c:pt idx="475" c:formatCode="m/d/yyyy;@">
                  <c:v>1/30/2015</c:v>
                </c:pt>
                <c:pt idx="476" c:formatCode="m/d/yyyy;@">
                  <c:v>2/1/2015</c:v>
                </c:pt>
                <c:pt idx="477" c:formatCode="m/d/yyyy;@">
                  <c:v>2/1/2015</c:v>
                </c:pt>
                <c:pt idx="478" c:formatCode="m/d/yyyy;@">
                  <c:v>2/1/2015</c:v>
                </c:pt>
                <c:pt idx="479" c:formatCode="m/d/yyyy;@">
                  <c:v>2/2/2015</c:v>
                </c:pt>
                <c:pt idx="480" c:formatCode="m/d/yyyy;@">
                  <c:v>2/2/2015</c:v>
                </c:pt>
                <c:pt idx="481" c:formatCode="m/d/yyyy;@">
                  <c:v>2/2/2015</c:v>
                </c:pt>
                <c:pt idx="482" c:formatCode="m/d/yyyy;@">
                  <c:v>2/2/2015</c:v>
                </c:pt>
                <c:pt idx="483" c:formatCode="m/d/yyyy;@">
                  <c:v>2/3/2015</c:v>
                </c:pt>
                <c:pt idx="484" c:formatCode="m/d/yyyy;@">
                  <c:v>2/4/2015</c:v>
                </c:pt>
                <c:pt idx="485" c:formatCode="m/d/yyyy;@">
                  <c:v>2/4/2015</c:v>
                </c:pt>
                <c:pt idx="486" c:formatCode="m/d/yyyy;@">
                  <c:v>2/5/2015</c:v>
                </c:pt>
                <c:pt idx="487" c:formatCode="m/d/yyyy;@">
                  <c:v>2/6/2015</c:v>
                </c:pt>
                <c:pt idx="488" c:formatCode="m/d/yyyy;@">
                  <c:v>2/6/2015</c:v>
                </c:pt>
                <c:pt idx="489" c:formatCode="m/d/yyyy;@">
                  <c:v>2/6/2015</c:v>
                </c:pt>
                <c:pt idx="490" c:formatCode="m/d/yyyy;@">
                  <c:v>2/6/2015</c:v>
                </c:pt>
                <c:pt idx="491" c:formatCode="m/d/yyyy;@">
                  <c:v>2/7/2015</c:v>
                </c:pt>
                <c:pt idx="492" c:formatCode="m/d/yyyy;@">
                  <c:v>2/9/2015</c:v>
                </c:pt>
                <c:pt idx="493" c:formatCode="m/d/yyyy;@">
                  <c:v>2/9/2015</c:v>
                </c:pt>
                <c:pt idx="494" c:formatCode="m/d/yyyy;@">
                  <c:v>2/10/2015</c:v>
                </c:pt>
                <c:pt idx="495" c:formatCode="m/d/yyyy;@">
                  <c:v>2/12/2015</c:v>
                </c:pt>
                <c:pt idx="496" c:formatCode="m/d/yyyy;@">
                  <c:v>2/12/2015</c:v>
                </c:pt>
                <c:pt idx="497" c:formatCode="m/d/yyyy;@">
                  <c:v>2/13/2015</c:v>
                </c:pt>
                <c:pt idx="498" c:formatCode="m/d/yyyy;@">
                  <c:v>2/15/2015</c:v>
                </c:pt>
                <c:pt idx="499" c:formatCode="m/d/yyyy;@">
                  <c:v>2/15/2015</c:v>
                </c:pt>
                <c:pt idx="500" c:formatCode="m/d/yyyy;@">
                  <c:v>2/15/2015</c:v>
                </c:pt>
                <c:pt idx="501" c:formatCode="m/d/yyyy;@">
                  <c:v>2/17/2015</c:v>
                </c:pt>
                <c:pt idx="502" c:formatCode="m/d/yyyy;@">
                  <c:v>2/18/2015</c:v>
                </c:pt>
                <c:pt idx="503" c:formatCode="m/d/yyyy;@">
                  <c:v>2/18/2015</c:v>
                </c:pt>
                <c:pt idx="504" c:formatCode="m/d/yyyy;@">
                  <c:v>2/18/2015</c:v>
                </c:pt>
                <c:pt idx="505" c:formatCode="m/d/yyyy;@">
                  <c:v>2/18/2015</c:v>
                </c:pt>
                <c:pt idx="506" c:formatCode="m/d/yyyy;@">
                  <c:v>2/18/2015</c:v>
                </c:pt>
                <c:pt idx="507" c:formatCode="m/d/yyyy;@">
                  <c:v>2/18/2015</c:v>
                </c:pt>
                <c:pt idx="508" c:formatCode="m/d/yyyy;@">
                  <c:v>2/18/2015</c:v>
                </c:pt>
                <c:pt idx="509" c:formatCode="m/d/yyyy;@">
                  <c:v>2/18/2015</c:v>
                </c:pt>
                <c:pt idx="510" c:formatCode="m/d/yyyy;@">
                  <c:v>2/18/2015</c:v>
                </c:pt>
                <c:pt idx="511" c:formatCode="m/d/yyyy;@">
                  <c:v>2/19/2015</c:v>
                </c:pt>
                <c:pt idx="512" c:formatCode="m/d/yyyy;@">
                  <c:v>2/19/2015</c:v>
                </c:pt>
                <c:pt idx="513" c:formatCode="m/d/yyyy;@">
                  <c:v>2/19/2015</c:v>
                </c:pt>
                <c:pt idx="514" c:formatCode="m/d/yyyy;@">
                  <c:v>2/20/2015</c:v>
                </c:pt>
                <c:pt idx="515" c:formatCode="m/d/yyyy;@">
                  <c:v>2/20/2015</c:v>
                </c:pt>
                <c:pt idx="516" c:formatCode="m/d/yyyy;@">
                  <c:v>2/21/2015</c:v>
                </c:pt>
                <c:pt idx="517" c:formatCode="m/d/yyyy;@">
                  <c:v>2/21/2015</c:v>
                </c:pt>
                <c:pt idx="518" c:formatCode="m/d/yyyy;@">
                  <c:v>2/21/2015</c:v>
                </c:pt>
                <c:pt idx="519" c:formatCode="m/d/yyyy;@">
                  <c:v>2/21/2015</c:v>
                </c:pt>
                <c:pt idx="520" c:formatCode="m/d/yyyy;@">
                  <c:v>2/22/2015</c:v>
                </c:pt>
                <c:pt idx="521" c:formatCode="m/d/yyyy;@">
                  <c:v>2/22/2015</c:v>
                </c:pt>
                <c:pt idx="522" c:formatCode="m/d/yyyy;@">
                  <c:v>2/22/2015</c:v>
                </c:pt>
                <c:pt idx="523" c:formatCode="m/d/yyyy;@">
                  <c:v>2/23/2015</c:v>
                </c:pt>
                <c:pt idx="524" c:formatCode="m/d/yyyy;@">
                  <c:v>2/23/2015</c:v>
                </c:pt>
                <c:pt idx="525" c:formatCode="m/d/yyyy;@">
                  <c:v>2/23/2015</c:v>
                </c:pt>
                <c:pt idx="526" c:formatCode="m/d/yyyy;@">
                  <c:v>2/24/2015</c:v>
                </c:pt>
                <c:pt idx="527" c:formatCode="m/d/yyyy;@">
                  <c:v>2/24/2015</c:v>
                </c:pt>
                <c:pt idx="528" c:formatCode="m/d/yyyy;@">
                  <c:v>2/24/2015</c:v>
                </c:pt>
                <c:pt idx="529" c:formatCode="m/d/yyyy;@">
                  <c:v>2/24/2015</c:v>
                </c:pt>
                <c:pt idx="530" c:formatCode="m/d/yyyy;@">
                  <c:v>2/24/2015</c:v>
                </c:pt>
                <c:pt idx="531" c:formatCode="m/d/yyyy;@">
                  <c:v>2/25/2015</c:v>
                </c:pt>
                <c:pt idx="532" c:formatCode="m/d/yyyy;@">
                  <c:v>2/25/2015</c:v>
                </c:pt>
                <c:pt idx="533" c:formatCode="m/d/yyyy;@">
                  <c:v>2/25/2015</c:v>
                </c:pt>
                <c:pt idx="534" c:formatCode="m/d/yyyy;@">
                  <c:v>2/26/2015</c:v>
                </c:pt>
                <c:pt idx="535" c:formatCode="m/d/yyyy;@">
                  <c:v>2/26/2015</c:v>
                </c:pt>
                <c:pt idx="536" c:formatCode="m/d/yyyy;@">
                  <c:v>2/27/2015</c:v>
                </c:pt>
                <c:pt idx="537" c:formatCode="m/d/yyyy;@">
                  <c:v>2/27/2015</c:v>
                </c:pt>
                <c:pt idx="538" c:formatCode="m/d/yyyy;@">
                  <c:v>2/27/2015</c:v>
                </c:pt>
                <c:pt idx="539" c:formatCode="m/d/yyyy;@">
                  <c:v>3/1/2015</c:v>
                </c:pt>
                <c:pt idx="540" c:formatCode="m/d/yyyy;@">
                  <c:v>3/1/2015</c:v>
                </c:pt>
                <c:pt idx="541" c:formatCode="m/d/yyyy;@">
                  <c:v>3/1/2015</c:v>
                </c:pt>
                <c:pt idx="542" c:formatCode="m/d/yyyy;@">
                  <c:v>3/2/2015</c:v>
                </c:pt>
                <c:pt idx="543" c:formatCode="m/d/yyyy;@">
                  <c:v>3/2/2015</c:v>
                </c:pt>
                <c:pt idx="544" c:formatCode="m/d/yyyy;@">
                  <c:v>3/2/2015</c:v>
                </c:pt>
                <c:pt idx="545" c:formatCode="m/d/yyyy;@">
                  <c:v>3/2/2015</c:v>
                </c:pt>
                <c:pt idx="546" c:formatCode="m/d/yyyy;@">
                  <c:v>3/2/2015</c:v>
                </c:pt>
                <c:pt idx="547" c:formatCode="m/d/yyyy;@">
                  <c:v>3/4/2015</c:v>
                </c:pt>
                <c:pt idx="548" c:formatCode="m/d/yyyy;@">
                  <c:v>3/4/2015</c:v>
                </c:pt>
                <c:pt idx="549" c:formatCode="m/d/yyyy;@">
                  <c:v>3/5/2015</c:v>
                </c:pt>
                <c:pt idx="550" c:formatCode="m/d/yyyy;@">
                  <c:v>3/6/2015</c:v>
                </c:pt>
                <c:pt idx="551" c:formatCode="m/d/yyyy;@">
                  <c:v>3/6/2015</c:v>
                </c:pt>
                <c:pt idx="552" c:formatCode="m/d/yyyy;@">
                  <c:v>3/9/2015</c:v>
                </c:pt>
                <c:pt idx="553" c:formatCode="m/d/yyyy;@">
                  <c:v>3/9/2015</c:v>
                </c:pt>
                <c:pt idx="554" c:formatCode="m/d/yyyy;@">
                  <c:v>3/10/2015</c:v>
                </c:pt>
                <c:pt idx="555" c:formatCode="m/d/yyyy;@">
                  <c:v>3/11/2015</c:v>
                </c:pt>
                <c:pt idx="556" c:formatCode="m/d/yyyy;@">
                  <c:v>3/12/2015</c:v>
                </c:pt>
                <c:pt idx="557" c:formatCode="m/d/yyyy;@">
                  <c:v>3/12/2015</c:v>
                </c:pt>
                <c:pt idx="558" c:formatCode="m/d/yyyy;@">
                  <c:v>3/12/2015</c:v>
                </c:pt>
                <c:pt idx="559" c:formatCode="m/d/yyyy;@">
                  <c:v>3/14/2015</c:v>
                </c:pt>
                <c:pt idx="560" c:formatCode="m/d/yyyy;@">
                  <c:v>3/15/2015</c:v>
                </c:pt>
                <c:pt idx="561" c:formatCode="m/d/yyyy;@">
                  <c:v>3/16/2015</c:v>
                </c:pt>
                <c:pt idx="562" c:formatCode="m/d/yyyy;@">
                  <c:v>3/18/2015</c:v>
                </c:pt>
                <c:pt idx="563" c:formatCode="m/d/yyyy;@">
                  <c:v>3/18/2015</c:v>
                </c:pt>
                <c:pt idx="564" c:formatCode="m/d/yyyy;@">
                  <c:v>3/20/2015</c:v>
                </c:pt>
                <c:pt idx="565" c:formatCode="m/d/yyyy;@">
                  <c:v>3/21/2015</c:v>
                </c:pt>
                <c:pt idx="566" c:formatCode="m/d/yyyy;@">
                  <c:v>3/23/2015</c:v>
                </c:pt>
                <c:pt idx="567" c:formatCode="m/d/yyyy;@">
                  <c:v>3/24/2015</c:v>
                </c:pt>
                <c:pt idx="568" c:formatCode="m/d/yyyy;@">
                  <c:v>3/24/2015</c:v>
                </c:pt>
                <c:pt idx="569" c:formatCode="m/d/yyyy;@">
                  <c:v>3/25/2015</c:v>
                </c:pt>
                <c:pt idx="570" c:formatCode="m/d/yyyy;@">
                  <c:v>3/25/2015</c:v>
                </c:pt>
                <c:pt idx="571" c:formatCode="m/d/yyyy;@">
                  <c:v>3/26/2015</c:v>
                </c:pt>
                <c:pt idx="572" c:formatCode="m/d/yyyy;@">
                  <c:v>3/26/2015</c:v>
                </c:pt>
                <c:pt idx="573" c:formatCode="m/d/yyyy;@">
                  <c:v>3/27/2015</c:v>
                </c:pt>
                <c:pt idx="574" c:formatCode="m/d/yyyy;@">
                  <c:v>3/27/2015</c:v>
                </c:pt>
                <c:pt idx="575" c:formatCode="m/d/yyyy;@">
                  <c:v>3/30/2015</c:v>
                </c:pt>
                <c:pt idx="576" c:formatCode="m/d/yyyy;@">
                  <c:v>3/30/2015</c:v>
                </c:pt>
                <c:pt idx="577" c:formatCode="m/d/yyyy;@">
                  <c:v>4/1/2015</c:v>
                </c:pt>
                <c:pt idx="578" c:formatCode="m/d/yyyy;@">
                  <c:v>4/1/2015</c:v>
                </c:pt>
                <c:pt idx="579" c:formatCode="m/d/yyyy;@">
                  <c:v>4/2/2015</c:v>
                </c:pt>
                <c:pt idx="580" c:formatCode="m/d/yyyy;@">
                  <c:v>4/3/2015</c:v>
                </c:pt>
                <c:pt idx="581" c:formatCode="m/d/yyyy;@">
                  <c:v>4/3/2015</c:v>
                </c:pt>
                <c:pt idx="582" c:formatCode="m/d/yyyy;@">
                  <c:v>4/3/2015</c:v>
                </c:pt>
                <c:pt idx="583" c:formatCode="m/d/yyyy;@">
                  <c:v>4/3/2015</c:v>
                </c:pt>
                <c:pt idx="584" c:formatCode="m/d/yyyy;@">
                  <c:v>4/4/2015</c:v>
                </c:pt>
                <c:pt idx="585" c:formatCode="m/d/yyyy;@">
                  <c:v>4/6/2015</c:v>
                </c:pt>
                <c:pt idx="586" c:formatCode="m/d/yyyy;@">
                  <c:v>4/6/2015</c:v>
                </c:pt>
                <c:pt idx="587" c:formatCode="m/d/yyyy;@">
                  <c:v>4/7/2015</c:v>
                </c:pt>
                <c:pt idx="588" c:formatCode="m/d/yyyy;@">
                  <c:v>4/7/2015</c:v>
                </c:pt>
                <c:pt idx="589" c:formatCode="m/d/yyyy;@">
                  <c:v>4/7/2015</c:v>
                </c:pt>
                <c:pt idx="590" c:formatCode="m/d/yyyy;@">
                  <c:v>4/8/2015</c:v>
                </c:pt>
                <c:pt idx="591" c:formatCode="m/d/yyyy;@">
                  <c:v>4/8/2015</c:v>
                </c:pt>
                <c:pt idx="592" c:formatCode="m/d/yyyy;@">
                  <c:v>4/9/2015</c:v>
                </c:pt>
                <c:pt idx="593" c:formatCode="m/d/yyyy;@">
                  <c:v>4/9/2015</c:v>
                </c:pt>
                <c:pt idx="594" c:formatCode="m/d/yyyy;@">
                  <c:v>4/9/2015</c:v>
                </c:pt>
                <c:pt idx="595" c:formatCode="m/d/yyyy;@">
                  <c:v>4/9/2015</c:v>
                </c:pt>
                <c:pt idx="596" c:formatCode="m/d/yyyy;@">
                  <c:v>4/9/2015</c:v>
                </c:pt>
                <c:pt idx="597" c:formatCode="m/d/yyyy;@">
                  <c:v>4/9/2015</c:v>
                </c:pt>
                <c:pt idx="598" c:formatCode="m/d/yyyy;@">
                  <c:v>4/10/2015</c:v>
                </c:pt>
                <c:pt idx="599" c:formatCode="m/d/yyyy;@">
                  <c:v>4/11/2015</c:v>
                </c:pt>
                <c:pt idx="600" c:formatCode="m/d/yyyy;@">
                  <c:v>4/13/2015</c:v>
                </c:pt>
                <c:pt idx="601" c:formatCode="m/d/yyyy;@">
                  <c:v>4/13/2015</c:v>
                </c:pt>
                <c:pt idx="602" c:formatCode="m/d/yyyy;@">
                  <c:v>4/13/2015</c:v>
                </c:pt>
                <c:pt idx="603" c:formatCode="m/d/yyyy;@">
                  <c:v>4/13/2015</c:v>
                </c:pt>
                <c:pt idx="604" c:formatCode="m/d/yyyy;@">
                  <c:v>4/13/2015</c:v>
                </c:pt>
                <c:pt idx="605" c:formatCode="m/d/yyyy;@">
                  <c:v>4/14/2015</c:v>
                </c:pt>
                <c:pt idx="606" c:formatCode="m/d/yyyy;@">
                  <c:v>4/15/2015</c:v>
                </c:pt>
                <c:pt idx="607" c:formatCode="m/d/yyyy;@">
                  <c:v>4/15/2015</c:v>
                </c:pt>
                <c:pt idx="608" c:formatCode="m/d/yyyy;@">
                  <c:v>4/17/2015</c:v>
                </c:pt>
                <c:pt idx="609" c:formatCode="m/d/yyyy;@">
                  <c:v>4/17/2015</c:v>
                </c:pt>
                <c:pt idx="610" c:formatCode="m/d/yyyy;@">
                  <c:v>4/17/2015</c:v>
                </c:pt>
                <c:pt idx="611" c:formatCode="m/d/yyyy;@">
                  <c:v>4/20/2015</c:v>
                </c:pt>
                <c:pt idx="612" c:formatCode="m/d/yyyy;@">
                  <c:v>4/20/2015</c:v>
                </c:pt>
                <c:pt idx="613" c:formatCode="m/d/yyyy;@">
                  <c:v>4/21/2015</c:v>
                </c:pt>
                <c:pt idx="614" c:formatCode="m/d/yyyy;@">
                  <c:v>4/21/2015</c:v>
                </c:pt>
                <c:pt idx="615" c:formatCode="m/d/yyyy;@">
                  <c:v>4/22/2015</c:v>
                </c:pt>
                <c:pt idx="616" c:formatCode="m/d/yyyy;@">
                  <c:v>4/24/2015</c:v>
                </c:pt>
                <c:pt idx="617" c:formatCode="m/d/yyyy;@">
                  <c:v>4/24/2015</c:v>
                </c:pt>
                <c:pt idx="618" c:formatCode="m/d/yyyy;@">
                  <c:v>4/24/2015</c:v>
                </c:pt>
                <c:pt idx="619" c:formatCode="m/d/yyyy;@">
                  <c:v>4/26/2015</c:v>
                </c:pt>
                <c:pt idx="620" c:formatCode="m/d/yyyy;@">
                  <c:v>4/27/2015</c:v>
                </c:pt>
                <c:pt idx="621" c:formatCode="m/d/yyyy;@">
                  <c:v>4/27/2015</c:v>
                </c:pt>
                <c:pt idx="622" c:formatCode="m/d/yyyy;@">
                  <c:v>4/27/2015</c:v>
                </c:pt>
                <c:pt idx="623" c:formatCode="m/d/yyyy;@">
                  <c:v>4/28/2015</c:v>
                </c:pt>
                <c:pt idx="624" c:formatCode="m/d/yyyy;@">
                  <c:v>4/28/2015</c:v>
                </c:pt>
                <c:pt idx="625" c:formatCode="m/d/yyyy;@">
                  <c:v>4/28/2015</c:v>
                </c:pt>
                <c:pt idx="626" c:formatCode="m/d/yyyy;@">
                  <c:v>4/29/2015</c:v>
                </c:pt>
                <c:pt idx="627" c:formatCode="m/d/yyyy;@">
                  <c:v>4/30/2015</c:v>
                </c:pt>
                <c:pt idx="628" c:formatCode="m/d/yyyy;@">
                  <c:v>4/30/2015</c:v>
                </c:pt>
                <c:pt idx="629" c:formatCode="m/d/yyyy;@">
                  <c:v>4/30/2015</c:v>
                </c:pt>
                <c:pt idx="630" c:formatCode="m/d/yyyy;@">
                  <c:v>5/1/2015</c:v>
                </c:pt>
                <c:pt idx="631" c:formatCode="m/d/yyyy;@">
                  <c:v>5/1/2015</c:v>
                </c:pt>
                <c:pt idx="632" c:formatCode="m/d/yyyy;@">
                  <c:v>5/1/2015</c:v>
                </c:pt>
                <c:pt idx="633" c:formatCode="m/d/yyyy;@">
                  <c:v>5/2/2015</c:v>
                </c:pt>
                <c:pt idx="634" c:formatCode="m/d/yyyy;@">
                  <c:v>5/4/2015</c:v>
                </c:pt>
                <c:pt idx="635" c:formatCode="m/d/yyyy;@">
                  <c:v>5/4/2015</c:v>
                </c:pt>
                <c:pt idx="636" c:formatCode="m/d/yyyy;@">
                  <c:v>5/4/2015</c:v>
                </c:pt>
                <c:pt idx="637" c:formatCode="m/d/yyyy;@">
                  <c:v>5/4/2015</c:v>
                </c:pt>
                <c:pt idx="638" c:formatCode="m/d/yyyy;@">
                  <c:v>5/4/2015</c:v>
                </c:pt>
                <c:pt idx="639" c:formatCode="m/d/yyyy;@">
                  <c:v>5/4/2015</c:v>
                </c:pt>
                <c:pt idx="640" c:formatCode="m/d/yyyy;@">
                  <c:v>5/5/2015</c:v>
                </c:pt>
                <c:pt idx="641" c:formatCode="m/d/yyyy;@">
                  <c:v>5/8/2015</c:v>
                </c:pt>
                <c:pt idx="642" c:formatCode="m/d/yyyy;@">
                  <c:v>5/8/2015</c:v>
                </c:pt>
                <c:pt idx="643" c:formatCode="m/d/yyyy;@">
                  <c:v>5/8/2015</c:v>
                </c:pt>
                <c:pt idx="644" c:formatCode="m/d/yyyy;@">
                  <c:v>5/8/2015</c:v>
                </c:pt>
                <c:pt idx="645" c:formatCode="m/d/yyyy;@">
                  <c:v>5/10/2015</c:v>
                </c:pt>
                <c:pt idx="646" c:formatCode="m/d/yyyy;@">
                  <c:v>5/11/2015</c:v>
                </c:pt>
                <c:pt idx="647" c:formatCode="m/d/yyyy;@">
                  <c:v>5/11/2015</c:v>
                </c:pt>
                <c:pt idx="648" c:formatCode="m/d/yyyy;@">
                  <c:v>5/12/2015</c:v>
                </c:pt>
                <c:pt idx="649" c:formatCode="m/d/yyyy;@">
                  <c:v>5/12/2015</c:v>
                </c:pt>
                <c:pt idx="650" c:formatCode="m/d/yyyy;@">
                  <c:v>5/12/2015</c:v>
                </c:pt>
                <c:pt idx="651" c:formatCode="m/d/yyyy;@">
                  <c:v>5/12/2015</c:v>
                </c:pt>
                <c:pt idx="652" c:formatCode="m/d/yyyy;@">
                  <c:v>5/12/2015</c:v>
                </c:pt>
                <c:pt idx="653" c:formatCode="m/d/yyyy;@">
                  <c:v>5/13/2015</c:v>
                </c:pt>
                <c:pt idx="654" c:formatCode="m/d/yyyy;@">
                  <c:v>5/14/2015</c:v>
                </c:pt>
                <c:pt idx="655" c:formatCode="m/d/yyyy;@">
                  <c:v>5/14/2015</c:v>
                </c:pt>
                <c:pt idx="656" c:formatCode="m/d/yyyy;@">
                  <c:v>5/15/2015</c:v>
                </c:pt>
                <c:pt idx="657" c:formatCode="m/d/yyyy;@">
                  <c:v>5/15/2015</c:v>
                </c:pt>
                <c:pt idx="658" c:formatCode="m/d/yyyy;@">
                  <c:v>5/15/2015</c:v>
                </c:pt>
                <c:pt idx="659" c:formatCode="m/d/yyyy;@">
                  <c:v>5/16/2015</c:v>
                </c:pt>
                <c:pt idx="660" c:formatCode="m/d/yyyy;@">
                  <c:v>5/16/2015</c:v>
                </c:pt>
                <c:pt idx="661" c:formatCode="m/d/yyyy;@">
                  <c:v>5/17/2015</c:v>
                </c:pt>
                <c:pt idx="662" c:formatCode="m/d/yyyy;@">
                  <c:v>5/17/2015</c:v>
                </c:pt>
                <c:pt idx="663" c:formatCode="m/d/yyyy;@">
                  <c:v>5/18/2015</c:v>
                </c:pt>
                <c:pt idx="664" c:formatCode="m/d/yyyy;@">
                  <c:v>5/18/2015</c:v>
                </c:pt>
                <c:pt idx="665" c:formatCode="m/d/yyyy;@">
                  <c:v>5/19/2015</c:v>
                </c:pt>
                <c:pt idx="666" c:formatCode="m/d/yyyy;@">
                  <c:v>5/19/2015</c:v>
                </c:pt>
                <c:pt idx="667" c:formatCode="m/d/yyyy;@">
                  <c:v>5/19/2015</c:v>
                </c:pt>
                <c:pt idx="668" c:formatCode="m/d/yyyy;@">
                  <c:v>5/20/2015</c:v>
                </c:pt>
                <c:pt idx="669" c:formatCode="m/d/yyyy;@">
                  <c:v>5/20/2015</c:v>
                </c:pt>
                <c:pt idx="670" c:formatCode="m/d/yyyy;@">
                  <c:v>5/20/2015</c:v>
                </c:pt>
                <c:pt idx="671" c:formatCode="m/d/yyyy;@">
                  <c:v>5/20/2015</c:v>
                </c:pt>
                <c:pt idx="672" c:formatCode="m/d/yyyy;@">
                  <c:v>5/21/2015</c:v>
                </c:pt>
                <c:pt idx="673" c:formatCode="m/d/yyyy;@">
                  <c:v>5/22/2015</c:v>
                </c:pt>
                <c:pt idx="674" c:formatCode="m/d/yyyy;@">
                  <c:v>5/22/2015</c:v>
                </c:pt>
                <c:pt idx="675" c:formatCode="m/d/yyyy;@">
                  <c:v>5/22/2015</c:v>
                </c:pt>
                <c:pt idx="676" c:formatCode="m/d/yyyy;@">
                  <c:v>5/23/2015</c:v>
                </c:pt>
                <c:pt idx="677" c:formatCode="m/d/yyyy;@">
                  <c:v>5/23/2015</c:v>
                </c:pt>
                <c:pt idx="678" c:formatCode="m/d/yyyy;@">
                  <c:v>5/24/2015</c:v>
                </c:pt>
                <c:pt idx="679" c:formatCode="m/d/yyyy;@">
                  <c:v>5/25/2015</c:v>
                </c:pt>
                <c:pt idx="680" c:formatCode="m/d/yyyy;@">
                  <c:v>5/26/2015</c:v>
                </c:pt>
                <c:pt idx="681" c:formatCode="m/d/yyyy;@">
                  <c:v>5/26/2015</c:v>
                </c:pt>
                <c:pt idx="682" c:formatCode="m/d/yyyy;@">
                  <c:v>5/27/2015</c:v>
                </c:pt>
                <c:pt idx="683" c:formatCode="m/d/yyyy;@">
                  <c:v>5/27/2015</c:v>
                </c:pt>
                <c:pt idx="684" c:formatCode="m/d/yyyy;@">
                  <c:v>5/27/2015</c:v>
                </c:pt>
                <c:pt idx="685" c:formatCode="m/d/yyyy;@">
                  <c:v>5/28/2015</c:v>
                </c:pt>
                <c:pt idx="686" c:formatCode="m/d/yyyy;@">
                  <c:v>5/28/2015</c:v>
                </c:pt>
                <c:pt idx="687" c:formatCode="m/d/yyyy;@">
                  <c:v>5/30/2015</c:v>
                </c:pt>
                <c:pt idx="688" c:formatCode="m/d/yyyy;@">
                  <c:v>5/30/2015</c:v>
                </c:pt>
                <c:pt idx="689" c:formatCode="m/d/yyyy;@">
                  <c:v>5/31/2015</c:v>
                </c:pt>
                <c:pt idx="690" c:formatCode="m/d/yyyy;@">
                  <c:v>5/31/2015</c:v>
                </c:pt>
                <c:pt idx="691" c:formatCode="m/d/yyyy;@">
                  <c:v>5/31/2015</c:v>
                </c:pt>
                <c:pt idx="692" c:formatCode="m/d/yyyy;@">
                  <c:v>6/1/2015</c:v>
                </c:pt>
                <c:pt idx="693" c:formatCode="m/d/yyyy;@">
                  <c:v>6/2/2015</c:v>
                </c:pt>
                <c:pt idx="694" c:formatCode="m/d/yyyy;@">
                  <c:v>6/2/2015</c:v>
                </c:pt>
                <c:pt idx="695" c:formatCode="m/d/yyyy;@">
                  <c:v>6/2/2015</c:v>
                </c:pt>
                <c:pt idx="696" c:formatCode="m/d/yyyy;@">
                  <c:v>6/2/2015</c:v>
                </c:pt>
                <c:pt idx="697" c:formatCode="m/d/yyyy;@">
                  <c:v>6/3/2015</c:v>
                </c:pt>
                <c:pt idx="698" c:formatCode="m/d/yyyy;@">
                  <c:v>6/4/2015</c:v>
                </c:pt>
                <c:pt idx="699" c:formatCode="m/d/yyyy;@">
                  <c:v>6/5/2015</c:v>
                </c:pt>
                <c:pt idx="700" c:formatCode="m/d/yyyy;@">
                  <c:v>6/5/2015</c:v>
                </c:pt>
                <c:pt idx="701" c:formatCode="m/d/yyyy;@">
                  <c:v>6/7/2015</c:v>
                </c:pt>
                <c:pt idx="702" c:formatCode="m/d/yyyy;@">
                  <c:v>6/8/2015</c:v>
                </c:pt>
                <c:pt idx="703" c:formatCode="m/d/yyyy;@">
                  <c:v>6/9/2015</c:v>
                </c:pt>
                <c:pt idx="704" c:formatCode="m/d/yyyy;@">
                  <c:v>6/10/2015</c:v>
                </c:pt>
                <c:pt idx="705" c:formatCode="m/d/yyyy;@">
                  <c:v>6/10/2015</c:v>
                </c:pt>
                <c:pt idx="706" c:formatCode="m/d/yyyy;@">
                  <c:v>6/10/2015</c:v>
                </c:pt>
                <c:pt idx="707" c:formatCode="m/d/yyyy;@">
                  <c:v>6/11/2015</c:v>
                </c:pt>
                <c:pt idx="708" c:formatCode="m/d/yyyy;@">
                  <c:v>6/12/2015</c:v>
                </c:pt>
                <c:pt idx="709" c:formatCode="m/d/yyyy;@">
                  <c:v>6/12/2015</c:v>
                </c:pt>
                <c:pt idx="710" c:formatCode="m/d/yyyy;@">
                  <c:v>6/12/2015</c:v>
                </c:pt>
                <c:pt idx="711" c:formatCode="m/d/yyyy;@">
                  <c:v>6/12/2015</c:v>
                </c:pt>
                <c:pt idx="712" c:formatCode="m/d/yyyy;@">
                  <c:v>6/13/2015</c:v>
                </c:pt>
                <c:pt idx="713" c:formatCode="m/d/yyyy;@">
                  <c:v>6/14/2015</c:v>
                </c:pt>
                <c:pt idx="714" c:formatCode="m/d/yyyy;@">
                  <c:v>6/14/2015</c:v>
                </c:pt>
                <c:pt idx="715" c:formatCode="m/d/yyyy;@">
                  <c:v>6/15/2015</c:v>
                </c:pt>
                <c:pt idx="716" c:formatCode="m/d/yyyy;@">
                  <c:v>6/15/2015</c:v>
                </c:pt>
                <c:pt idx="717" c:formatCode="m/d/yyyy;@">
                  <c:v>6/15/2015</c:v>
                </c:pt>
                <c:pt idx="718" c:formatCode="m/d/yyyy;@">
                  <c:v>6/16/2015</c:v>
                </c:pt>
                <c:pt idx="719" c:formatCode="m/d/yyyy;@">
                  <c:v>6/16/2015</c:v>
                </c:pt>
                <c:pt idx="720" c:formatCode="m/d/yyyy;@">
                  <c:v>6/16/2015</c:v>
                </c:pt>
                <c:pt idx="721" c:formatCode="m/d/yyyy;@">
                  <c:v>6/16/2015</c:v>
                </c:pt>
                <c:pt idx="722" c:formatCode="m/d/yyyy;@">
                  <c:v>6/16/2015</c:v>
                </c:pt>
                <c:pt idx="723" c:formatCode="m/d/yyyy;@">
                  <c:v>6/16/2015</c:v>
                </c:pt>
                <c:pt idx="724" c:formatCode="m/d/yyyy;@">
                  <c:v>6/16/2015</c:v>
                </c:pt>
                <c:pt idx="725" c:formatCode="m/d/yyyy;@">
                  <c:v>6/16/2015</c:v>
                </c:pt>
                <c:pt idx="726" c:formatCode="m/d/yyyy;@">
                  <c:v>6/17/2015</c:v>
                </c:pt>
                <c:pt idx="727" c:formatCode="m/d/yyyy;@">
                  <c:v>6/17/2015</c:v>
                </c:pt>
                <c:pt idx="728" c:formatCode="m/d/yyyy;@">
                  <c:v>6/17/2015</c:v>
                </c:pt>
                <c:pt idx="729" c:formatCode="m/d/yyyy;@">
                  <c:v>6/17/2015</c:v>
                </c:pt>
                <c:pt idx="730" c:formatCode="m/d/yyyy;@">
                  <c:v>6/18/2015</c:v>
                </c:pt>
                <c:pt idx="731" c:formatCode="m/d/yyyy;@">
                  <c:v>6/18/2015</c:v>
                </c:pt>
                <c:pt idx="732" c:formatCode="m/d/yyyy;@">
                  <c:v>6/18/2015</c:v>
                </c:pt>
                <c:pt idx="733" c:formatCode="m/d/yyyy;@">
                  <c:v>6/18/2015</c:v>
                </c:pt>
                <c:pt idx="734" c:formatCode="m/d/yyyy;@">
                  <c:v>6/19/2015</c:v>
                </c:pt>
                <c:pt idx="735" c:formatCode="m/d/yyyy;@">
                  <c:v>6/21/2015</c:v>
                </c:pt>
                <c:pt idx="736" c:formatCode="m/d/yyyy;@">
                  <c:v>6/22/2015</c:v>
                </c:pt>
                <c:pt idx="737" c:formatCode="m/d/yyyy;@">
                  <c:v>6/22/2015</c:v>
                </c:pt>
                <c:pt idx="738" c:formatCode="m/d/yyyy;@">
                  <c:v>6/22/2015</c:v>
                </c:pt>
                <c:pt idx="739" c:formatCode="m/d/yyyy;@">
                  <c:v>6/23/2015</c:v>
                </c:pt>
                <c:pt idx="740" c:formatCode="m/d/yyyy;@">
                  <c:v>6/24/2015</c:v>
                </c:pt>
                <c:pt idx="741" c:formatCode="m/d/yyyy;@">
                  <c:v>6/24/2015</c:v>
                </c:pt>
                <c:pt idx="742" c:formatCode="m/d/yyyy;@">
                  <c:v>6/24/2015</c:v>
                </c:pt>
                <c:pt idx="743" c:formatCode="m/d/yyyy;@">
                  <c:v>6/25/2015</c:v>
                </c:pt>
                <c:pt idx="744" c:formatCode="m/d/yyyy;@">
                  <c:v>6/27/2015</c:v>
                </c:pt>
                <c:pt idx="745" c:formatCode="m/d/yyyy;@">
                  <c:v>6/27/2015</c:v>
                </c:pt>
                <c:pt idx="746" c:formatCode="m/d/yyyy;@">
                  <c:v>6/28/2015</c:v>
                </c:pt>
                <c:pt idx="747" c:formatCode="m/d/yyyy;@">
                  <c:v>6/29/2015</c:v>
                </c:pt>
                <c:pt idx="748" c:formatCode="m/d/yyyy;@">
                  <c:v>6/29/2015</c:v>
                </c:pt>
                <c:pt idx="749" c:formatCode="m/d/yyyy;@">
                  <c:v>6/30/2015</c:v>
                </c:pt>
                <c:pt idx="750" c:formatCode="m/d/yyyy;@">
                  <c:v>6/30/2015</c:v>
                </c:pt>
                <c:pt idx="751" c:formatCode="m/d/yyyy;@">
                  <c:v>6/30/2015</c:v>
                </c:pt>
                <c:pt idx="752" c:formatCode="m/d/yyyy;@">
                  <c:v>7/1/2015</c:v>
                </c:pt>
                <c:pt idx="753" c:formatCode="m/d/yyyy;@">
                  <c:v>7/1/2015</c:v>
                </c:pt>
                <c:pt idx="754" c:formatCode="m/d/yyyy;@">
                  <c:v>7/3/2015</c:v>
                </c:pt>
                <c:pt idx="755" c:formatCode="m/d/yyyy;@">
                  <c:v>7/3/2015</c:v>
                </c:pt>
                <c:pt idx="756" c:formatCode="m/d/yyyy;@">
                  <c:v>7/6/2015</c:v>
                </c:pt>
                <c:pt idx="757" c:formatCode="m/d/yyyy;@">
                  <c:v>7/7/2015</c:v>
                </c:pt>
                <c:pt idx="758" c:formatCode="m/d/yyyy;@">
                  <c:v>7/7/2015</c:v>
                </c:pt>
                <c:pt idx="759" c:formatCode="m/d/yyyy;@">
                  <c:v>7/7/2015</c:v>
                </c:pt>
                <c:pt idx="760" c:formatCode="m/d/yyyy;@">
                  <c:v>7/7/2015</c:v>
                </c:pt>
                <c:pt idx="761" c:formatCode="m/d/yyyy;@">
                  <c:v>7/8/2015</c:v>
                </c:pt>
                <c:pt idx="762" c:formatCode="m/d/yyyy;@">
                  <c:v>7/8/2015</c:v>
                </c:pt>
                <c:pt idx="763" c:formatCode="m/d/yyyy;@">
                  <c:v>7/8/2015</c:v>
                </c:pt>
                <c:pt idx="764" c:formatCode="m/d/yyyy;@">
                  <c:v>7/8/2015</c:v>
                </c:pt>
                <c:pt idx="765" c:formatCode="m/d/yyyy;@">
                  <c:v>7/9/2015</c:v>
                </c:pt>
                <c:pt idx="766" c:formatCode="m/d/yyyy;@">
                  <c:v>7/10/2015</c:v>
                </c:pt>
                <c:pt idx="767" c:formatCode="m/d/yyyy;@">
                  <c:v>7/11/2015</c:v>
                </c:pt>
                <c:pt idx="768" c:formatCode="m/d/yyyy;@">
                  <c:v>7/11/2015</c:v>
                </c:pt>
                <c:pt idx="769" c:formatCode="m/d/yyyy;@">
                  <c:v>7/14/2015</c:v>
                </c:pt>
                <c:pt idx="770" c:formatCode="m/d/yyyy;@">
                  <c:v>7/15/2015</c:v>
                </c:pt>
                <c:pt idx="771" c:formatCode="m/d/yyyy;@">
                  <c:v>7/16/2015</c:v>
                </c:pt>
                <c:pt idx="772" c:formatCode="m/d/yyyy;@">
                  <c:v>7/16/2015</c:v>
                </c:pt>
                <c:pt idx="773" c:formatCode="m/d/yyyy;@">
                  <c:v>7/18/2015</c:v>
                </c:pt>
                <c:pt idx="774" c:formatCode="m/d/yyyy;@">
                  <c:v>7/18/2015</c:v>
                </c:pt>
                <c:pt idx="775" c:formatCode="m/d/yyyy;@">
                  <c:v>7/18/2015</c:v>
                </c:pt>
                <c:pt idx="776" c:formatCode="m/d/yyyy;@">
                  <c:v>7/20/2015</c:v>
                </c:pt>
                <c:pt idx="777" c:formatCode="m/d/yyyy;@">
                  <c:v>7/20/2015</c:v>
                </c:pt>
                <c:pt idx="778" c:formatCode="m/d/yyyy;@">
                  <c:v>7/21/2015</c:v>
                </c:pt>
                <c:pt idx="779" c:formatCode="m/d/yyyy;@">
                  <c:v>7/22/2015</c:v>
                </c:pt>
                <c:pt idx="780" c:formatCode="m/d/yyyy;@">
                  <c:v>7/22/2015</c:v>
                </c:pt>
                <c:pt idx="781" c:formatCode="m/d/yyyy;@">
                  <c:v>7/23/2015</c:v>
                </c:pt>
                <c:pt idx="782" c:formatCode="m/d/yyyy;@">
                  <c:v>7/24/2015</c:v>
                </c:pt>
                <c:pt idx="783" c:formatCode="m/d/yyyy;@">
                  <c:v>7/25/2015</c:v>
                </c:pt>
                <c:pt idx="784" c:formatCode="m/d/yyyy;@">
                  <c:v>7/28/2015</c:v>
                </c:pt>
                <c:pt idx="785" c:formatCode="m/d/yyyy;@">
                  <c:v>7/28/2015</c:v>
                </c:pt>
                <c:pt idx="786" c:formatCode="m/d/yyyy;@">
                  <c:v>7/29/2015</c:v>
                </c:pt>
                <c:pt idx="787" c:formatCode="m/d/yyyy;@">
                  <c:v>8/1/2015</c:v>
                </c:pt>
                <c:pt idx="788" c:formatCode="m/d/yyyy;@">
                  <c:v>8/3/2015</c:v>
                </c:pt>
                <c:pt idx="789" c:formatCode="m/d/yyyy;@">
                  <c:v>8/3/2015</c:v>
                </c:pt>
                <c:pt idx="790" c:formatCode="m/d/yyyy;@">
                  <c:v>8/3/2015</c:v>
                </c:pt>
                <c:pt idx="791" c:formatCode="m/d/yyyy;@">
                  <c:v>8/3/2015</c:v>
                </c:pt>
                <c:pt idx="792" c:formatCode="m/d/yyyy;@">
                  <c:v>8/4/2015</c:v>
                </c:pt>
                <c:pt idx="793" c:formatCode="m/d/yyyy;@">
                  <c:v>8/5/2015</c:v>
                </c:pt>
                <c:pt idx="794" c:formatCode="m/d/yyyy;@">
                  <c:v>8/6/2015</c:v>
                </c:pt>
                <c:pt idx="795" c:formatCode="m/d/yyyy;@">
                  <c:v>8/7/2015</c:v>
                </c:pt>
                <c:pt idx="796" c:formatCode="m/d/yyyy;@">
                  <c:v>8/8/2015</c:v>
                </c:pt>
                <c:pt idx="797" c:formatCode="m/d/yyyy;@">
                  <c:v>8/9/2015</c:v>
                </c:pt>
                <c:pt idx="798" c:formatCode="m/d/yyyy;@">
                  <c:v>8/9/2015</c:v>
                </c:pt>
                <c:pt idx="799" c:formatCode="m/d/yyyy;@">
                  <c:v>8/10/2015</c:v>
                </c:pt>
                <c:pt idx="800" c:formatCode="m/d/yyyy;@">
                  <c:v>8/10/2015</c:v>
                </c:pt>
                <c:pt idx="801" c:formatCode="m/d/yyyy;@">
                  <c:v>8/10/2015</c:v>
                </c:pt>
                <c:pt idx="802" c:formatCode="m/d/yyyy;@">
                  <c:v>8/11/2015</c:v>
                </c:pt>
                <c:pt idx="803" c:formatCode="m/d/yyyy;@">
                  <c:v>8/12/2015</c:v>
                </c:pt>
                <c:pt idx="804" c:formatCode="m/d/yyyy;@">
                  <c:v>8/12/2015</c:v>
                </c:pt>
                <c:pt idx="805" c:formatCode="m/d/yyyy;@">
                  <c:v>8/14/2015</c:v>
                </c:pt>
                <c:pt idx="806" c:formatCode="m/d/yyyy;@">
                  <c:v>8/14/2015</c:v>
                </c:pt>
                <c:pt idx="807" c:formatCode="m/d/yyyy;@">
                  <c:v>8/14/2015</c:v>
                </c:pt>
                <c:pt idx="808" c:formatCode="m/d/yyyy;@">
                  <c:v>8/16/2015</c:v>
                </c:pt>
                <c:pt idx="809" c:formatCode="m/d/yyyy;@">
                  <c:v>8/17/2015</c:v>
                </c:pt>
                <c:pt idx="810" c:formatCode="m/d/yyyy;@">
                  <c:v>8/17/2015</c:v>
                </c:pt>
                <c:pt idx="811" c:formatCode="m/d/yyyy;@">
                  <c:v>8/17/2015</c:v>
                </c:pt>
                <c:pt idx="812" c:formatCode="m/d/yyyy;@">
                  <c:v>8/17/2015</c:v>
                </c:pt>
                <c:pt idx="813" c:formatCode="m/d/yyyy;@">
                  <c:v>8/17/2015</c:v>
                </c:pt>
                <c:pt idx="814" c:formatCode="m/d/yyyy;@">
                  <c:v>8/18/2015</c:v>
                </c:pt>
                <c:pt idx="815" c:formatCode="m/d/yyyy;@">
                  <c:v>8/19/2015</c:v>
                </c:pt>
                <c:pt idx="816" c:formatCode="m/d/yyyy;@">
                  <c:v>8/20/2015</c:v>
                </c:pt>
                <c:pt idx="817" c:formatCode="m/d/yyyy;@">
                  <c:v>8/20/2015</c:v>
                </c:pt>
                <c:pt idx="818" c:formatCode="m/d/yyyy;@">
                  <c:v>8/21/2015</c:v>
                </c:pt>
                <c:pt idx="819" c:formatCode="m/d/yyyy;@">
                  <c:v>8/22/2015</c:v>
                </c:pt>
                <c:pt idx="820" c:formatCode="m/d/yyyy;@">
                  <c:v>8/23/2015</c:v>
                </c:pt>
                <c:pt idx="821" c:formatCode="m/d/yyyy;@">
                  <c:v>8/25/2015</c:v>
                </c:pt>
                <c:pt idx="822" c:formatCode="m/d/yyyy;@">
                  <c:v>8/26/2015</c:v>
                </c:pt>
                <c:pt idx="823" c:formatCode="m/d/yyyy;@">
                  <c:v>8/27/2015</c:v>
                </c:pt>
                <c:pt idx="824" c:formatCode="m/d/yyyy;@">
                  <c:v>8/27/2015</c:v>
                </c:pt>
                <c:pt idx="825" c:formatCode="m/d/yyyy;@">
                  <c:v>8/29/2015</c:v>
                </c:pt>
                <c:pt idx="826" c:formatCode="m/d/yyyy;@">
                  <c:v>8/29/2015</c:v>
                </c:pt>
                <c:pt idx="827" c:formatCode="m/d/yyyy;@">
                  <c:v>8/30/2015</c:v>
                </c:pt>
                <c:pt idx="828" c:formatCode="m/d/yyyy;@">
                  <c:v>9/1/2015</c:v>
                </c:pt>
                <c:pt idx="829" c:formatCode="m/d/yyyy;@">
                  <c:v>9/1/2015</c:v>
                </c:pt>
                <c:pt idx="830" c:formatCode="m/d/yyyy;@">
                  <c:v>9/1/2015</c:v>
                </c:pt>
                <c:pt idx="831" c:formatCode="m/d/yyyy;@">
                  <c:v>9/1/2015</c:v>
                </c:pt>
                <c:pt idx="832" c:formatCode="m/d/yyyy;@">
                  <c:v>9/3/2015</c:v>
                </c:pt>
                <c:pt idx="833" c:formatCode="m/d/yyyy;@">
                  <c:v>9/5/2015</c:v>
                </c:pt>
                <c:pt idx="834" c:formatCode="m/d/yyyy;@">
                  <c:v>9/6/2015</c:v>
                </c:pt>
                <c:pt idx="835" c:formatCode="m/d/yyyy;@">
                  <c:v>9/6/2015</c:v>
                </c:pt>
                <c:pt idx="836" c:formatCode="m/d/yyyy;@">
                  <c:v>9/6/2015</c:v>
                </c:pt>
                <c:pt idx="837" c:formatCode="m/d/yyyy;@">
                  <c:v>9/7/2015</c:v>
                </c:pt>
                <c:pt idx="838" c:formatCode="m/d/yyyy;@">
                  <c:v>9/8/2015</c:v>
                </c:pt>
                <c:pt idx="839" c:formatCode="m/d/yyyy;@">
                  <c:v>9/8/2015</c:v>
                </c:pt>
                <c:pt idx="840" c:formatCode="m/d/yyyy;@">
                  <c:v>9/8/2015</c:v>
                </c:pt>
                <c:pt idx="841" c:formatCode="m/d/yyyy;@">
                  <c:v>9/8/2015</c:v>
                </c:pt>
                <c:pt idx="842" c:formatCode="m/d/yyyy;@">
                  <c:v>9/9/2015</c:v>
                </c:pt>
                <c:pt idx="843" c:formatCode="m/d/yyyy;@">
                  <c:v>9/10/2015</c:v>
                </c:pt>
                <c:pt idx="844" c:formatCode="m/d/yyyy;@">
                  <c:v>9/11/2015</c:v>
                </c:pt>
                <c:pt idx="845" c:formatCode="m/d/yyyy;@">
                  <c:v>9/14/2015</c:v>
                </c:pt>
                <c:pt idx="846" c:formatCode="m/d/yyyy;@">
                  <c:v>9/14/2015</c:v>
                </c:pt>
                <c:pt idx="847" c:formatCode="m/d/yyyy;@">
                  <c:v>9/15/2015</c:v>
                </c:pt>
                <c:pt idx="848" c:formatCode="m/d/yyyy;@">
                  <c:v>9/16/2015</c:v>
                </c:pt>
                <c:pt idx="849" c:formatCode="m/d/yyyy;@">
                  <c:v>9/17/2015</c:v>
                </c:pt>
                <c:pt idx="850" c:formatCode="m/d/yyyy;@">
                  <c:v>9/18/2015</c:v>
                </c:pt>
                <c:pt idx="851" c:formatCode="m/d/yyyy;@">
                  <c:v>9/18/2015</c:v>
                </c:pt>
                <c:pt idx="852" c:formatCode="m/d/yyyy;@">
                  <c:v>9/18/2015</c:v>
                </c:pt>
                <c:pt idx="853" c:formatCode="m/d/yyyy;@">
                  <c:v>9/21/2015</c:v>
                </c:pt>
                <c:pt idx="854" c:formatCode="m/d/yyyy;@">
                  <c:v>9/21/2015</c:v>
                </c:pt>
                <c:pt idx="855" c:formatCode="m/d/yyyy;@">
                  <c:v>9/22/2015</c:v>
                </c:pt>
                <c:pt idx="856" c:formatCode="m/d/yyyy;@">
                  <c:v>9/23/2015</c:v>
                </c:pt>
                <c:pt idx="857" c:formatCode="m/d/yyyy;@">
                  <c:v>9/23/2015</c:v>
                </c:pt>
                <c:pt idx="858" c:formatCode="m/d/yyyy;@">
                  <c:v>9/23/2015</c:v>
                </c:pt>
                <c:pt idx="859" c:formatCode="m/d/yyyy;@">
                  <c:v>9/25/2015</c:v>
                </c:pt>
                <c:pt idx="860" c:formatCode="m/d/yyyy;@">
                  <c:v>9/28/2015</c:v>
                </c:pt>
                <c:pt idx="861" c:formatCode="m/d/yyyy;@">
                  <c:v>9/30/2015</c:v>
                </c:pt>
                <c:pt idx="862" c:formatCode="m/d/yyyy;@">
                  <c:v>10/1/2015</c:v>
                </c:pt>
                <c:pt idx="863" c:formatCode="m/d/yyyy;@">
                  <c:v>10/1/2015</c:v>
                </c:pt>
                <c:pt idx="864" c:formatCode="m/d/yyyy;@">
                  <c:v>10/1/2015</c:v>
                </c:pt>
                <c:pt idx="865" c:formatCode="m/d/yyyy;@">
                  <c:v>10/1/2015</c:v>
                </c:pt>
                <c:pt idx="866" c:formatCode="m/d/yyyy;@">
                  <c:v>10/2/2015</c:v>
                </c:pt>
                <c:pt idx="867" c:formatCode="m/d/yyyy;@">
                  <c:v>10/5/2015</c:v>
                </c:pt>
                <c:pt idx="868" c:formatCode="m/d/yyyy;@">
                  <c:v>10/5/2015</c:v>
                </c:pt>
                <c:pt idx="869" c:formatCode="m/d/yyyy;@">
                  <c:v>10/5/2015</c:v>
                </c:pt>
                <c:pt idx="870" c:formatCode="m/d/yyyy;@">
                  <c:v>10/6/2015</c:v>
                </c:pt>
                <c:pt idx="871" c:formatCode="m/d/yyyy;@">
                  <c:v>10/6/2015</c:v>
                </c:pt>
                <c:pt idx="872" c:formatCode="m/d/yyyy;@">
                  <c:v>10/7/2015</c:v>
                </c:pt>
                <c:pt idx="873" c:formatCode="m/d/yyyy;@">
                  <c:v>10/7/2015</c:v>
                </c:pt>
                <c:pt idx="874" c:formatCode="m/d/yyyy;@">
                  <c:v>10/7/2015</c:v>
                </c:pt>
                <c:pt idx="875" c:formatCode="m/d/yyyy;@">
                  <c:v>10/8/2015</c:v>
                </c:pt>
                <c:pt idx="876" c:formatCode="m/d/yyyy;@">
                  <c:v>10/9/2015</c:v>
                </c:pt>
                <c:pt idx="877" c:formatCode="m/d/yyyy;@">
                  <c:v>10/12/2015</c:v>
                </c:pt>
                <c:pt idx="878" c:formatCode="m/d/yyyy;@">
                  <c:v>10/12/2015</c:v>
                </c:pt>
                <c:pt idx="879" c:formatCode="m/d/yyyy;@">
                  <c:v>10/13/2015</c:v>
                </c:pt>
                <c:pt idx="880" c:formatCode="m/d/yyyy;@">
                  <c:v>10/14/2015</c:v>
                </c:pt>
                <c:pt idx="881" c:formatCode="m/d/yyyy;@">
                  <c:v>10/14/2015</c:v>
                </c:pt>
                <c:pt idx="882" c:formatCode="m/d/yyyy;@">
                  <c:v>10/15/2015</c:v>
                </c:pt>
                <c:pt idx="883" c:formatCode="m/d/yyyy;@">
                  <c:v>10/15/2015</c:v>
                </c:pt>
                <c:pt idx="884" c:formatCode="m/d/yyyy;@">
                  <c:v>10/16/2015</c:v>
                </c:pt>
                <c:pt idx="885" c:formatCode="m/d/yyyy;@">
                  <c:v>10/16/2015</c:v>
                </c:pt>
                <c:pt idx="886" c:formatCode="m/d/yyyy;@">
                  <c:v>10/16/2015</c:v>
                </c:pt>
                <c:pt idx="887" c:formatCode="m/d/yyyy;@">
                  <c:v>10/17/2015</c:v>
                </c:pt>
                <c:pt idx="888" c:formatCode="m/d/yyyy;@">
                  <c:v>10/17/2015</c:v>
                </c:pt>
                <c:pt idx="889" c:formatCode="m/d/yyyy;@">
                  <c:v>10/18/2015</c:v>
                </c:pt>
                <c:pt idx="890" c:formatCode="m/d/yyyy;@">
                  <c:v>10/19/2015</c:v>
                </c:pt>
                <c:pt idx="891" c:formatCode="m/d/yyyy;@">
                  <c:v>10/20/2015</c:v>
                </c:pt>
                <c:pt idx="892" c:formatCode="m/d/yyyy;@">
                  <c:v>10/20/2015</c:v>
                </c:pt>
                <c:pt idx="893" c:formatCode="m/d/yyyy;@">
                  <c:v>10/20/2015</c:v>
                </c:pt>
                <c:pt idx="894" c:formatCode="m/d/yyyy;@">
                  <c:v>10/20/2015</c:v>
                </c:pt>
                <c:pt idx="895" c:formatCode="m/d/yyyy;@">
                  <c:v>10/22/2015</c:v>
                </c:pt>
                <c:pt idx="896" c:formatCode="m/d/yyyy;@">
                  <c:v>10/25/2015</c:v>
                </c:pt>
                <c:pt idx="897" c:formatCode="m/d/yyyy;@">
                  <c:v>10/26/2015</c:v>
                </c:pt>
                <c:pt idx="898" c:formatCode="m/d/yyyy;@">
                  <c:v>10/27/2015</c:v>
                </c:pt>
                <c:pt idx="899" c:formatCode="m/d/yyyy;@">
                  <c:v>10/28/2015</c:v>
                </c:pt>
                <c:pt idx="900" c:formatCode="m/d/yyyy;@">
                  <c:v>10/29/2015</c:v>
                </c:pt>
                <c:pt idx="901" c:formatCode="m/d/yyyy;@">
                  <c:v>10/30/2015</c:v>
                </c:pt>
                <c:pt idx="902" c:formatCode="m/d/yyyy;@">
                  <c:v>10/30/2015</c:v>
                </c:pt>
                <c:pt idx="903" c:formatCode="m/d/yyyy;@">
                  <c:v>10/30/2015</c:v>
                </c:pt>
                <c:pt idx="904" c:formatCode="m/d/yyyy;@">
                  <c:v>10/31/2015</c:v>
                </c:pt>
                <c:pt idx="905" c:formatCode="m/d/yyyy;@">
                  <c:v>11/1/2015</c:v>
                </c:pt>
                <c:pt idx="906" c:formatCode="m/d/yyyy;@">
                  <c:v>11/1/2015</c:v>
                </c:pt>
                <c:pt idx="907" c:formatCode="m/d/yyyy;@">
                  <c:v>11/2/2015</c:v>
                </c:pt>
                <c:pt idx="908" c:formatCode="m/d/yyyy;@">
                  <c:v>11/3/2015</c:v>
                </c:pt>
                <c:pt idx="909" c:formatCode="m/d/yyyy;@">
                  <c:v>11/3/2015</c:v>
                </c:pt>
                <c:pt idx="910" c:formatCode="m/d/yyyy;@">
                  <c:v>11/3/2015</c:v>
                </c:pt>
                <c:pt idx="911" c:formatCode="m/d/yyyy;@">
                  <c:v>11/4/2015</c:v>
                </c:pt>
                <c:pt idx="912" c:formatCode="m/d/yyyy;@">
                  <c:v>11/4/2015</c:v>
                </c:pt>
                <c:pt idx="913" c:formatCode="m/d/yyyy;@">
                  <c:v>11/5/2015</c:v>
                </c:pt>
                <c:pt idx="914" c:formatCode="m/d/yyyy;@">
                  <c:v>11/9/2015</c:v>
                </c:pt>
                <c:pt idx="915" c:formatCode="m/d/yyyy;@">
                  <c:v>11/10/2015</c:v>
                </c:pt>
                <c:pt idx="916" c:formatCode="m/d/yyyy;@">
                  <c:v>11/10/2015</c:v>
                </c:pt>
                <c:pt idx="917" c:formatCode="m/d/yyyy;@">
                  <c:v>11/13/2015</c:v>
                </c:pt>
                <c:pt idx="918" c:formatCode="m/d/yyyy;@">
                  <c:v>11/14/2015</c:v>
                </c:pt>
                <c:pt idx="919" c:formatCode="m/d/yyyy;@">
                  <c:v>11/14/2015</c:v>
                </c:pt>
                <c:pt idx="920" c:formatCode="m/d/yyyy;@">
                  <c:v>11/15/2015</c:v>
                </c:pt>
                <c:pt idx="921" c:formatCode="m/d/yyyy;@">
                  <c:v>11/15/2015</c:v>
                </c:pt>
                <c:pt idx="922" c:formatCode="m/d/yyyy;@">
                  <c:v>11/17/2015</c:v>
                </c:pt>
                <c:pt idx="923" c:formatCode="m/d/yyyy;@">
                  <c:v>11/20/2015</c:v>
                </c:pt>
                <c:pt idx="924" c:formatCode="m/d/yyyy;@">
                  <c:v>11/21/2015</c:v>
                </c:pt>
                <c:pt idx="925" c:formatCode="m/d/yyyy;@">
                  <c:v>11/25/2015</c:v>
                </c:pt>
                <c:pt idx="926" c:formatCode="m/d/yyyy;@">
                  <c:v>11/26/2015</c:v>
                </c:pt>
                <c:pt idx="927" c:formatCode="m/d/yyyy;@">
                  <c:v>11/26/2015</c:v>
                </c:pt>
                <c:pt idx="928" c:formatCode="m/d/yyyy;@">
                  <c:v>11/29/2015</c:v>
                </c:pt>
                <c:pt idx="929" c:formatCode="m/d/yyyy;@">
                  <c:v>11/29/2015</c:v>
                </c:pt>
                <c:pt idx="930" c:formatCode="m/d/yyyy;@">
                  <c:v>11/30/2015</c:v>
                </c:pt>
                <c:pt idx="931" c:formatCode="m/d/yyyy;@">
                  <c:v>12/3/2015</c:v>
                </c:pt>
                <c:pt idx="932" c:formatCode="m/d/yyyy;@">
                  <c:v>12/3/2015</c:v>
                </c:pt>
                <c:pt idx="933" c:formatCode="m/d/yyyy;@">
                  <c:v>12/3/2015</c:v>
                </c:pt>
                <c:pt idx="934" c:formatCode="m/d/yyyy;@">
                  <c:v>12/4/2015</c:v>
                </c:pt>
                <c:pt idx="935" c:formatCode="m/d/yyyy;@">
                  <c:v>12/6/2015</c:v>
                </c:pt>
                <c:pt idx="936" c:formatCode="m/d/yyyy;@">
                  <c:v>12/8/2015</c:v>
                </c:pt>
                <c:pt idx="937" c:formatCode="m/d/yyyy;@">
                  <c:v>12/15/2015</c:v>
                </c:pt>
                <c:pt idx="938" c:formatCode="m/d/yyyy;@">
                  <c:v>12/16/2015</c:v>
                </c:pt>
                <c:pt idx="939" c:formatCode="m/d/yyyy;@">
                  <c:v>12/20/2015</c:v>
                </c:pt>
                <c:pt idx="940" c:formatCode="m/d/yyyy;@">
                  <c:v>12/20/2015</c:v>
                </c:pt>
                <c:pt idx="941" c:formatCode="m/d/yyyy;@">
                  <c:v>12/21/2015</c:v>
                </c:pt>
                <c:pt idx="942" c:formatCode="m/d/yyyy;@">
                  <c:v>12/21/2015</c:v>
                </c:pt>
                <c:pt idx="943" c:formatCode="m/d/yyyy;@">
                  <c:v>12/21/2015</c:v>
                </c:pt>
                <c:pt idx="944" c:formatCode="m/d/yyyy;@">
                  <c:v>12/22/2015</c:v>
                </c:pt>
                <c:pt idx="945" c:formatCode="m/d/yyyy;@">
                  <c:v>12/22/2015</c:v>
                </c:pt>
                <c:pt idx="946" c:formatCode="m/d/yyyy;@">
                  <c:v>12/24/2015</c:v>
                </c:pt>
                <c:pt idx="947" c:formatCode="m/d/yyyy;@">
                  <c:v>1/1/2016</c:v>
                </c:pt>
                <c:pt idx="948" c:formatCode="m/d/yyyy;@">
                  <c:v>1/1/2016</c:v>
                </c:pt>
                <c:pt idx="949" c:formatCode="m/d/yyyy;@">
                  <c:v>1/3/2016</c:v>
                </c:pt>
                <c:pt idx="950" c:formatCode="m/d/yyyy;@">
                  <c:v>1/3/2016</c:v>
                </c:pt>
                <c:pt idx="951" c:formatCode="m/d/yyyy;@">
                  <c:v>1/4/2016</c:v>
                </c:pt>
                <c:pt idx="952" c:formatCode="m/d/yyyy;@">
                  <c:v>1/4/2016</c:v>
                </c:pt>
                <c:pt idx="953" c:formatCode="m/d/yyyy;@">
                  <c:v>1/5/2016</c:v>
                </c:pt>
                <c:pt idx="954" c:formatCode="m/d/yyyy;@">
                  <c:v>1/5/2016</c:v>
                </c:pt>
                <c:pt idx="955" c:formatCode="m/d/yyyy;@">
                  <c:v>1/5/2016</c:v>
                </c:pt>
                <c:pt idx="956" c:formatCode="m/d/yyyy;@">
                  <c:v>1/6/2016</c:v>
                </c:pt>
                <c:pt idx="957" c:formatCode="m/d/yyyy;@">
                  <c:v>1/9/2016</c:v>
                </c:pt>
                <c:pt idx="958" c:formatCode="m/d/yyyy;@">
                  <c:v>1/10/2016</c:v>
                </c:pt>
                <c:pt idx="959" c:formatCode="m/d/yyyy;@">
                  <c:v>1/11/2016</c:v>
                </c:pt>
                <c:pt idx="960" c:formatCode="m/d/yyyy;@">
                  <c:v>1/11/2016</c:v>
                </c:pt>
                <c:pt idx="961" c:formatCode="m/d/yyyy;@">
                  <c:v>1/12/2016</c:v>
                </c:pt>
                <c:pt idx="962" c:formatCode="m/d/yyyy;@">
                  <c:v>1/12/2016</c:v>
                </c:pt>
                <c:pt idx="963" c:formatCode="m/d/yyyy;@">
                  <c:v>1/12/2016</c:v>
                </c:pt>
                <c:pt idx="964" c:formatCode="m/d/yyyy;@">
                  <c:v>1/13/2016</c:v>
                </c:pt>
                <c:pt idx="965" c:formatCode="m/d/yyyy;@">
                  <c:v>1/13/2016</c:v>
                </c:pt>
                <c:pt idx="966" c:formatCode="m/d/yyyy;@">
                  <c:v>1/14/2016</c:v>
                </c:pt>
                <c:pt idx="967" c:formatCode="m/d/yyyy;@">
                  <c:v>1/18/2016</c:v>
                </c:pt>
                <c:pt idx="968" c:formatCode="m/d/yyyy;@">
                  <c:v>1/18/2016</c:v>
                </c:pt>
                <c:pt idx="969" c:formatCode="m/d/yyyy;@">
                  <c:v>1/21/2016</c:v>
                </c:pt>
                <c:pt idx="970" c:formatCode="m/d/yyyy;@">
                  <c:v>1/21/2016</c:v>
                </c:pt>
                <c:pt idx="971" c:formatCode="m/d/yyyy;@">
                  <c:v>1/22/2016</c:v>
                </c:pt>
                <c:pt idx="972" c:formatCode="m/d/yyyy;@">
                  <c:v>1/26/2016</c:v>
                </c:pt>
                <c:pt idx="973" c:formatCode="m/d/yyyy;@">
                  <c:v>1/29/2016</c:v>
                </c:pt>
                <c:pt idx="974" c:formatCode="m/d/yyyy;@">
                  <c:v>1/30/2016</c:v>
                </c:pt>
                <c:pt idx="975" c:formatCode="m/d/yyyy;@">
                  <c:v>1/31/2016</c:v>
                </c:pt>
                <c:pt idx="976" c:formatCode="m/d/yyyy;@">
                  <c:v>1/31/2016</c:v>
                </c:pt>
                <c:pt idx="977" c:formatCode="m/d/yyyy;@">
                  <c:v>2/1/2016</c:v>
                </c:pt>
                <c:pt idx="978" c:formatCode="m/d/yyyy;@">
                  <c:v>2/1/2016</c:v>
                </c:pt>
                <c:pt idx="979" c:formatCode="m/d/yyyy;@">
                  <c:v>2/1/2016</c:v>
                </c:pt>
                <c:pt idx="980" c:formatCode="m/d/yyyy;@">
                  <c:v>2/1/2016</c:v>
                </c:pt>
                <c:pt idx="981" c:formatCode="m/d/yyyy;@">
                  <c:v>2/2/2016</c:v>
                </c:pt>
                <c:pt idx="982" c:formatCode="m/d/yyyy;@">
                  <c:v>2/2/2016</c:v>
                </c:pt>
                <c:pt idx="983" c:formatCode="m/d/yyyy;@">
                  <c:v>2/3/2016</c:v>
                </c:pt>
                <c:pt idx="984" c:formatCode="m/d/yyyy;@">
                  <c:v>2/3/2016</c:v>
                </c:pt>
                <c:pt idx="985" c:formatCode="m/d/yyyy;@">
                  <c:v>2/3/2016</c:v>
                </c:pt>
                <c:pt idx="986" c:formatCode="m/d/yyyy;@">
                  <c:v>2/5/2016</c:v>
                </c:pt>
                <c:pt idx="987" c:formatCode="m/d/yyyy;@">
                  <c:v>2/8/2016</c:v>
                </c:pt>
                <c:pt idx="988" c:formatCode="m/d/yyyy;@">
                  <c:v>2/9/2016</c:v>
                </c:pt>
                <c:pt idx="989" c:formatCode="m/d/yyyy;@">
                  <c:v>2/9/2016</c:v>
                </c:pt>
                <c:pt idx="990" c:formatCode="m/d/yyyy;@">
                  <c:v>2/10/2016</c:v>
                </c:pt>
                <c:pt idx="991" c:formatCode="m/d/yyyy;@">
                  <c:v>2/10/2016</c:v>
                </c:pt>
                <c:pt idx="992" c:formatCode="m/d/yyyy;@">
                  <c:v>2/11/2016</c:v>
                </c:pt>
                <c:pt idx="993" c:formatCode="m/d/yyyy;@">
                  <c:v>2/14/2016</c:v>
                </c:pt>
                <c:pt idx="994" c:formatCode="m/d/yyyy;@">
                  <c:v>2/15/2016</c:v>
                </c:pt>
                <c:pt idx="995" c:formatCode="m/d/yyyy;@">
                  <c:v>2/15/2016</c:v>
                </c:pt>
                <c:pt idx="996" c:formatCode="m/d/yyyy;@">
                  <c:v>2/15/2016</c:v>
                </c:pt>
                <c:pt idx="997" c:formatCode="m/d/yyyy;@">
                  <c:v>2/16/2016</c:v>
                </c:pt>
                <c:pt idx="998" c:formatCode="m/d/yyyy;@">
                  <c:v>2/17/2016</c:v>
                </c:pt>
                <c:pt idx="999" c:formatCode="m/d/yyyy;@">
                  <c:v>2/17/2016</c:v>
                </c:pt>
                <c:pt idx="1000" c:formatCode="m/d/yyyy;@">
                  <c:v>2/18/2016</c:v>
                </c:pt>
                <c:pt idx="1001" c:formatCode="m/d/yyyy;@">
                  <c:v>2/18/2016</c:v>
                </c:pt>
                <c:pt idx="1002" c:formatCode="m/d/yyyy;@">
                  <c:v>2/19/2016</c:v>
                </c:pt>
                <c:pt idx="1003" c:formatCode="m/d/yyyy;@">
                  <c:v>2/19/2016</c:v>
                </c:pt>
                <c:pt idx="1004" c:formatCode="m/d/yyyy;@">
                  <c:v>2/20/2016</c:v>
                </c:pt>
                <c:pt idx="1005" c:formatCode="m/d/yyyy;@">
                  <c:v>2/20/2016</c:v>
                </c:pt>
                <c:pt idx="1006" c:formatCode="m/d/yyyy;@">
                  <c:v>2/21/2016</c:v>
                </c:pt>
                <c:pt idx="1007" c:formatCode="m/d/yyyy;@">
                  <c:v>2/22/2016</c:v>
                </c:pt>
                <c:pt idx="1008" c:formatCode="m/d/yyyy;@">
                  <c:v>2/23/2016</c:v>
                </c:pt>
                <c:pt idx="1009" c:formatCode="m/d/yyyy;@">
                  <c:v>2/25/2016</c:v>
                </c:pt>
                <c:pt idx="1010" c:formatCode="m/d/yyyy;@">
                  <c:v>2/25/2016</c:v>
                </c:pt>
                <c:pt idx="1011" c:formatCode="m/d/yyyy;@">
                  <c:v>2/26/2016</c:v>
                </c:pt>
                <c:pt idx="1012" c:formatCode="m/d/yyyy;@">
                  <c:v>2/27/2016</c:v>
                </c:pt>
                <c:pt idx="1013" c:formatCode="m/d/yyyy;@">
                  <c:v>2/29/2016</c:v>
                </c:pt>
                <c:pt idx="1014" c:formatCode="m/d/yyyy;@">
                  <c:v>3/1/2016</c:v>
                </c:pt>
                <c:pt idx="1015" c:formatCode="m/d/yyyy;@">
                  <c:v>3/1/2016</c:v>
                </c:pt>
                <c:pt idx="1016" c:formatCode="m/d/yyyy;@">
                  <c:v>3/1/2016</c:v>
                </c:pt>
                <c:pt idx="1017" c:formatCode="m/d/yyyy;@">
                  <c:v>3/2/2016</c:v>
                </c:pt>
                <c:pt idx="1018" c:formatCode="m/d/yyyy;@">
                  <c:v>3/2/2016</c:v>
                </c:pt>
                <c:pt idx="1019" c:formatCode="m/d/yyyy;@">
                  <c:v>3/2/2016</c:v>
                </c:pt>
                <c:pt idx="1020" c:formatCode="m/d/yyyy;@">
                  <c:v>3/3/2016</c:v>
                </c:pt>
                <c:pt idx="1021" c:formatCode="m/d/yyyy;@">
                  <c:v>3/4/2016</c:v>
                </c:pt>
                <c:pt idx="1022" c:formatCode="m/d/yyyy;@">
                  <c:v>3/4/2016</c:v>
                </c:pt>
                <c:pt idx="1023" c:formatCode="m/d/yyyy;@">
                  <c:v>3/4/2016</c:v>
                </c:pt>
                <c:pt idx="1024" c:formatCode="m/d/yyyy;@">
                  <c:v>3/4/2016</c:v>
                </c:pt>
                <c:pt idx="1025" c:formatCode="m/d/yyyy;@">
                  <c:v>3/6/2016</c:v>
                </c:pt>
                <c:pt idx="1026" c:formatCode="m/d/yyyy;@">
                  <c:v>3/7/2016</c:v>
                </c:pt>
                <c:pt idx="1027" c:formatCode="m/d/yyyy;@">
                  <c:v>3/8/2016</c:v>
                </c:pt>
                <c:pt idx="1028" c:formatCode="m/d/yyyy;@">
                  <c:v>3/8/2016</c:v>
                </c:pt>
                <c:pt idx="1029" c:formatCode="m/d/yyyy;@">
                  <c:v>3/8/2016</c:v>
                </c:pt>
                <c:pt idx="1030" c:formatCode="m/d/yyyy;@">
                  <c:v>3/9/2016</c:v>
                </c:pt>
                <c:pt idx="1031" c:formatCode="m/d/yyyy;@">
                  <c:v>3/10/2016</c:v>
                </c:pt>
                <c:pt idx="1032" c:formatCode="m/d/yyyy;@">
                  <c:v>3/11/2016</c:v>
                </c:pt>
                <c:pt idx="1033" c:formatCode="m/d/yyyy;@">
                  <c:v>3/13/2016</c:v>
                </c:pt>
                <c:pt idx="1034" c:formatCode="m/d/yyyy;@">
                  <c:v>3/14/2016</c:v>
                </c:pt>
                <c:pt idx="1035" c:formatCode="m/d/yyyy;@">
                  <c:v>3/14/2016</c:v>
                </c:pt>
                <c:pt idx="1036" c:formatCode="m/d/yyyy;@">
                  <c:v>3/15/2016</c:v>
                </c:pt>
                <c:pt idx="1037" c:formatCode="m/d/yyyy;@">
                  <c:v>3/16/2016</c:v>
                </c:pt>
                <c:pt idx="1038" c:formatCode="m/d/yyyy;@">
                  <c:v>3/16/2016</c:v>
                </c:pt>
                <c:pt idx="1039" c:formatCode="m/d/yyyy;@">
                  <c:v>3/16/2016</c:v>
                </c:pt>
                <c:pt idx="1040" c:formatCode="m/d/yyyy;@">
                  <c:v>3/17/2016</c:v>
                </c:pt>
                <c:pt idx="1041" c:formatCode="m/d/yyyy;@">
                  <c:v>3/17/2016</c:v>
                </c:pt>
                <c:pt idx="1042" c:formatCode="m/d/yyyy;@">
                  <c:v>3/17/2016</c:v>
                </c:pt>
                <c:pt idx="1043" c:formatCode="m/d/yyyy;@">
                  <c:v>3/18/2016</c:v>
                </c:pt>
                <c:pt idx="1044" c:formatCode="m/d/yyyy;@">
                  <c:v>3/18/2016</c:v>
                </c:pt>
                <c:pt idx="1045" c:formatCode="m/d/yyyy;@">
                  <c:v>3/18/2016</c:v>
                </c:pt>
                <c:pt idx="1046" c:formatCode="m/d/yyyy;@">
                  <c:v>3/19/2016</c:v>
                </c:pt>
                <c:pt idx="1047" c:formatCode="m/d/yyyy;@">
                  <c:v>3/21/2016</c:v>
                </c:pt>
                <c:pt idx="1048" c:formatCode="m/d/yyyy;@">
                  <c:v>3/22/2016</c:v>
                </c:pt>
                <c:pt idx="1049" c:formatCode="m/d/yyyy;@">
                  <c:v>3/22/2016</c:v>
                </c:pt>
                <c:pt idx="1050" c:formatCode="m/d/yyyy;@">
                  <c:v>3/23/2016</c:v>
                </c:pt>
                <c:pt idx="1051" c:formatCode="m/d/yyyy;@">
                  <c:v>3/23/2016</c:v>
                </c:pt>
                <c:pt idx="1052" c:formatCode="m/d/yyyy;@">
                  <c:v>3/23/2016</c:v>
                </c:pt>
                <c:pt idx="1053" c:formatCode="m/d/yyyy;@">
                  <c:v>3/24/2016</c:v>
                </c:pt>
                <c:pt idx="1054" c:formatCode="m/d/yyyy;@">
                  <c:v>3/24/2016</c:v>
                </c:pt>
                <c:pt idx="1055" c:formatCode="m/d/yyyy;@">
                  <c:v>3/28/2016</c:v>
                </c:pt>
                <c:pt idx="1056" c:formatCode="m/d/yyyy;@">
                  <c:v>3/29/2016</c:v>
                </c:pt>
                <c:pt idx="1057" c:formatCode="m/d/yyyy;@">
                  <c:v>3/29/2016</c:v>
                </c:pt>
                <c:pt idx="1058" c:formatCode="m/d/yyyy;@">
                  <c:v>3/29/2016</c:v>
                </c:pt>
                <c:pt idx="1059" c:formatCode="m/d/yyyy;@">
                  <c:v>3/30/2016</c:v>
                </c:pt>
                <c:pt idx="1060" c:formatCode="m/d/yyyy;@">
                  <c:v>3/31/2016</c:v>
                </c:pt>
                <c:pt idx="1061" c:formatCode="m/d/yyyy;@">
                  <c:v>3/31/2016</c:v>
                </c:pt>
                <c:pt idx="1062" c:formatCode="m/d/yyyy;@">
                  <c:v>3/31/2016</c:v>
                </c:pt>
                <c:pt idx="1063" c:formatCode="m/d/yyyy;@">
                  <c:v>3/31/2016</c:v>
                </c:pt>
                <c:pt idx="1064" c:formatCode="m/d/yyyy;@">
                  <c:v>3/31/2016</c:v>
                </c:pt>
                <c:pt idx="1065" c:formatCode="m/d/yyyy;@">
                  <c:v>3/31/2016</c:v>
                </c:pt>
                <c:pt idx="1066" c:formatCode="m/d/yyyy;@">
                  <c:v>4/1/2016</c:v>
                </c:pt>
                <c:pt idx="1067" c:formatCode="m/d/yyyy;@">
                  <c:v>4/1/2016</c:v>
                </c:pt>
                <c:pt idx="1068" c:formatCode="m/d/yyyy;@">
                  <c:v>4/1/2016</c:v>
                </c:pt>
                <c:pt idx="1069" c:formatCode="m/d/yyyy;@">
                  <c:v>4/2/2016</c:v>
                </c:pt>
                <c:pt idx="1070" c:formatCode="m/d/yyyy;@">
                  <c:v>4/2/2016</c:v>
                </c:pt>
                <c:pt idx="1071" c:formatCode="m/d/yyyy;@">
                  <c:v>4/3/2016</c:v>
                </c:pt>
                <c:pt idx="1072" c:formatCode="m/d/yyyy;@">
                  <c:v>4/4/2016</c:v>
                </c:pt>
                <c:pt idx="1073" c:formatCode="m/d/yyyy;@">
                  <c:v>4/5/2016</c:v>
                </c:pt>
                <c:pt idx="1074" c:formatCode="m/d/yyyy;@">
                  <c:v>4/5/2016</c:v>
                </c:pt>
                <c:pt idx="1075" c:formatCode="m/d/yyyy;@">
                  <c:v>4/5/2016</c:v>
                </c:pt>
                <c:pt idx="1076" c:formatCode="m/d/yyyy;@">
                  <c:v>4/5/2016</c:v>
                </c:pt>
                <c:pt idx="1077" c:formatCode="m/d/yyyy;@">
                  <c:v>4/6/2016</c:v>
                </c:pt>
                <c:pt idx="1078" c:formatCode="m/d/yyyy;@">
                  <c:v>4/6/2016</c:v>
                </c:pt>
                <c:pt idx="1079" c:formatCode="m/d/yyyy;@">
                  <c:v>4/6/2016</c:v>
                </c:pt>
                <c:pt idx="1080" c:formatCode="m/d/yyyy;@">
                  <c:v>4/7/2016</c:v>
                </c:pt>
                <c:pt idx="1081" c:formatCode="m/d/yyyy;@">
                  <c:v>4/7/2016</c:v>
                </c:pt>
                <c:pt idx="1082" c:formatCode="m/d/yyyy;@">
                  <c:v>4/8/2016</c:v>
                </c:pt>
                <c:pt idx="1083" c:formatCode="m/d/yyyy;@">
                  <c:v>4/9/2016</c:v>
                </c:pt>
                <c:pt idx="1084" c:formatCode="m/d/yyyy;@">
                  <c:v>4/9/2016</c:v>
                </c:pt>
                <c:pt idx="1085" c:formatCode="m/d/yyyy;@">
                  <c:v>4/13/2016</c:v>
                </c:pt>
                <c:pt idx="1086" c:formatCode="m/d/yyyy;@">
                  <c:v>4/13/2016</c:v>
                </c:pt>
                <c:pt idx="1087" c:formatCode="m/d/yyyy;@">
                  <c:v>4/15/2016</c:v>
                </c:pt>
                <c:pt idx="1088" c:formatCode="m/d/yyyy;@">
                  <c:v>4/15/2016</c:v>
                </c:pt>
                <c:pt idx="1089" c:formatCode="m/d/yyyy;@">
                  <c:v>4/17/2016</c:v>
                </c:pt>
                <c:pt idx="1090" c:formatCode="m/d/yyyy;@">
                  <c:v>4/19/2016</c:v>
                </c:pt>
                <c:pt idx="1091" c:formatCode="m/d/yyyy;@">
                  <c:v>4/19/2016</c:v>
                </c:pt>
                <c:pt idx="1092" c:formatCode="m/d/yyyy;@">
                  <c:v>4/19/2016</c:v>
                </c:pt>
                <c:pt idx="1093" c:formatCode="m/d/yyyy;@">
                  <c:v>4/20/2016</c:v>
                </c:pt>
                <c:pt idx="1094" c:formatCode="m/d/yyyy;@">
                  <c:v>4/20/2016</c:v>
                </c:pt>
                <c:pt idx="1095" c:formatCode="m/d/yyyy;@">
                  <c:v>4/20/2016</c:v>
                </c:pt>
                <c:pt idx="1096" c:formatCode="m/d/yyyy;@">
                  <c:v>4/22/2016</c:v>
                </c:pt>
                <c:pt idx="1097" c:formatCode="m/d/yyyy;@">
                  <c:v>4/23/2016</c:v>
                </c:pt>
                <c:pt idx="1098" c:formatCode="m/d/yyyy;@">
                  <c:v>4/23/2016</c:v>
                </c:pt>
                <c:pt idx="1099" c:formatCode="m/d/yyyy;@">
                  <c:v>4/24/2016</c:v>
                </c:pt>
                <c:pt idx="1100" c:formatCode="m/d/yyyy;@">
                  <c:v>4/27/2016</c:v>
                </c:pt>
                <c:pt idx="1101" c:formatCode="m/d/yyyy;@">
                  <c:v>4/27/2016</c:v>
                </c:pt>
                <c:pt idx="1102" c:formatCode="m/d/yyyy;@">
                  <c:v>4/29/2016</c:v>
                </c:pt>
                <c:pt idx="1103" c:formatCode="m/d/yyyy;@">
                  <c:v>4/30/2016</c:v>
                </c:pt>
                <c:pt idx="1104" c:formatCode="m/d/yyyy;@">
                  <c:v>5/1/2016</c:v>
                </c:pt>
                <c:pt idx="1105" c:formatCode="m/d/yyyy;@">
                  <c:v>5/2/2016</c:v>
                </c:pt>
                <c:pt idx="1106" c:formatCode="m/d/yyyy;@">
                  <c:v>5/2/2016</c:v>
                </c:pt>
                <c:pt idx="1107" c:formatCode="m/d/yyyy;@">
                  <c:v>5/2/2016</c:v>
                </c:pt>
                <c:pt idx="1108" c:formatCode="m/d/yyyy;@">
                  <c:v>5/3/2016</c:v>
                </c:pt>
                <c:pt idx="1109" c:formatCode="m/d/yyyy;@">
                  <c:v>5/3/2016</c:v>
                </c:pt>
                <c:pt idx="1110" c:formatCode="m/d/yyyy;@">
                  <c:v>5/3/2016</c:v>
                </c:pt>
                <c:pt idx="1111" c:formatCode="m/d/yyyy;@">
                  <c:v>5/3/2016</c:v>
                </c:pt>
                <c:pt idx="1112" c:formatCode="m/d/yyyy;@">
                  <c:v>5/4/2016</c:v>
                </c:pt>
                <c:pt idx="1113" c:formatCode="m/d/yyyy;@">
                  <c:v>5/4/2016</c:v>
                </c:pt>
                <c:pt idx="1114" c:formatCode="m/d/yyyy;@">
                  <c:v>5/4/2016</c:v>
                </c:pt>
                <c:pt idx="1115" c:formatCode="m/d/yyyy;@">
                  <c:v>5/5/2016</c:v>
                </c:pt>
                <c:pt idx="1116" c:formatCode="m/d/yyyy;@">
                  <c:v>5/5/2016</c:v>
                </c:pt>
                <c:pt idx="1117" c:formatCode="m/d/yyyy;@">
                  <c:v>5/5/2016</c:v>
                </c:pt>
                <c:pt idx="1118" c:formatCode="m/d/yyyy;@">
                  <c:v>5/5/2016</c:v>
                </c:pt>
                <c:pt idx="1119" c:formatCode="m/d/yyyy;@">
                  <c:v>5/6/2016</c:v>
                </c:pt>
                <c:pt idx="1120" c:formatCode="m/d/yyyy;@">
                  <c:v>5/7/2016</c:v>
                </c:pt>
                <c:pt idx="1121" c:formatCode="m/d/yyyy;@">
                  <c:v>5/7/2016</c:v>
                </c:pt>
                <c:pt idx="1122" c:formatCode="m/d/yyyy;@">
                  <c:v>5/8/2016</c:v>
                </c:pt>
                <c:pt idx="1123" c:formatCode="m/d/yyyy;@">
                  <c:v>5/9/2016</c:v>
                </c:pt>
                <c:pt idx="1124" c:formatCode="m/d/yyyy;@">
                  <c:v>5/9/2016</c:v>
                </c:pt>
                <c:pt idx="1125" c:formatCode="m/d/yyyy;@">
                  <c:v>5/9/2016</c:v>
                </c:pt>
                <c:pt idx="1126" c:formatCode="m/d/yyyy;@">
                  <c:v>5/9/2016</c:v>
                </c:pt>
                <c:pt idx="1127" c:formatCode="m/d/yyyy;@">
                  <c:v>5/10/2016</c:v>
                </c:pt>
                <c:pt idx="1128" c:formatCode="m/d/yyyy;@">
                  <c:v>5/13/2016</c:v>
                </c:pt>
                <c:pt idx="1129" c:formatCode="m/d/yyyy;@">
                  <c:v>5/13/2016</c:v>
                </c:pt>
                <c:pt idx="1130" c:formatCode="m/d/yyyy;@">
                  <c:v>5/13/2016</c:v>
                </c:pt>
                <c:pt idx="1131" c:formatCode="m/d/yyyy;@">
                  <c:v>5/15/2016</c:v>
                </c:pt>
                <c:pt idx="1132" c:formatCode="m/d/yyyy;@">
                  <c:v>5/15/2016</c:v>
                </c:pt>
                <c:pt idx="1133" c:formatCode="m/d/yyyy;@">
                  <c:v>5/16/2016</c:v>
                </c:pt>
                <c:pt idx="1134" c:formatCode="m/d/yyyy;@">
                  <c:v>5/16/2016</c:v>
                </c:pt>
                <c:pt idx="1135" c:formatCode="m/d/yyyy;@">
                  <c:v>5/17/2016</c:v>
                </c:pt>
                <c:pt idx="1136" c:formatCode="m/d/yyyy;@">
                  <c:v>5/18/2016</c:v>
                </c:pt>
                <c:pt idx="1137" c:formatCode="m/d/yyyy;@">
                  <c:v>5/19/2016</c:v>
                </c:pt>
                <c:pt idx="1138" c:formatCode="m/d/yyyy;@">
                  <c:v>5/19/2016</c:v>
                </c:pt>
                <c:pt idx="1139" c:formatCode="m/d/yyyy;@">
                  <c:v>5/20/2016</c:v>
                </c:pt>
                <c:pt idx="1140" c:formatCode="m/d/yyyy;@">
                  <c:v>5/20/2016</c:v>
                </c:pt>
                <c:pt idx="1141" c:formatCode="m/d/yyyy;@">
                  <c:v>5/21/2016</c:v>
                </c:pt>
                <c:pt idx="1142" c:formatCode="m/d/yyyy;@">
                  <c:v>5/21/2016</c:v>
                </c:pt>
                <c:pt idx="1143" c:formatCode="m/d/yyyy;@">
                  <c:v>5/21/2016</c:v>
                </c:pt>
                <c:pt idx="1144" c:formatCode="m/d/yyyy;@">
                  <c:v>5/22/2016</c:v>
                </c:pt>
                <c:pt idx="1145" c:formatCode="m/d/yyyy;@">
                  <c:v>5/22/2016</c:v>
                </c:pt>
                <c:pt idx="1146" c:formatCode="m/d/yyyy;@">
                  <c:v>5/22/2016</c:v>
                </c:pt>
                <c:pt idx="1147" c:formatCode="m/d/yyyy;@">
                  <c:v>5/23/2016</c:v>
                </c:pt>
                <c:pt idx="1148" c:formatCode="m/d/yyyy;@">
                  <c:v>5/23/2016</c:v>
                </c:pt>
                <c:pt idx="1149" c:formatCode="m/d/yyyy;@">
                  <c:v>5/23/2016</c:v>
                </c:pt>
                <c:pt idx="1150" c:formatCode="m/d/yyyy;@">
                  <c:v>5/25/2016</c:v>
                </c:pt>
                <c:pt idx="1151" c:formatCode="m/d/yyyy;@">
                  <c:v>5/27/2016</c:v>
                </c:pt>
                <c:pt idx="1152" c:formatCode="m/d/yyyy;@">
                  <c:v>5/31/2016</c:v>
                </c:pt>
                <c:pt idx="1153" c:formatCode="m/d/yyyy;@">
                  <c:v>5/31/2016</c:v>
                </c:pt>
                <c:pt idx="1154" c:formatCode="m/d/yyyy;@">
                  <c:v>5/31/2016</c:v>
                </c:pt>
                <c:pt idx="1155" c:formatCode="m/d/yyyy;@">
                  <c:v>6/1/2016</c:v>
                </c:pt>
                <c:pt idx="1156" c:formatCode="m/d/yyyy;@">
                  <c:v>6/2/2016</c:v>
                </c:pt>
                <c:pt idx="1157" c:formatCode="m/d/yyyy;@">
                  <c:v>6/2/2016</c:v>
                </c:pt>
                <c:pt idx="1158" c:formatCode="m/d/yyyy;@">
                  <c:v>6/2/2016</c:v>
                </c:pt>
                <c:pt idx="1159" c:formatCode="m/d/yyyy;@">
                  <c:v>6/3/2016</c:v>
                </c:pt>
                <c:pt idx="1160" c:formatCode="m/d/yyyy;@">
                  <c:v>6/3/2016</c:v>
                </c:pt>
                <c:pt idx="1161" c:formatCode="m/d/yyyy;@">
                  <c:v>6/6/2016</c:v>
                </c:pt>
                <c:pt idx="1162" c:formatCode="m/d/yyyy;@">
                  <c:v>6/7/2016</c:v>
                </c:pt>
                <c:pt idx="1163" c:formatCode="m/d/yyyy;@">
                  <c:v>6/8/2016</c:v>
                </c:pt>
                <c:pt idx="1164" c:formatCode="m/d/yyyy;@">
                  <c:v>6/9/2016</c:v>
                </c:pt>
                <c:pt idx="1165" c:formatCode="m/d/yyyy;@">
                  <c:v>6/10/2016</c:v>
                </c:pt>
                <c:pt idx="1166" c:formatCode="m/d/yyyy;@">
                  <c:v>6/10/2016</c:v>
                </c:pt>
                <c:pt idx="1167" c:formatCode="m/d/yyyy;@">
                  <c:v>6/10/2016</c:v>
                </c:pt>
                <c:pt idx="1168" c:formatCode="m/d/yyyy;@">
                  <c:v>6/11/2016</c:v>
                </c:pt>
                <c:pt idx="1169" c:formatCode="m/d/yyyy;@">
                  <c:v>6/13/2016</c:v>
                </c:pt>
                <c:pt idx="1170" c:formatCode="m/d/yyyy;@">
                  <c:v>6/13/2016</c:v>
                </c:pt>
                <c:pt idx="1171" c:formatCode="m/d/yyyy;@">
                  <c:v>6/13/2016</c:v>
                </c:pt>
                <c:pt idx="1172" c:formatCode="m/d/yyyy;@">
                  <c:v>6/13/2016</c:v>
                </c:pt>
                <c:pt idx="1173" c:formatCode="m/d/yyyy;@">
                  <c:v>6/13/2016</c:v>
                </c:pt>
                <c:pt idx="1174" c:formatCode="m/d/yyyy;@">
                  <c:v>6/14/2016</c:v>
                </c:pt>
                <c:pt idx="1175" c:formatCode="m/d/yyyy;@">
                  <c:v>6/14/2016</c:v>
                </c:pt>
                <c:pt idx="1176" c:formatCode="m/d/yyyy;@">
                  <c:v>6/15/2016</c:v>
                </c:pt>
                <c:pt idx="1177" c:formatCode="m/d/yyyy;@">
                  <c:v>6/17/2016</c:v>
                </c:pt>
                <c:pt idx="1178" c:formatCode="m/d/yyyy;@">
                  <c:v>6/17/2016</c:v>
                </c:pt>
                <c:pt idx="1179" c:formatCode="m/d/yyyy;@">
                  <c:v>6/17/2016</c:v>
                </c:pt>
                <c:pt idx="1180" c:formatCode="m/d/yyyy;@">
                  <c:v>6/17/2016</c:v>
                </c:pt>
                <c:pt idx="1181" c:formatCode="m/d/yyyy;@">
                  <c:v>6/19/2016</c:v>
                </c:pt>
                <c:pt idx="1182" c:formatCode="m/d/yyyy;@">
                  <c:v>6/20/2016</c:v>
                </c:pt>
                <c:pt idx="1183" c:formatCode="m/d/yyyy;@">
                  <c:v>6/22/2016</c:v>
                </c:pt>
                <c:pt idx="1184" c:formatCode="m/d/yyyy;@">
                  <c:v>6/23/2016</c:v>
                </c:pt>
                <c:pt idx="1185" c:formatCode="m/d/yyyy;@">
                  <c:v>6/24/2016</c:v>
                </c:pt>
                <c:pt idx="1186" c:formatCode="m/d/yyyy;@">
                  <c:v>6/24/2016</c:v>
                </c:pt>
                <c:pt idx="1187" c:formatCode="m/d/yyyy;@">
                  <c:v>6/25/2016</c:v>
                </c:pt>
                <c:pt idx="1188" c:formatCode="m/d/yyyy;@">
                  <c:v>6/27/2016</c:v>
                </c:pt>
                <c:pt idx="1189" c:formatCode="m/d/yyyy;@">
                  <c:v>6/27/2016</c:v>
                </c:pt>
                <c:pt idx="1190" c:formatCode="m/d/yyyy;@">
                  <c:v>6/28/2016</c:v>
                </c:pt>
                <c:pt idx="1191" c:formatCode="m/d/yyyy;@">
                  <c:v>6/29/2016</c:v>
                </c:pt>
                <c:pt idx="1192" c:formatCode="m/d/yyyy;@">
                  <c:v>6/29/2016</c:v>
                </c:pt>
                <c:pt idx="1193" c:formatCode="m/d/yyyy;@">
                  <c:v>6/30/2016</c:v>
                </c:pt>
                <c:pt idx="1194" c:formatCode="m/d/yyyy;@">
                  <c:v>7/1/2016</c:v>
                </c:pt>
                <c:pt idx="1195" c:formatCode="m/d/yyyy;@">
                  <c:v>7/2/2016</c:v>
                </c:pt>
                <c:pt idx="1196" c:formatCode="m/d/yyyy;@">
                  <c:v>7/2/2016</c:v>
                </c:pt>
                <c:pt idx="1197" c:formatCode="m/d/yyyy;@">
                  <c:v>7/4/2016</c:v>
                </c:pt>
                <c:pt idx="1198" c:formatCode="m/d/yyyy;@">
                  <c:v>7/4/2016</c:v>
                </c:pt>
                <c:pt idx="1199" c:formatCode="m/d/yyyy;@">
                  <c:v>7/5/2016</c:v>
                </c:pt>
                <c:pt idx="1200" c:formatCode="m/d/yyyy;@">
                  <c:v>7/5/2016</c:v>
                </c:pt>
                <c:pt idx="1201" c:formatCode="m/d/yyyy;@">
                  <c:v>7/7/2016</c:v>
                </c:pt>
                <c:pt idx="1202" c:formatCode="m/d/yyyy;@">
                  <c:v>7/8/2016</c:v>
                </c:pt>
                <c:pt idx="1203" c:formatCode="m/d/yyyy;@">
                  <c:v>7/8/2016</c:v>
                </c:pt>
                <c:pt idx="1204" c:formatCode="m/d/yyyy;@">
                  <c:v>7/8/2016</c:v>
                </c:pt>
                <c:pt idx="1205" c:formatCode="m/d/yyyy;@">
                  <c:v>7/10/2016</c:v>
                </c:pt>
                <c:pt idx="1206" c:formatCode="m/d/yyyy;@">
                  <c:v>7/10/2016</c:v>
                </c:pt>
                <c:pt idx="1207" c:formatCode="m/d/yyyy;@">
                  <c:v>7/13/2016</c:v>
                </c:pt>
                <c:pt idx="1208" c:formatCode="m/d/yyyy;@">
                  <c:v>7/15/2016</c:v>
                </c:pt>
                <c:pt idx="1209" c:formatCode="m/d/yyyy;@">
                  <c:v>7/15/2016</c:v>
                </c:pt>
                <c:pt idx="1210" c:formatCode="m/d/yyyy;@">
                  <c:v>7/15/2016</c:v>
                </c:pt>
                <c:pt idx="1211" c:formatCode="m/d/yyyy;@">
                  <c:v>7/16/2016</c:v>
                </c:pt>
                <c:pt idx="1212" c:formatCode="m/d/yyyy;@">
                  <c:v>7/16/2016</c:v>
                </c:pt>
                <c:pt idx="1213" c:formatCode="m/d/yyyy;@">
                  <c:v>7/16/2016</c:v>
                </c:pt>
                <c:pt idx="1214" c:formatCode="m/d/yyyy;@">
                  <c:v>7/19/2016</c:v>
                </c:pt>
                <c:pt idx="1215" c:formatCode="m/d/yyyy;@">
                  <c:v>7/19/2016</c:v>
                </c:pt>
                <c:pt idx="1216" c:formatCode="m/d/yyyy;@">
                  <c:v>7/20/2016</c:v>
                </c:pt>
                <c:pt idx="1217" c:formatCode="m/d/yyyy;@">
                  <c:v>7/20/2016</c:v>
                </c:pt>
                <c:pt idx="1218" c:formatCode="m/d/yyyy;@">
                  <c:v>7/21/2016</c:v>
                </c:pt>
                <c:pt idx="1219" c:formatCode="m/d/yyyy;@">
                  <c:v>7/24/2016</c:v>
                </c:pt>
                <c:pt idx="1220" c:formatCode="m/d/yyyy;@">
                  <c:v>7/25/2016</c:v>
                </c:pt>
                <c:pt idx="1221" c:formatCode="m/d/yyyy;@">
                  <c:v>7/25/2016</c:v>
                </c:pt>
                <c:pt idx="1222" c:formatCode="m/d/yyyy;@">
                  <c:v>7/30/2016</c:v>
                </c:pt>
                <c:pt idx="1223" c:formatCode="m/d/yyyy;@">
                  <c:v>8/2/2016</c:v>
                </c:pt>
                <c:pt idx="1224" c:formatCode="m/d/yyyy;@">
                  <c:v>8/3/2016</c:v>
                </c:pt>
                <c:pt idx="1225" c:formatCode="m/d/yyyy;@">
                  <c:v>8/8/2016</c:v>
                </c:pt>
                <c:pt idx="1226" c:formatCode="m/d/yyyy;@">
                  <c:v>8/8/2016</c:v>
                </c:pt>
                <c:pt idx="1227" c:formatCode="m/d/yyyy;@">
                  <c:v>8/8/2016</c:v>
                </c:pt>
                <c:pt idx="1228" c:formatCode="m/d/yyyy;@">
                  <c:v>8/9/2016</c:v>
                </c:pt>
                <c:pt idx="1229" c:formatCode="m/d/yyyy;@">
                  <c:v>8/10/2016</c:v>
                </c:pt>
                <c:pt idx="1230" c:formatCode="m/d/yyyy;@">
                  <c:v>8/11/2016</c:v>
                </c:pt>
                <c:pt idx="1231" c:formatCode="m/d/yyyy;@">
                  <c:v>8/14/2016</c:v>
                </c:pt>
                <c:pt idx="1232" c:formatCode="m/d/yyyy;@">
                  <c:v>8/15/2016</c:v>
                </c:pt>
                <c:pt idx="1233" c:formatCode="m/d/yyyy;@">
                  <c:v>8/16/2016</c:v>
                </c:pt>
                <c:pt idx="1234" c:formatCode="m/d/yyyy;@">
                  <c:v>8/18/2016</c:v>
                </c:pt>
                <c:pt idx="1235" c:formatCode="m/d/yyyy;@">
                  <c:v>8/19/2016</c:v>
                </c:pt>
                <c:pt idx="1236" c:formatCode="m/d/yyyy;@">
                  <c:v>8/19/2016</c:v>
                </c:pt>
                <c:pt idx="1237" c:formatCode="m/d/yyyy;@">
                  <c:v>8/20/2016</c:v>
                </c:pt>
                <c:pt idx="1238" c:formatCode="m/d/yyyy;@">
                  <c:v>8/23/2016</c:v>
                </c:pt>
                <c:pt idx="1239" c:formatCode="m/d/yyyy;@">
                  <c:v>8/24/2016</c:v>
                </c:pt>
                <c:pt idx="1240" c:formatCode="m/d/yyyy;@">
                  <c:v>8/26/2016</c:v>
                </c:pt>
                <c:pt idx="1241" c:formatCode="m/d/yyyy;@">
                  <c:v>8/27/2016</c:v>
                </c:pt>
                <c:pt idx="1242" c:formatCode="m/d/yyyy;@">
                  <c:v>8/29/2016</c:v>
                </c:pt>
                <c:pt idx="1243" c:formatCode="m/d/yyyy;@">
                  <c:v>8/29/2016</c:v>
                </c:pt>
                <c:pt idx="1244" c:formatCode="m/d/yyyy;@">
                  <c:v>8/30/2016</c:v>
                </c:pt>
                <c:pt idx="1245" c:formatCode="m/d/yyyy;@">
                  <c:v>8/30/2016</c:v>
                </c:pt>
                <c:pt idx="1246" c:formatCode="m/d/yyyy;@">
                  <c:v>8/31/2016</c:v>
                </c:pt>
                <c:pt idx="1247" c:formatCode="m/d/yyyy;@">
                  <c:v>9/1/2016</c:v>
                </c:pt>
                <c:pt idx="1248" c:formatCode="m/d/yyyy;@">
                  <c:v>9/1/2016</c:v>
                </c:pt>
                <c:pt idx="1249" c:formatCode="m/d/yyyy;@">
                  <c:v>9/2/2016</c:v>
                </c:pt>
                <c:pt idx="1250" c:formatCode="m/d/yyyy;@">
                  <c:v>9/2/2016</c:v>
                </c:pt>
                <c:pt idx="1251" c:formatCode="m/d/yyyy;@">
                  <c:v>9/2/2016</c:v>
                </c:pt>
                <c:pt idx="1252" c:formatCode="m/d/yyyy;@">
                  <c:v>9/5/2016</c:v>
                </c:pt>
                <c:pt idx="1253" c:formatCode="m/d/yyyy;@">
                  <c:v>9/6/2016</c:v>
                </c:pt>
                <c:pt idx="1254" c:formatCode="m/d/yyyy;@">
                  <c:v>9/6/2016</c:v>
                </c:pt>
                <c:pt idx="1255" c:formatCode="m/d/yyyy;@">
                  <c:v>9/7/2016</c:v>
                </c:pt>
                <c:pt idx="1256" c:formatCode="m/d/yyyy;@">
                  <c:v>9/8/2016</c:v>
                </c:pt>
                <c:pt idx="1257" c:formatCode="m/d/yyyy;@">
                  <c:v>9/9/2016</c:v>
                </c:pt>
                <c:pt idx="1258" c:formatCode="m/d/yyyy;@">
                  <c:v>9/9/2016</c:v>
                </c:pt>
                <c:pt idx="1259" c:formatCode="m/d/yyyy;@">
                  <c:v>9/13/2016</c:v>
                </c:pt>
                <c:pt idx="1260" c:formatCode="m/d/yyyy;@">
                  <c:v>9/14/2016</c:v>
                </c:pt>
                <c:pt idx="1261" c:formatCode="m/d/yyyy;@">
                  <c:v>9/14/2016</c:v>
                </c:pt>
                <c:pt idx="1262" c:formatCode="m/d/yyyy;@">
                  <c:v>9/14/2016</c:v>
                </c:pt>
                <c:pt idx="1263" c:formatCode="m/d/yyyy;@">
                  <c:v>9/15/2016</c:v>
                </c:pt>
                <c:pt idx="1264" c:formatCode="m/d/yyyy;@">
                  <c:v>9/15/2016</c:v>
                </c:pt>
                <c:pt idx="1265" c:formatCode="m/d/yyyy;@">
                  <c:v>9/15/2016</c:v>
                </c:pt>
                <c:pt idx="1266" c:formatCode="m/d/yyyy;@">
                  <c:v>9/16/2016</c:v>
                </c:pt>
                <c:pt idx="1267" c:formatCode="m/d/yyyy;@">
                  <c:v>9/16/2016</c:v>
                </c:pt>
                <c:pt idx="1268" c:formatCode="m/d/yyyy;@">
                  <c:v>9/17/2016</c:v>
                </c:pt>
                <c:pt idx="1269" c:formatCode="m/d/yyyy;@">
                  <c:v>9/19/2016</c:v>
                </c:pt>
                <c:pt idx="1270" c:formatCode="m/d/yyyy;@">
                  <c:v>9/20/2016</c:v>
                </c:pt>
                <c:pt idx="1271" c:formatCode="m/d/yyyy;@">
                  <c:v>9/27/2016</c:v>
                </c:pt>
                <c:pt idx="1272" c:formatCode="m/d/yyyy;@">
                  <c:v>9/30/2016</c:v>
                </c:pt>
                <c:pt idx="1273" c:formatCode="m/d/yyyy;@">
                  <c:v>10/1/2016</c:v>
                </c:pt>
                <c:pt idx="1274" c:formatCode="m/d/yyyy;@">
                  <c:v>10/3/2016</c:v>
                </c:pt>
                <c:pt idx="1275" c:formatCode="m/d/yyyy;@">
                  <c:v>10/5/2016</c:v>
                </c:pt>
                <c:pt idx="1276" c:formatCode="m/d/yyyy;@">
                  <c:v>10/6/2016</c:v>
                </c:pt>
                <c:pt idx="1277" c:formatCode="m/d/yyyy;@">
                  <c:v>10/6/2016</c:v>
                </c:pt>
                <c:pt idx="1278" c:formatCode="m/d/yyyy;@">
                  <c:v>10/6/2016</c:v>
                </c:pt>
                <c:pt idx="1279" c:formatCode="m/d/yyyy;@">
                  <c:v>10/11/2016</c:v>
                </c:pt>
                <c:pt idx="1280" c:formatCode="m/d/yyyy;@">
                  <c:v>10/12/2016</c:v>
                </c:pt>
                <c:pt idx="1281" c:formatCode="m/d/yyyy;@">
                  <c:v>10/13/2016</c:v>
                </c:pt>
                <c:pt idx="1282" c:formatCode="m/d/yyyy;@">
                  <c:v>10/14/2016</c:v>
                </c:pt>
                <c:pt idx="1283" c:formatCode="m/d/yyyy;@">
                  <c:v>10/15/2016</c:v>
                </c:pt>
                <c:pt idx="1284" c:formatCode="m/d/yyyy;@">
                  <c:v>10/17/2016</c:v>
                </c:pt>
                <c:pt idx="1285" c:formatCode="m/d/yyyy;@">
                  <c:v>10/18/2016</c:v>
                </c:pt>
                <c:pt idx="1286" c:formatCode="m/d/yyyy;@">
                  <c:v>10/18/2016</c:v>
                </c:pt>
                <c:pt idx="1287" c:formatCode="m/d/yyyy;@">
                  <c:v>10/19/2016</c:v>
                </c:pt>
                <c:pt idx="1288" c:formatCode="m/d/yyyy;@">
                  <c:v>10/20/2016</c:v>
                </c:pt>
                <c:pt idx="1289" c:formatCode="m/d/yyyy;@">
                  <c:v>10/21/2016</c:v>
                </c:pt>
                <c:pt idx="1290" c:formatCode="m/d/yyyy;@">
                  <c:v>10/22/2016</c:v>
                </c:pt>
                <c:pt idx="1291" c:formatCode="m/d/yyyy;@">
                  <c:v>10/22/2016</c:v>
                </c:pt>
                <c:pt idx="1292" c:formatCode="m/d/yyyy;@">
                  <c:v>10/22/2016</c:v>
                </c:pt>
                <c:pt idx="1293" c:formatCode="m/d/yyyy;@">
                  <c:v>10/23/2016</c:v>
                </c:pt>
                <c:pt idx="1294" c:formatCode="m/d/yyyy;@">
                  <c:v>10/29/2016</c:v>
                </c:pt>
                <c:pt idx="1295" c:formatCode="m/d/yyyy;@">
                  <c:v>11/1/2016</c:v>
                </c:pt>
                <c:pt idx="1296" c:formatCode="m/d/yyyy;@">
                  <c:v>11/1/2016</c:v>
                </c:pt>
                <c:pt idx="1297" c:formatCode="m/d/yyyy;@">
                  <c:v>11/1/2016</c:v>
                </c:pt>
                <c:pt idx="1298" c:formatCode="m/d/yyyy;@">
                  <c:v>11/1/2016</c:v>
                </c:pt>
                <c:pt idx="1299" c:formatCode="m/d/yyyy;@">
                  <c:v>11/2/2016</c:v>
                </c:pt>
                <c:pt idx="1300" c:formatCode="m/d/yyyy;@">
                  <c:v>11/4/2016</c:v>
                </c:pt>
                <c:pt idx="1301" c:formatCode="m/d/yyyy;@">
                  <c:v>11/5/2016</c:v>
                </c:pt>
                <c:pt idx="1302" c:formatCode="m/d/yyyy;@">
                  <c:v>11/7/2016</c:v>
                </c:pt>
                <c:pt idx="1303" c:formatCode="m/d/yyyy;@">
                  <c:v>11/8/2016</c:v>
                </c:pt>
                <c:pt idx="1304" c:formatCode="m/d/yyyy;@">
                  <c:v>11/8/2016</c:v>
                </c:pt>
                <c:pt idx="1305" c:formatCode="m/d/yyyy;@">
                  <c:v>11/9/2016</c:v>
                </c:pt>
                <c:pt idx="1306" c:formatCode="m/d/yyyy;@">
                  <c:v>11/11/2016</c:v>
                </c:pt>
                <c:pt idx="1307" c:formatCode="m/d/yyyy;@">
                  <c:v>11/15/2016</c:v>
                </c:pt>
                <c:pt idx="1308" c:formatCode="m/d/yyyy;@">
                  <c:v>11/15/2016</c:v>
                </c:pt>
                <c:pt idx="1309" c:formatCode="m/d/yyyy;@">
                  <c:v>11/16/2016</c:v>
                </c:pt>
                <c:pt idx="1310" c:formatCode="m/d/yyyy;@">
                  <c:v>11/16/2016</c:v>
                </c:pt>
                <c:pt idx="1311" c:formatCode="m/d/yyyy;@">
                  <c:v>11/16/2016</c:v>
                </c:pt>
                <c:pt idx="1312" c:formatCode="m/d/yyyy;@">
                  <c:v>11/19/2016</c:v>
                </c:pt>
                <c:pt idx="1313" c:formatCode="m/d/yyyy;@">
                  <c:v>11/19/2016</c:v>
                </c:pt>
                <c:pt idx="1314" c:formatCode="m/d/yyyy;@">
                  <c:v>11/20/2016</c:v>
                </c:pt>
                <c:pt idx="1315" c:formatCode="m/d/yyyy;@">
                  <c:v>11/21/2016</c:v>
                </c:pt>
                <c:pt idx="1316" c:formatCode="m/d/yyyy;@">
                  <c:v>11/22/2016</c:v>
                </c:pt>
                <c:pt idx="1317" c:formatCode="m/d/yyyy;@">
                  <c:v>11/23/2016</c:v>
                </c:pt>
                <c:pt idx="1318" c:formatCode="m/d/yyyy;@">
                  <c:v>11/23/2016</c:v>
                </c:pt>
                <c:pt idx="1319" c:formatCode="m/d/yyyy;@">
                  <c:v>11/23/2016</c:v>
                </c:pt>
                <c:pt idx="1320" c:formatCode="m/d/yyyy;@">
                  <c:v>11/26/2016</c:v>
                </c:pt>
                <c:pt idx="1321" c:formatCode="m/d/yyyy;@">
                  <c:v>11/27/2016</c:v>
                </c:pt>
                <c:pt idx="1322" c:formatCode="m/d/yyyy;@">
                  <c:v>11/27/2016</c:v>
                </c:pt>
                <c:pt idx="1323" c:formatCode="m/d/yyyy;@">
                  <c:v>11/28/2016</c:v>
                </c:pt>
                <c:pt idx="1324" c:formatCode="m/d/yyyy;@">
                  <c:v>12/5/2016</c:v>
                </c:pt>
                <c:pt idx="1325" c:formatCode="m/d/yyyy;@">
                  <c:v>12/5/2016</c:v>
                </c:pt>
                <c:pt idx="1326" c:formatCode="m/d/yyyy;@">
                  <c:v>12/7/2016</c:v>
                </c:pt>
                <c:pt idx="1327" c:formatCode="m/d/yyyy;@">
                  <c:v>12/8/2016</c:v>
                </c:pt>
                <c:pt idx="1328" c:formatCode="m/d/yyyy;@">
                  <c:v>12/14/2016</c:v>
                </c:pt>
                <c:pt idx="1329" c:formatCode="m/d/yyyy;@">
                  <c:v>12/18/2016</c:v>
                </c:pt>
                <c:pt idx="1330" c:formatCode="m/d/yyyy;@">
                  <c:v>12/18/2016</c:v>
                </c:pt>
                <c:pt idx="1331" c:formatCode="m/d/yyyy;@">
                  <c:v>12/20/2016</c:v>
                </c:pt>
                <c:pt idx="1332" c:formatCode="m/d/yyyy;@">
                  <c:v>12/21/2016</c:v>
                </c:pt>
                <c:pt idx="1333" c:formatCode="m/d/yyyy;@">
                  <c:v>12/22/2016</c:v>
                </c:pt>
                <c:pt idx="1334" c:formatCode="m/d/yyyy;@">
                  <c:v>12/26/2016</c:v>
                </c:pt>
                <c:pt idx="1335" c:formatCode="m/d/yyyy;@">
                  <c:v>12/28/2016</c:v>
                </c:pt>
                <c:pt idx="1336" c:formatCode="m/d/yyyy;@">
                  <c:v>12/29/2016</c:v>
                </c:pt>
                <c:pt idx="1337" c:formatCode="m/d/yyyy;@">
                  <c:v>12/30/2016</c:v>
                </c:pt>
                <c:pt idx="1338" c:formatCode="m/d/yyyy;@">
                  <c:v>1/2/2017</c:v>
                </c:pt>
                <c:pt idx="1339" c:formatCode="m/d/yyyy;@">
                  <c:v>1/5/2017</c:v>
                </c:pt>
                <c:pt idx="1340" c:formatCode="m/d/yyyy;@">
                  <c:v>1/9/2017</c:v>
                </c:pt>
                <c:pt idx="1341" c:formatCode="m/d/yyyy;@">
                  <c:v>1/10/2017</c:v>
                </c:pt>
                <c:pt idx="1342" c:formatCode="m/d/yyyy;@">
                  <c:v>1/11/2017</c:v>
                </c:pt>
                <c:pt idx="1343" c:formatCode="m/d/yyyy;@">
                  <c:v>1/11/2017</c:v>
                </c:pt>
                <c:pt idx="1344" c:formatCode="m/d/yyyy;@">
                  <c:v>1/15/2017</c:v>
                </c:pt>
                <c:pt idx="1345" c:formatCode="m/d/yyyy;@">
                  <c:v>1/17/2017</c:v>
                </c:pt>
                <c:pt idx="1346" c:formatCode="m/d/yyyy;@">
                  <c:v>1/18/2017</c:v>
                </c:pt>
                <c:pt idx="1347" c:formatCode="m/d/yyyy;@">
                  <c:v>1/19/2017</c:v>
                </c:pt>
                <c:pt idx="1348" c:formatCode="m/d/yyyy;@">
                  <c:v>1/21/2017</c:v>
                </c:pt>
                <c:pt idx="1349" c:formatCode="m/d/yyyy;@">
                  <c:v>1/21/2017</c:v>
                </c:pt>
                <c:pt idx="1350" c:formatCode="m/d/yyyy;@">
                  <c:v>1/23/2017</c:v>
                </c:pt>
                <c:pt idx="1351" c:formatCode="m/d/yyyy;@">
                  <c:v>1/23/2017</c:v>
                </c:pt>
                <c:pt idx="1352" c:formatCode="m/d/yyyy;@">
                  <c:v>1/27/2017</c:v>
                </c:pt>
                <c:pt idx="1353" c:formatCode="m/d/yyyy;@">
                  <c:v>1/27/2017</c:v>
                </c:pt>
                <c:pt idx="1354" c:formatCode="m/d/yyyy;@">
                  <c:v>1/27/2017</c:v>
                </c:pt>
                <c:pt idx="1355" c:formatCode="m/d/yyyy;@">
                  <c:v>1/28/2017</c:v>
                </c:pt>
                <c:pt idx="1356" c:formatCode="m/d/yyyy;@">
                  <c:v>1/31/2017</c:v>
                </c:pt>
                <c:pt idx="1357" c:formatCode="m/d/yyyy;@">
                  <c:v>1/31/2017</c:v>
                </c:pt>
                <c:pt idx="1358" c:formatCode="m/d/yyyy;@">
                  <c:v>2/1/2017</c:v>
                </c:pt>
                <c:pt idx="1359" c:formatCode="m/d/yyyy;@">
                  <c:v>2/2/2017</c:v>
                </c:pt>
                <c:pt idx="1360" c:formatCode="m/d/yyyy;@">
                  <c:v>2/2/2017</c:v>
                </c:pt>
                <c:pt idx="1361" c:formatCode="m/d/yyyy;@">
                  <c:v>2/3/2017</c:v>
                </c:pt>
                <c:pt idx="1362" c:formatCode="m/d/yyyy;@">
                  <c:v>2/4/2017</c:v>
                </c:pt>
                <c:pt idx="1363" c:formatCode="m/d/yyyy;@">
                  <c:v>2/6/2017</c:v>
                </c:pt>
                <c:pt idx="1364" c:formatCode="m/d/yyyy;@">
                  <c:v>2/7/2017</c:v>
                </c:pt>
                <c:pt idx="1365" c:formatCode="m/d/yyyy;@">
                  <c:v>2/9/2017</c:v>
                </c:pt>
                <c:pt idx="1366" c:formatCode="m/d/yyyy;@">
                  <c:v>2/9/2017</c:v>
                </c:pt>
                <c:pt idx="1367" c:formatCode="m/d/yyyy;@">
                  <c:v>2/9/2017</c:v>
                </c:pt>
                <c:pt idx="1368" c:formatCode="m/d/yyyy;@">
                  <c:v>2/13/2017</c:v>
                </c:pt>
                <c:pt idx="1369" c:formatCode="m/d/yyyy;@">
                  <c:v>2/14/2017</c:v>
                </c:pt>
                <c:pt idx="1370" c:formatCode="m/d/yyyy;@">
                  <c:v>2/14/2017</c:v>
                </c:pt>
                <c:pt idx="1371" c:formatCode="m/d/yyyy;@">
                  <c:v>2/17/2017</c:v>
                </c:pt>
                <c:pt idx="1372" c:formatCode="m/d/yyyy;@">
                  <c:v>2/17/2017</c:v>
                </c:pt>
                <c:pt idx="1373" c:formatCode="m/d/yyyy;@">
                  <c:v>2/19/2017</c:v>
                </c:pt>
                <c:pt idx="1374" c:formatCode="m/d/yyyy;@">
                  <c:v>2/20/2017</c:v>
                </c:pt>
                <c:pt idx="1375" c:formatCode="m/d/yyyy;@">
                  <c:v>2/21/2017</c:v>
                </c:pt>
                <c:pt idx="1376" c:formatCode="m/d/yyyy;@">
                  <c:v>2/22/2017</c:v>
                </c:pt>
                <c:pt idx="1377" c:formatCode="m/d/yyyy;@">
                  <c:v>2/23/2017</c:v>
                </c:pt>
                <c:pt idx="1378" c:formatCode="m/d/yyyy;@">
                  <c:v>2/24/2017</c:v>
                </c:pt>
                <c:pt idx="1379" c:formatCode="m/d/yyyy;@">
                  <c:v>3/2/2017</c:v>
                </c:pt>
                <c:pt idx="1380" c:formatCode="m/d/yyyy;@">
                  <c:v>3/2/2017</c:v>
                </c:pt>
                <c:pt idx="1381" c:formatCode="m/d/yyyy;@">
                  <c:v>3/6/2017</c:v>
                </c:pt>
                <c:pt idx="1382" c:formatCode="m/d/yyyy;@">
                  <c:v>3/6/2017</c:v>
                </c:pt>
                <c:pt idx="1383" c:formatCode="m/d/yyyy;@">
                  <c:v>3/6/2017</c:v>
                </c:pt>
                <c:pt idx="1384" c:formatCode="m/d/yyyy;@">
                  <c:v>3/7/2017</c:v>
                </c:pt>
                <c:pt idx="1385" c:formatCode="m/d/yyyy;@">
                  <c:v>3/8/2017</c:v>
                </c:pt>
                <c:pt idx="1386" c:formatCode="m/d/yyyy;@">
                  <c:v>3/9/2017</c:v>
                </c:pt>
                <c:pt idx="1387" c:formatCode="m/d/yyyy;@">
                  <c:v>3/9/2017</c:v>
                </c:pt>
                <c:pt idx="1388" c:formatCode="m/d/yyyy;@">
                  <c:v>3/13/2017</c:v>
                </c:pt>
                <c:pt idx="1389" c:formatCode="m/d/yyyy;@">
                  <c:v>3/13/2017</c:v>
                </c:pt>
                <c:pt idx="1390" c:formatCode="m/d/yyyy;@">
                  <c:v>3/14/2017</c:v>
                </c:pt>
                <c:pt idx="1391" c:formatCode="m/d/yyyy;@">
                  <c:v>3/14/2017</c:v>
                </c:pt>
                <c:pt idx="1392" c:formatCode="m/d/yyyy;@">
                  <c:v>3/15/2017</c:v>
                </c:pt>
                <c:pt idx="1393">
                  <c:v>Grand Total</c:v>
                </c:pt>
              </c:strCache>
            </c:strRef>
          </c:cat>
          <c:val>
            <c:numRef>
              <c:f>'Outcomes Based On Launch Date'!$E$6:$E$1399</c:f>
              <c:numCache>
                <c:formatCode>General</c:formatCode>
                <c:ptCount val="13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  <c:pt idx="1393">
                  <c:v>839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41389"/>
        <c:axId val="445571225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'Outcomes Based On Launch Date'!$F$4:$F$5</c15:sqref>
                        </c15:formulaRef>
                      </c:ext>
                    </c:extLst>
                    <c:strCache>
                      <c:ptCount val="1"/>
                      <c:pt idx="0">
                        <c:v>outcomes Grand 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cat>
                  <c:str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'Outcomes Based On Launch Date'!$A$6:$A$1399</c15:sqref>
                        </c15:formulaRef>
                      </c:ext>
                    </c:extLst>
                    <c:strCache>
                      <c:ptCount val="1394"/>
                      <c:pt idx="0" c:formatCode="m/d/yyyy;@">
                        <c:v>7/19/2010</c:v>
                      </c:pt>
                      <c:pt idx="1" c:formatCode="m/d/yyyy;@">
                        <c:v>10/27/2010</c:v>
                      </c:pt>
                      <c:pt idx="2" c:formatCode="m/d/yyyy;@">
                        <c:v>12/19/2010</c:v>
                      </c:pt>
                      <c:pt idx="3" c:formatCode="m/d/yyyy;@">
                        <c:v>3/31/2011</c:v>
                      </c:pt>
                      <c:pt idx="4" c:formatCode="m/d/yyyy;@">
                        <c:v>4/11/2011</c:v>
                      </c:pt>
                      <c:pt idx="5" c:formatCode="m/d/yyyy;@">
                        <c:v>12/6/2011</c:v>
                      </c:pt>
                      <c:pt idx="6" c:formatCode="m/d/yyyy;@">
                        <c:v>12/7/2011</c:v>
                      </c:pt>
                      <c:pt idx="7" c:formatCode="m/d/yyyy;@">
                        <c:v>1/15/2012</c:v>
                      </c:pt>
                      <c:pt idx="8" c:formatCode="m/d/yyyy;@">
                        <c:v>3/2/2012</c:v>
                      </c:pt>
                      <c:pt idx="9" c:formatCode="m/d/yyyy;@">
                        <c:v>4/14/2012</c:v>
                      </c:pt>
                      <c:pt idx="10" c:formatCode="m/d/yyyy;@">
                        <c:v>4/27/2012</c:v>
                      </c:pt>
                      <c:pt idx="11" c:formatCode="m/d/yyyy;@">
                        <c:v>9/6/2012</c:v>
                      </c:pt>
                      <c:pt idx="12" c:formatCode="m/d/yyyy;@">
                        <c:v>11/13/2012</c:v>
                      </c:pt>
                      <c:pt idx="13" c:formatCode="m/d/yyyy;@">
                        <c:v>11/20/2012</c:v>
                      </c:pt>
                      <c:pt idx="14" c:formatCode="m/d/yyyy;@">
                        <c:v>11/26/2012</c:v>
                      </c:pt>
                      <c:pt idx="15" c:formatCode="m/d/yyyy;@">
                        <c:v>4/4/2013</c:v>
                      </c:pt>
                      <c:pt idx="16" c:formatCode="m/d/yyyy;@">
                        <c:v>4/11/2013</c:v>
                      </c:pt>
                      <c:pt idx="17" c:formatCode="m/d/yyyy;@">
                        <c:v>4/27/2013</c:v>
                      </c:pt>
                      <c:pt idx="18" c:formatCode="m/d/yyyy;@">
                        <c:v>6/7/2013</c:v>
                      </c:pt>
                      <c:pt idx="19" c:formatCode="m/d/yyyy;@">
                        <c:v>6/22/2013</c:v>
                      </c:pt>
                      <c:pt idx="20" c:formatCode="m/d/yyyy;@">
                        <c:v>7/11/2013</c:v>
                      </c:pt>
                      <c:pt idx="21" c:formatCode="m/d/yyyy;@">
                        <c:v>7/22/2013</c:v>
                      </c:pt>
                      <c:pt idx="22" c:formatCode="m/d/yyyy;@">
                        <c:v>8/5/2013</c:v>
                      </c:pt>
                      <c:pt idx="23" c:formatCode="m/d/yyyy;@">
                        <c:v>10/3/2013</c:v>
                      </c:pt>
                      <c:pt idx="24" c:formatCode="m/d/yyyy;@">
                        <c:v>11/13/2013</c:v>
                      </c:pt>
                      <c:pt idx="25" c:formatCode="m/d/yyyy;@">
                        <c:v>12/2/2013</c:v>
                      </c:pt>
                      <c:pt idx="26" c:formatCode="m/d/yyyy;@">
                        <c:v>4/1/2014</c:v>
                      </c:pt>
                      <c:pt idx="27" c:formatCode="m/d/yyyy;@">
                        <c:v>4/10/2014</c:v>
                      </c:pt>
                      <c:pt idx="28" c:formatCode="m/d/yyyy;@">
                        <c:v>4/11/2014</c:v>
                      </c:pt>
                      <c:pt idx="29" c:formatCode="m/d/yyyy;@">
                        <c:v>4/16/2014</c:v>
                      </c:pt>
                      <c:pt idx="30" c:formatCode="m/d/yyyy;@">
                        <c:v>4/17/2014</c:v>
                      </c:pt>
                      <c:pt idx="31" c:formatCode="m/d/yyyy;@">
                        <c:v>4/18/2014</c:v>
                      </c:pt>
                      <c:pt idx="32" c:formatCode="m/d/yyyy;@">
                        <c:v>4/18/2014</c:v>
                      </c:pt>
                      <c:pt idx="33" c:formatCode="m/d/yyyy;@">
                        <c:v>4/23/2014</c:v>
                      </c:pt>
                      <c:pt idx="34" c:formatCode="m/d/yyyy;@">
                        <c:v>4/24/2014</c:v>
                      </c:pt>
                      <c:pt idx="35" c:formatCode="m/d/yyyy;@">
                        <c:v>4/24/2014</c:v>
                      </c:pt>
                      <c:pt idx="36" c:formatCode="m/d/yyyy;@">
                        <c:v>4/24/2014</c:v>
                      </c:pt>
                      <c:pt idx="37" c:formatCode="m/d/yyyy;@">
                        <c:v>4/25/2014</c:v>
                      </c:pt>
                      <c:pt idx="38" c:formatCode="m/d/yyyy;@">
                        <c:v>4/26/2014</c:v>
                      </c:pt>
                      <c:pt idx="39" c:formatCode="m/d/yyyy;@">
                        <c:v>4/29/2014</c:v>
                      </c:pt>
                      <c:pt idx="40" c:formatCode="m/d/yyyy;@">
                        <c:v>4/29/2014</c:v>
                      </c:pt>
                      <c:pt idx="41" c:formatCode="m/d/yyyy;@">
                        <c:v>4/30/2014</c:v>
                      </c:pt>
                      <c:pt idx="42" c:formatCode="m/d/yyyy;@">
                        <c:v>5/1/2014</c:v>
                      </c:pt>
                      <c:pt idx="43" c:formatCode="m/d/yyyy;@">
                        <c:v>5/1/2014</c:v>
                      </c:pt>
                      <c:pt idx="44" c:formatCode="m/d/yyyy;@">
                        <c:v>5/2/2014</c:v>
                      </c:pt>
                      <c:pt idx="45" c:formatCode="m/d/yyyy;@">
                        <c:v>5/2/2014</c:v>
                      </c:pt>
                      <c:pt idx="46" c:formatCode="m/d/yyyy;@">
                        <c:v>5/5/2014</c:v>
                      </c:pt>
                      <c:pt idx="47" c:formatCode="m/d/yyyy;@">
                        <c:v>5/6/2014</c:v>
                      </c:pt>
                      <c:pt idx="48" c:formatCode="m/d/yyyy;@">
                        <c:v>5/6/2014</c:v>
                      </c:pt>
                      <c:pt idx="49" c:formatCode="m/d/yyyy;@">
                        <c:v>5/6/2014</c:v>
                      </c:pt>
                      <c:pt idx="50" c:formatCode="m/d/yyyy;@">
                        <c:v>5/7/2014</c:v>
                      </c:pt>
                      <c:pt idx="51" c:formatCode="m/d/yyyy;@">
                        <c:v>5/7/2014</c:v>
                      </c:pt>
                      <c:pt idx="52" c:formatCode="m/d/yyyy;@">
                        <c:v>5/7/2014</c:v>
                      </c:pt>
                      <c:pt idx="53" c:formatCode="m/d/yyyy;@">
                        <c:v>5/7/2014</c:v>
                      </c:pt>
                      <c:pt idx="54" c:formatCode="m/d/yyyy;@">
                        <c:v>5/12/2014</c:v>
                      </c:pt>
                      <c:pt idx="55" c:formatCode="m/d/yyyy;@">
                        <c:v>5/13/2014</c:v>
                      </c:pt>
                      <c:pt idx="56" c:formatCode="m/d/yyyy;@">
                        <c:v>5/13/2014</c:v>
                      </c:pt>
                      <c:pt idx="57" c:formatCode="m/d/yyyy;@">
                        <c:v>5/13/2014</c:v>
                      </c:pt>
                      <c:pt idx="58" c:formatCode="m/d/yyyy;@">
                        <c:v>5/15/2014</c:v>
                      </c:pt>
                      <c:pt idx="59" c:formatCode="m/d/yyyy;@">
                        <c:v>5/16/2014</c:v>
                      </c:pt>
                      <c:pt idx="60" c:formatCode="m/d/yyyy;@">
                        <c:v>5/16/2014</c:v>
                      </c:pt>
                      <c:pt idx="61" c:formatCode="m/d/yyyy;@">
                        <c:v>5/16/2014</c:v>
                      </c:pt>
                      <c:pt idx="62" c:formatCode="m/d/yyyy;@">
                        <c:v>5/17/2014</c:v>
                      </c:pt>
                      <c:pt idx="63" c:formatCode="m/d/yyyy;@">
                        <c:v>5/19/2014</c:v>
                      </c:pt>
                      <c:pt idx="64" c:formatCode="m/d/yyyy;@">
                        <c:v>5/19/2014</c:v>
                      </c:pt>
                      <c:pt idx="65" c:formatCode="m/d/yyyy;@">
                        <c:v>5/19/2014</c:v>
                      </c:pt>
                      <c:pt idx="66" c:formatCode="m/d/yyyy;@">
                        <c:v>5/20/2014</c:v>
                      </c:pt>
                      <c:pt idx="67" c:formatCode="m/d/yyyy;@">
                        <c:v>5/20/2014</c:v>
                      </c:pt>
                      <c:pt idx="68" c:formatCode="m/d/yyyy;@">
                        <c:v>5/20/2014</c:v>
                      </c:pt>
                      <c:pt idx="69" c:formatCode="m/d/yyyy;@">
                        <c:v>5/20/2014</c:v>
                      </c:pt>
                      <c:pt idx="70" c:formatCode="m/d/yyyy;@">
                        <c:v>5/20/2014</c:v>
                      </c:pt>
                      <c:pt idx="71" c:formatCode="m/d/yyyy;@">
                        <c:v>5/20/2014</c:v>
                      </c:pt>
                      <c:pt idx="72" c:formatCode="m/d/yyyy;@">
                        <c:v>5/21/2014</c:v>
                      </c:pt>
                      <c:pt idx="73" c:formatCode="m/d/yyyy;@">
                        <c:v>5/21/2014</c:v>
                      </c:pt>
                      <c:pt idx="74" c:formatCode="m/d/yyyy;@">
                        <c:v>5/21/2014</c:v>
                      </c:pt>
                      <c:pt idx="75" c:formatCode="m/d/yyyy;@">
                        <c:v>5/21/2014</c:v>
                      </c:pt>
                      <c:pt idx="76" c:formatCode="m/d/yyyy;@">
                        <c:v>5/21/2014</c:v>
                      </c:pt>
                      <c:pt idx="77" c:formatCode="m/d/yyyy;@">
                        <c:v>5/22/2014</c:v>
                      </c:pt>
                      <c:pt idx="78" c:formatCode="m/d/yyyy;@">
                        <c:v>5/22/2014</c:v>
                      </c:pt>
                      <c:pt idx="79" c:formatCode="m/d/yyyy;@">
                        <c:v>5/22/2014</c:v>
                      </c:pt>
                      <c:pt idx="80" c:formatCode="m/d/yyyy;@">
                        <c:v>5/22/2014</c:v>
                      </c:pt>
                      <c:pt idx="81" c:formatCode="m/d/yyyy;@">
                        <c:v>5/25/2014</c:v>
                      </c:pt>
                      <c:pt idx="82" c:formatCode="m/d/yyyy;@">
                        <c:v>5/25/2014</c:v>
                      </c:pt>
                      <c:pt idx="83" c:formatCode="m/d/yyyy;@">
                        <c:v>5/26/2014</c:v>
                      </c:pt>
                      <c:pt idx="84" c:formatCode="m/d/yyyy;@">
                        <c:v>5/26/2014</c:v>
                      </c:pt>
                      <c:pt idx="85" c:formatCode="m/d/yyyy;@">
                        <c:v>5/27/2014</c:v>
                      </c:pt>
                      <c:pt idx="86" c:formatCode="m/d/yyyy;@">
                        <c:v>5/27/2014</c:v>
                      </c:pt>
                      <c:pt idx="87" c:formatCode="m/d/yyyy;@">
                        <c:v>5/28/2014</c:v>
                      </c:pt>
                      <c:pt idx="88" c:formatCode="m/d/yyyy;@">
                        <c:v>5/28/2014</c:v>
                      </c:pt>
                      <c:pt idx="89" c:formatCode="m/d/yyyy;@">
                        <c:v>5/29/2014</c:v>
                      </c:pt>
                      <c:pt idx="90" c:formatCode="m/d/yyyy;@">
                        <c:v>5/29/2014</c:v>
                      </c:pt>
                      <c:pt idx="91" c:formatCode="m/d/yyyy;@">
                        <c:v>5/29/2014</c:v>
                      </c:pt>
                      <c:pt idx="92" c:formatCode="m/d/yyyy;@">
                        <c:v>5/30/2014</c:v>
                      </c:pt>
                      <c:pt idx="93" c:formatCode="m/d/yyyy;@">
                        <c:v>5/30/2014</c:v>
                      </c:pt>
                      <c:pt idx="94" c:formatCode="m/d/yyyy;@">
                        <c:v>5/30/2014</c:v>
                      </c:pt>
                      <c:pt idx="95" c:formatCode="m/d/yyyy;@">
                        <c:v>6/1/2014</c:v>
                      </c:pt>
                      <c:pt idx="96" c:formatCode="m/d/yyyy;@">
                        <c:v>6/1/2014</c:v>
                      </c:pt>
                      <c:pt idx="97" c:formatCode="m/d/yyyy;@">
                        <c:v>6/2/2014</c:v>
                      </c:pt>
                      <c:pt idx="98" c:formatCode="m/d/yyyy;@">
                        <c:v>6/2/2014</c:v>
                      </c:pt>
                      <c:pt idx="99" c:formatCode="m/d/yyyy;@">
                        <c:v>6/3/2014</c:v>
                      </c:pt>
                      <c:pt idx="100" c:formatCode="m/d/yyyy;@">
                        <c:v>6/3/2014</c:v>
                      </c:pt>
                      <c:pt idx="101" c:formatCode="m/d/yyyy;@">
                        <c:v>6/3/2014</c:v>
                      </c:pt>
                      <c:pt idx="102" c:formatCode="m/d/yyyy;@">
                        <c:v>6/3/2014</c:v>
                      </c:pt>
                      <c:pt idx="103" c:formatCode="m/d/yyyy;@">
                        <c:v>6/3/2014</c:v>
                      </c:pt>
                      <c:pt idx="104" c:formatCode="m/d/yyyy;@">
                        <c:v>6/4/2014</c:v>
                      </c:pt>
                      <c:pt idx="105" c:formatCode="m/d/yyyy;@">
                        <c:v>6/5/2014</c:v>
                      </c:pt>
                      <c:pt idx="106" c:formatCode="m/d/yyyy;@">
                        <c:v>6/5/2014</c:v>
                      </c:pt>
                      <c:pt idx="107" c:formatCode="m/d/yyyy;@">
                        <c:v>6/6/2014</c:v>
                      </c:pt>
                      <c:pt idx="108" c:formatCode="m/d/yyyy;@">
                        <c:v>6/6/2014</c:v>
                      </c:pt>
                      <c:pt idx="109" c:formatCode="m/d/yyyy;@">
                        <c:v>6/8/2014</c:v>
                      </c:pt>
                      <c:pt idx="110" c:formatCode="m/d/yyyy;@">
                        <c:v>6/9/2014</c:v>
                      </c:pt>
                      <c:pt idx="111" c:formatCode="m/d/yyyy;@">
                        <c:v>6/9/2014</c:v>
                      </c:pt>
                      <c:pt idx="112" c:formatCode="m/d/yyyy;@">
                        <c:v>6/10/2014</c:v>
                      </c:pt>
                      <c:pt idx="113" c:formatCode="m/d/yyyy;@">
                        <c:v>6/10/2014</c:v>
                      </c:pt>
                      <c:pt idx="114" c:formatCode="m/d/yyyy;@">
                        <c:v>6/11/2014</c:v>
                      </c:pt>
                      <c:pt idx="115" c:formatCode="m/d/yyyy;@">
                        <c:v>6/12/2014</c:v>
                      </c:pt>
                      <c:pt idx="116" c:formatCode="m/d/yyyy;@">
                        <c:v>6/12/2014</c:v>
                      </c:pt>
                      <c:pt idx="117" c:formatCode="m/d/yyyy;@">
                        <c:v>6/13/2014</c:v>
                      </c:pt>
                      <c:pt idx="118" c:formatCode="m/d/yyyy;@">
                        <c:v>6/14/2014</c:v>
                      </c:pt>
                      <c:pt idx="119" c:formatCode="m/d/yyyy;@">
                        <c:v>6/16/2014</c:v>
                      </c:pt>
                      <c:pt idx="120" c:formatCode="m/d/yyyy;@">
                        <c:v>6/16/2014</c:v>
                      </c:pt>
                      <c:pt idx="121" c:formatCode="m/d/yyyy;@">
                        <c:v>6/16/2014</c:v>
                      </c:pt>
                      <c:pt idx="122" c:formatCode="m/d/yyyy;@">
                        <c:v>6/17/2014</c:v>
                      </c:pt>
                      <c:pt idx="123" c:formatCode="m/d/yyyy;@">
                        <c:v>6/18/2014</c:v>
                      </c:pt>
                      <c:pt idx="124" c:formatCode="m/d/yyyy;@">
                        <c:v>6/18/2014</c:v>
                      </c:pt>
                      <c:pt idx="125" c:formatCode="m/d/yyyy;@">
                        <c:v>6/18/2014</c:v>
                      </c:pt>
                      <c:pt idx="126" c:formatCode="m/d/yyyy;@">
                        <c:v>6/18/2014</c:v>
                      </c:pt>
                      <c:pt idx="127" c:formatCode="m/d/yyyy;@">
                        <c:v>6/18/2014</c:v>
                      </c:pt>
                      <c:pt idx="128" c:formatCode="m/d/yyyy;@">
                        <c:v>6/19/2014</c:v>
                      </c:pt>
                      <c:pt idx="129" c:formatCode="m/d/yyyy;@">
                        <c:v>6/19/2014</c:v>
                      </c:pt>
                      <c:pt idx="130" c:formatCode="m/d/yyyy;@">
                        <c:v>6/19/2014</c:v>
                      </c:pt>
                      <c:pt idx="131" c:formatCode="m/d/yyyy;@">
                        <c:v>6/20/2014</c:v>
                      </c:pt>
                      <c:pt idx="132" c:formatCode="m/d/yyyy;@">
                        <c:v>6/21/2014</c:v>
                      </c:pt>
                      <c:pt idx="133" c:formatCode="m/d/yyyy;@">
                        <c:v>6/21/2014</c:v>
                      </c:pt>
                      <c:pt idx="134" c:formatCode="m/d/yyyy;@">
                        <c:v>6/22/2014</c:v>
                      </c:pt>
                      <c:pt idx="135" c:formatCode="m/d/yyyy;@">
                        <c:v>6/23/2014</c:v>
                      </c:pt>
                      <c:pt idx="136" c:formatCode="m/d/yyyy;@">
                        <c:v>6/24/2014</c:v>
                      </c:pt>
                      <c:pt idx="137" c:formatCode="m/d/yyyy;@">
                        <c:v>6/25/2014</c:v>
                      </c:pt>
                      <c:pt idx="138" c:formatCode="m/d/yyyy;@">
                        <c:v>6/25/2014</c:v>
                      </c:pt>
                      <c:pt idx="139" c:formatCode="m/d/yyyy;@">
                        <c:v>6/25/2014</c:v>
                      </c:pt>
                      <c:pt idx="140" c:formatCode="m/d/yyyy;@">
                        <c:v>6/26/2014</c:v>
                      </c:pt>
                      <c:pt idx="141" c:formatCode="m/d/yyyy;@">
                        <c:v>6/27/2014</c:v>
                      </c:pt>
                      <c:pt idx="142" c:formatCode="m/d/yyyy;@">
                        <c:v>6/30/2014</c:v>
                      </c:pt>
                      <c:pt idx="143" c:formatCode="m/d/yyyy;@">
                        <c:v>6/30/2014</c:v>
                      </c:pt>
                      <c:pt idx="144" c:formatCode="m/d/yyyy;@">
                        <c:v>6/30/2014</c:v>
                      </c:pt>
                      <c:pt idx="145" c:formatCode="m/d/yyyy;@">
                        <c:v>6/30/2014</c:v>
                      </c:pt>
                      <c:pt idx="146" c:formatCode="m/d/yyyy;@">
                        <c:v>6/30/2014</c:v>
                      </c:pt>
                      <c:pt idx="147" c:formatCode="m/d/yyyy;@">
                        <c:v>7/1/2014</c:v>
                      </c:pt>
                      <c:pt idx="148" c:formatCode="m/d/yyyy;@">
                        <c:v>7/1/2014</c:v>
                      </c:pt>
                      <c:pt idx="149" c:formatCode="m/d/yyyy;@">
                        <c:v>7/2/2014</c:v>
                      </c:pt>
                      <c:pt idx="150" c:formatCode="m/d/yyyy;@">
                        <c:v>7/2/2014</c:v>
                      </c:pt>
                      <c:pt idx="151" c:formatCode="m/d/yyyy;@">
                        <c:v>7/2/2014</c:v>
                      </c:pt>
                      <c:pt idx="152" c:formatCode="m/d/yyyy;@">
                        <c:v>7/5/2014</c:v>
                      </c:pt>
                      <c:pt idx="153" c:formatCode="m/d/yyyy;@">
                        <c:v>7/6/2014</c:v>
                      </c:pt>
                      <c:pt idx="154" c:formatCode="m/d/yyyy;@">
                        <c:v>7/6/2014</c:v>
                      </c:pt>
                      <c:pt idx="155" c:formatCode="m/d/yyyy;@">
                        <c:v>7/7/2014</c:v>
                      </c:pt>
                      <c:pt idx="156" c:formatCode="m/d/yyyy;@">
                        <c:v>7/7/2014</c:v>
                      </c:pt>
                      <c:pt idx="157" c:formatCode="m/d/yyyy;@">
                        <c:v>7/7/2014</c:v>
                      </c:pt>
                      <c:pt idx="158" c:formatCode="m/d/yyyy;@">
                        <c:v>7/8/2014</c:v>
                      </c:pt>
                      <c:pt idx="159" c:formatCode="m/d/yyyy;@">
                        <c:v>7/8/2014</c:v>
                      </c:pt>
                      <c:pt idx="160" c:formatCode="m/d/yyyy;@">
                        <c:v>7/8/2014</c:v>
                      </c:pt>
                      <c:pt idx="161" c:formatCode="m/d/yyyy;@">
                        <c:v>7/8/2014</c:v>
                      </c:pt>
                      <c:pt idx="162" c:formatCode="m/d/yyyy;@">
                        <c:v>7/9/2014</c:v>
                      </c:pt>
                      <c:pt idx="163" c:formatCode="m/d/yyyy;@">
                        <c:v>7/9/2014</c:v>
                      </c:pt>
                      <c:pt idx="164" c:formatCode="m/d/yyyy;@">
                        <c:v>7/9/2014</c:v>
                      </c:pt>
                      <c:pt idx="165" c:formatCode="m/d/yyyy;@">
                        <c:v>7/9/2014</c:v>
                      </c:pt>
                      <c:pt idx="166" c:formatCode="m/d/yyyy;@">
                        <c:v>7/9/2014</c:v>
                      </c:pt>
                      <c:pt idx="167" c:formatCode="m/d/yyyy;@">
                        <c:v>7/9/2014</c:v>
                      </c:pt>
                      <c:pt idx="168" c:formatCode="m/d/yyyy;@">
                        <c:v>7/9/2014</c:v>
                      </c:pt>
                      <c:pt idx="169" c:formatCode="m/d/yyyy;@">
                        <c:v>7/9/2014</c:v>
                      </c:pt>
                      <c:pt idx="170" c:formatCode="m/d/yyyy;@">
                        <c:v>7/9/2014</c:v>
                      </c:pt>
                      <c:pt idx="171" c:formatCode="m/d/yyyy;@">
                        <c:v>7/10/2014</c:v>
                      </c:pt>
                      <c:pt idx="172" c:formatCode="m/d/yyyy;@">
                        <c:v>7/10/2014</c:v>
                      </c:pt>
                      <c:pt idx="173" c:formatCode="m/d/yyyy;@">
                        <c:v>7/10/2014</c:v>
                      </c:pt>
                      <c:pt idx="174" c:formatCode="m/d/yyyy;@">
                        <c:v>7/10/2014</c:v>
                      </c:pt>
                      <c:pt idx="175" c:formatCode="m/d/yyyy;@">
                        <c:v>7/11/2014</c:v>
                      </c:pt>
                      <c:pt idx="176" c:formatCode="m/d/yyyy;@">
                        <c:v>7/11/2014</c:v>
                      </c:pt>
                      <c:pt idx="177" c:formatCode="m/d/yyyy;@">
                        <c:v>7/11/2014</c:v>
                      </c:pt>
                      <c:pt idx="178" c:formatCode="m/d/yyyy;@">
                        <c:v>7/11/2014</c:v>
                      </c:pt>
                      <c:pt idx="179" c:formatCode="m/d/yyyy;@">
                        <c:v>7/13/2014</c:v>
                      </c:pt>
                      <c:pt idx="180" c:formatCode="m/d/yyyy;@">
                        <c:v>7/13/2014</c:v>
                      </c:pt>
                      <c:pt idx="181" c:formatCode="m/d/yyyy;@">
                        <c:v>7/13/2014</c:v>
                      </c:pt>
                      <c:pt idx="182" c:formatCode="m/d/yyyy;@">
                        <c:v>7/14/2014</c:v>
                      </c:pt>
                      <c:pt idx="183" c:formatCode="m/d/yyyy;@">
                        <c:v>7/14/2014</c:v>
                      </c:pt>
                      <c:pt idx="184" c:formatCode="m/d/yyyy;@">
                        <c:v>7/14/2014</c:v>
                      </c:pt>
                      <c:pt idx="185" c:formatCode="m/d/yyyy;@">
                        <c:v>7/14/2014</c:v>
                      </c:pt>
                      <c:pt idx="186" c:formatCode="m/d/yyyy;@">
                        <c:v>7/15/2014</c:v>
                      </c:pt>
                      <c:pt idx="187" c:formatCode="m/d/yyyy;@">
                        <c:v>7/16/2014</c:v>
                      </c:pt>
                      <c:pt idx="188" c:formatCode="m/d/yyyy;@">
                        <c:v>7/16/2014</c:v>
                      </c:pt>
                      <c:pt idx="189" c:formatCode="m/d/yyyy;@">
                        <c:v>7/17/2014</c:v>
                      </c:pt>
                      <c:pt idx="190" c:formatCode="m/d/yyyy;@">
                        <c:v>7/19/2014</c:v>
                      </c:pt>
                      <c:pt idx="191" c:formatCode="m/d/yyyy;@">
                        <c:v>7/19/2014</c:v>
                      </c:pt>
                      <c:pt idx="192" c:formatCode="m/d/yyyy;@">
                        <c:v>7/21/2014</c:v>
                      </c:pt>
                      <c:pt idx="193" c:formatCode="m/d/yyyy;@">
                        <c:v>7/21/2014</c:v>
                      </c:pt>
                      <c:pt idx="194" c:formatCode="m/d/yyyy;@">
                        <c:v>7/21/2014</c:v>
                      </c:pt>
                      <c:pt idx="195" c:formatCode="m/d/yyyy;@">
                        <c:v>7/21/2014</c:v>
                      </c:pt>
                      <c:pt idx="196" c:formatCode="m/d/yyyy;@">
                        <c:v>7/22/2014</c:v>
                      </c:pt>
                      <c:pt idx="197" c:formatCode="m/d/yyyy;@">
                        <c:v>7/22/2014</c:v>
                      </c:pt>
                      <c:pt idx="198" c:formatCode="m/d/yyyy;@">
                        <c:v>7/22/2014</c:v>
                      </c:pt>
                      <c:pt idx="199" c:formatCode="m/d/yyyy;@">
                        <c:v>7/23/2014</c:v>
                      </c:pt>
                      <c:pt idx="200" c:formatCode="m/d/yyyy;@">
                        <c:v>7/23/2014</c:v>
                      </c:pt>
                      <c:pt idx="201" c:formatCode="m/d/yyyy;@">
                        <c:v>7/23/2014</c:v>
                      </c:pt>
                      <c:pt idx="202" c:formatCode="m/d/yyyy;@">
                        <c:v>7/23/2014</c:v>
                      </c:pt>
                      <c:pt idx="203" c:formatCode="m/d/yyyy;@">
                        <c:v>7/24/2014</c:v>
                      </c:pt>
                      <c:pt idx="204" c:formatCode="m/d/yyyy;@">
                        <c:v>7/25/2014</c:v>
                      </c:pt>
                      <c:pt idx="205" c:formatCode="m/d/yyyy;@">
                        <c:v>7/26/2014</c:v>
                      </c:pt>
                      <c:pt idx="206" c:formatCode="m/d/yyyy;@">
                        <c:v>7/28/2014</c:v>
                      </c:pt>
                      <c:pt idx="207" c:formatCode="m/d/yyyy;@">
                        <c:v>7/28/2014</c:v>
                      </c:pt>
                      <c:pt idx="208" c:formatCode="m/d/yyyy;@">
                        <c:v>7/28/2014</c:v>
                      </c:pt>
                      <c:pt idx="209" c:formatCode="m/d/yyyy;@">
                        <c:v>7/28/2014</c:v>
                      </c:pt>
                      <c:pt idx="210" c:formatCode="m/d/yyyy;@">
                        <c:v>7/29/2014</c:v>
                      </c:pt>
                      <c:pt idx="211" c:formatCode="m/d/yyyy;@">
                        <c:v>7/30/2014</c:v>
                      </c:pt>
                      <c:pt idx="212" c:formatCode="m/d/yyyy;@">
                        <c:v>7/30/2014</c:v>
                      </c:pt>
                      <c:pt idx="213" c:formatCode="m/d/yyyy;@">
                        <c:v>7/31/2014</c:v>
                      </c:pt>
                      <c:pt idx="214" c:formatCode="m/d/yyyy;@">
                        <c:v>7/31/2014</c:v>
                      </c:pt>
                      <c:pt idx="215" c:formatCode="m/d/yyyy;@">
                        <c:v>7/31/2014</c:v>
                      </c:pt>
                      <c:pt idx="216" c:formatCode="m/d/yyyy;@">
                        <c:v>7/31/2014</c:v>
                      </c:pt>
                      <c:pt idx="217" c:formatCode="m/d/yyyy;@">
                        <c:v>7/31/2014</c:v>
                      </c:pt>
                      <c:pt idx="218" c:formatCode="m/d/yyyy;@">
                        <c:v>8/1/2014</c:v>
                      </c:pt>
                      <c:pt idx="219" c:formatCode="m/d/yyyy;@">
                        <c:v>8/1/2014</c:v>
                      </c:pt>
                      <c:pt idx="220" c:formatCode="m/d/yyyy;@">
                        <c:v>8/2/2014</c:v>
                      </c:pt>
                      <c:pt idx="221" c:formatCode="m/d/yyyy;@">
                        <c:v>8/2/2014</c:v>
                      </c:pt>
                      <c:pt idx="222" c:formatCode="m/d/yyyy;@">
                        <c:v>8/3/2014</c:v>
                      </c:pt>
                      <c:pt idx="223" c:formatCode="m/d/yyyy;@">
                        <c:v>8/4/2014</c:v>
                      </c:pt>
                      <c:pt idx="224" c:formatCode="m/d/yyyy;@">
                        <c:v>8/5/2014</c:v>
                      </c:pt>
                      <c:pt idx="225" c:formatCode="m/d/yyyy;@">
                        <c:v>8/5/2014</c:v>
                      </c:pt>
                      <c:pt idx="226" c:formatCode="m/d/yyyy;@">
                        <c:v>8/5/2014</c:v>
                      </c:pt>
                      <c:pt idx="227" c:formatCode="m/d/yyyy;@">
                        <c:v>8/7/2014</c:v>
                      </c:pt>
                      <c:pt idx="228" c:formatCode="m/d/yyyy;@">
                        <c:v>8/7/2014</c:v>
                      </c:pt>
                      <c:pt idx="229" c:formatCode="m/d/yyyy;@">
                        <c:v>8/7/2014</c:v>
                      </c:pt>
                      <c:pt idx="230" c:formatCode="m/d/yyyy;@">
                        <c:v>8/7/2014</c:v>
                      </c:pt>
                      <c:pt idx="231" c:formatCode="m/d/yyyy;@">
                        <c:v>8/10/2014</c:v>
                      </c:pt>
                      <c:pt idx="232" c:formatCode="m/d/yyyy;@">
                        <c:v>8/10/2014</c:v>
                      </c:pt>
                      <c:pt idx="233" c:formatCode="m/d/yyyy;@">
                        <c:v>8/11/2014</c:v>
                      </c:pt>
                      <c:pt idx="234" c:formatCode="m/d/yyyy;@">
                        <c:v>8/11/2014</c:v>
                      </c:pt>
                      <c:pt idx="235" c:formatCode="m/d/yyyy;@">
                        <c:v>8/11/2014</c:v>
                      </c:pt>
                      <c:pt idx="236" c:formatCode="m/d/yyyy;@">
                        <c:v>8/11/2014</c:v>
                      </c:pt>
                      <c:pt idx="237" c:formatCode="m/d/yyyy;@">
                        <c:v>8/12/2014</c:v>
                      </c:pt>
                      <c:pt idx="238" c:formatCode="m/d/yyyy;@">
                        <c:v>8/12/2014</c:v>
                      </c:pt>
                      <c:pt idx="239" c:formatCode="m/d/yyyy;@">
                        <c:v>8/12/2014</c:v>
                      </c:pt>
                      <c:pt idx="240" c:formatCode="m/d/yyyy;@">
                        <c:v>8/12/2014</c:v>
                      </c:pt>
                      <c:pt idx="241" c:formatCode="m/d/yyyy;@">
                        <c:v>8/14/2014</c:v>
                      </c:pt>
                      <c:pt idx="242" c:formatCode="m/d/yyyy;@">
                        <c:v>8/14/2014</c:v>
                      </c:pt>
                      <c:pt idx="243" c:formatCode="m/d/yyyy;@">
                        <c:v>8/14/2014</c:v>
                      </c:pt>
                      <c:pt idx="244" c:formatCode="m/d/yyyy;@">
                        <c:v>8/15/2014</c:v>
                      </c:pt>
                      <c:pt idx="245" c:formatCode="m/d/yyyy;@">
                        <c:v>8/15/2014</c:v>
                      </c:pt>
                      <c:pt idx="246" c:formatCode="m/d/yyyy;@">
                        <c:v>8/15/2014</c:v>
                      </c:pt>
                      <c:pt idx="247" c:formatCode="m/d/yyyy;@">
                        <c:v>8/16/2014</c:v>
                      </c:pt>
                      <c:pt idx="248" c:formatCode="m/d/yyyy;@">
                        <c:v>8/17/2014</c:v>
                      </c:pt>
                      <c:pt idx="249" c:formatCode="m/d/yyyy;@">
                        <c:v>8/18/2014</c:v>
                      </c:pt>
                      <c:pt idx="250" c:formatCode="m/d/yyyy;@">
                        <c:v>8/18/2014</c:v>
                      </c:pt>
                      <c:pt idx="251" c:formatCode="m/d/yyyy;@">
                        <c:v>8/18/2014</c:v>
                      </c:pt>
                      <c:pt idx="252" c:formatCode="m/d/yyyy;@">
                        <c:v>8/18/2014</c:v>
                      </c:pt>
                      <c:pt idx="253" c:formatCode="m/d/yyyy;@">
                        <c:v>8/20/2014</c:v>
                      </c:pt>
                      <c:pt idx="254" c:formatCode="m/d/yyyy;@">
                        <c:v>8/21/2014</c:v>
                      </c:pt>
                      <c:pt idx="255" c:formatCode="m/d/yyyy;@">
                        <c:v>8/21/2014</c:v>
                      </c:pt>
                      <c:pt idx="256" c:formatCode="m/d/yyyy;@">
                        <c:v>8/21/2014</c:v>
                      </c:pt>
                      <c:pt idx="257" c:formatCode="m/d/yyyy;@">
                        <c:v>8/24/2014</c:v>
                      </c:pt>
                      <c:pt idx="258" c:formatCode="m/d/yyyy;@">
                        <c:v>8/25/2014</c:v>
                      </c:pt>
                      <c:pt idx="259" c:formatCode="m/d/yyyy;@">
                        <c:v>8/25/2014</c:v>
                      </c:pt>
                      <c:pt idx="260" c:formatCode="m/d/yyyy;@">
                        <c:v>8/26/2014</c:v>
                      </c:pt>
                      <c:pt idx="261" c:formatCode="m/d/yyyy;@">
                        <c:v>8/26/2014</c:v>
                      </c:pt>
                      <c:pt idx="262" c:formatCode="m/d/yyyy;@">
                        <c:v>8/27/2014</c:v>
                      </c:pt>
                      <c:pt idx="263" c:formatCode="m/d/yyyy;@">
                        <c:v>8/27/2014</c:v>
                      </c:pt>
                      <c:pt idx="264" c:formatCode="m/d/yyyy;@">
                        <c:v>8/27/2014</c:v>
                      </c:pt>
                      <c:pt idx="265" c:formatCode="m/d/yyyy;@">
                        <c:v>8/28/2014</c:v>
                      </c:pt>
                      <c:pt idx="266" c:formatCode="m/d/yyyy;@">
                        <c:v>8/28/2014</c:v>
                      </c:pt>
                      <c:pt idx="267" c:formatCode="m/d/yyyy;@">
                        <c:v>8/28/2014</c:v>
                      </c:pt>
                      <c:pt idx="268" c:formatCode="m/d/yyyy;@">
                        <c:v>8/29/2014</c:v>
                      </c:pt>
                      <c:pt idx="269" c:formatCode="m/d/yyyy;@">
                        <c:v>8/29/2014</c:v>
                      </c:pt>
                      <c:pt idx="270" c:formatCode="m/d/yyyy;@">
                        <c:v>8/29/2014</c:v>
                      </c:pt>
                      <c:pt idx="271" c:formatCode="m/d/yyyy;@">
                        <c:v>8/29/2014</c:v>
                      </c:pt>
                      <c:pt idx="272" c:formatCode="m/d/yyyy;@">
                        <c:v>8/30/2014</c:v>
                      </c:pt>
                      <c:pt idx="273" c:formatCode="m/d/yyyy;@">
                        <c:v>8/30/2014</c:v>
                      </c:pt>
                      <c:pt idx="274" c:formatCode="m/d/yyyy;@">
                        <c:v>8/31/2014</c:v>
                      </c:pt>
                      <c:pt idx="275" c:formatCode="m/d/yyyy;@">
                        <c:v>9/1/2014</c:v>
                      </c:pt>
                      <c:pt idx="276" c:formatCode="m/d/yyyy;@">
                        <c:v>9/2/2014</c:v>
                      </c:pt>
                      <c:pt idx="277" c:formatCode="m/d/yyyy;@">
                        <c:v>9/2/2014</c:v>
                      </c:pt>
                      <c:pt idx="278" c:formatCode="m/d/yyyy;@">
                        <c:v>9/2/2014</c:v>
                      </c:pt>
                      <c:pt idx="279" c:formatCode="m/d/yyyy;@">
                        <c:v>9/3/2014</c:v>
                      </c:pt>
                      <c:pt idx="280" c:formatCode="m/d/yyyy;@">
                        <c:v>9/3/2014</c:v>
                      </c:pt>
                      <c:pt idx="281" c:formatCode="m/d/yyyy;@">
                        <c:v>9/3/2014</c:v>
                      </c:pt>
                      <c:pt idx="282" c:formatCode="m/d/yyyy;@">
                        <c:v>9/5/2014</c:v>
                      </c:pt>
                      <c:pt idx="283" c:formatCode="m/d/yyyy;@">
                        <c:v>9/5/2014</c:v>
                      </c:pt>
                      <c:pt idx="284" c:formatCode="m/d/yyyy;@">
                        <c:v>9/6/2014</c:v>
                      </c:pt>
                      <c:pt idx="285" c:formatCode="m/d/yyyy;@">
                        <c:v>9/7/2014</c:v>
                      </c:pt>
                      <c:pt idx="286" c:formatCode="m/d/yyyy;@">
                        <c:v>9/8/2014</c:v>
                      </c:pt>
                      <c:pt idx="287" c:formatCode="m/d/yyyy;@">
                        <c:v>9/8/2014</c:v>
                      </c:pt>
                      <c:pt idx="288" c:formatCode="m/d/yyyy;@">
                        <c:v>9/9/2014</c:v>
                      </c:pt>
                      <c:pt idx="289" c:formatCode="m/d/yyyy;@">
                        <c:v>9/9/2014</c:v>
                      </c:pt>
                      <c:pt idx="290" c:formatCode="m/d/yyyy;@">
                        <c:v>9/11/2014</c:v>
                      </c:pt>
                      <c:pt idx="291" c:formatCode="m/d/yyyy;@">
                        <c:v>9/11/2014</c:v>
                      </c:pt>
                      <c:pt idx="292" c:formatCode="m/d/yyyy;@">
                        <c:v>9/12/2014</c:v>
                      </c:pt>
                      <c:pt idx="293" c:formatCode="m/d/yyyy;@">
                        <c:v>9/12/2014</c:v>
                      </c:pt>
                      <c:pt idx="294" c:formatCode="m/d/yyyy;@">
                        <c:v>9/15/2014</c:v>
                      </c:pt>
                      <c:pt idx="295" c:formatCode="m/d/yyyy;@">
                        <c:v>9/15/2014</c:v>
                      </c:pt>
                      <c:pt idx="296" c:formatCode="m/d/yyyy;@">
                        <c:v>9/16/2014</c:v>
                      </c:pt>
                      <c:pt idx="297" c:formatCode="m/d/yyyy;@">
                        <c:v>9/17/2014</c:v>
                      </c:pt>
                      <c:pt idx="298" c:formatCode="m/d/yyyy;@">
                        <c:v>9/17/2014</c:v>
                      </c:pt>
                      <c:pt idx="299" c:formatCode="m/d/yyyy;@">
                        <c:v>9/18/2014</c:v>
                      </c:pt>
                      <c:pt idx="300" c:formatCode="m/d/yyyy;@">
                        <c:v>9/19/2014</c:v>
                      </c:pt>
                      <c:pt idx="301" c:formatCode="m/d/yyyy;@">
                        <c:v>9/20/2014</c:v>
                      </c:pt>
                      <c:pt idx="302" c:formatCode="m/d/yyyy;@">
                        <c:v>9/20/2014</c:v>
                      </c:pt>
                      <c:pt idx="303" c:formatCode="m/d/yyyy;@">
                        <c:v>9/21/2014</c:v>
                      </c:pt>
                      <c:pt idx="304" c:formatCode="m/d/yyyy;@">
                        <c:v>9/22/2014</c:v>
                      </c:pt>
                      <c:pt idx="305" c:formatCode="m/d/yyyy;@">
                        <c:v>9/23/2014</c:v>
                      </c:pt>
                      <c:pt idx="306" c:formatCode="m/d/yyyy;@">
                        <c:v>9/23/2014</c:v>
                      </c:pt>
                      <c:pt idx="307" c:formatCode="m/d/yyyy;@">
                        <c:v>9/24/2014</c:v>
                      </c:pt>
                      <c:pt idx="308" c:formatCode="m/d/yyyy;@">
                        <c:v>9/27/2014</c:v>
                      </c:pt>
                      <c:pt idx="309" c:formatCode="m/d/yyyy;@">
                        <c:v>9/30/2014</c:v>
                      </c:pt>
                      <c:pt idx="310" c:formatCode="m/d/yyyy;@">
                        <c:v>9/30/2014</c:v>
                      </c:pt>
                      <c:pt idx="311" c:formatCode="m/d/yyyy;@">
                        <c:v>10/2/2014</c:v>
                      </c:pt>
                      <c:pt idx="312" c:formatCode="m/d/yyyy;@">
                        <c:v>10/2/2014</c:v>
                      </c:pt>
                      <c:pt idx="313" c:formatCode="m/d/yyyy;@">
                        <c:v>10/2/2014</c:v>
                      </c:pt>
                      <c:pt idx="314" c:formatCode="m/d/yyyy;@">
                        <c:v>10/3/2014</c:v>
                      </c:pt>
                      <c:pt idx="315" c:formatCode="m/d/yyyy;@">
                        <c:v>10/3/2014</c:v>
                      </c:pt>
                      <c:pt idx="316" c:formatCode="m/d/yyyy;@">
                        <c:v>10/3/2014</c:v>
                      </c:pt>
                      <c:pt idx="317" c:formatCode="m/d/yyyy;@">
                        <c:v>10/4/2014</c:v>
                      </c:pt>
                      <c:pt idx="318" c:formatCode="m/d/yyyy;@">
                        <c:v>10/6/2014</c:v>
                      </c:pt>
                      <c:pt idx="319" c:formatCode="m/d/yyyy;@">
                        <c:v>10/6/2014</c:v>
                      </c:pt>
                      <c:pt idx="320" c:formatCode="m/d/yyyy;@">
                        <c:v>10/8/2014</c:v>
                      </c:pt>
                      <c:pt idx="321" c:formatCode="m/d/yyyy;@">
                        <c:v>10/8/2014</c:v>
                      </c:pt>
                      <c:pt idx="322" c:formatCode="m/d/yyyy;@">
                        <c:v>10/8/2014</c:v>
                      </c:pt>
                      <c:pt idx="323" c:formatCode="m/d/yyyy;@">
                        <c:v>10/9/2014</c:v>
                      </c:pt>
                      <c:pt idx="324" c:formatCode="m/d/yyyy;@">
                        <c:v>10/9/2014</c:v>
                      </c:pt>
                      <c:pt idx="325" c:formatCode="m/d/yyyy;@">
                        <c:v>10/9/2014</c:v>
                      </c:pt>
                      <c:pt idx="326" c:formatCode="m/d/yyyy;@">
                        <c:v>10/10/2014</c:v>
                      </c:pt>
                      <c:pt idx="327" c:formatCode="m/d/yyyy;@">
                        <c:v>10/10/2014</c:v>
                      </c:pt>
                      <c:pt idx="328" c:formatCode="m/d/yyyy;@">
                        <c:v>10/11/2014</c:v>
                      </c:pt>
                      <c:pt idx="329" c:formatCode="m/d/yyyy;@">
                        <c:v>10/11/2014</c:v>
                      </c:pt>
                      <c:pt idx="330" c:formatCode="m/d/yyyy;@">
                        <c:v>10/14/2014</c:v>
                      </c:pt>
                      <c:pt idx="331" c:formatCode="m/d/yyyy;@">
                        <c:v>10/14/2014</c:v>
                      </c:pt>
                      <c:pt idx="332" c:formatCode="m/d/yyyy;@">
                        <c:v>10/15/2014</c:v>
                      </c:pt>
                      <c:pt idx="333" c:formatCode="m/d/yyyy;@">
                        <c:v>10/15/2014</c:v>
                      </c:pt>
                      <c:pt idx="334" c:formatCode="m/d/yyyy;@">
                        <c:v>10/15/2014</c:v>
                      </c:pt>
                      <c:pt idx="335" c:formatCode="m/d/yyyy;@">
                        <c:v>10/15/2014</c:v>
                      </c:pt>
                      <c:pt idx="336" c:formatCode="m/d/yyyy;@">
                        <c:v>10/16/2014</c:v>
                      </c:pt>
                      <c:pt idx="337" c:formatCode="m/d/yyyy;@">
                        <c:v>10/16/2014</c:v>
                      </c:pt>
                      <c:pt idx="338" c:formatCode="m/d/yyyy;@">
                        <c:v>10/16/2014</c:v>
                      </c:pt>
                      <c:pt idx="339" c:formatCode="m/d/yyyy;@">
                        <c:v>10/17/2014</c:v>
                      </c:pt>
                      <c:pt idx="340" c:formatCode="m/d/yyyy;@">
                        <c:v>10/19/2014</c:v>
                      </c:pt>
                      <c:pt idx="341" c:formatCode="m/d/yyyy;@">
                        <c:v>10/20/2014</c:v>
                      </c:pt>
                      <c:pt idx="342" c:formatCode="m/d/yyyy;@">
                        <c:v>10/20/2014</c:v>
                      </c:pt>
                      <c:pt idx="343" c:formatCode="m/d/yyyy;@">
                        <c:v>10/21/2014</c:v>
                      </c:pt>
                      <c:pt idx="344" c:formatCode="m/d/yyyy;@">
                        <c:v>10/22/2014</c:v>
                      </c:pt>
                      <c:pt idx="345" c:formatCode="m/d/yyyy;@">
                        <c:v>10/25/2014</c:v>
                      </c:pt>
                      <c:pt idx="346" c:formatCode="m/d/yyyy;@">
                        <c:v>10/26/2014</c:v>
                      </c:pt>
                      <c:pt idx="347" c:formatCode="m/d/yyyy;@">
                        <c:v>10/27/2014</c:v>
                      </c:pt>
                      <c:pt idx="348" c:formatCode="m/d/yyyy;@">
                        <c:v>10/27/2014</c:v>
                      </c:pt>
                      <c:pt idx="349" c:formatCode="m/d/yyyy;@">
                        <c:v>10/28/2014</c:v>
                      </c:pt>
                      <c:pt idx="350" c:formatCode="m/d/yyyy;@">
                        <c:v>10/28/2014</c:v>
                      </c:pt>
                      <c:pt idx="351" c:formatCode="m/d/yyyy;@">
                        <c:v>10/28/2014</c:v>
                      </c:pt>
                      <c:pt idx="352" c:formatCode="m/d/yyyy;@">
                        <c:v>10/28/2014</c:v>
                      </c:pt>
                      <c:pt idx="353" c:formatCode="m/d/yyyy;@">
                        <c:v>10/28/2014</c:v>
                      </c:pt>
                      <c:pt idx="354" c:formatCode="m/d/yyyy;@">
                        <c:v>10/29/2014</c:v>
                      </c:pt>
                      <c:pt idx="355" c:formatCode="m/d/yyyy;@">
                        <c:v>10/29/2014</c:v>
                      </c:pt>
                      <c:pt idx="356" c:formatCode="m/d/yyyy;@">
                        <c:v>10/29/2014</c:v>
                      </c:pt>
                      <c:pt idx="357" c:formatCode="m/d/yyyy;@">
                        <c:v>10/30/2014</c:v>
                      </c:pt>
                      <c:pt idx="358" c:formatCode="m/d/yyyy;@">
                        <c:v>10/31/2014</c:v>
                      </c:pt>
                      <c:pt idx="359" c:formatCode="m/d/yyyy;@">
                        <c:v>11/1/2014</c:v>
                      </c:pt>
                      <c:pt idx="360" c:formatCode="m/d/yyyy;@">
                        <c:v>11/3/2014</c:v>
                      </c:pt>
                      <c:pt idx="361" c:formatCode="m/d/yyyy;@">
                        <c:v>11/3/2014</c:v>
                      </c:pt>
                      <c:pt idx="362" c:formatCode="m/d/yyyy;@">
                        <c:v>11/4/2014</c:v>
                      </c:pt>
                      <c:pt idx="363" c:formatCode="m/d/yyyy;@">
                        <c:v>11/5/2014</c:v>
                      </c:pt>
                      <c:pt idx="364" c:formatCode="m/d/yyyy;@">
                        <c:v>11/5/2014</c:v>
                      </c:pt>
                      <c:pt idx="365" c:formatCode="m/d/yyyy;@">
                        <c:v>11/5/2014</c:v>
                      </c:pt>
                      <c:pt idx="366" c:formatCode="m/d/yyyy;@">
                        <c:v>11/7/2014</c:v>
                      </c:pt>
                      <c:pt idx="367" c:formatCode="m/d/yyyy;@">
                        <c:v>11/7/2014</c:v>
                      </c:pt>
                      <c:pt idx="368" c:formatCode="m/d/yyyy;@">
                        <c:v>11/7/2014</c:v>
                      </c:pt>
                      <c:pt idx="369" c:formatCode="m/d/yyyy;@">
                        <c:v>11/10/2014</c:v>
                      </c:pt>
                      <c:pt idx="370" c:formatCode="m/d/yyyy;@">
                        <c:v>11/10/2014</c:v>
                      </c:pt>
                      <c:pt idx="371" c:formatCode="m/d/yyyy;@">
                        <c:v>11/10/2014</c:v>
                      </c:pt>
                      <c:pt idx="372" c:formatCode="m/d/yyyy;@">
                        <c:v>11/11/2014</c:v>
                      </c:pt>
                      <c:pt idx="373" c:formatCode="m/d/yyyy;@">
                        <c:v>11/11/2014</c:v>
                      </c:pt>
                      <c:pt idx="374" c:formatCode="m/d/yyyy;@">
                        <c:v>11/11/2014</c:v>
                      </c:pt>
                      <c:pt idx="375" c:formatCode="m/d/yyyy;@">
                        <c:v>11/14/2014</c:v>
                      </c:pt>
                      <c:pt idx="376" c:formatCode="m/d/yyyy;@">
                        <c:v>11/14/2014</c:v>
                      </c:pt>
                      <c:pt idx="377" c:formatCode="m/d/yyyy;@">
                        <c:v>11/17/2014</c:v>
                      </c:pt>
                      <c:pt idx="378" c:formatCode="m/d/yyyy;@">
                        <c:v>11/18/2014</c:v>
                      </c:pt>
                      <c:pt idx="379" c:formatCode="m/d/yyyy;@">
                        <c:v>11/20/2014</c:v>
                      </c:pt>
                      <c:pt idx="380" c:formatCode="m/d/yyyy;@">
                        <c:v>11/21/2014</c:v>
                      </c:pt>
                      <c:pt idx="381" c:formatCode="m/d/yyyy;@">
                        <c:v>11/21/2014</c:v>
                      </c:pt>
                      <c:pt idx="382" c:formatCode="m/d/yyyy;@">
                        <c:v>11/25/2014</c:v>
                      </c:pt>
                      <c:pt idx="383" c:formatCode="m/d/yyyy;@">
                        <c:v>11/25/2014</c:v>
                      </c:pt>
                      <c:pt idx="384" c:formatCode="m/d/yyyy;@">
                        <c:v>11/26/2014</c:v>
                      </c:pt>
                      <c:pt idx="385" c:formatCode="m/d/yyyy;@">
                        <c:v>11/27/2014</c:v>
                      </c:pt>
                      <c:pt idx="386" c:formatCode="m/d/yyyy;@">
                        <c:v>11/28/2014</c:v>
                      </c:pt>
                      <c:pt idx="387" c:formatCode="m/d/yyyy;@">
                        <c:v>11/28/2014</c:v>
                      </c:pt>
                      <c:pt idx="388" c:formatCode="m/d/yyyy;@">
                        <c:v>12/1/2014</c:v>
                      </c:pt>
                      <c:pt idx="389" c:formatCode="m/d/yyyy;@">
                        <c:v>12/1/2014</c:v>
                      </c:pt>
                      <c:pt idx="390" c:formatCode="m/d/yyyy;@">
                        <c:v>12/1/2014</c:v>
                      </c:pt>
                      <c:pt idx="391" c:formatCode="m/d/yyyy;@">
                        <c:v>12/2/2014</c:v>
                      </c:pt>
                      <c:pt idx="392" c:formatCode="m/d/yyyy;@">
                        <c:v>12/2/2014</c:v>
                      </c:pt>
                      <c:pt idx="393" c:formatCode="m/d/yyyy;@">
                        <c:v>12/2/2014</c:v>
                      </c:pt>
                      <c:pt idx="394" c:formatCode="m/d/yyyy;@">
                        <c:v>12/2/2014</c:v>
                      </c:pt>
                      <c:pt idx="395" c:formatCode="m/d/yyyy;@">
                        <c:v>12/2/2014</c:v>
                      </c:pt>
                      <c:pt idx="396" c:formatCode="m/d/yyyy;@">
                        <c:v>12/3/2014</c:v>
                      </c:pt>
                      <c:pt idx="397" c:formatCode="m/d/yyyy;@">
                        <c:v>12/4/2014</c:v>
                      </c:pt>
                      <c:pt idx="398" c:formatCode="m/d/yyyy;@">
                        <c:v>12/4/2014</c:v>
                      </c:pt>
                      <c:pt idx="399" c:formatCode="m/d/yyyy;@">
                        <c:v>12/8/2014</c:v>
                      </c:pt>
                      <c:pt idx="400" c:formatCode="m/d/yyyy;@">
                        <c:v>12/8/2014</c:v>
                      </c:pt>
                      <c:pt idx="401" c:formatCode="m/d/yyyy;@">
                        <c:v>12/9/2014</c:v>
                      </c:pt>
                      <c:pt idx="402" c:formatCode="m/d/yyyy;@">
                        <c:v>12/9/2014</c:v>
                      </c:pt>
                      <c:pt idx="403" c:formatCode="m/d/yyyy;@">
                        <c:v>12/9/2014</c:v>
                      </c:pt>
                      <c:pt idx="404" c:formatCode="m/d/yyyy;@">
                        <c:v>12/9/2014</c:v>
                      </c:pt>
                      <c:pt idx="405" c:formatCode="m/d/yyyy;@">
                        <c:v>12/9/2014</c:v>
                      </c:pt>
                      <c:pt idx="406" c:formatCode="m/d/yyyy;@">
                        <c:v>12/9/2014</c:v>
                      </c:pt>
                      <c:pt idx="407" c:formatCode="m/d/yyyy;@">
                        <c:v>12/10/2014</c:v>
                      </c:pt>
                      <c:pt idx="408" c:formatCode="m/d/yyyy;@">
                        <c:v>12/12/2014</c:v>
                      </c:pt>
                      <c:pt idx="409" c:formatCode="m/d/yyyy;@">
                        <c:v>12/15/2014</c:v>
                      </c:pt>
                      <c:pt idx="410" c:formatCode="m/d/yyyy;@">
                        <c:v>12/15/2014</c:v>
                      </c:pt>
                      <c:pt idx="411" c:formatCode="m/d/yyyy;@">
                        <c:v>12/16/2014</c:v>
                      </c:pt>
                      <c:pt idx="412" c:formatCode="m/d/yyyy;@">
                        <c:v>12/16/2014</c:v>
                      </c:pt>
                      <c:pt idx="413" c:formatCode="m/d/yyyy;@">
                        <c:v>12/17/2014</c:v>
                      </c:pt>
                      <c:pt idx="414" c:formatCode="m/d/yyyy;@">
                        <c:v>12/17/2014</c:v>
                      </c:pt>
                      <c:pt idx="415" c:formatCode="m/d/yyyy;@">
                        <c:v>12/17/2014</c:v>
                      </c:pt>
                      <c:pt idx="416" c:formatCode="m/d/yyyy;@">
                        <c:v>12/17/2014</c:v>
                      </c:pt>
                      <c:pt idx="417" c:formatCode="m/d/yyyy;@">
                        <c:v>12/17/2014</c:v>
                      </c:pt>
                      <c:pt idx="418" c:formatCode="m/d/yyyy;@">
                        <c:v>12/18/2014</c:v>
                      </c:pt>
                      <c:pt idx="419" c:formatCode="m/d/yyyy;@">
                        <c:v>12/20/2014</c:v>
                      </c:pt>
                      <c:pt idx="420" c:formatCode="m/d/yyyy;@">
                        <c:v>12/22/2014</c:v>
                      </c:pt>
                      <c:pt idx="421" c:formatCode="m/d/yyyy;@">
                        <c:v>12/22/2014</c:v>
                      </c:pt>
                      <c:pt idx="422" c:formatCode="m/d/yyyy;@">
                        <c:v>12/23/2014</c:v>
                      </c:pt>
                      <c:pt idx="423" c:formatCode="m/d/yyyy;@">
                        <c:v>12/24/2014</c:v>
                      </c:pt>
                      <c:pt idx="424" c:formatCode="m/d/yyyy;@">
                        <c:v>12/26/2014</c:v>
                      </c:pt>
                      <c:pt idx="425" c:formatCode="m/d/yyyy;@">
                        <c:v>12/29/2014</c:v>
                      </c:pt>
                      <c:pt idx="426" c:formatCode="m/d/yyyy;@">
                        <c:v>12/29/2014</c:v>
                      </c:pt>
                      <c:pt idx="427" c:formatCode="m/d/yyyy;@">
                        <c:v>12/30/2014</c:v>
                      </c:pt>
                      <c:pt idx="428" c:formatCode="m/d/yyyy;@">
                        <c:v>12/31/2014</c:v>
                      </c:pt>
                      <c:pt idx="429" c:formatCode="m/d/yyyy;@">
                        <c:v>1/2/2015</c:v>
                      </c:pt>
                      <c:pt idx="430" c:formatCode="m/d/yyyy;@">
                        <c:v>1/3/2015</c:v>
                      </c:pt>
                      <c:pt idx="431" c:formatCode="m/d/yyyy;@">
                        <c:v>1/5/2015</c:v>
                      </c:pt>
                      <c:pt idx="432" c:formatCode="m/d/yyyy;@">
                        <c:v>1/6/2015</c:v>
                      </c:pt>
                      <c:pt idx="433" c:formatCode="m/d/yyyy;@">
                        <c:v>1/7/2015</c:v>
                      </c:pt>
                      <c:pt idx="434" c:formatCode="m/d/yyyy;@">
                        <c:v>1/9/2015</c:v>
                      </c:pt>
                      <c:pt idx="435" c:formatCode="m/d/yyyy;@">
                        <c:v>1/9/2015</c:v>
                      </c:pt>
                      <c:pt idx="436" c:formatCode="m/d/yyyy;@">
                        <c:v>1/12/2015</c:v>
                      </c:pt>
                      <c:pt idx="437" c:formatCode="m/d/yyyy;@">
                        <c:v>1/12/2015</c:v>
                      </c:pt>
                      <c:pt idx="438" c:formatCode="m/d/yyyy;@">
                        <c:v>1/12/2015</c:v>
                      </c:pt>
                      <c:pt idx="439" c:formatCode="m/d/yyyy;@">
                        <c:v>1/12/2015</c:v>
                      </c:pt>
                      <c:pt idx="440" c:formatCode="m/d/yyyy;@">
                        <c:v>1/12/2015</c:v>
                      </c:pt>
                      <c:pt idx="441" c:formatCode="m/d/yyyy;@">
                        <c:v>1/12/2015</c:v>
                      </c:pt>
                      <c:pt idx="442" c:formatCode="m/d/yyyy;@">
                        <c:v>1/12/2015</c:v>
                      </c:pt>
                      <c:pt idx="443" c:formatCode="m/d/yyyy;@">
                        <c:v>1/13/2015</c:v>
                      </c:pt>
                      <c:pt idx="444" c:formatCode="m/d/yyyy;@">
                        <c:v>1/13/2015</c:v>
                      </c:pt>
                      <c:pt idx="445" c:formatCode="m/d/yyyy;@">
                        <c:v>1/13/2015</c:v>
                      </c:pt>
                      <c:pt idx="446" c:formatCode="m/d/yyyy;@">
                        <c:v>1/14/2015</c:v>
                      </c:pt>
                      <c:pt idx="447" c:formatCode="m/d/yyyy;@">
                        <c:v>1/14/2015</c:v>
                      </c:pt>
                      <c:pt idx="448" c:formatCode="m/d/yyyy;@">
                        <c:v>1/14/2015</c:v>
                      </c:pt>
                      <c:pt idx="449" c:formatCode="m/d/yyyy;@">
                        <c:v>1/15/2015</c:v>
                      </c:pt>
                      <c:pt idx="450" c:formatCode="m/d/yyyy;@">
                        <c:v>1/15/2015</c:v>
                      </c:pt>
                      <c:pt idx="451" c:formatCode="m/d/yyyy;@">
                        <c:v>1/16/2015</c:v>
                      </c:pt>
                      <c:pt idx="452" c:formatCode="m/d/yyyy;@">
                        <c:v>1/16/2015</c:v>
                      </c:pt>
                      <c:pt idx="453" c:formatCode="m/d/yyyy;@">
                        <c:v>1/16/2015</c:v>
                      </c:pt>
                      <c:pt idx="454" c:formatCode="m/d/yyyy;@">
                        <c:v>1/16/2015</c:v>
                      </c:pt>
                      <c:pt idx="455" c:formatCode="m/d/yyyy;@">
                        <c:v>1/17/2015</c:v>
                      </c:pt>
                      <c:pt idx="456" c:formatCode="m/d/yyyy;@">
                        <c:v>1/18/2015</c:v>
                      </c:pt>
                      <c:pt idx="457" c:formatCode="m/d/yyyy;@">
                        <c:v>1/19/2015</c:v>
                      </c:pt>
                      <c:pt idx="458" c:formatCode="m/d/yyyy;@">
                        <c:v>1/20/2015</c:v>
                      </c:pt>
                      <c:pt idx="459" c:formatCode="m/d/yyyy;@">
                        <c:v>1/21/2015</c:v>
                      </c:pt>
                      <c:pt idx="460" c:formatCode="m/d/yyyy;@">
                        <c:v>1/22/2015</c:v>
                      </c:pt>
                      <c:pt idx="461" c:formatCode="m/d/yyyy;@">
                        <c:v>1/22/2015</c:v>
                      </c:pt>
                      <c:pt idx="462" c:formatCode="m/d/yyyy;@">
                        <c:v>1/22/2015</c:v>
                      </c:pt>
                      <c:pt idx="463" c:formatCode="m/d/yyyy;@">
                        <c:v>1/22/2015</c:v>
                      </c:pt>
                      <c:pt idx="464" c:formatCode="m/d/yyyy;@">
                        <c:v>1/23/2015</c:v>
                      </c:pt>
                      <c:pt idx="465" c:formatCode="m/d/yyyy;@">
                        <c:v>1/24/2015</c:v>
                      </c:pt>
                      <c:pt idx="466" c:formatCode="m/d/yyyy;@">
                        <c:v>1/25/2015</c:v>
                      </c:pt>
                      <c:pt idx="467" c:formatCode="m/d/yyyy;@">
                        <c:v>1/27/2015</c:v>
                      </c:pt>
                      <c:pt idx="468" c:formatCode="m/d/yyyy;@">
                        <c:v>1/27/2015</c:v>
                      </c:pt>
                      <c:pt idx="469" c:formatCode="m/d/yyyy;@">
                        <c:v>1/27/2015</c:v>
                      </c:pt>
                      <c:pt idx="470" c:formatCode="m/d/yyyy;@">
                        <c:v>1/27/2015</c:v>
                      </c:pt>
                      <c:pt idx="471" c:formatCode="m/d/yyyy;@">
                        <c:v>1/28/2015</c:v>
                      </c:pt>
                      <c:pt idx="472" c:formatCode="m/d/yyyy;@">
                        <c:v>1/28/2015</c:v>
                      </c:pt>
                      <c:pt idx="473" c:formatCode="m/d/yyyy;@">
                        <c:v>1/30/2015</c:v>
                      </c:pt>
                      <c:pt idx="474" c:formatCode="m/d/yyyy;@">
                        <c:v>1/30/2015</c:v>
                      </c:pt>
                      <c:pt idx="475" c:formatCode="m/d/yyyy;@">
                        <c:v>1/30/2015</c:v>
                      </c:pt>
                      <c:pt idx="476" c:formatCode="m/d/yyyy;@">
                        <c:v>2/1/2015</c:v>
                      </c:pt>
                      <c:pt idx="477" c:formatCode="m/d/yyyy;@">
                        <c:v>2/1/2015</c:v>
                      </c:pt>
                      <c:pt idx="478" c:formatCode="m/d/yyyy;@">
                        <c:v>2/1/2015</c:v>
                      </c:pt>
                      <c:pt idx="479" c:formatCode="m/d/yyyy;@">
                        <c:v>2/2/2015</c:v>
                      </c:pt>
                      <c:pt idx="480" c:formatCode="m/d/yyyy;@">
                        <c:v>2/2/2015</c:v>
                      </c:pt>
                      <c:pt idx="481" c:formatCode="m/d/yyyy;@">
                        <c:v>2/2/2015</c:v>
                      </c:pt>
                      <c:pt idx="482" c:formatCode="m/d/yyyy;@">
                        <c:v>2/2/2015</c:v>
                      </c:pt>
                      <c:pt idx="483" c:formatCode="m/d/yyyy;@">
                        <c:v>2/3/2015</c:v>
                      </c:pt>
                      <c:pt idx="484" c:formatCode="m/d/yyyy;@">
                        <c:v>2/4/2015</c:v>
                      </c:pt>
                      <c:pt idx="485" c:formatCode="m/d/yyyy;@">
                        <c:v>2/4/2015</c:v>
                      </c:pt>
                      <c:pt idx="486" c:formatCode="m/d/yyyy;@">
                        <c:v>2/5/2015</c:v>
                      </c:pt>
                      <c:pt idx="487" c:formatCode="m/d/yyyy;@">
                        <c:v>2/6/2015</c:v>
                      </c:pt>
                      <c:pt idx="488" c:formatCode="m/d/yyyy;@">
                        <c:v>2/6/2015</c:v>
                      </c:pt>
                      <c:pt idx="489" c:formatCode="m/d/yyyy;@">
                        <c:v>2/6/2015</c:v>
                      </c:pt>
                      <c:pt idx="490" c:formatCode="m/d/yyyy;@">
                        <c:v>2/6/2015</c:v>
                      </c:pt>
                      <c:pt idx="491" c:formatCode="m/d/yyyy;@">
                        <c:v>2/7/2015</c:v>
                      </c:pt>
                      <c:pt idx="492" c:formatCode="m/d/yyyy;@">
                        <c:v>2/9/2015</c:v>
                      </c:pt>
                      <c:pt idx="493" c:formatCode="m/d/yyyy;@">
                        <c:v>2/9/2015</c:v>
                      </c:pt>
                      <c:pt idx="494" c:formatCode="m/d/yyyy;@">
                        <c:v>2/10/2015</c:v>
                      </c:pt>
                      <c:pt idx="495" c:formatCode="m/d/yyyy;@">
                        <c:v>2/12/2015</c:v>
                      </c:pt>
                      <c:pt idx="496" c:formatCode="m/d/yyyy;@">
                        <c:v>2/12/2015</c:v>
                      </c:pt>
                      <c:pt idx="497" c:formatCode="m/d/yyyy;@">
                        <c:v>2/13/2015</c:v>
                      </c:pt>
                      <c:pt idx="498" c:formatCode="m/d/yyyy;@">
                        <c:v>2/15/2015</c:v>
                      </c:pt>
                      <c:pt idx="499" c:formatCode="m/d/yyyy;@">
                        <c:v>2/15/2015</c:v>
                      </c:pt>
                      <c:pt idx="500" c:formatCode="m/d/yyyy;@">
                        <c:v>2/15/2015</c:v>
                      </c:pt>
                      <c:pt idx="501" c:formatCode="m/d/yyyy;@">
                        <c:v>2/17/2015</c:v>
                      </c:pt>
                      <c:pt idx="502" c:formatCode="m/d/yyyy;@">
                        <c:v>2/18/2015</c:v>
                      </c:pt>
                      <c:pt idx="503" c:formatCode="m/d/yyyy;@">
                        <c:v>2/18/2015</c:v>
                      </c:pt>
                      <c:pt idx="504" c:formatCode="m/d/yyyy;@">
                        <c:v>2/18/2015</c:v>
                      </c:pt>
                      <c:pt idx="505" c:formatCode="m/d/yyyy;@">
                        <c:v>2/18/2015</c:v>
                      </c:pt>
                      <c:pt idx="506" c:formatCode="m/d/yyyy;@">
                        <c:v>2/18/2015</c:v>
                      </c:pt>
                      <c:pt idx="507" c:formatCode="m/d/yyyy;@">
                        <c:v>2/18/2015</c:v>
                      </c:pt>
                      <c:pt idx="508" c:formatCode="m/d/yyyy;@">
                        <c:v>2/18/2015</c:v>
                      </c:pt>
                      <c:pt idx="509" c:formatCode="m/d/yyyy;@">
                        <c:v>2/18/2015</c:v>
                      </c:pt>
                      <c:pt idx="510" c:formatCode="m/d/yyyy;@">
                        <c:v>2/18/2015</c:v>
                      </c:pt>
                      <c:pt idx="511" c:formatCode="m/d/yyyy;@">
                        <c:v>2/19/2015</c:v>
                      </c:pt>
                      <c:pt idx="512" c:formatCode="m/d/yyyy;@">
                        <c:v>2/19/2015</c:v>
                      </c:pt>
                      <c:pt idx="513" c:formatCode="m/d/yyyy;@">
                        <c:v>2/19/2015</c:v>
                      </c:pt>
                      <c:pt idx="514" c:formatCode="m/d/yyyy;@">
                        <c:v>2/20/2015</c:v>
                      </c:pt>
                      <c:pt idx="515" c:formatCode="m/d/yyyy;@">
                        <c:v>2/20/2015</c:v>
                      </c:pt>
                      <c:pt idx="516" c:formatCode="m/d/yyyy;@">
                        <c:v>2/21/2015</c:v>
                      </c:pt>
                      <c:pt idx="517" c:formatCode="m/d/yyyy;@">
                        <c:v>2/21/2015</c:v>
                      </c:pt>
                      <c:pt idx="518" c:formatCode="m/d/yyyy;@">
                        <c:v>2/21/2015</c:v>
                      </c:pt>
                      <c:pt idx="519" c:formatCode="m/d/yyyy;@">
                        <c:v>2/21/2015</c:v>
                      </c:pt>
                      <c:pt idx="520" c:formatCode="m/d/yyyy;@">
                        <c:v>2/22/2015</c:v>
                      </c:pt>
                      <c:pt idx="521" c:formatCode="m/d/yyyy;@">
                        <c:v>2/22/2015</c:v>
                      </c:pt>
                      <c:pt idx="522" c:formatCode="m/d/yyyy;@">
                        <c:v>2/22/2015</c:v>
                      </c:pt>
                      <c:pt idx="523" c:formatCode="m/d/yyyy;@">
                        <c:v>2/23/2015</c:v>
                      </c:pt>
                      <c:pt idx="524" c:formatCode="m/d/yyyy;@">
                        <c:v>2/23/2015</c:v>
                      </c:pt>
                      <c:pt idx="525" c:formatCode="m/d/yyyy;@">
                        <c:v>2/23/2015</c:v>
                      </c:pt>
                      <c:pt idx="526" c:formatCode="m/d/yyyy;@">
                        <c:v>2/24/2015</c:v>
                      </c:pt>
                      <c:pt idx="527" c:formatCode="m/d/yyyy;@">
                        <c:v>2/24/2015</c:v>
                      </c:pt>
                      <c:pt idx="528" c:formatCode="m/d/yyyy;@">
                        <c:v>2/24/2015</c:v>
                      </c:pt>
                      <c:pt idx="529" c:formatCode="m/d/yyyy;@">
                        <c:v>2/24/2015</c:v>
                      </c:pt>
                      <c:pt idx="530" c:formatCode="m/d/yyyy;@">
                        <c:v>2/24/2015</c:v>
                      </c:pt>
                      <c:pt idx="531" c:formatCode="m/d/yyyy;@">
                        <c:v>2/25/2015</c:v>
                      </c:pt>
                      <c:pt idx="532" c:formatCode="m/d/yyyy;@">
                        <c:v>2/25/2015</c:v>
                      </c:pt>
                      <c:pt idx="533" c:formatCode="m/d/yyyy;@">
                        <c:v>2/25/2015</c:v>
                      </c:pt>
                      <c:pt idx="534" c:formatCode="m/d/yyyy;@">
                        <c:v>2/26/2015</c:v>
                      </c:pt>
                      <c:pt idx="535" c:formatCode="m/d/yyyy;@">
                        <c:v>2/26/2015</c:v>
                      </c:pt>
                      <c:pt idx="536" c:formatCode="m/d/yyyy;@">
                        <c:v>2/27/2015</c:v>
                      </c:pt>
                      <c:pt idx="537" c:formatCode="m/d/yyyy;@">
                        <c:v>2/27/2015</c:v>
                      </c:pt>
                      <c:pt idx="538" c:formatCode="m/d/yyyy;@">
                        <c:v>2/27/2015</c:v>
                      </c:pt>
                      <c:pt idx="539" c:formatCode="m/d/yyyy;@">
                        <c:v>3/1/2015</c:v>
                      </c:pt>
                      <c:pt idx="540" c:formatCode="m/d/yyyy;@">
                        <c:v>3/1/2015</c:v>
                      </c:pt>
                      <c:pt idx="541" c:formatCode="m/d/yyyy;@">
                        <c:v>3/1/2015</c:v>
                      </c:pt>
                      <c:pt idx="542" c:formatCode="m/d/yyyy;@">
                        <c:v>3/2/2015</c:v>
                      </c:pt>
                      <c:pt idx="543" c:formatCode="m/d/yyyy;@">
                        <c:v>3/2/2015</c:v>
                      </c:pt>
                      <c:pt idx="544" c:formatCode="m/d/yyyy;@">
                        <c:v>3/2/2015</c:v>
                      </c:pt>
                      <c:pt idx="545" c:formatCode="m/d/yyyy;@">
                        <c:v>3/2/2015</c:v>
                      </c:pt>
                      <c:pt idx="546" c:formatCode="m/d/yyyy;@">
                        <c:v>3/2/2015</c:v>
                      </c:pt>
                      <c:pt idx="547" c:formatCode="m/d/yyyy;@">
                        <c:v>3/4/2015</c:v>
                      </c:pt>
                      <c:pt idx="548" c:formatCode="m/d/yyyy;@">
                        <c:v>3/4/2015</c:v>
                      </c:pt>
                      <c:pt idx="549" c:formatCode="m/d/yyyy;@">
                        <c:v>3/5/2015</c:v>
                      </c:pt>
                      <c:pt idx="550" c:formatCode="m/d/yyyy;@">
                        <c:v>3/6/2015</c:v>
                      </c:pt>
                      <c:pt idx="551" c:formatCode="m/d/yyyy;@">
                        <c:v>3/6/2015</c:v>
                      </c:pt>
                      <c:pt idx="552" c:formatCode="m/d/yyyy;@">
                        <c:v>3/9/2015</c:v>
                      </c:pt>
                      <c:pt idx="553" c:formatCode="m/d/yyyy;@">
                        <c:v>3/9/2015</c:v>
                      </c:pt>
                      <c:pt idx="554" c:formatCode="m/d/yyyy;@">
                        <c:v>3/10/2015</c:v>
                      </c:pt>
                      <c:pt idx="555" c:formatCode="m/d/yyyy;@">
                        <c:v>3/11/2015</c:v>
                      </c:pt>
                      <c:pt idx="556" c:formatCode="m/d/yyyy;@">
                        <c:v>3/12/2015</c:v>
                      </c:pt>
                      <c:pt idx="557" c:formatCode="m/d/yyyy;@">
                        <c:v>3/12/2015</c:v>
                      </c:pt>
                      <c:pt idx="558" c:formatCode="m/d/yyyy;@">
                        <c:v>3/12/2015</c:v>
                      </c:pt>
                      <c:pt idx="559" c:formatCode="m/d/yyyy;@">
                        <c:v>3/14/2015</c:v>
                      </c:pt>
                      <c:pt idx="560" c:formatCode="m/d/yyyy;@">
                        <c:v>3/15/2015</c:v>
                      </c:pt>
                      <c:pt idx="561" c:formatCode="m/d/yyyy;@">
                        <c:v>3/16/2015</c:v>
                      </c:pt>
                      <c:pt idx="562" c:formatCode="m/d/yyyy;@">
                        <c:v>3/18/2015</c:v>
                      </c:pt>
                      <c:pt idx="563" c:formatCode="m/d/yyyy;@">
                        <c:v>3/18/2015</c:v>
                      </c:pt>
                      <c:pt idx="564" c:formatCode="m/d/yyyy;@">
                        <c:v>3/20/2015</c:v>
                      </c:pt>
                      <c:pt idx="565" c:formatCode="m/d/yyyy;@">
                        <c:v>3/21/2015</c:v>
                      </c:pt>
                      <c:pt idx="566" c:formatCode="m/d/yyyy;@">
                        <c:v>3/23/2015</c:v>
                      </c:pt>
                      <c:pt idx="567" c:formatCode="m/d/yyyy;@">
                        <c:v>3/24/2015</c:v>
                      </c:pt>
                      <c:pt idx="568" c:formatCode="m/d/yyyy;@">
                        <c:v>3/24/2015</c:v>
                      </c:pt>
                      <c:pt idx="569" c:formatCode="m/d/yyyy;@">
                        <c:v>3/25/2015</c:v>
                      </c:pt>
                      <c:pt idx="570" c:formatCode="m/d/yyyy;@">
                        <c:v>3/25/2015</c:v>
                      </c:pt>
                      <c:pt idx="571" c:formatCode="m/d/yyyy;@">
                        <c:v>3/26/2015</c:v>
                      </c:pt>
                      <c:pt idx="572" c:formatCode="m/d/yyyy;@">
                        <c:v>3/26/2015</c:v>
                      </c:pt>
                      <c:pt idx="573" c:formatCode="m/d/yyyy;@">
                        <c:v>3/27/2015</c:v>
                      </c:pt>
                      <c:pt idx="574" c:formatCode="m/d/yyyy;@">
                        <c:v>3/27/2015</c:v>
                      </c:pt>
                      <c:pt idx="575" c:formatCode="m/d/yyyy;@">
                        <c:v>3/30/2015</c:v>
                      </c:pt>
                      <c:pt idx="576" c:formatCode="m/d/yyyy;@">
                        <c:v>3/30/2015</c:v>
                      </c:pt>
                      <c:pt idx="577" c:formatCode="m/d/yyyy;@">
                        <c:v>4/1/2015</c:v>
                      </c:pt>
                      <c:pt idx="578" c:formatCode="m/d/yyyy;@">
                        <c:v>4/1/2015</c:v>
                      </c:pt>
                      <c:pt idx="579" c:formatCode="m/d/yyyy;@">
                        <c:v>4/2/2015</c:v>
                      </c:pt>
                      <c:pt idx="580" c:formatCode="m/d/yyyy;@">
                        <c:v>4/3/2015</c:v>
                      </c:pt>
                      <c:pt idx="581" c:formatCode="m/d/yyyy;@">
                        <c:v>4/3/2015</c:v>
                      </c:pt>
                      <c:pt idx="582" c:formatCode="m/d/yyyy;@">
                        <c:v>4/3/2015</c:v>
                      </c:pt>
                      <c:pt idx="583" c:formatCode="m/d/yyyy;@">
                        <c:v>4/3/2015</c:v>
                      </c:pt>
                      <c:pt idx="584" c:formatCode="m/d/yyyy;@">
                        <c:v>4/4/2015</c:v>
                      </c:pt>
                      <c:pt idx="585" c:formatCode="m/d/yyyy;@">
                        <c:v>4/6/2015</c:v>
                      </c:pt>
                      <c:pt idx="586" c:formatCode="m/d/yyyy;@">
                        <c:v>4/6/2015</c:v>
                      </c:pt>
                      <c:pt idx="587" c:formatCode="m/d/yyyy;@">
                        <c:v>4/7/2015</c:v>
                      </c:pt>
                      <c:pt idx="588" c:formatCode="m/d/yyyy;@">
                        <c:v>4/7/2015</c:v>
                      </c:pt>
                      <c:pt idx="589" c:formatCode="m/d/yyyy;@">
                        <c:v>4/7/2015</c:v>
                      </c:pt>
                      <c:pt idx="590" c:formatCode="m/d/yyyy;@">
                        <c:v>4/8/2015</c:v>
                      </c:pt>
                      <c:pt idx="591" c:formatCode="m/d/yyyy;@">
                        <c:v>4/8/2015</c:v>
                      </c:pt>
                      <c:pt idx="592" c:formatCode="m/d/yyyy;@">
                        <c:v>4/9/2015</c:v>
                      </c:pt>
                      <c:pt idx="593" c:formatCode="m/d/yyyy;@">
                        <c:v>4/9/2015</c:v>
                      </c:pt>
                      <c:pt idx="594" c:formatCode="m/d/yyyy;@">
                        <c:v>4/9/2015</c:v>
                      </c:pt>
                      <c:pt idx="595" c:formatCode="m/d/yyyy;@">
                        <c:v>4/9/2015</c:v>
                      </c:pt>
                      <c:pt idx="596" c:formatCode="m/d/yyyy;@">
                        <c:v>4/9/2015</c:v>
                      </c:pt>
                      <c:pt idx="597" c:formatCode="m/d/yyyy;@">
                        <c:v>4/9/2015</c:v>
                      </c:pt>
                      <c:pt idx="598" c:formatCode="m/d/yyyy;@">
                        <c:v>4/10/2015</c:v>
                      </c:pt>
                      <c:pt idx="599" c:formatCode="m/d/yyyy;@">
                        <c:v>4/11/2015</c:v>
                      </c:pt>
                      <c:pt idx="600" c:formatCode="m/d/yyyy;@">
                        <c:v>4/13/2015</c:v>
                      </c:pt>
                      <c:pt idx="601" c:formatCode="m/d/yyyy;@">
                        <c:v>4/13/2015</c:v>
                      </c:pt>
                      <c:pt idx="602" c:formatCode="m/d/yyyy;@">
                        <c:v>4/13/2015</c:v>
                      </c:pt>
                      <c:pt idx="603" c:formatCode="m/d/yyyy;@">
                        <c:v>4/13/2015</c:v>
                      </c:pt>
                      <c:pt idx="604" c:formatCode="m/d/yyyy;@">
                        <c:v>4/13/2015</c:v>
                      </c:pt>
                      <c:pt idx="605" c:formatCode="m/d/yyyy;@">
                        <c:v>4/14/2015</c:v>
                      </c:pt>
                      <c:pt idx="606" c:formatCode="m/d/yyyy;@">
                        <c:v>4/15/2015</c:v>
                      </c:pt>
                      <c:pt idx="607" c:formatCode="m/d/yyyy;@">
                        <c:v>4/15/2015</c:v>
                      </c:pt>
                      <c:pt idx="608" c:formatCode="m/d/yyyy;@">
                        <c:v>4/17/2015</c:v>
                      </c:pt>
                      <c:pt idx="609" c:formatCode="m/d/yyyy;@">
                        <c:v>4/17/2015</c:v>
                      </c:pt>
                      <c:pt idx="610" c:formatCode="m/d/yyyy;@">
                        <c:v>4/17/2015</c:v>
                      </c:pt>
                      <c:pt idx="611" c:formatCode="m/d/yyyy;@">
                        <c:v>4/20/2015</c:v>
                      </c:pt>
                      <c:pt idx="612" c:formatCode="m/d/yyyy;@">
                        <c:v>4/20/2015</c:v>
                      </c:pt>
                      <c:pt idx="613" c:formatCode="m/d/yyyy;@">
                        <c:v>4/21/2015</c:v>
                      </c:pt>
                      <c:pt idx="614" c:formatCode="m/d/yyyy;@">
                        <c:v>4/21/2015</c:v>
                      </c:pt>
                      <c:pt idx="615" c:formatCode="m/d/yyyy;@">
                        <c:v>4/22/2015</c:v>
                      </c:pt>
                      <c:pt idx="616" c:formatCode="m/d/yyyy;@">
                        <c:v>4/24/2015</c:v>
                      </c:pt>
                      <c:pt idx="617" c:formatCode="m/d/yyyy;@">
                        <c:v>4/24/2015</c:v>
                      </c:pt>
                      <c:pt idx="618" c:formatCode="m/d/yyyy;@">
                        <c:v>4/24/2015</c:v>
                      </c:pt>
                      <c:pt idx="619" c:formatCode="m/d/yyyy;@">
                        <c:v>4/26/2015</c:v>
                      </c:pt>
                      <c:pt idx="620" c:formatCode="m/d/yyyy;@">
                        <c:v>4/27/2015</c:v>
                      </c:pt>
                      <c:pt idx="621" c:formatCode="m/d/yyyy;@">
                        <c:v>4/27/2015</c:v>
                      </c:pt>
                      <c:pt idx="622" c:formatCode="m/d/yyyy;@">
                        <c:v>4/27/2015</c:v>
                      </c:pt>
                      <c:pt idx="623" c:formatCode="m/d/yyyy;@">
                        <c:v>4/28/2015</c:v>
                      </c:pt>
                      <c:pt idx="624" c:formatCode="m/d/yyyy;@">
                        <c:v>4/28/2015</c:v>
                      </c:pt>
                      <c:pt idx="625" c:formatCode="m/d/yyyy;@">
                        <c:v>4/28/2015</c:v>
                      </c:pt>
                      <c:pt idx="626" c:formatCode="m/d/yyyy;@">
                        <c:v>4/29/2015</c:v>
                      </c:pt>
                      <c:pt idx="627" c:formatCode="m/d/yyyy;@">
                        <c:v>4/30/2015</c:v>
                      </c:pt>
                      <c:pt idx="628" c:formatCode="m/d/yyyy;@">
                        <c:v>4/30/2015</c:v>
                      </c:pt>
                      <c:pt idx="629" c:formatCode="m/d/yyyy;@">
                        <c:v>4/30/2015</c:v>
                      </c:pt>
                      <c:pt idx="630" c:formatCode="m/d/yyyy;@">
                        <c:v>5/1/2015</c:v>
                      </c:pt>
                      <c:pt idx="631" c:formatCode="m/d/yyyy;@">
                        <c:v>5/1/2015</c:v>
                      </c:pt>
                      <c:pt idx="632" c:formatCode="m/d/yyyy;@">
                        <c:v>5/1/2015</c:v>
                      </c:pt>
                      <c:pt idx="633" c:formatCode="m/d/yyyy;@">
                        <c:v>5/2/2015</c:v>
                      </c:pt>
                      <c:pt idx="634" c:formatCode="m/d/yyyy;@">
                        <c:v>5/4/2015</c:v>
                      </c:pt>
                      <c:pt idx="635" c:formatCode="m/d/yyyy;@">
                        <c:v>5/4/2015</c:v>
                      </c:pt>
                      <c:pt idx="636" c:formatCode="m/d/yyyy;@">
                        <c:v>5/4/2015</c:v>
                      </c:pt>
                      <c:pt idx="637" c:formatCode="m/d/yyyy;@">
                        <c:v>5/4/2015</c:v>
                      </c:pt>
                      <c:pt idx="638" c:formatCode="m/d/yyyy;@">
                        <c:v>5/4/2015</c:v>
                      </c:pt>
                      <c:pt idx="639" c:formatCode="m/d/yyyy;@">
                        <c:v>5/4/2015</c:v>
                      </c:pt>
                      <c:pt idx="640" c:formatCode="m/d/yyyy;@">
                        <c:v>5/5/2015</c:v>
                      </c:pt>
                      <c:pt idx="641" c:formatCode="m/d/yyyy;@">
                        <c:v>5/8/2015</c:v>
                      </c:pt>
                      <c:pt idx="642" c:formatCode="m/d/yyyy;@">
                        <c:v>5/8/2015</c:v>
                      </c:pt>
                      <c:pt idx="643" c:formatCode="m/d/yyyy;@">
                        <c:v>5/8/2015</c:v>
                      </c:pt>
                      <c:pt idx="644" c:formatCode="m/d/yyyy;@">
                        <c:v>5/8/2015</c:v>
                      </c:pt>
                      <c:pt idx="645" c:formatCode="m/d/yyyy;@">
                        <c:v>5/10/2015</c:v>
                      </c:pt>
                      <c:pt idx="646" c:formatCode="m/d/yyyy;@">
                        <c:v>5/11/2015</c:v>
                      </c:pt>
                      <c:pt idx="647" c:formatCode="m/d/yyyy;@">
                        <c:v>5/11/2015</c:v>
                      </c:pt>
                      <c:pt idx="648" c:formatCode="m/d/yyyy;@">
                        <c:v>5/12/2015</c:v>
                      </c:pt>
                      <c:pt idx="649" c:formatCode="m/d/yyyy;@">
                        <c:v>5/12/2015</c:v>
                      </c:pt>
                      <c:pt idx="650" c:formatCode="m/d/yyyy;@">
                        <c:v>5/12/2015</c:v>
                      </c:pt>
                      <c:pt idx="651" c:formatCode="m/d/yyyy;@">
                        <c:v>5/12/2015</c:v>
                      </c:pt>
                      <c:pt idx="652" c:formatCode="m/d/yyyy;@">
                        <c:v>5/12/2015</c:v>
                      </c:pt>
                      <c:pt idx="653" c:formatCode="m/d/yyyy;@">
                        <c:v>5/13/2015</c:v>
                      </c:pt>
                      <c:pt idx="654" c:formatCode="m/d/yyyy;@">
                        <c:v>5/14/2015</c:v>
                      </c:pt>
                      <c:pt idx="655" c:formatCode="m/d/yyyy;@">
                        <c:v>5/14/2015</c:v>
                      </c:pt>
                      <c:pt idx="656" c:formatCode="m/d/yyyy;@">
                        <c:v>5/15/2015</c:v>
                      </c:pt>
                      <c:pt idx="657" c:formatCode="m/d/yyyy;@">
                        <c:v>5/15/2015</c:v>
                      </c:pt>
                      <c:pt idx="658" c:formatCode="m/d/yyyy;@">
                        <c:v>5/15/2015</c:v>
                      </c:pt>
                      <c:pt idx="659" c:formatCode="m/d/yyyy;@">
                        <c:v>5/16/2015</c:v>
                      </c:pt>
                      <c:pt idx="660" c:formatCode="m/d/yyyy;@">
                        <c:v>5/16/2015</c:v>
                      </c:pt>
                      <c:pt idx="661" c:formatCode="m/d/yyyy;@">
                        <c:v>5/17/2015</c:v>
                      </c:pt>
                      <c:pt idx="662" c:formatCode="m/d/yyyy;@">
                        <c:v>5/17/2015</c:v>
                      </c:pt>
                      <c:pt idx="663" c:formatCode="m/d/yyyy;@">
                        <c:v>5/18/2015</c:v>
                      </c:pt>
                      <c:pt idx="664" c:formatCode="m/d/yyyy;@">
                        <c:v>5/18/2015</c:v>
                      </c:pt>
                      <c:pt idx="665" c:formatCode="m/d/yyyy;@">
                        <c:v>5/19/2015</c:v>
                      </c:pt>
                      <c:pt idx="666" c:formatCode="m/d/yyyy;@">
                        <c:v>5/19/2015</c:v>
                      </c:pt>
                      <c:pt idx="667" c:formatCode="m/d/yyyy;@">
                        <c:v>5/19/2015</c:v>
                      </c:pt>
                      <c:pt idx="668" c:formatCode="m/d/yyyy;@">
                        <c:v>5/20/2015</c:v>
                      </c:pt>
                      <c:pt idx="669" c:formatCode="m/d/yyyy;@">
                        <c:v>5/20/2015</c:v>
                      </c:pt>
                      <c:pt idx="670" c:formatCode="m/d/yyyy;@">
                        <c:v>5/20/2015</c:v>
                      </c:pt>
                      <c:pt idx="671" c:formatCode="m/d/yyyy;@">
                        <c:v>5/20/2015</c:v>
                      </c:pt>
                      <c:pt idx="672" c:formatCode="m/d/yyyy;@">
                        <c:v>5/21/2015</c:v>
                      </c:pt>
                      <c:pt idx="673" c:formatCode="m/d/yyyy;@">
                        <c:v>5/22/2015</c:v>
                      </c:pt>
                      <c:pt idx="674" c:formatCode="m/d/yyyy;@">
                        <c:v>5/22/2015</c:v>
                      </c:pt>
                      <c:pt idx="675" c:formatCode="m/d/yyyy;@">
                        <c:v>5/22/2015</c:v>
                      </c:pt>
                      <c:pt idx="676" c:formatCode="m/d/yyyy;@">
                        <c:v>5/23/2015</c:v>
                      </c:pt>
                      <c:pt idx="677" c:formatCode="m/d/yyyy;@">
                        <c:v>5/23/2015</c:v>
                      </c:pt>
                      <c:pt idx="678" c:formatCode="m/d/yyyy;@">
                        <c:v>5/24/2015</c:v>
                      </c:pt>
                      <c:pt idx="679" c:formatCode="m/d/yyyy;@">
                        <c:v>5/25/2015</c:v>
                      </c:pt>
                      <c:pt idx="680" c:formatCode="m/d/yyyy;@">
                        <c:v>5/26/2015</c:v>
                      </c:pt>
                      <c:pt idx="681" c:formatCode="m/d/yyyy;@">
                        <c:v>5/26/2015</c:v>
                      </c:pt>
                      <c:pt idx="682" c:formatCode="m/d/yyyy;@">
                        <c:v>5/27/2015</c:v>
                      </c:pt>
                      <c:pt idx="683" c:formatCode="m/d/yyyy;@">
                        <c:v>5/27/2015</c:v>
                      </c:pt>
                      <c:pt idx="684" c:formatCode="m/d/yyyy;@">
                        <c:v>5/27/2015</c:v>
                      </c:pt>
                      <c:pt idx="685" c:formatCode="m/d/yyyy;@">
                        <c:v>5/28/2015</c:v>
                      </c:pt>
                      <c:pt idx="686" c:formatCode="m/d/yyyy;@">
                        <c:v>5/28/2015</c:v>
                      </c:pt>
                      <c:pt idx="687" c:formatCode="m/d/yyyy;@">
                        <c:v>5/30/2015</c:v>
                      </c:pt>
                      <c:pt idx="688" c:formatCode="m/d/yyyy;@">
                        <c:v>5/30/2015</c:v>
                      </c:pt>
                      <c:pt idx="689" c:formatCode="m/d/yyyy;@">
                        <c:v>5/31/2015</c:v>
                      </c:pt>
                      <c:pt idx="690" c:formatCode="m/d/yyyy;@">
                        <c:v>5/31/2015</c:v>
                      </c:pt>
                      <c:pt idx="691" c:formatCode="m/d/yyyy;@">
                        <c:v>5/31/2015</c:v>
                      </c:pt>
                      <c:pt idx="692" c:formatCode="m/d/yyyy;@">
                        <c:v>6/1/2015</c:v>
                      </c:pt>
                      <c:pt idx="693" c:formatCode="m/d/yyyy;@">
                        <c:v>6/2/2015</c:v>
                      </c:pt>
                      <c:pt idx="694" c:formatCode="m/d/yyyy;@">
                        <c:v>6/2/2015</c:v>
                      </c:pt>
                      <c:pt idx="695" c:formatCode="m/d/yyyy;@">
                        <c:v>6/2/2015</c:v>
                      </c:pt>
                      <c:pt idx="696" c:formatCode="m/d/yyyy;@">
                        <c:v>6/2/2015</c:v>
                      </c:pt>
                      <c:pt idx="697" c:formatCode="m/d/yyyy;@">
                        <c:v>6/3/2015</c:v>
                      </c:pt>
                      <c:pt idx="698" c:formatCode="m/d/yyyy;@">
                        <c:v>6/4/2015</c:v>
                      </c:pt>
                      <c:pt idx="699" c:formatCode="m/d/yyyy;@">
                        <c:v>6/5/2015</c:v>
                      </c:pt>
                      <c:pt idx="700" c:formatCode="m/d/yyyy;@">
                        <c:v>6/5/2015</c:v>
                      </c:pt>
                      <c:pt idx="701" c:formatCode="m/d/yyyy;@">
                        <c:v>6/7/2015</c:v>
                      </c:pt>
                      <c:pt idx="702" c:formatCode="m/d/yyyy;@">
                        <c:v>6/8/2015</c:v>
                      </c:pt>
                      <c:pt idx="703" c:formatCode="m/d/yyyy;@">
                        <c:v>6/9/2015</c:v>
                      </c:pt>
                      <c:pt idx="704" c:formatCode="m/d/yyyy;@">
                        <c:v>6/10/2015</c:v>
                      </c:pt>
                      <c:pt idx="705" c:formatCode="m/d/yyyy;@">
                        <c:v>6/10/2015</c:v>
                      </c:pt>
                      <c:pt idx="706" c:formatCode="m/d/yyyy;@">
                        <c:v>6/10/2015</c:v>
                      </c:pt>
                      <c:pt idx="707" c:formatCode="m/d/yyyy;@">
                        <c:v>6/11/2015</c:v>
                      </c:pt>
                      <c:pt idx="708" c:formatCode="m/d/yyyy;@">
                        <c:v>6/12/2015</c:v>
                      </c:pt>
                      <c:pt idx="709" c:formatCode="m/d/yyyy;@">
                        <c:v>6/12/2015</c:v>
                      </c:pt>
                      <c:pt idx="710" c:formatCode="m/d/yyyy;@">
                        <c:v>6/12/2015</c:v>
                      </c:pt>
                      <c:pt idx="711" c:formatCode="m/d/yyyy;@">
                        <c:v>6/12/2015</c:v>
                      </c:pt>
                      <c:pt idx="712" c:formatCode="m/d/yyyy;@">
                        <c:v>6/13/2015</c:v>
                      </c:pt>
                      <c:pt idx="713" c:formatCode="m/d/yyyy;@">
                        <c:v>6/14/2015</c:v>
                      </c:pt>
                      <c:pt idx="714" c:formatCode="m/d/yyyy;@">
                        <c:v>6/14/2015</c:v>
                      </c:pt>
                      <c:pt idx="715" c:formatCode="m/d/yyyy;@">
                        <c:v>6/15/2015</c:v>
                      </c:pt>
                      <c:pt idx="716" c:formatCode="m/d/yyyy;@">
                        <c:v>6/15/2015</c:v>
                      </c:pt>
                      <c:pt idx="717" c:formatCode="m/d/yyyy;@">
                        <c:v>6/15/2015</c:v>
                      </c:pt>
                      <c:pt idx="718" c:formatCode="m/d/yyyy;@">
                        <c:v>6/16/2015</c:v>
                      </c:pt>
                      <c:pt idx="719" c:formatCode="m/d/yyyy;@">
                        <c:v>6/16/2015</c:v>
                      </c:pt>
                      <c:pt idx="720" c:formatCode="m/d/yyyy;@">
                        <c:v>6/16/2015</c:v>
                      </c:pt>
                      <c:pt idx="721" c:formatCode="m/d/yyyy;@">
                        <c:v>6/16/2015</c:v>
                      </c:pt>
                      <c:pt idx="722" c:formatCode="m/d/yyyy;@">
                        <c:v>6/16/2015</c:v>
                      </c:pt>
                      <c:pt idx="723" c:formatCode="m/d/yyyy;@">
                        <c:v>6/16/2015</c:v>
                      </c:pt>
                      <c:pt idx="724" c:formatCode="m/d/yyyy;@">
                        <c:v>6/16/2015</c:v>
                      </c:pt>
                      <c:pt idx="725" c:formatCode="m/d/yyyy;@">
                        <c:v>6/16/2015</c:v>
                      </c:pt>
                      <c:pt idx="726" c:formatCode="m/d/yyyy;@">
                        <c:v>6/17/2015</c:v>
                      </c:pt>
                      <c:pt idx="727" c:formatCode="m/d/yyyy;@">
                        <c:v>6/17/2015</c:v>
                      </c:pt>
                      <c:pt idx="728" c:formatCode="m/d/yyyy;@">
                        <c:v>6/17/2015</c:v>
                      </c:pt>
                      <c:pt idx="729" c:formatCode="m/d/yyyy;@">
                        <c:v>6/17/2015</c:v>
                      </c:pt>
                      <c:pt idx="730" c:formatCode="m/d/yyyy;@">
                        <c:v>6/18/2015</c:v>
                      </c:pt>
                      <c:pt idx="731" c:formatCode="m/d/yyyy;@">
                        <c:v>6/18/2015</c:v>
                      </c:pt>
                      <c:pt idx="732" c:formatCode="m/d/yyyy;@">
                        <c:v>6/18/2015</c:v>
                      </c:pt>
                      <c:pt idx="733" c:formatCode="m/d/yyyy;@">
                        <c:v>6/18/2015</c:v>
                      </c:pt>
                      <c:pt idx="734" c:formatCode="m/d/yyyy;@">
                        <c:v>6/19/2015</c:v>
                      </c:pt>
                      <c:pt idx="735" c:formatCode="m/d/yyyy;@">
                        <c:v>6/21/2015</c:v>
                      </c:pt>
                      <c:pt idx="736" c:formatCode="m/d/yyyy;@">
                        <c:v>6/22/2015</c:v>
                      </c:pt>
                      <c:pt idx="737" c:formatCode="m/d/yyyy;@">
                        <c:v>6/22/2015</c:v>
                      </c:pt>
                      <c:pt idx="738" c:formatCode="m/d/yyyy;@">
                        <c:v>6/22/2015</c:v>
                      </c:pt>
                      <c:pt idx="739" c:formatCode="m/d/yyyy;@">
                        <c:v>6/23/2015</c:v>
                      </c:pt>
                      <c:pt idx="740" c:formatCode="m/d/yyyy;@">
                        <c:v>6/24/2015</c:v>
                      </c:pt>
                      <c:pt idx="741" c:formatCode="m/d/yyyy;@">
                        <c:v>6/24/2015</c:v>
                      </c:pt>
                      <c:pt idx="742" c:formatCode="m/d/yyyy;@">
                        <c:v>6/24/2015</c:v>
                      </c:pt>
                      <c:pt idx="743" c:formatCode="m/d/yyyy;@">
                        <c:v>6/25/2015</c:v>
                      </c:pt>
                      <c:pt idx="744" c:formatCode="m/d/yyyy;@">
                        <c:v>6/27/2015</c:v>
                      </c:pt>
                      <c:pt idx="745" c:formatCode="m/d/yyyy;@">
                        <c:v>6/27/2015</c:v>
                      </c:pt>
                      <c:pt idx="746" c:formatCode="m/d/yyyy;@">
                        <c:v>6/28/2015</c:v>
                      </c:pt>
                      <c:pt idx="747" c:formatCode="m/d/yyyy;@">
                        <c:v>6/29/2015</c:v>
                      </c:pt>
                      <c:pt idx="748" c:formatCode="m/d/yyyy;@">
                        <c:v>6/29/2015</c:v>
                      </c:pt>
                      <c:pt idx="749" c:formatCode="m/d/yyyy;@">
                        <c:v>6/30/2015</c:v>
                      </c:pt>
                      <c:pt idx="750" c:formatCode="m/d/yyyy;@">
                        <c:v>6/30/2015</c:v>
                      </c:pt>
                      <c:pt idx="751" c:formatCode="m/d/yyyy;@">
                        <c:v>6/30/2015</c:v>
                      </c:pt>
                      <c:pt idx="752" c:formatCode="m/d/yyyy;@">
                        <c:v>7/1/2015</c:v>
                      </c:pt>
                      <c:pt idx="753" c:formatCode="m/d/yyyy;@">
                        <c:v>7/1/2015</c:v>
                      </c:pt>
                      <c:pt idx="754" c:formatCode="m/d/yyyy;@">
                        <c:v>7/3/2015</c:v>
                      </c:pt>
                      <c:pt idx="755" c:formatCode="m/d/yyyy;@">
                        <c:v>7/3/2015</c:v>
                      </c:pt>
                      <c:pt idx="756" c:formatCode="m/d/yyyy;@">
                        <c:v>7/6/2015</c:v>
                      </c:pt>
                      <c:pt idx="757" c:formatCode="m/d/yyyy;@">
                        <c:v>7/7/2015</c:v>
                      </c:pt>
                      <c:pt idx="758" c:formatCode="m/d/yyyy;@">
                        <c:v>7/7/2015</c:v>
                      </c:pt>
                      <c:pt idx="759" c:formatCode="m/d/yyyy;@">
                        <c:v>7/7/2015</c:v>
                      </c:pt>
                      <c:pt idx="760" c:formatCode="m/d/yyyy;@">
                        <c:v>7/7/2015</c:v>
                      </c:pt>
                      <c:pt idx="761" c:formatCode="m/d/yyyy;@">
                        <c:v>7/8/2015</c:v>
                      </c:pt>
                      <c:pt idx="762" c:formatCode="m/d/yyyy;@">
                        <c:v>7/8/2015</c:v>
                      </c:pt>
                      <c:pt idx="763" c:formatCode="m/d/yyyy;@">
                        <c:v>7/8/2015</c:v>
                      </c:pt>
                      <c:pt idx="764" c:formatCode="m/d/yyyy;@">
                        <c:v>7/8/2015</c:v>
                      </c:pt>
                      <c:pt idx="765" c:formatCode="m/d/yyyy;@">
                        <c:v>7/9/2015</c:v>
                      </c:pt>
                      <c:pt idx="766" c:formatCode="m/d/yyyy;@">
                        <c:v>7/10/2015</c:v>
                      </c:pt>
                      <c:pt idx="767" c:formatCode="m/d/yyyy;@">
                        <c:v>7/11/2015</c:v>
                      </c:pt>
                      <c:pt idx="768" c:formatCode="m/d/yyyy;@">
                        <c:v>7/11/2015</c:v>
                      </c:pt>
                      <c:pt idx="769" c:formatCode="m/d/yyyy;@">
                        <c:v>7/14/2015</c:v>
                      </c:pt>
                      <c:pt idx="770" c:formatCode="m/d/yyyy;@">
                        <c:v>7/15/2015</c:v>
                      </c:pt>
                      <c:pt idx="771" c:formatCode="m/d/yyyy;@">
                        <c:v>7/16/2015</c:v>
                      </c:pt>
                      <c:pt idx="772" c:formatCode="m/d/yyyy;@">
                        <c:v>7/16/2015</c:v>
                      </c:pt>
                      <c:pt idx="773" c:formatCode="m/d/yyyy;@">
                        <c:v>7/18/2015</c:v>
                      </c:pt>
                      <c:pt idx="774" c:formatCode="m/d/yyyy;@">
                        <c:v>7/18/2015</c:v>
                      </c:pt>
                      <c:pt idx="775" c:formatCode="m/d/yyyy;@">
                        <c:v>7/18/2015</c:v>
                      </c:pt>
                      <c:pt idx="776" c:formatCode="m/d/yyyy;@">
                        <c:v>7/20/2015</c:v>
                      </c:pt>
                      <c:pt idx="777" c:formatCode="m/d/yyyy;@">
                        <c:v>7/20/2015</c:v>
                      </c:pt>
                      <c:pt idx="778" c:formatCode="m/d/yyyy;@">
                        <c:v>7/21/2015</c:v>
                      </c:pt>
                      <c:pt idx="779" c:formatCode="m/d/yyyy;@">
                        <c:v>7/22/2015</c:v>
                      </c:pt>
                      <c:pt idx="780" c:formatCode="m/d/yyyy;@">
                        <c:v>7/22/2015</c:v>
                      </c:pt>
                      <c:pt idx="781" c:formatCode="m/d/yyyy;@">
                        <c:v>7/23/2015</c:v>
                      </c:pt>
                      <c:pt idx="782" c:formatCode="m/d/yyyy;@">
                        <c:v>7/24/2015</c:v>
                      </c:pt>
                      <c:pt idx="783" c:formatCode="m/d/yyyy;@">
                        <c:v>7/25/2015</c:v>
                      </c:pt>
                      <c:pt idx="784" c:formatCode="m/d/yyyy;@">
                        <c:v>7/28/2015</c:v>
                      </c:pt>
                      <c:pt idx="785" c:formatCode="m/d/yyyy;@">
                        <c:v>7/28/2015</c:v>
                      </c:pt>
                      <c:pt idx="786" c:formatCode="m/d/yyyy;@">
                        <c:v>7/29/2015</c:v>
                      </c:pt>
                      <c:pt idx="787" c:formatCode="m/d/yyyy;@">
                        <c:v>8/1/2015</c:v>
                      </c:pt>
                      <c:pt idx="788" c:formatCode="m/d/yyyy;@">
                        <c:v>8/3/2015</c:v>
                      </c:pt>
                      <c:pt idx="789" c:formatCode="m/d/yyyy;@">
                        <c:v>8/3/2015</c:v>
                      </c:pt>
                      <c:pt idx="790" c:formatCode="m/d/yyyy;@">
                        <c:v>8/3/2015</c:v>
                      </c:pt>
                      <c:pt idx="791" c:formatCode="m/d/yyyy;@">
                        <c:v>8/3/2015</c:v>
                      </c:pt>
                      <c:pt idx="792" c:formatCode="m/d/yyyy;@">
                        <c:v>8/4/2015</c:v>
                      </c:pt>
                      <c:pt idx="793" c:formatCode="m/d/yyyy;@">
                        <c:v>8/5/2015</c:v>
                      </c:pt>
                      <c:pt idx="794" c:formatCode="m/d/yyyy;@">
                        <c:v>8/6/2015</c:v>
                      </c:pt>
                      <c:pt idx="795" c:formatCode="m/d/yyyy;@">
                        <c:v>8/7/2015</c:v>
                      </c:pt>
                      <c:pt idx="796" c:formatCode="m/d/yyyy;@">
                        <c:v>8/8/2015</c:v>
                      </c:pt>
                      <c:pt idx="797" c:formatCode="m/d/yyyy;@">
                        <c:v>8/9/2015</c:v>
                      </c:pt>
                      <c:pt idx="798" c:formatCode="m/d/yyyy;@">
                        <c:v>8/9/2015</c:v>
                      </c:pt>
                      <c:pt idx="799" c:formatCode="m/d/yyyy;@">
                        <c:v>8/10/2015</c:v>
                      </c:pt>
                      <c:pt idx="800" c:formatCode="m/d/yyyy;@">
                        <c:v>8/10/2015</c:v>
                      </c:pt>
                      <c:pt idx="801" c:formatCode="m/d/yyyy;@">
                        <c:v>8/10/2015</c:v>
                      </c:pt>
                      <c:pt idx="802" c:formatCode="m/d/yyyy;@">
                        <c:v>8/11/2015</c:v>
                      </c:pt>
                      <c:pt idx="803" c:formatCode="m/d/yyyy;@">
                        <c:v>8/12/2015</c:v>
                      </c:pt>
                      <c:pt idx="804" c:formatCode="m/d/yyyy;@">
                        <c:v>8/12/2015</c:v>
                      </c:pt>
                      <c:pt idx="805" c:formatCode="m/d/yyyy;@">
                        <c:v>8/14/2015</c:v>
                      </c:pt>
                      <c:pt idx="806" c:formatCode="m/d/yyyy;@">
                        <c:v>8/14/2015</c:v>
                      </c:pt>
                      <c:pt idx="807" c:formatCode="m/d/yyyy;@">
                        <c:v>8/14/2015</c:v>
                      </c:pt>
                      <c:pt idx="808" c:formatCode="m/d/yyyy;@">
                        <c:v>8/16/2015</c:v>
                      </c:pt>
                      <c:pt idx="809" c:formatCode="m/d/yyyy;@">
                        <c:v>8/17/2015</c:v>
                      </c:pt>
                      <c:pt idx="810" c:formatCode="m/d/yyyy;@">
                        <c:v>8/17/2015</c:v>
                      </c:pt>
                      <c:pt idx="811" c:formatCode="m/d/yyyy;@">
                        <c:v>8/17/2015</c:v>
                      </c:pt>
                      <c:pt idx="812" c:formatCode="m/d/yyyy;@">
                        <c:v>8/17/2015</c:v>
                      </c:pt>
                      <c:pt idx="813" c:formatCode="m/d/yyyy;@">
                        <c:v>8/17/2015</c:v>
                      </c:pt>
                      <c:pt idx="814" c:formatCode="m/d/yyyy;@">
                        <c:v>8/18/2015</c:v>
                      </c:pt>
                      <c:pt idx="815" c:formatCode="m/d/yyyy;@">
                        <c:v>8/19/2015</c:v>
                      </c:pt>
                      <c:pt idx="816" c:formatCode="m/d/yyyy;@">
                        <c:v>8/20/2015</c:v>
                      </c:pt>
                      <c:pt idx="817" c:formatCode="m/d/yyyy;@">
                        <c:v>8/20/2015</c:v>
                      </c:pt>
                      <c:pt idx="818" c:formatCode="m/d/yyyy;@">
                        <c:v>8/21/2015</c:v>
                      </c:pt>
                      <c:pt idx="819" c:formatCode="m/d/yyyy;@">
                        <c:v>8/22/2015</c:v>
                      </c:pt>
                      <c:pt idx="820" c:formatCode="m/d/yyyy;@">
                        <c:v>8/23/2015</c:v>
                      </c:pt>
                      <c:pt idx="821" c:formatCode="m/d/yyyy;@">
                        <c:v>8/25/2015</c:v>
                      </c:pt>
                      <c:pt idx="822" c:formatCode="m/d/yyyy;@">
                        <c:v>8/26/2015</c:v>
                      </c:pt>
                      <c:pt idx="823" c:formatCode="m/d/yyyy;@">
                        <c:v>8/27/2015</c:v>
                      </c:pt>
                      <c:pt idx="824" c:formatCode="m/d/yyyy;@">
                        <c:v>8/27/2015</c:v>
                      </c:pt>
                      <c:pt idx="825" c:formatCode="m/d/yyyy;@">
                        <c:v>8/29/2015</c:v>
                      </c:pt>
                      <c:pt idx="826" c:formatCode="m/d/yyyy;@">
                        <c:v>8/29/2015</c:v>
                      </c:pt>
                      <c:pt idx="827" c:formatCode="m/d/yyyy;@">
                        <c:v>8/30/2015</c:v>
                      </c:pt>
                      <c:pt idx="828" c:formatCode="m/d/yyyy;@">
                        <c:v>9/1/2015</c:v>
                      </c:pt>
                      <c:pt idx="829" c:formatCode="m/d/yyyy;@">
                        <c:v>9/1/2015</c:v>
                      </c:pt>
                      <c:pt idx="830" c:formatCode="m/d/yyyy;@">
                        <c:v>9/1/2015</c:v>
                      </c:pt>
                      <c:pt idx="831" c:formatCode="m/d/yyyy;@">
                        <c:v>9/1/2015</c:v>
                      </c:pt>
                      <c:pt idx="832" c:formatCode="m/d/yyyy;@">
                        <c:v>9/3/2015</c:v>
                      </c:pt>
                      <c:pt idx="833" c:formatCode="m/d/yyyy;@">
                        <c:v>9/5/2015</c:v>
                      </c:pt>
                      <c:pt idx="834" c:formatCode="m/d/yyyy;@">
                        <c:v>9/6/2015</c:v>
                      </c:pt>
                      <c:pt idx="835" c:formatCode="m/d/yyyy;@">
                        <c:v>9/6/2015</c:v>
                      </c:pt>
                      <c:pt idx="836" c:formatCode="m/d/yyyy;@">
                        <c:v>9/6/2015</c:v>
                      </c:pt>
                      <c:pt idx="837" c:formatCode="m/d/yyyy;@">
                        <c:v>9/7/2015</c:v>
                      </c:pt>
                      <c:pt idx="838" c:formatCode="m/d/yyyy;@">
                        <c:v>9/8/2015</c:v>
                      </c:pt>
                      <c:pt idx="839" c:formatCode="m/d/yyyy;@">
                        <c:v>9/8/2015</c:v>
                      </c:pt>
                      <c:pt idx="840" c:formatCode="m/d/yyyy;@">
                        <c:v>9/8/2015</c:v>
                      </c:pt>
                      <c:pt idx="841" c:formatCode="m/d/yyyy;@">
                        <c:v>9/8/2015</c:v>
                      </c:pt>
                      <c:pt idx="842" c:formatCode="m/d/yyyy;@">
                        <c:v>9/9/2015</c:v>
                      </c:pt>
                      <c:pt idx="843" c:formatCode="m/d/yyyy;@">
                        <c:v>9/10/2015</c:v>
                      </c:pt>
                      <c:pt idx="844" c:formatCode="m/d/yyyy;@">
                        <c:v>9/11/2015</c:v>
                      </c:pt>
                      <c:pt idx="845" c:formatCode="m/d/yyyy;@">
                        <c:v>9/14/2015</c:v>
                      </c:pt>
                      <c:pt idx="846" c:formatCode="m/d/yyyy;@">
                        <c:v>9/14/2015</c:v>
                      </c:pt>
                      <c:pt idx="847" c:formatCode="m/d/yyyy;@">
                        <c:v>9/15/2015</c:v>
                      </c:pt>
                      <c:pt idx="848" c:formatCode="m/d/yyyy;@">
                        <c:v>9/16/2015</c:v>
                      </c:pt>
                      <c:pt idx="849" c:formatCode="m/d/yyyy;@">
                        <c:v>9/17/2015</c:v>
                      </c:pt>
                      <c:pt idx="850" c:formatCode="m/d/yyyy;@">
                        <c:v>9/18/2015</c:v>
                      </c:pt>
                      <c:pt idx="851" c:formatCode="m/d/yyyy;@">
                        <c:v>9/18/2015</c:v>
                      </c:pt>
                      <c:pt idx="852" c:formatCode="m/d/yyyy;@">
                        <c:v>9/18/2015</c:v>
                      </c:pt>
                      <c:pt idx="853" c:formatCode="m/d/yyyy;@">
                        <c:v>9/21/2015</c:v>
                      </c:pt>
                      <c:pt idx="854" c:formatCode="m/d/yyyy;@">
                        <c:v>9/21/2015</c:v>
                      </c:pt>
                      <c:pt idx="855" c:formatCode="m/d/yyyy;@">
                        <c:v>9/22/2015</c:v>
                      </c:pt>
                      <c:pt idx="856" c:formatCode="m/d/yyyy;@">
                        <c:v>9/23/2015</c:v>
                      </c:pt>
                      <c:pt idx="857" c:formatCode="m/d/yyyy;@">
                        <c:v>9/23/2015</c:v>
                      </c:pt>
                      <c:pt idx="858" c:formatCode="m/d/yyyy;@">
                        <c:v>9/23/2015</c:v>
                      </c:pt>
                      <c:pt idx="859" c:formatCode="m/d/yyyy;@">
                        <c:v>9/25/2015</c:v>
                      </c:pt>
                      <c:pt idx="860" c:formatCode="m/d/yyyy;@">
                        <c:v>9/28/2015</c:v>
                      </c:pt>
                      <c:pt idx="861" c:formatCode="m/d/yyyy;@">
                        <c:v>9/30/2015</c:v>
                      </c:pt>
                      <c:pt idx="862" c:formatCode="m/d/yyyy;@">
                        <c:v>10/1/2015</c:v>
                      </c:pt>
                      <c:pt idx="863" c:formatCode="m/d/yyyy;@">
                        <c:v>10/1/2015</c:v>
                      </c:pt>
                      <c:pt idx="864" c:formatCode="m/d/yyyy;@">
                        <c:v>10/1/2015</c:v>
                      </c:pt>
                      <c:pt idx="865" c:formatCode="m/d/yyyy;@">
                        <c:v>10/1/2015</c:v>
                      </c:pt>
                      <c:pt idx="866" c:formatCode="m/d/yyyy;@">
                        <c:v>10/2/2015</c:v>
                      </c:pt>
                      <c:pt idx="867" c:formatCode="m/d/yyyy;@">
                        <c:v>10/5/2015</c:v>
                      </c:pt>
                      <c:pt idx="868" c:formatCode="m/d/yyyy;@">
                        <c:v>10/5/2015</c:v>
                      </c:pt>
                      <c:pt idx="869" c:formatCode="m/d/yyyy;@">
                        <c:v>10/5/2015</c:v>
                      </c:pt>
                      <c:pt idx="870" c:formatCode="m/d/yyyy;@">
                        <c:v>10/6/2015</c:v>
                      </c:pt>
                      <c:pt idx="871" c:formatCode="m/d/yyyy;@">
                        <c:v>10/6/2015</c:v>
                      </c:pt>
                      <c:pt idx="872" c:formatCode="m/d/yyyy;@">
                        <c:v>10/7/2015</c:v>
                      </c:pt>
                      <c:pt idx="873" c:formatCode="m/d/yyyy;@">
                        <c:v>10/7/2015</c:v>
                      </c:pt>
                      <c:pt idx="874" c:formatCode="m/d/yyyy;@">
                        <c:v>10/7/2015</c:v>
                      </c:pt>
                      <c:pt idx="875" c:formatCode="m/d/yyyy;@">
                        <c:v>10/8/2015</c:v>
                      </c:pt>
                      <c:pt idx="876" c:formatCode="m/d/yyyy;@">
                        <c:v>10/9/2015</c:v>
                      </c:pt>
                      <c:pt idx="877" c:formatCode="m/d/yyyy;@">
                        <c:v>10/12/2015</c:v>
                      </c:pt>
                      <c:pt idx="878" c:formatCode="m/d/yyyy;@">
                        <c:v>10/12/2015</c:v>
                      </c:pt>
                      <c:pt idx="879" c:formatCode="m/d/yyyy;@">
                        <c:v>10/13/2015</c:v>
                      </c:pt>
                      <c:pt idx="880" c:formatCode="m/d/yyyy;@">
                        <c:v>10/14/2015</c:v>
                      </c:pt>
                      <c:pt idx="881" c:formatCode="m/d/yyyy;@">
                        <c:v>10/14/2015</c:v>
                      </c:pt>
                      <c:pt idx="882" c:formatCode="m/d/yyyy;@">
                        <c:v>10/15/2015</c:v>
                      </c:pt>
                      <c:pt idx="883" c:formatCode="m/d/yyyy;@">
                        <c:v>10/15/2015</c:v>
                      </c:pt>
                      <c:pt idx="884" c:formatCode="m/d/yyyy;@">
                        <c:v>10/16/2015</c:v>
                      </c:pt>
                      <c:pt idx="885" c:formatCode="m/d/yyyy;@">
                        <c:v>10/16/2015</c:v>
                      </c:pt>
                      <c:pt idx="886" c:formatCode="m/d/yyyy;@">
                        <c:v>10/16/2015</c:v>
                      </c:pt>
                      <c:pt idx="887" c:formatCode="m/d/yyyy;@">
                        <c:v>10/17/2015</c:v>
                      </c:pt>
                      <c:pt idx="888" c:formatCode="m/d/yyyy;@">
                        <c:v>10/17/2015</c:v>
                      </c:pt>
                      <c:pt idx="889" c:formatCode="m/d/yyyy;@">
                        <c:v>10/18/2015</c:v>
                      </c:pt>
                      <c:pt idx="890" c:formatCode="m/d/yyyy;@">
                        <c:v>10/19/2015</c:v>
                      </c:pt>
                      <c:pt idx="891" c:formatCode="m/d/yyyy;@">
                        <c:v>10/20/2015</c:v>
                      </c:pt>
                      <c:pt idx="892" c:formatCode="m/d/yyyy;@">
                        <c:v>10/20/2015</c:v>
                      </c:pt>
                      <c:pt idx="893" c:formatCode="m/d/yyyy;@">
                        <c:v>10/20/2015</c:v>
                      </c:pt>
                      <c:pt idx="894" c:formatCode="m/d/yyyy;@">
                        <c:v>10/20/2015</c:v>
                      </c:pt>
                      <c:pt idx="895" c:formatCode="m/d/yyyy;@">
                        <c:v>10/22/2015</c:v>
                      </c:pt>
                      <c:pt idx="896" c:formatCode="m/d/yyyy;@">
                        <c:v>10/25/2015</c:v>
                      </c:pt>
                      <c:pt idx="897" c:formatCode="m/d/yyyy;@">
                        <c:v>10/26/2015</c:v>
                      </c:pt>
                      <c:pt idx="898" c:formatCode="m/d/yyyy;@">
                        <c:v>10/27/2015</c:v>
                      </c:pt>
                      <c:pt idx="899" c:formatCode="m/d/yyyy;@">
                        <c:v>10/28/2015</c:v>
                      </c:pt>
                      <c:pt idx="900" c:formatCode="m/d/yyyy;@">
                        <c:v>10/29/2015</c:v>
                      </c:pt>
                      <c:pt idx="901" c:formatCode="m/d/yyyy;@">
                        <c:v>10/30/2015</c:v>
                      </c:pt>
                      <c:pt idx="902" c:formatCode="m/d/yyyy;@">
                        <c:v>10/30/2015</c:v>
                      </c:pt>
                      <c:pt idx="903" c:formatCode="m/d/yyyy;@">
                        <c:v>10/30/2015</c:v>
                      </c:pt>
                      <c:pt idx="904" c:formatCode="m/d/yyyy;@">
                        <c:v>10/31/2015</c:v>
                      </c:pt>
                      <c:pt idx="905" c:formatCode="m/d/yyyy;@">
                        <c:v>11/1/2015</c:v>
                      </c:pt>
                      <c:pt idx="906" c:formatCode="m/d/yyyy;@">
                        <c:v>11/1/2015</c:v>
                      </c:pt>
                      <c:pt idx="907" c:formatCode="m/d/yyyy;@">
                        <c:v>11/2/2015</c:v>
                      </c:pt>
                      <c:pt idx="908" c:formatCode="m/d/yyyy;@">
                        <c:v>11/3/2015</c:v>
                      </c:pt>
                      <c:pt idx="909" c:formatCode="m/d/yyyy;@">
                        <c:v>11/3/2015</c:v>
                      </c:pt>
                      <c:pt idx="910" c:formatCode="m/d/yyyy;@">
                        <c:v>11/3/2015</c:v>
                      </c:pt>
                      <c:pt idx="911" c:formatCode="m/d/yyyy;@">
                        <c:v>11/4/2015</c:v>
                      </c:pt>
                      <c:pt idx="912" c:formatCode="m/d/yyyy;@">
                        <c:v>11/4/2015</c:v>
                      </c:pt>
                      <c:pt idx="913" c:formatCode="m/d/yyyy;@">
                        <c:v>11/5/2015</c:v>
                      </c:pt>
                      <c:pt idx="914" c:formatCode="m/d/yyyy;@">
                        <c:v>11/9/2015</c:v>
                      </c:pt>
                      <c:pt idx="915" c:formatCode="m/d/yyyy;@">
                        <c:v>11/10/2015</c:v>
                      </c:pt>
                      <c:pt idx="916" c:formatCode="m/d/yyyy;@">
                        <c:v>11/10/2015</c:v>
                      </c:pt>
                      <c:pt idx="917" c:formatCode="m/d/yyyy;@">
                        <c:v>11/13/2015</c:v>
                      </c:pt>
                      <c:pt idx="918" c:formatCode="m/d/yyyy;@">
                        <c:v>11/14/2015</c:v>
                      </c:pt>
                      <c:pt idx="919" c:formatCode="m/d/yyyy;@">
                        <c:v>11/14/2015</c:v>
                      </c:pt>
                      <c:pt idx="920" c:formatCode="m/d/yyyy;@">
                        <c:v>11/15/2015</c:v>
                      </c:pt>
                      <c:pt idx="921" c:formatCode="m/d/yyyy;@">
                        <c:v>11/15/2015</c:v>
                      </c:pt>
                      <c:pt idx="922" c:formatCode="m/d/yyyy;@">
                        <c:v>11/17/2015</c:v>
                      </c:pt>
                      <c:pt idx="923" c:formatCode="m/d/yyyy;@">
                        <c:v>11/20/2015</c:v>
                      </c:pt>
                      <c:pt idx="924" c:formatCode="m/d/yyyy;@">
                        <c:v>11/21/2015</c:v>
                      </c:pt>
                      <c:pt idx="925" c:formatCode="m/d/yyyy;@">
                        <c:v>11/25/2015</c:v>
                      </c:pt>
                      <c:pt idx="926" c:formatCode="m/d/yyyy;@">
                        <c:v>11/26/2015</c:v>
                      </c:pt>
                      <c:pt idx="927" c:formatCode="m/d/yyyy;@">
                        <c:v>11/26/2015</c:v>
                      </c:pt>
                      <c:pt idx="928" c:formatCode="m/d/yyyy;@">
                        <c:v>11/29/2015</c:v>
                      </c:pt>
                      <c:pt idx="929" c:formatCode="m/d/yyyy;@">
                        <c:v>11/29/2015</c:v>
                      </c:pt>
                      <c:pt idx="930" c:formatCode="m/d/yyyy;@">
                        <c:v>11/30/2015</c:v>
                      </c:pt>
                      <c:pt idx="931" c:formatCode="m/d/yyyy;@">
                        <c:v>12/3/2015</c:v>
                      </c:pt>
                      <c:pt idx="932" c:formatCode="m/d/yyyy;@">
                        <c:v>12/3/2015</c:v>
                      </c:pt>
                      <c:pt idx="933" c:formatCode="m/d/yyyy;@">
                        <c:v>12/3/2015</c:v>
                      </c:pt>
                      <c:pt idx="934" c:formatCode="m/d/yyyy;@">
                        <c:v>12/4/2015</c:v>
                      </c:pt>
                      <c:pt idx="935" c:formatCode="m/d/yyyy;@">
                        <c:v>12/6/2015</c:v>
                      </c:pt>
                      <c:pt idx="936" c:formatCode="m/d/yyyy;@">
                        <c:v>12/8/2015</c:v>
                      </c:pt>
                      <c:pt idx="937" c:formatCode="m/d/yyyy;@">
                        <c:v>12/15/2015</c:v>
                      </c:pt>
                      <c:pt idx="938" c:formatCode="m/d/yyyy;@">
                        <c:v>12/16/2015</c:v>
                      </c:pt>
                      <c:pt idx="939" c:formatCode="m/d/yyyy;@">
                        <c:v>12/20/2015</c:v>
                      </c:pt>
                      <c:pt idx="940" c:formatCode="m/d/yyyy;@">
                        <c:v>12/20/2015</c:v>
                      </c:pt>
                      <c:pt idx="941" c:formatCode="m/d/yyyy;@">
                        <c:v>12/21/2015</c:v>
                      </c:pt>
                      <c:pt idx="942" c:formatCode="m/d/yyyy;@">
                        <c:v>12/21/2015</c:v>
                      </c:pt>
                      <c:pt idx="943" c:formatCode="m/d/yyyy;@">
                        <c:v>12/21/2015</c:v>
                      </c:pt>
                      <c:pt idx="944" c:formatCode="m/d/yyyy;@">
                        <c:v>12/22/2015</c:v>
                      </c:pt>
                      <c:pt idx="945" c:formatCode="m/d/yyyy;@">
                        <c:v>12/22/2015</c:v>
                      </c:pt>
                      <c:pt idx="946" c:formatCode="m/d/yyyy;@">
                        <c:v>12/24/2015</c:v>
                      </c:pt>
                      <c:pt idx="947" c:formatCode="m/d/yyyy;@">
                        <c:v>1/1/2016</c:v>
                      </c:pt>
                      <c:pt idx="948" c:formatCode="m/d/yyyy;@">
                        <c:v>1/1/2016</c:v>
                      </c:pt>
                      <c:pt idx="949" c:formatCode="m/d/yyyy;@">
                        <c:v>1/3/2016</c:v>
                      </c:pt>
                      <c:pt idx="950" c:formatCode="m/d/yyyy;@">
                        <c:v>1/3/2016</c:v>
                      </c:pt>
                      <c:pt idx="951" c:formatCode="m/d/yyyy;@">
                        <c:v>1/4/2016</c:v>
                      </c:pt>
                      <c:pt idx="952" c:formatCode="m/d/yyyy;@">
                        <c:v>1/4/2016</c:v>
                      </c:pt>
                      <c:pt idx="953" c:formatCode="m/d/yyyy;@">
                        <c:v>1/5/2016</c:v>
                      </c:pt>
                      <c:pt idx="954" c:formatCode="m/d/yyyy;@">
                        <c:v>1/5/2016</c:v>
                      </c:pt>
                      <c:pt idx="955" c:formatCode="m/d/yyyy;@">
                        <c:v>1/5/2016</c:v>
                      </c:pt>
                      <c:pt idx="956" c:formatCode="m/d/yyyy;@">
                        <c:v>1/6/2016</c:v>
                      </c:pt>
                      <c:pt idx="957" c:formatCode="m/d/yyyy;@">
                        <c:v>1/9/2016</c:v>
                      </c:pt>
                      <c:pt idx="958" c:formatCode="m/d/yyyy;@">
                        <c:v>1/10/2016</c:v>
                      </c:pt>
                      <c:pt idx="959" c:formatCode="m/d/yyyy;@">
                        <c:v>1/11/2016</c:v>
                      </c:pt>
                      <c:pt idx="960" c:formatCode="m/d/yyyy;@">
                        <c:v>1/11/2016</c:v>
                      </c:pt>
                      <c:pt idx="961" c:formatCode="m/d/yyyy;@">
                        <c:v>1/12/2016</c:v>
                      </c:pt>
                      <c:pt idx="962" c:formatCode="m/d/yyyy;@">
                        <c:v>1/12/2016</c:v>
                      </c:pt>
                      <c:pt idx="963" c:formatCode="m/d/yyyy;@">
                        <c:v>1/12/2016</c:v>
                      </c:pt>
                      <c:pt idx="964" c:formatCode="m/d/yyyy;@">
                        <c:v>1/13/2016</c:v>
                      </c:pt>
                      <c:pt idx="965" c:formatCode="m/d/yyyy;@">
                        <c:v>1/13/2016</c:v>
                      </c:pt>
                      <c:pt idx="966" c:formatCode="m/d/yyyy;@">
                        <c:v>1/14/2016</c:v>
                      </c:pt>
                      <c:pt idx="967" c:formatCode="m/d/yyyy;@">
                        <c:v>1/18/2016</c:v>
                      </c:pt>
                      <c:pt idx="968" c:formatCode="m/d/yyyy;@">
                        <c:v>1/18/2016</c:v>
                      </c:pt>
                      <c:pt idx="969" c:formatCode="m/d/yyyy;@">
                        <c:v>1/21/2016</c:v>
                      </c:pt>
                      <c:pt idx="970" c:formatCode="m/d/yyyy;@">
                        <c:v>1/21/2016</c:v>
                      </c:pt>
                      <c:pt idx="971" c:formatCode="m/d/yyyy;@">
                        <c:v>1/22/2016</c:v>
                      </c:pt>
                      <c:pt idx="972" c:formatCode="m/d/yyyy;@">
                        <c:v>1/26/2016</c:v>
                      </c:pt>
                      <c:pt idx="973" c:formatCode="m/d/yyyy;@">
                        <c:v>1/29/2016</c:v>
                      </c:pt>
                      <c:pt idx="974" c:formatCode="m/d/yyyy;@">
                        <c:v>1/30/2016</c:v>
                      </c:pt>
                      <c:pt idx="975" c:formatCode="m/d/yyyy;@">
                        <c:v>1/31/2016</c:v>
                      </c:pt>
                      <c:pt idx="976" c:formatCode="m/d/yyyy;@">
                        <c:v>1/31/2016</c:v>
                      </c:pt>
                      <c:pt idx="977" c:formatCode="m/d/yyyy;@">
                        <c:v>2/1/2016</c:v>
                      </c:pt>
                      <c:pt idx="978" c:formatCode="m/d/yyyy;@">
                        <c:v>2/1/2016</c:v>
                      </c:pt>
                      <c:pt idx="979" c:formatCode="m/d/yyyy;@">
                        <c:v>2/1/2016</c:v>
                      </c:pt>
                      <c:pt idx="980" c:formatCode="m/d/yyyy;@">
                        <c:v>2/1/2016</c:v>
                      </c:pt>
                      <c:pt idx="981" c:formatCode="m/d/yyyy;@">
                        <c:v>2/2/2016</c:v>
                      </c:pt>
                      <c:pt idx="982" c:formatCode="m/d/yyyy;@">
                        <c:v>2/2/2016</c:v>
                      </c:pt>
                      <c:pt idx="983" c:formatCode="m/d/yyyy;@">
                        <c:v>2/3/2016</c:v>
                      </c:pt>
                      <c:pt idx="984" c:formatCode="m/d/yyyy;@">
                        <c:v>2/3/2016</c:v>
                      </c:pt>
                      <c:pt idx="985" c:formatCode="m/d/yyyy;@">
                        <c:v>2/3/2016</c:v>
                      </c:pt>
                      <c:pt idx="986" c:formatCode="m/d/yyyy;@">
                        <c:v>2/5/2016</c:v>
                      </c:pt>
                      <c:pt idx="987" c:formatCode="m/d/yyyy;@">
                        <c:v>2/8/2016</c:v>
                      </c:pt>
                      <c:pt idx="988" c:formatCode="m/d/yyyy;@">
                        <c:v>2/9/2016</c:v>
                      </c:pt>
                      <c:pt idx="989" c:formatCode="m/d/yyyy;@">
                        <c:v>2/9/2016</c:v>
                      </c:pt>
                      <c:pt idx="990" c:formatCode="m/d/yyyy;@">
                        <c:v>2/10/2016</c:v>
                      </c:pt>
                      <c:pt idx="991" c:formatCode="m/d/yyyy;@">
                        <c:v>2/10/2016</c:v>
                      </c:pt>
                      <c:pt idx="992" c:formatCode="m/d/yyyy;@">
                        <c:v>2/11/2016</c:v>
                      </c:pt>
                      <c:pt idx="993" c:formatCode="m/d/yyyy;@">
                        <c:v>2/14/2016</c:v>
                      </c:pt>
                      <c:pt idx="994" c:formatCode="m/d/yyyy;@">
                        <c:v>2/15/2016</c:v>
                      </c:pt>
                      <c:pt idx="995" c:formatCode="m/d/yyyy;@">
                        <c:v>2/15/2016</c:v>
                      </c:pt>
                      <c:pt idx="996" c:formatCode="m/d/yyyy;@">
                        <c:v>2/15/2016</c:v>
                      </c:pt>
                      <c:pt idx="997" c:formatCode="m/d/yyyy;@">
                        <c:v>2/16/2016</c:v>
                      </c:pt>
                      <c:pt idx="998" c:formatCode="m/d/yyyy;@">
                        <c:v>2/17/2016</c:v>
                      </c:pt>
                      <c:pt idx="999" c:formatCode="m/d/yyyy;@">
                        <c:v>2/17/2016</c:v>
                      </c:pt>
                      <c:pt idx="1000" c:formatCode="m/d/yyyy;@">
                        <c:v>2/18/2016</c:v>
                      </c:pt>
                      <c:pt idx="1001" c:formatCode="m/d/yyyy;@">
                        <c:v>2/18/2016</c:v>
                      </c:pt>
                      <c:pt idx="1002" c:formatCode="m/d/yyyy;@">
                        <c:v>2/19/2016</c:v>
                      </c:pt>
                      <c:pt idx="1003" c:formatCode="m/d/yyyy;@">
                        <c:v>2/19/2016</c:v>
                      </c:pt>
                      <c:pt idx="1004" c:formatCode="m/d/yyyy;@">
                        <c:v>2/20/2016</c:v>
                      </c:pt>
                      <c:pt idx="1005" c:formatCode="m/d/yyyy;@">
                        <c:v>2/20/2016</c:v>
                      </c:pt>
                      <c:pt idx="1006" c:formatCode="m/d/yyyy;@">
                        <c:v>2/21/2016</c:v>
                      </c:pt>
                      <c:pt idx="1007" c:formatCode="m/d/yyyy;@">
                        <c:v>2/22/2016</c:v>
                      </c:pt>
                      <c:pt idx="1008" c:formatCode="m/d/yyyy;@">
                        <c:v>2/23/2016</c:v>
                      </c:pt>
                      <c:pt idx="1009" c:formatCode="m/d/yyyy;@">
                        <c:v>2/25/2016</c:v>
                      </c:pt>
                      <c:pt idx="1010" c:formatCode="m/d/yyyy;@">
                        <c:v>2/25/2016</c:v>
                      </c:pt>
                      <c:pt idx="1011" c:formatCode="m/d/yyyy;@">
                        <c:v>2/26/2016</c:v>
                      </c:pt>
                      <c:pt idx="1012" c:formatCode="m/d/yyyy;@">
                        <c:v>2/27/2016</c:v>
                      </c:pt>
                      <c:pt idx="1013" c:formatCode="m/d/yyyy;@">
                        <c:v>2/29/2016</c:v>
                      </c:pt>
                      <c:pt idx="1014" c:formatCode="m/d/yyyy;@">
                        <c:v>3/1/2016</c:v>
                      </c:pt>
                      <c:pt idx="1015" c:formatCode="m/d/yyyy;@">
                        <c:v>3/1/2016</c:v>
                      </c:pt>
                      <c:pt idx="1016" c:formatCode="m/d/yyyy;@">
                        <c:v>3/1/2016</c:v>
                      </c:pt>
                      <c:pt idx="1017" c:formatCode="m/d/yyyy;@">
                        <c:v>3/2/2016</c:v>
                      </c:pt>
                      <c:pt idx="1018" c:formatCode="m/d/yyyy;@">
                        <c:v>3/2/2016</c:v>
                      </c:pt>
                      <c:pt idx="1019" c:formatCode="m/d/yyyy;@">
                        <c:v>3/2/2016</c:v>
                      </c:pt>
                      <c:pt idx="1020" c:formatCode="m/d/yyyy;@">
                        <c:v>3/3/2016</c:v>
                      </c:pt>
                      <c:pt idx="1021" c:formatCode="m/d/yyyy;@">
                        <c:v>3/4/2016</c:v>
                      </c:pt>
                      <c:pt idx="1022" c:formatCode="m/d/yyyy;@">
                        <c:v>3/4/2016</c:v>
                      </c:pt>
                      <c:pt idx="1023" c:formatCode="m/d/yyyy;@">
                        <c:v>3/4/2016</c:v>
                      </c:pt>
                      <c:pt idx="1024" c:formatCode="m/d/yyyy;@">
                        <c:v>3/4/2016</c:v>
                      </c:pt>
                      <c:pt idx="1025" c:formatCode="m/d/yyyy;@">
                        <c:v>3/6/2016</c:v>
                      </c:pt>
                      <c:pt idx="1026" c:formatCode="m/d/yyyy;@">
                        <c:v>3/7/2016</c:v>
                      </c:pt>
                      <c:pt idx="1027" c:formatCode="m/d/yyyy;@">
                        <c:v>3/8/2016</c:v>
                      </c:pt>
                      <c:pt idx="1028" c:formatCode="m/d/yyyy;@">
                        <c:v>3/8/2016</c:v>
                      </c:pt>
                      <c:pt idx="1029" c:formatCode="m/d/yyyy;@">
                        <c:v>3/8/2016</c:v>
                      </c:pt>
                      <c:pt idx="1030" c:formatCode="m/d/yyyy;@">
                        <c:v>3/9/2016</c:v>
                      </c:pt>
                      <c:pt idx="1031" c:formatCode="m/d/yyyy;@">
                        <c:v>3/10/2016</c:v>
                      </c:pt>
                      <c:pt idx="1032" c:formatCode="m/d/yyyy;@">
                        <c:v>3/11/2016</c:v>
                      </c:pt>
                      <c:pt idx="1033" c:formatCode="m/d/yyyy;@">
                        <c:v>3/13/2016</c:v>
                      </c:pt>
                      <c:pt idx="1034" c:formatCode="m/d/yyyy;@">
                        <c:v>3/14/2016</c:v>
                      </c:pt>
                      <c:pt idx="1035" c:formatCode="m/d/yyyy;@">
                        <c:v>3/14/2016</c:v>
                      </c:pt>
                      <c:pt idx="1036" c:formatCode="m/d/yyyy;@">
                        <c:v>3/15/2016</c:v>
                      </c:pt>
                      <c:pt idx="1037" c:formatCode="m/d/yyyy;@">
                        <c:v>3/16/2016</c:v>
                      </c:pt>
                      <c:pt idx="1038" c:formatCode="m/d/yyyy;@">
                        <c:v>3/16/2016</c:v>
                      </c:pt>
                      <c:pt idx="1039" c:formatCode="m/d/yyyy;@">
                        <c:v>3/16/2016</c:v>
                      </c:pt>
                      <c:pt idx="1040" c:formatCode="m/d/yyyy;@">
                        <c:v>3/17/2016</c:v>
                      </c:pt>
                      <c:pt idx="1041" c:formatCode="m/d/yyyy;@">
                        <c:v>3/17/2016</c:v>
                      </c:pt>
                      <c:pt idx="1042" c:formatCode="m/d/yyyy;@">
                        <c:v>3/17/2016</c:v>
                      </c:pt>
                      <c:pt idx="1043" c:formatCode="m/d/yyyy;@">
                        <c:v>3/18/2016</c:v>
                      </c:pt>
                      <c:pt idx="1044" c:formatCode="m/d/yyyy;@">
                        <c:v>3/18/2016</c:v>
                      </c:pt>
                      <c:pt idx="1045" c:formatCode="m/d/yyyy;@">
                        <c:v>3/18/2016</c:v>
                      </c:pt>
                      <c:pt idx="1046" c:formatCode="m/d/yyyy;@">
                        <c:v>3/19/2016</c:v>
                      </c:pt>
                      <c:pt idx="1047" c:formatCode="m/d/yyyy;@">
                        <c:v>3/21/2016</c:v>
                      </c:pt>
                      <c:pt idx="1048" c:formatCode="m/d/yyyy;@">
                        <c:v>3/22/2016</c:v>
                      </c:pt>
                      <c:pt idx="1049" c:formatCode="m/d/yyyy;@">
                        <c:v>3/22/2016</c:v>
                      </c:pt>
                      <c:pt idx="1050" c:formatCode="m/d/yyyy;@">
                        <c:v>3/23/2016</c:v>
                      </c:pt>
                      <c:pt idx="1051" c:formatCode="m/d/yyyy;@">
                        <c:v>3/23/2016</c:v>
                      </c:pt>
                      <c:pt idx="1052" c:formatCode="m/d/yyyy;@">
                        <c:v>3/23/2016</c:v>
                      </c:pt>
                      <c:pt idx="1053" c:formatCode="m/d/yyyy;@">
                        <c:v>3/24/2016</c:v>
                      </c:pt>
                      <c:pt idx="1054" c:formatCode="m/d/yyyy;@">
                        <c:v>3/24/2016</c:v>
                      </c:pt>
                      <c:pt idx="1055" c:formatCode="m/d/yyyy;@">
                        <c:v>3/28/2016</c:v>
                      </c:pt>
                      <c:pt idx="1056" c:formatCode="m/d/yyyy;@">
                        <c:v>3/29/2016</c:v>
                      </c:pt>
                      <c:pt idx="1057" c:formatCode="m/d/yyyy;@">
                        <c:v>3/29/2016</c:v>
                      </c:pt>
                      <c:pt idx="1058" c:formatCode="m/d/yyyy;@">
                        <c:v>3/29/2016</c:v>
                      </c:pt>
                      <c:pt idx="1059" c:formatCode="m/d/yyyy;@">
                        <c:v>3/30/2016</c:v>
                      </c:pt>
                      <c:pt idx="1060" c:formatCode="m/d/yyyy;@">
                        <c:v>3/31/2016</c:v>
                      </c:pt>
                      <c:pt idx="1061" c:formatCode="m/d/yyyy;@">
                        <c:v>3/31/2016</c:v>
                      </c:pt>
                      <c:pt idx="1062" c:formatCode="m/d/yyyy;@">
                        <c:v>3/31/2016</c:v>
                      </c:pt>
                      <c:pt idx="1063" c:formatCode="m/d/yyyy;@">
                        <c:v>3/31/2016</c:v>
                      </c:pt>
                      <c:pt idx="1064" c:formatCode="m/d/yyyy;@">
                        <c:v>3/31/2016</c:v>
                      </c:pt>
                      <c:pt idx="1065" c:formatCode="m/d/yyyy;@">
                        <c:v>3/31/2016</c:v>
                      </c:pt>
                      <c:pt idx="1066" c:formatCode="m/d/yyyy;@">
                        <c:v>4/1/2016</c:v>
                      </c:pt>
                      <c:pt idx="1067" c:formatCode="m/d/yyyy;@">
                        <c:v>4/1/2016</c:v>
                      </c:pt>
                      <c:pt idx="1068" c:formatCode="m/d/yyyy;@">
                        <c:v>4/1/2016</c:v>
                      </c:pt>
                      <c:pt idx="1069" c:formatCode="m/d/yyyy;@">
                        <c:v>4/2/2016</c:v>
                      </c:pt>
                      <c:pt idx="1070" c:formatCode="m/d/yyyy;@">
                        <c:v>4/2/2016</c:v>
                      </c:pt>
                      <c:pt idx="1071" c:formatCode="m/d/yyyy;@">
                        <c:v>4/3/2016</c:v>
                      </c:pt>
                      <c:pt idx="1072" c:formatCode="m/d/yyyy;@">
                        <c:v>4/4/2016</c:v>
                      </c:pt>
                      <c:pt idx="1073" c:formatCode="m/d/yyyy;@">
                        <c:v>4/5/2016</c:v>
                      </c:pt>
                      <c:pt idx="1074" c:formatCode="m/d/yyyy;@">
                        <c:v>4/5/2016</c:v>
                      </c:pt>
                      <c:pt idx="1075" c:formatCode="m/d/yyyy;@">
                        <c:v>4/5/2016</c:v>
                      </c:pt>
                      <c:pt idx="1076" c:formatCode="m/d/yyyy;@">
                        <c:v>4/5/2016</c:v>
                      </c:pt>
                      <c:pt idx="1077" c:formatCode="m/d/yyyy;@">
                        <c:v>4/6/2016</c:v>
                      </c:pt>
                      <c:pt idx="1078" c:formatCode="m/d/yyyy;@">
                        <c:v>4/6/2016</c:v>
                      </c:pt>
                      <c:pt idx="1079" c:formatCode="m/d/yyyy;@">
                        <c:v>4/6/2016</c:v>
                      </c:pt>
                      <c:pt idx="1080" c:formatCode="m/d/yyyy;@">
                        <c:v>4/7/2016</c:v>
                      </c:pt>
                      <c:pt idx="1081" c:formatCode="m/d/yyyy;@">
                        <c:v>4/7/2016</c:v>
                      </c:pt>
                      <c:pt idx="1082" c:formatCode="m/d/yyyy;@">
                        <c:v>4/8/2016</c:v>
                      </c:pt>
                      <c:pt idx="1083" c:formatCode="m/d/yyyy;@">
                        <c:v>4/9/2016</c:v>
                      </c:pt>
                      <c:pt idx="1084" c:formatCode="m/d/yyyy;@">
                        <c:v>4/9/2016</c:v>
                      </c:pt>
                      <c:pt idx="1085" c:formatCode="m/d/yyyy;@">
                        <c:v>4/13/2016</c:v>
                      </c:pt>
                      <c:pt idx="1086" c:formatCode="m/d/yyyy;@">
                        <c:v>4/13/2016</c:v>
                      </c:pt>
                      <c:pt idx="1087" c:formatCode="m/d/yyyy;@">
                        <c:v>4/15/2016</c:v>
                      </c:pt>
                      <c:pt idx="1088" c:formatCode="m/d/yyyy;@">
                        <c:v>4/15/2016</c:v>
                      </c:pt>
                      <c:pt idx="1089" c:formatCode="m/d/yyyy;@">
                        <c:v>4/17/2016</c:v>
                      </c:pt>
                      <c:pt idx="1090" c:formatCode="m/d/yyyy;@">
                        <c:v>4/19/2016</c:v>
                      </c:pt>
                      <c:pt idx="1091" c:formatCode="m/d/yyyy;@">
                        <c:v>4/19/2016</c:v>
                      </c:pt>
                      <c:pt idx="1092" c:formatCode="m/d/yyyy;@">
                        <c:v>4/19/2016</c:v>
                      </c:pt>
                      <c:pt idx="1093" c:formatCode="m/d/yyyy;@">
                        <c:v>4/20/2016</c:v>
                      </c:pt>
                      <c:pt idx="1094" c:formatCode="m/d/yyyy;@">
                        <c:v>4/20/2016</c:v>
                      </c:pt>
                      <c:pt idx="1095" c:formatCode="m/d/yyyy;@">
                        <c:v>4/20/2016</c:v>
                      </c:pt>
                      <c:pt idx="1096" c:formatCode="m/d/yyyy;@">
                        <c:v>4/22/2016</c:v>
                      </c:pt>
                      <c:pt idx="1097" c:formatCode="m/d/yyyy;@">
                        <c:v>4/23/2016</c:v>
                      </c:pt>
                      <c:pt idx="1098" c:formatCode="m/d/yyyy;@">
                        <c:v>4/23/2016</c:v>
                      </c:pt>
                      <c:pt idx="1099" c:formatCode="m/d/yyyy;@">
                        <c:v>4/24/2016</c:v>
                      </c:pt>
                      <c:pt idx="1100" c:formatCode="m/d/yyyy;@">
                        <c:v>4/27/2016</c:v>
                      </c:pt>
                      <c:pt idx="1101" c:formatCode="m/d/yyyy;@">
                        <c:v>4/27/2016</c:v>
                      </c:pt>
                      <c:pt idx="1102" c:formatCode="m/d/yyyy;@">
                        <c:v>4/29/2016</c:v>
                      </c:pt>
                      <c:pt idx="1103" c:formatCode="m/d/yyyy;@">
                        <c:v>4/30/2016</c:v>
                      </c:pt>
                      <c:pt idx="1104" c:formatCode="m/d/yyyy;@">
                        <c:v>5/1/2016</c:v>
                      </c:pt>
                      <c:pt idx="1105" c:formatCode="m/d/yyyy;@">
                        <c:v>5/2/2016</c:v>
                      </c:pt>
                      <c:pt idx="1106" c:formatCode="m/d/yyyy;@">
                        <c:v>5/2/2016</c:v>
                      </c:pt>
                      <c:pt idx="1107" c:formatCode="m/d/yyyy;@">
                        <c:v>5/2/2016</c:v>
                      </c:pt>
                      <c:pt idx="1108" c:formatCode="m/d/yyyy;@">
                        <c:v>5/3/2016</c:v>
                      </c:pt>
                      <c:pt idx="1109" c:formatCode="m/d/yyyy;@">
                        <c:v>5/3/2016</c:v>
                      </c:pt>
                      <c:pt idx="1110" c:formatCode="m/d/yyyy;@">
                        <c:v>5/3/2016</c:v>
                      </c:pt>
                      <c:pt idx="1111" c:formatCode="m/d/yyyy;@">
                        <c:v>5/3/2016</c:v>
                      </c:pt>
                      <c:pt idx="1112" c:formatCode="m/d/yyyy;@">
                        <c:v>5/4/2016</c:v>
                      </c:pt>
                      <c:pt idx="1113" c:formatCode="m/d/yyyy;@">
                        <c:v>5/4/2016</c:v>
                      </c:pt>
                      <c:pt idx="1114" c:formatCode="m/d/yyyy;@">
                        <c:v>5/4/2016</c:v>
                      </c:pt>
                      <c:pt idx="1115" c:formatCode="m/d/yyyy;@">
                        <c:v>5/5/2016</c:v>
                      </c:pt>
                      <c:pt idx="1116" c:formatCode="m/d/yyyy;@">
                        <c:v>5/5/2016</c:v>
                      </c:pt>
                      <c:pt idx="1117" c:formatCode="m/d/yyyy;@">
                        <c:v>5/5/2016</c:v>
                      </c:pt>
                      <c:pt idx="1118" c:formatCode="m/d/yyyy;@">
                        <c:v>5/5/2016</c:v>
                      </c:pt>
                      <c:pt idx="1119" c:formatCode="m/d/yyyy;@">
                        <c:v>5/6/2016</c:v>
                      </c:pt>
                      <c:pt idx="1120" c:formatCode="m/d/yyyy;@">
                        <c:v>5/7/2016</c:v>
                      </c:pt>
                      <c:pt idx="1121" c:formatCode="m/d/yyyy;@">
                        <c:v>5/7/2016</c:v>
                      </c:pt>
                      <c:pt idx="1122" c:formatCode="m/d/yyyy;@">
                        <c:v>5/8/2016</c:v>
                      </c:pt>
                      <c:pt idx="1123" c:formatCode="m/d/yyyy;@">
                        <c:v>5/9/2016</c:v>
                      </c:pt>
                      <c:pt idx="1124" c:formatCode="m/d/yyyy;@">
                        <c:v>5/9/2016</c:v>
                      </c:pt>
                      <c:pt idx="1125" c:formatCode="m/d/yyyy;@">
                        <c:v>5/9/2016</c:v>
                      </c:pt>
                      <c:pt idx="1126" c:formatCode="m/d/yyyy;@">
                        <c:v>5/9/2016</c:v>
                      </c:pt>
                      <c:pt idx="1127" c:formatCode="m/d/yyyy;@">
                        <c:v>5/10/2016</c:v>
                      </c:pt>
                      <c:pt idx="1128" c:formatCode="m/d/yyyy;@">
                        <c:v>5/13/2016</c:v>
                      </c:pt>
                      <c:pt idx="1129" c:formatCode="m/d/yyyy;@">
                        <c:v>5/13/2016</c:v>
                      </c:pt>
                      <c:pt idx="1130" c:formatCode="m/d/yyyy;@">
                        <c:v>5/13/2016</c:v>
                      </c:pt>
                      <c:pt idx="1131" c:formatCode="m/d/yyyy;@">
                        <c:v>5/15/2016</c:v>
                      </c:pt>
                      <c:pt idx="1132" c:formatCode="m/d/yyyy;@">
                        <c:v>5/15/2016</c:v>
                      </c:pt>
                      <c:pt idx="1133" c:formatCode="m/d/yyyy;@">
                        <c:v>5/16/2016</c:v>
                      </c:pt>
                      <c:pt idx="1134" c:formatCode="m/d/yyyy;@">
                        <c:v>5/16/2016</c:v>
                      </c:pt>
                      <c:pt idx="1135" c:formatCode="m/d/yyyy;@">
                        <c:v>5/17/2016</c:v>
                      </c:pt>
                      <c:pt idx="1136" c:formatCode="m/d/yyyy;@">
                        <c:v>5/18/2016</c:v>
                      </c:pt>
                      <c:pt idx="1137" c:formatCode="m/d/yyyy;@">
                        <c:v>5/19/2016</c:v>
                      </c:pt>
                      <c:pt idx="1138" c:formatCode="m/d/yyyy;@">
                        <c:v>5/19/2016</c:v>
                      </c:pt>
                      <c:pt idx="1139" c:formatCode="m/d/yyyy;@">
                        <c:v>5/20/2016</c:v>
                      </c:pt>
                      <c:pt idx="1140" c:formatCode="m/d/yyyy;@">
                        <c:v>5/20/2016</c:v>
                      </c:pt>
                      <c:pt idx="1141" c:formatCode="m/d/yyyy;@">
                        <c:v>5/21/2016</c:v>
                      </c:pt>
                      <c:pt idx="1142" c:formatCode="m/d/yyyy;@">
                        <c:v>5/21/2016</c:v>
                      </c:pt>
                      <c:pt idx="1143" c:formatCode="m/d/yyyy;@">
                        <c:v>5/21/2016</c:v>
                      </c:pt>
                      <c:pt idx="1144" c:formatCode="m/d/yyyy;@">
                        <c:v>5/22/2016</c:v>
                      </c:pt>
                      <c:pt idx="1145" c:formatCode="m/d/yyyy;@">
                        <c:v>5/22/2016</c:v>
                      </c:pt>
                      <c:pt idx="1146" c:formatCode="m/d/yyyy;@">
                        <c:v>5/22/2016</c:v>
                      </c:pt>
                      <c:pt idx="1147" c:formatCode="m/d/yyyy;@">
                        <c:v>5/23/2016</c:v>
                      </c:pt>
                      <c:pt idx="1148" c:formatCode="m/d/yyyy;@">
                        <c:v>5/23/2016</c:v>
                      </c:pt>
                      <c:pt idx="1149" c:formatCode="m/d/yyyy;@">
                        <c:v>5/23/2016</c:v>
                      </c:pt>
                      <c:pt idx="1150" c:formatCode="m/d/yyyy;@">
                        <c:v>5/25/2016</c:v>
                      </c:pt>
                      <c:pt idx="1151" c:formatCode="m/d/yyyy;@">
                        <c:v>5/27/2016</c:v>
                      </c:pt>
                      <c:pt idx="1152" c:formatCode="m/d/yyyy;@">
                        <c:v>5/31/2016</c:v>
                      </c:pt>
                      <c:pt idx="1153" c:formatCode="m/d/yyyy;@">
                        <c:v>5/31/2016</c:v>
                      </c:pt>
                      <c:pt idx="1154" c:formatCode="m/d/yyyy;@">
                        <c:v>5/31/2016</c:v>
                      </c:pt>
                      <c:pt idx="1155" c:formatCode="m/d/yyyy;@">
                        <c:v>6/1/2016</c:v>
                      </c:pt>
                      <c:pt idx="1156" c:formatCode="m/d/yyyy;@">
                        <c:v>6/2/2016</c:v>
                      </c:pt>
                      <c:pt idx="1157" c:formatCode="m/d/yyyy;@">
                        <c:v>6/2/2016</c:v>
                      </c:pt>
                      <c:pt idx="1158" c:formatCode="m/d/yyyy;@">
                        <c:v>6/2/2016</c:v>
                      </c:pt>
                      <c:pt idx="1159" c:formatCode="m/d/yyyy;@">
                        <c:v>6/3/2016</c:v>
                      </c:pt>
                      <c:pt idx="1160" c:formatCode="m/d/yyyy;@">
                        <c:v>6/3/2016</c:v>
                      </c:pt>
                      <c:pt idx="1161" c:formatCode="m/d/yyyy;@">
                        <c:v>6/6/2016</c:v>
                      </c:pt>
                      <c:pt idx="1162" c:formatCode="m/d/yyyy;@">
                        <c:v>6/7/2016</c:v>
                      </c:pt>
                      <c:pt idx="1163" c:formatCode="m/d/yyyy;@">
                        <c:v>6/8/2016</c:v>
                      </c:pt>
                      <c:pt idx="1164" c:formatCode="m/d/yyyy;@">
                        <c:v>6/9/2016</c:v>
                      </c:pt>
                      <c:pt idx="1165" c:formatCode="m/d/yyyy;@">
                        <c:v>6/10/2016</c:v>
                      </c:pt>
                      <c:pt idx="1166" c:formatCode="m/d/yyyy;@">
                        <c:v>6/10/2016</c:v>
                      </c:pt>
                      <c:pt idx="1167" c:formatCode="m/d/yyyy;@">
                        <c:v>6/10/2016</c:v>
                      </c:pt>
                      <c:pt idx="1168" c:formatCode="m/d/yyyy;@">
                        <c:v>6/11/2016</c:v>
                      </c:pt>
                      <c:pt idx="1169" c:formatCode="m/d/yyyy;@">
                        <c:v>6/13/2016</c:v>
                      </c:pt>
                      <c:pt idx="1170" c:formatCode="m/d/yyyy;@">
                        <c:v>6/13/2016</c:v>
                      </c:pt>
                      <c:pt idx="1171" c:formatCode="m/d/yyyy;@">
                        <c:v>6/13/2016</c:v>
                      </c:pt>
                      <c:pt idx="1172" c:formatCode="m/d/yyyy;@">
                        <c:v>6/13/2016</c:v>
                      </c:pt>
                      <c:pt idx="1173" c:formatCode="m/d/yyyy;@">
                        <c:v>6/13/2016</c:v>
                      </c:pt>
                      <c:pt idx="1174" c:formatCode="m/d/yyyy;@">
                        <c:v>6/14/2016</c:v>
                      </c:pt>
                      <c:pt idx="1175" c:formatCode="m/d/yyyy;@">
                        <c:v>6/14/2016</c:v>
                      </c:pt>
                      <c:pt idx="1176" c:formatCode="m/d/yyyy;@">
                        <c:v>6/15/2016</c:v>
                      </c:pt>
                      <c:pt idx="1177" c:formatCode="m/d/yyyy;@">
                        <c:v>6/17/2016</c:v>
                      </c:pt>
                      <c:pt idx="1178" c:formatCode="m/d/yyyy;@">
                        <c:v>6/17/2016</c:v>
                      </c:pt>
                      <c:pt idx="1179" c:formatCode="m/d/yyyy;@">
                        <c:v>6/17/2016</c:v>
                      </c:pt>
                      <c:pt idx="1180" c:formatCode="m/d/yyyy;@">
                        <c:v>6/17/2016</c:v>
                      </c:pt>
                      <c:pt idx="1181" c:formatCode="m/d/yyyy;@">
                        <c:v>6/19/2016</c:v>
                      </c:pt>
                      <c:pt idx="1182" c:formatCode="m/d/yyyy;@">
                        <c:v>6/20/2016</c:v>
                      </c:pt>
                      <c:pt idx="1183" c:formatCode="m/d/yyyy;@">
                        <c:v>6/22/2016</c:v>
                      </c:pt>
                      <c:pt idx="1184" c:formatCode="m/d/yyyy;@">
                        <c:v>6/23/2016</c:v>
                      </c:pt>
                      <c:pt idx="1185" c:formatCode="m/d/yyyy;@">
                        <c:v>6/24/2016</c:v>
                      </c:pt>
                      <c:pt idx="1186" c:formatCode="m/d/yyyy;@">
                        <c:v>6/24/2016</c:v>
                      </c:pt>
                      <c:pt idx="1187" c:formatCode="m/d/yyyy;@">
                        <c:v>6/25/2016</c:v>
                      </c:pt>
                      <c:pt idx="1188" c:formatCode="m/d/yyyy;@">
                        <c:v>6/27/2016</c:v>
                      </c:pt>
                      <c:pt idx="1189" c:formatCode="m/d/yyyy;@">
                        <c:v>6/27/2016</c:v>
                      </c:pt>
                      <c:pt idx="1190" c:formatCode="m/d/yyyy;@">
                        <c:v>6/28/2016</c:v>
                      </c:pt>
                      <c:pt idx="1191" c:formatCode="m/d/yyyy;@">
                        <c:v>6/29/2016</c:v>
                      </c:pt>
                      <c:pt idx="1192" c:formatCode="m/d/yyyy;@">
                        <c:v>6/29/2016</c:v>
                      </c:pt>
                      <c:pt idx="1193" c:formatCode="m/d/yyyy;@">
                        <c:v>6/30/2016</c:v>
                      </c:pt>
                      <c:pt idx="1194" c:formatCode="m/d/yyyy;@">
                        <c:v>7/1/2016</c:v>
                      </c:pt>
                      <c:pt idx="1195" c:formatCode="m/d/yyyy;@">
                        <c:v>7/2/2016</c:v>
                      </c:pt>
                      <c:pt idx="1196" c:formatCode="m/d/yyyy;@">
                        <c:v>7/2/2016</c:v>
                      </c:pt>
                      <c:pt idx="1197" c:formatCode="m/d/yyyy;@">
                        <c:v>7/4/2016</c:v>
                      </c:pt>
                      <c:pt idx="1198" c:formatCode="m/d/yyyy;@">
                        <c:v>7/4/2016</c:v>
                      </c:pt>
                      <c:pt idx="1199" c:formatCode="m/d/yyyy;@">
                        <c:v>7/5/2016</c:v>
                      </c:pt>
                      <c:pt idx="1200" c:formatCode="m/d/yyyy;@">
                        <c:v>7/5/2016</c:v>
                      </c:pt>
                      <c:pt idx="1201" c:formatCode="m/d/yyyy;@">
                        <c:v>7/7/2016</c:v>
                      </c:pt>
                      <c:pt idx="1202" c:formatCode="m/d/yyyy;@">
                        <c:v>7/8/2016</c:v>
                      </c:pt>
                      <c:pt idx="1203" c:formatCode="m/d/yyyy;@">
                        <c:v>7/8/2016</c:v>
                      </c:pt>
                      <c:pt idx="1204" c:formatCode="m/d/yyyy;@">
                        <c:v>7/8/2016</c:v>
                      </c:pt>
                      <c:pt idx="1205" c:formatCode="m/d/yyyy;@">
                        <c:v>7/10/2016</c:v>
                      </c:pt>
                      <c:pt idx="1206" c:formatCode="m/d/yyyy;@">
                        <c:v>7/10/2016</c:v>
                      </c:pt>
                      <c:pt idx="1207" c:formatCode="m/d/yyyy;@">
                        <c:v>7/13/2016</c:v>
                      </c:pt>
                      <c:pt idx="1208" c:formatCode="m/d/yyyy;@">
                        <c:v>7/15/2016</c:v>
                      </c:pt>
                      <c:pt idx="1209" c:formatCode="m/d/yyyy;@">
                        <c:v>7/15/2016</c:v>
                      </c:pt>
                      <c:pt idx="1210" c:formatCode="m/d/yyyy;@">
                        <c:v>7/15/2016</c:v>
                      </c:pt>
                      <c:pt idx="1211" c:formatCode="m/d/yyyy;@">
                        <c:v>7/16/2016</c:v>
                      </c:pt>
                      <c:pt idx="1212" c:formatCode="m/d/yyyy;@">
                        <c:v>7/16/2016</c:v>
                      </c:pt>
                      <c:pt idx="1213" c:formatCode="m/d/yyyy;@">
                        <c:v>7/16/2016</c:v>
                      </c:pt>
                      <c:pt idx="1214" c:formatCode="m/d/yyyy;@">
                        <c:v>7/19/2016</c:v>
                      </c:pt>
                      <c:pt idx="1215" c:formatCode="m/d/yyyy;@">
                        <c:v>7/19/2016</c:v>
                      </c:pt>
                      <c:pt idx="1216" c:formatCode="m/d/yyyy;@">
                        <c:v>7/20/2016</c:v>
                      </c:pt>
                      <c:pt idx="1217" c:formatCode="m/d/yyyy;@">
                        <c:v>7/20/2016</c:v>
                      </c:pt>
                      <c:pt idx="1218" c:formatCode="m/d/yyyy;@">
                        <c:v>7/21/2016</c:v>
                      </c:pt>
                      <c:pt idx="1219" c:formatCode="m/d/yyyy;@">
                        <c:v>7/24/2016</c:v>
                      </c:pt>
                      <c:pt idx="1220" c:formatCode="m/d/yyyy;@">
                        <c:v>7/25/2016</c:v>
                      </c:pt>
                      <c:pt idx="1221" c:formatCode="m/d/yyyy;@">
                        <c:v>7/25/2016</c:v>
                      </c:pt>
                      <c:pt idx="1222" c:formatCode="m/d/yyyy;@">
                        <c:v>7/30/2016</c:v>
                      </c:pt>
                      <c:pt idx="1223" c:formatCode="m/d/yyyy;@">
                        <c:v>8/2/2016</c:v>
                      </c:pt>
                      <c:pt idx="1224" c:formatCode="m/d/yyyy;@">
                        <c:v>8/3/2016</c:v>
                      </c:pt>
                      <c:pt idx="1225" c:formatCode="m/d/yyyy;@">
                        <c:v>8/8/2016</c:v>
                      </c:pt>
                      <c:pt idx="1226" c:formatCode="m/d/yyyy;@">
                        <c:v>8/8/2016</c:v>
                      </c:pt>
                      <c:pt idx="1227" c:formatCode="m/d/yyyy;@">
                        <c:v>8/8/2016</c:v>
                      </c:pt>
                      <c:pt idx="1228" c:formatCode="m/d/yyyy;@">
                        <c:v>8/9/2016</c:v>
                      </c:pt>
                      <c:pt idx="1229" c:formatCode="m/d/yyyy;@">
                        <c:v>8/10/2016</c:v>
                      </c:pt>
                      <c:pt idx="1230" c:formatCode="m/d/yyyy;@">
                        <c:v>8/11/2016</c:v>
                      </c:pt>
                      <c:pt idx="1231" c:formatCode="m/d/yyyy;@">
                        <c:v>8/14/2016</c:v>
                      </c:pt>
                      <c:pt idx="1232" c:formatCode="m/d/yyyy;@">
                        <c:v>8/15/2016</c:v>
                      </c:pt>
                      <c:pt idx="1233" c:formatCode="m/d/yyyy;@">
                        <c:v>8/16/2016</c:v>
                      </c:pt>
                      <c:pt idx="1234" c:formatCode="m/d/yyyy;@">
                        <c:v>8/18/2016</c:v>
                      </c:pt>
                      <c:pt idx="1235" c:formatCode="m/d/yyyy;@">
                        <c:v>8/19/2016</c:v>
                      </c:pt>
                      <c:pt idx="1236" c:formatCode="m/d/yyyy;@">
                        <c:v>8/19/2016</c:v>
                      </c:pt>
                      <c:pt idx="1237" c:formatCode="m/d/yyyy;@">
                        <c:v>8/20/2016</c:v>
                      </c:pt>
                      <c:pt idx="1238" c:formatCode="m/d/yyyy;@">
                        <c:v>8/23/2016</c:v>
                      </c:pt>
                      <c:pt idx="1239" c:formatCode="m/d/yyyy;@">
                        <c:v>8/24/2016</c:v>
                      </c:pt>
                      <c:pt idx="1240" c:formatCode="m/d/yyyy;@">
                        <c:v>8/26/2016</c:v>
                      </c:pt>
                      <c:pt idx="1241" c:formatCode="m/d/yyyy;@">
                        <c:v>8/27/2016</c:v>
                      </c:pt>
                      <c:pt idx="1242" c:formatCode="m/d/yyyy;@">
                        <c:v>8/29/2016</c:v>
                      </c:pt>
                      <c:pt idx="1243" c:formatCode="m/d/yyyy;@">
                        <c:v>8/29/2016</c:v>
                      </c:pt>
                      <c:pt idx="1244" c:formatCode="m/d/yyyy;@">
                        <c:v>8/30/2016</c:v>
                      </c:pt>
                      <c:pt idx="1245" c:formatCode="m/d/yyyy;@">
                        <c:v>8/30/2016</c:v>
                      </c:pt>
                      <c:pt idx="1246" c:formatCode="m/d/yyyy;@">
                        <c:v>8/31/2016</c:v>
                      </c:pt>
                      <c:pt idx="1247" c:formatCode="m/d/yyyy;@">
                        <c:v>9/1/2016</c:v>
                      </c:pt>
                      <c:pt idx="1248" c:formatCode="m/d/yyyy;@">
                        <c:v>9/1/2016</c:v>
                      </c:pt>
                      <c:pt idx="1249" c:formatCode="m/d/yyyy;@">
                        <c:v>9/2/2016</c:v>
                      </c:pt>
                      <c:pt idx="1250" c:formatCode="m/d/yyyy;@">
                        <c:v>9/2/2016</c:v>
                      </c:pt>
                      <c:pt idx="1251" c:formatCode="m/d/yyyy;@">
                        <c:v>9/2/2016</c:v>
                      </c:pt>
                      <c:pt idx="1252" c:formatCode="m/d/yyyy;@">
                        <c:v>9/5/2016</c:v>
                      </c:pt>
                      <c:pt idx="1253" c:formatCode="m/d/yyyy;@">
                        <c:v>9/6/2016</c:v>
                      </c:pt>
                      <c:pt idx="1254" c:formatCode="m/d/yyyy;@">
                        <c:v>9/6/2016</c:v>
                      </c:pt>
                      <c:pt idx="1255" c:formatCode="m/d/yyyy;@">
                        <c:v>9/7/2016</c:v>
                      </c:pt>
                      <c:pt idx="1256" c:formatCode="m/d/yyyy;@">
                        <c:v>9/8/2016</c:v>
                      </c:pt>
                      <c:pt idx="1257" c:formatCode="m/d/yyyy;@">
                        <c:v>9/9/2016</c:v>
                      </c:pt>
                      <c:pt idx="1258" c:formatCode="m/d/yyyy;@">
                        <c:v>9/9/2016</c:v>
                      </c:pt>
                      <c:pt idx="1259" c:formatCode="m/d/yyyy;@">
                        <c:v>9/13/2016</c:v>
                      </c:pt>
                      <c:pt idx="1260" c:formatCode="m/d/yyyy;@">
                        <c:v>9/14/2016</c:v>
                      </c:pt>
                      <c:pt idx="1261" c:formatCode="m/d/yyyy;@">
                        <c:v>9/14/2016</c:v>
                      </c:pt>
                      <c:pt idx="1262" c:formatCode="m/d/yyyy;@">
                        <c:v>9/14/2016</c:v>
                      </c:pt>
                      <c:pt idx="1263" c:formatCode="m/d/yyyy;@">
                        <c:v>9/15/2016</c:v>
                      </c:pt>
                      <c:pt idx="1264" c:formatCode="m/d/yyyy;@">
                        <c:v>9/15/2016</c:v>
                      </c:pt>
                      <c:pt idx="1265" c:formatCode="m/d/yyyy;@">
                        <c:v>9/15/2016</c:v>
                      </c:pt>
                      <c:pt idx="1266" c:formatCode="m/d/yyyy;@">
                        <c:v>9/16/2016</c:v>
                      </c:pt>
                      <c:pt idx="1267" c:formatCode="m/d/yyyy;@">
                        <c:v>9/16/2016</c:v>
                      </c:pt>
                      <c:pt idx="1268" c:formatCode="m/d/yyyy;@">
                        <c:v>9/17/2016</c:v>
                      </c:pt>
                      <c:pt idx="1269" c:formatCode="m/d/yyyy;@">
                        <c:v>9/19/2016</c:v>
                      </c:pt>
                      <c:pt idx="1270" c:formatCode="m/d/yyyy;@">
                        <c:v>9/20/2016</c:v>
                      </c:pt>
                      <c:pt idx="1271" c:formatCode="m/d/yyyy;@">
                        <c:v>9/27/2016</c:v>
                      </c:pt>
                      <c:pt idx="1272" c:formatCode="m/d/yyyy;@">
                        <c:v>9/30/2016</c:v>
                      </c:pt>
                      <c:pt idx="1273" c:formatCode="m/d/yyyy;@">
                        <c:v>10/1/2016</c:v>
                      </c:pt>
                      <c:pt idx="1274" c:formatCode="m/d/yyyy;@">
                        <c:v>10/3/2016</c:v>
                      </c:pt>
                      <c:pt idx="1275" c:formatCode="m/d/yyyy;@">
                        <c:v>10/5/2016</c:v>
                      </c:pt>
                      <c:pt idx="1276" c:formatCode="m/d/yyyy;@">
                        <c:v>10/6/2016</c:v>
                      </c:pt>
                      <c:pt idx="1277" c:formatCode="m/d/yyyy;@">
                        <c:v>10/6/2016</c:v>
                      </c:pt>
                      <c:pt idx="1278" c:formatCode="m/d/yyyy;@">
                        <c:v>10/6/2016</c:v>
                      </c:pt>
                      <c:pt idx="1279" c:formatCode="m/d/yyyy;@">
                        <c:v>10/11/2016</c:v>
                      </c:pt>
                      <c:pt idx="1280" c:formatCode="m/d/yyyy;@">
                        <c:v>10/12/2016</c:v>
                      </c:pt>
                      <c:pt idx="1281" c:formatCode="m/d/yyyy;@">
                        <c:v>10/13/2016</c:v>
                      </c:pt>
                      <c:pt idx="1282" c:formatCode="m/d/yyyy;@">
                        <c:v>10/14/2016</c:v>
                      </c:pt>
                      <c:pt idx="1283" c:formatCode="m/d/yyyy;@">
                        <c:v>10/15/2016</c:v>
                      </c:pt>
                      <c:pt idx="1284" c:formatCode="m/d/yyyy;@">
                        <c:v>10/17/2016</c:v>
                      </c:pt>
                      <c:pt idx="1285" c:formatCode="m/d/yyyy;@">
                        <c:v>10/18/2016</c:v>
                      </c:pt>
                      <c:pt idx="1286" c:formatCode="m/d/yyyy;@">
                        <c:v>10/18/2016</c:v>
                      </c:pt>
                      <c:pt idx="1287" c:formatCode="m/d/yyyy;@">
                        <c:v>10/19/2016</c:v>
                      </c:pt>
                      <c:pt idx="1288" c:formatCode="m/d/yyyy;@">
                        <c:v>10/20/2016</c:v>
                      </c:pt>
                      <c:pt idx="1289" c:formatCode="m/d/yyyy;@">
                        <c:v>10/21/2016</c:v>
                      </c:pt>
                      <c:pt idx="1290" c:formatCode="m/d/yyyy;@">
                        <c:v>10/22/2016</c:v>
                      </c:pt>
                      <c:pt idx="1291" c:formatCode="m/d/yyyy;@">
                        <c:v>10/22/2016</c:v>
                      </c:pt>
                      <c:pt idx="1292" c:formatCode="m/d/yyyy;@">
                        <c:v>10/22/2016</c:v>
                      </c:pt>
                      <c:pt idx="1293" c:formatCode="m/d/yyyy;@">
                        <c:v>10/23/2016</c:v>
                      </c:pt>
                      <c:pt idx="1294" c:formatCode="m/d/yyyy;@">
                        <c:v>10/29/2016</c:v>
                      </c:pt>
                      <c:pt idx="1295" c:formatCode="m/d/yyyy;@">
                        <c:v>11/1/2016</c:v>
                      </c:pt>
                      <c:pt idx="1296" c:formatCode="m/d/yyyy;@">
                        <c:v>11/1/2016</c:v>
                      </c:pt>
                      <c:pt idx="1297" c:formatCode="m/d/yyyy;@">
                        <c:v>11/1/2016</c:v>
                      </c:pt>
                      <c:pt idx="1298" c:formatCode="m/d/yyyy;@">
                        <c:v>11/1/2016</c:v>
                      </c:pt>
                      <c:pt idx="1299" c:formatCode="m/d/yyyy;@">
                        <c:v>11/2/2016</c:v>
                      </c:pt>
                      <c:pt idx="1300" c:formatCode="m/d/yyyy;@">
                        <c:v>11/4/2016</c:v>
                      </c:pt>
                      <c:pt idx="1301" c:formatCode="m/d/yyyy;@">
                        <c:v>11/5/2016</c:v>
                      </c:pt>
                      <c:pt idx="1302" c:formatCode="m/d/yyyy;@">
                        <c:v>11/7/2016</c:v>
                      </c:pt>
                      <c:pt idx="1303" c:formatCode="m/d/yyyy;@">
                        <c:v>11/8/2016</c:v>
                      </c:pt>
                      <c:pt idx="1304" c:formatCode="m/d/yyyy;@">
                        <c:v>11/8/2016</c:v>
                      </c:pt>
                      <c:pt idx="1305" c:formatCode="m/d/yyyy;@">
                        <c:v>11/9/2016</c:v>
                      </c:pt>
                      <c:pt idx="1306" c:formatCode="m/d/yyyy;@">
                        <c:v>11/11/2016</c:v>
                      </c:pt>
                      <c:pt idx="1307" c:formatCode="m/d/yyyy;@">
                        <c:v>11/15/2016</c:v>
                      </c:pt>
                      <c:pt idx="1308" c:formatCode="m/d/yyyy;@">
                        <c:v>11/15/2016</c:v>
                      </c:pt>
                      <c:pt idx="1309" c:formatCode="m/d/yyyy;@">
                        <c:v>11/16/2016</c:v>
                      </c:pt>
                      <c:pt idx="1310" c:formatCode="m/d/yyyy;@">
                        <c:v>11/16/2016</c:v>
                      </c:pt>
                      <c:pt idx="1311" c:formatCode="m/d/yyyy;@">
                        <c:v>11/16/2016</c:v>
                      </c:pt>
                      <c:pt idx="1312" c:formatCode="m/d/yyyy;@">
                        <c:v>11/19/2016</c:v>
                      </c:pt>
                      <c:pt idx="1313" c:formatCode="m/d/yyyy;@">
                        <c:v>11/19/2016</c:v>
                      </c:pt>
                      <c:pt idx="1314" c:formatCode="m/d/yyyy;@">
                        <c:v>11/20/2016</c:v>
                      </c:pt>
                      <c:pt idx="1315" c:formatCode="m/d/yyyy;@">
                        <c:v>11/21/2016</c:v>
                      </c:pt>
                      <c:pt idx="1316" c:formatCode="m/d/yyyy;@">
                        <c:v>11/22/2016</c:v>
                      </c:pt>
                      <c:pt idx="1317" c:formatCode="m/d/yyyy;@">
                        <c:v>11/23/2016</c:v>
                      </c:pt>
                      <c:pt idx="1318" c:formatCode="m/d/yyyy;@">
                        <c:v>11/23/2016</c:v>
                      </c:pt>
                      <c:pt idx="1319" c:formatCode="m/d/yyyy;@">
                        <c:v>11/23/2016</c:v>
                      </c:pt>
                      <c:pt idx="1320" c:formatCode="m/d/yyyy;@">
                        <c:v>11/26/2016</c:v>
                      </c:pt>
                      <c:pt idx="1321" c:formatCode="m/d/yyyy;@">
                        <c:v>11/27/2016</c:v>
                      </c:pt>
                      <c:pt idx="1322" c:formatCode="m/d/yyyy;@">
                        <c:v>11/27/2016</c:v>
                      </c:pt>
                      <c:pt idx="1323" c:formatCode="m/d/yyyy;@">
                        <c:v>11/28/2016</c:v>
                      </c:pt>
                      <c:pt idx="1324" c:formatCode="m/d/yyyy;@">
                        <c:v>12/5/2016</c:v>
                      </c:pt>
                      <c:pt idx="1325" c:formatCode="m/d/yyyy;@">
                        <c:v>12/5/2016</c:v>
                      </c:pt>
                      <c:pt idx="1326" c:formatCode="m/d/yyyy;@">
                        <c:v>12/7/2016</c:v>
                      </c:pt>
                      <c:pt idx="1327" c:formatCode="m/d/yyyy;@">
                        <c:v>12/8/2016</c:v>
                      </c:pt>
                      <c:pt idx="1328" c:formatCode="m/d/yyyy;@">
                        <c:v>12/14/2016</c:v>
                      </c:pt>
                      <c:pt idx="1329" c:formatCode="m/d/yyyy;@">
                        <c:v>12/18/2016</c:v>
                      </c:pt>
                      <c:pt idx="1330" c:formatCode="m/d/yyyy;@">
                        <c:v>12/18/2016</c:v>
                      </c:pt>
                      <c:pt idx="1331" c:formatCode="m/d/yyyy;@">
                        <c:v>12/20/2016</c:v>
                      </c:pt>
                      <c:pt idx="1332" c:formatCode="m/d/yyyy;@">
                        <c:v>12/21/2016</c:v>
                      </c:pt>
                      <c:pt idx="1333" c:formatCode="m/d/yyyy;@">
                        <c:v>12/22/2016</c:v>
                      </c:pt>
                      <c:pt idx="1334" c:formatCode="m/d/yyyy;@">
                        <c:v>12/26/2016</c:v>
                      </c:pt>
                      <c:pt idx="1335" c:formatCode="m/d/yyyy;@">
                        <c:v>12/28/2016</c:v>
                      </c:pt>
                      <c:pt idx="1336" c:formatCode="m/d/yyyy;@">
                        <c:v>12/29/2016</c:v>
                      </c:pt>
                      <c:pt idx="1337" c:formatCode="m/d/yyyy;@">
                        <c:v>12/30/2016</c:v>
                      </c:pt>
                      <c:pt idx="1338" c:formatCode="m/d/yyyy;@">
                        <c:v>1/2/2017</c:v>
                      </c:pt>
                      <c:pt idx="1339" c:formatCode="m/d/yyyy;@">
                        <c:v>1/5/2017</c:v>
                      </c:pt>
                      <c:pt idx="1340" c:formatCode="m/d/yyyy;@">
                        <c:v>1/9/2017</c:v>
                      </c:pt>
                      <c:pt idx="1341" c:formatCode="m/d/yyyy;@">
                        <c:v>1/10/2017</c:v>
                      </c:pt>
                      <c:pt idx="1342" c:formatCode="m/d/yyyy;@">
                        <c:v>1/11/2017</c:v>
                      </c:pt>
                      <c:pt idx="1343" c:formatCode="m/d/yyyy;@">
                        <c:v>1/11/2017</c:v>
                      </c:pt>
                      <c:pt idx="1344" c:formatCode="m/d/yyyy;@">
                        <c:v>1/15/2017</c:v>
                      </c:pt>
                      <c:pt idx="1345" c:formatCode="m/d/yyyy;@">
                        <c:v>1/17/2017</c:v>
                      </c:pt>
                      <c:pt idx="1346" c:formatCode="m/d/yyyy;@">
                        <c:v>1/18/2017</c:v>
                      </c:pt>
                      <c:pt idx="1347" c:formatCode="m/d/yyyy;@">
                        <c:v>1/19/2017</c:v>
                      </c:pt>
                      <c:pt idx="1348" c:formatCode="m/d/yyyy;@">
                        <c:v>1/21/2017</c:v>
                      </c:pt>
                      <c:pt idx="1349" c:formatCode="m/d/yyyy;@">
                        <c:v>1/21/2017</c:v>
                      </c:pt>
                      <c:pt idx="1350" c:formatCode="m/d/yyyy;@">
                        <c:v>1/23/2017</c:v>
                      </c:pt>
                      <c:pt idx="1351" c:formatCode="m/d/yyyy;@">
                        <c:v>1/23/2017</c:v>
                      </c:pt>
                      <c:pt idx="1352" c:formatCode="m/d/yyyy;@">
                        <c:v>1/27/2017</c:v>
                      </c:pt>
                      <c:pt idx="1353" c:formatCode="m/d/yyyy;@">
                        <c:v>1/27/2017</c:v>
                      </c:pt>
                      <c:pt idx="1354" c:formatCode="m/d/yyyy;@">
                        <c:v>1/27/2017</c:v>
                      </c:pt>
                      <c:pt idx="1355" c:formatCode="m/d/yyyy;@">
                        <c:v>1/28/2017</c:v>
                      </c:pt>
                      <c:pt idx="1356" c:formatCode="m/d/yyyy;@">
                        <c:v>1/31/2017</c:v>
                      </c:pt>
                      <c:pt idx="1357" c:formatCode="m/d/yyyy;@">
                        <c:v>1/31/2017</c:v>
                      </c:pt>
                      <c:pt idx="1358" c:formatCode="m/d/yyyy;@">
                        <c:v>2/1/2017</c:v>
                      </c:pt>
                      <c:pt idx="1359" c:formatCode="m/d/yyyy;@">
                        <c:v>2/2/2017</c:v>
                      </c:pt>
                      <c:pt idx="1360" c:formatCode="m/d/yyyy;@">
                        <c:v>2/2/2017</c:v>
                      </c:pt>
                      <c:pt idx="1361" c:formatCode="m/d/yyyy;@">
                        <c:v>2/3/2017</c:v>
                      </c:pt>
                      <c:pt idx="1362" c:formatCode="m/d/yyyy;@">
                        <c:v>2/4/2017</c:v>
                      </c:pt>
                      <c:pt idx="1363" c:formatCode="m/d/yyyy;@">
                        <c:v>2/6/2017</c:v>
                      </c:pt>
                      <c:pt idx="1364" c:formatCode="m/d/yyyy;@">
                        <c:v>2/7/2017</c:v>
                      </c:pt>
                      <c:pt idx="1365" c:formatCode="m/d/yyyy;@">
                        <c:v>2/9/2017</c:v>
                      </c:pt>
                      <c:pt idx="1366" c:formatCode="m/d/yyyy;@">
                        <c:v>2/9/2017</c:v>
                      </c:pt>
                      <c:pt idx="1367" c:formatCode="m/d/yyyy;@">
                        <c:v>2/9/2017</c:v>
                      </c:pt>
                      <c:pt idx="1368" c:formatCode="m/d/yyyy;@">
                        <c:v>2/13/2017</c:v>
                      </c:pt>
                      <c:pt idx="1369" c:formatCode="m/d/yyyy;@">
                        <c:v>2/14/2017</c:v>
                      </c:pt>
                      <c:pt idx="1370" c:formatCode="m/d/yyyy;@">
                        <c:v>2/14/2017</c:v>
                      </c:pt>
                      <c:pt idx="1371" c:formatCode="m/d/yyyy;@">
                        <c:v>2/17/2017</c:v>
                      </c:pt>
                      <c:pt idx="1372" c:formatCode="m/d/yyyy;@">
                        <c:v>2/17/2017</c:v>
                      </c:pt>
                      <c:pt idx="1373" c:formatCode="m/d/yyyy;@">
                        <c:v>2/19/2017</c:v>
                      </c:pt>
                      <c:pt idx="1374" c:formatCode="m/d/yyyy;@">
                        <c:v>2/20/2017</c:v>
                      </c:pt>
                      <c:pt idx="1375" c:formatCode="m/d/yyyy;@">
                        <c:v>2/21/2017</c:v>
                      </c:pt>
                      <c:pt idx="1376" c:formatCode="m/d/yyyy;@">
                        <c:v>2/22/2017</c:v>
                      </c:pt>
                      <c:pt idx="1377" c:formatCode="m/d/yyyy;@">
                        <c:v>2/23/2017</c:v>
                      </c:pt>
                      <c:pt idx="1378" c:formatCode="m/d/yyyy;@">
                        <c:v>2/24/2017</c:v>
                      </c:pt>
                      <c:pt idx="1379" c:formatCode="m/d/yyyy;@">
                        <c:v>3/2/2017</c:v>
                      </c:pt>
                      <c:pt idx="1380" c:formatCode="m/d/yyyy;@">
                        <c:v>3/2/2017</c:v>
                      </c:pt>
                      <c:pt idx="1381" c:formatCode="m/d/yyyy;@">
                        <c:v>3/6/2017</c:v>
                      </c:pt>
                      <c:pt idx="1382" c:formatCode="m/d/yyyy;@">
                        <c:v>3/6/2017</c:v>
                      </c:pt>
                      <c:pt idx="1383" c:formatCode="m/d/yyyy;@">
                        <c:v>3/6/2017</c:v>
                      </c:pt>
                      <c:pt idx="1384" c:formatCode="m/d/yyyy;@">
                        <c:v>3/7/2017</c:v>
                      </c:pt>
                      <c:pt idx="1385" c:formatCode="m/d/yyyy;@">
                        <c:v>3/8/2017</c:v>
                      </c:pt>
                      <c:pt idx="1386" c:formatCode="m/d/yyyy;@">
                        <c:v>3/9/2017</c:v>
                      </c:pt>
                      <c:pt idx="1387" c:formatCode="m/d/yyyy;@">
                        <c:v>3/9/2017</c:v>
                      </c:pt>
                      <c:pt idx="1388" c:formatCode="m/d/yyyy;@">
                        <c:v>3/13/2017</c:v>
                      </c:pt>
                      <c:pt idx="1389" c:formatCode="m/d/yyyy;@">
                        <c:v>3/13/2017</c:v>
                      </c:pt>
                      <c:pt idx="1390" c:formatCode="m/d/yyyy;@">
                        <c:v>3/14/2017</c:v>
                      </c:pt>
                      <c:pt idx="1391" c:formatCode="m/d/yyyy;@">
                        <c:v>3/14/2017</c:v>
                      </c:pt>
                      <c:pt idx="1392" c:formatCode="m/d/yyyy;@">
                        <c:v>3/15/2017</c:v>
                      </c:pt>
                      <c:pt idx="1393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Launch Date'!$F$6:$F$1399</c15:sqref>
                        </c15:formulaRef>
                      </c:ext>
                    </c:extLst>
                    <c:numCache>
                      <c:formatCode>General</c:formatCode>
                      <c:ptCount val="139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1</c:v>
                      </c:pt>
                      <c:pt idx="401">
                        <c:v>1</c:v>
                      </c:pt>
                      <c:pt idx="402">
                        <c:v>1</c:v>
                      </c:pt>
                      <c:pt idx="403">
                        <c:v>1</c:v>
                      </c:pt>
                      <c:pt idx="404">
                        <c:v>1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1</c:v>
                      </c:pt>
                      <c:pt idx="410">
                        <c:v>1</c:v>
                      </c:pt>
                      <c:pt idx="411">
                        <c:v>1</c:v>
                      </c:pt>
                      <c:pt idx="412">
                        <c:v>1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1</c:v>
                      </c:pt>
                      <c:pt idx="416">
                        <c:v>1</c:v>
                      </c:pt>
                      <c:pt idx="417">
                        <c:v>1</c:v>
                      </c:pt>
                      <c:pt idx="418">
                        <c:v>1</c:v>
                      </c:pt>
                      <c:pt idx="419">
                        <c:v>1</c:v>
                      </c:pt>
                      <c:pt idx="420">
                        <c:v>1</c:v>
                      </c:pt>
                      <c:pt idx="421">
                        <c:v>1</c:v>
                      </c:pt>
                      <c:pt idx="422">
                        <c:v>1</c:v>
                      </c:pt>
                      <c:pt idx="423">
                        <c:v>1</c:v>
                      </c:pt>
                      <c:pt idx="424">
                        <c:v>1</c:v>
                      </c:pt>
                      <c:pt idx="425">
                        <c:v>1</c:v>
                      </c:pt>
                      <c:pt idx="426">
                        <c:v>1</c:v>
                      </c:pt>
                      <c:pt idx="427">
                        <c:v>1</c:v>
                      </c:pt>
                      <c:pt idx="428">
                        <c:v>1</c:v>
                      </c:pt>
                      <c:pt idx="429">
                        <c:v>1</c:v>
                      </c:pt>
                      <c:pt idx="430">
                        <c:v>1</c:v>
                      </c:pt>
                      <c:pt idx="431">
                        <c:v>1</c:v>
                      </c:pt>
                      <c:pt idx="432">
                        <c:v>1</c:v>
                      </c:pt>
                      <c:pt idx="433">
                        <c:v>1</c:v>
                      </c:pt>
                      <c:pt idx="434">
                        <c:v>1</c:v>
                      </c:pt>
                      <c:pt idx="435">
                        <c:v>1</c:v>
                      </c:pt>
                      <c:pt idx="436">
                        <c:v>1</c:v>
                      </c:pt>
                      <c:pt idx="437">
                        <c:v>1</c:v>
                      </c:pt>
                      <c:pt idx="438">
                        <c:v>1</c:v>
                      </c:pt>
                      <c:pt idx="439">
                        <c:v>1</c:v>
                      </c:pt>
                      <c:pt idx="440">
                        <c:v>1</c:v>
                      </c:pt>
                      <c:pt idx="441">
                        <c:v>1</c:v>
                      </c:pt>
                      <c:pt idx="442">
                        <c:v>1</c:v>
                      </c:pt>
                      <c:pt idx="443">
                        <c:v>1</c:v>
                      </c:pt>
                      <c:pt idx="444">
                        <c:v>1</c:v>
                      </c:pt>
                      <c:pt idx="445">
                        <c:v>1</c:v>
                      </c:pt>
                      <c:pt idx="446">
                        <c:v>1</c:v>
                      </c:pt>
                      <c:pt idx="447">
                        <c:v>1</c:v>
                      </c:pt>
                      <c:pt idx="448">
                        <c:v>1</c:v>
                      </c:pt>
                      <c:pt idx="449">
                        <c:v>1</c:v>
                      </c:pt>
                      <c:pt idx="450">
                        <c:v>1</c:v>
                      </c:pt>
                      <c:pt idx="451">
                        <c:v>1</c:v>
                      </c:pt>
                      <c:pt idx="452">
                        <c:v>1</c:v>
                      </c:pt>
                      <c:pt idx="453">
                        <c:v>1</c:v>
                      </c:pt>
                      <c:pt idx="454">
                        <c:v>1</c:v>
                      </c:pt>
                      <c:pt idx="455">
                        <c:v>1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1</c:v>
                      </c:pt>
                      <c:pt idx="459">
                        <c:v>1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1</c:v>
                      </c:pt>
                      <c:pt idx="463">
                        <c:v>1</c:v>
                      </c:pt>
                      <c:pt idx="464">
                        <c:v>1</c:v>
                      </c:pt>
                      <c:pt idx="465">
                        <c:v>1</c:v>
                      </c:pt>
                      <c:pt idx="466">
                        <c:v>1</c:v>
                      </c:pt>
                      <c:pt idx="467">
                        <c:v>1</c:v>
                      </c:pt>
                      <c:pt idx="468">
                        <c:v>1</c:v>
                      </c:pt>
                      <c:pt idx="469">
                        <c:v>1</c:v>
                      </c:pt>
                      <c:pt idx="470">
                        <c:v>1</c:v>
                      </c:pt>
                      <c:pt idx="471">
                        <c:v>1</c:v>
                      </c:pt>
                      <c:pt idx="472">
                        <c:v>1</c:v>
                      </c:pt>
                      <c:pt idx="473">
                        <c:v>1</c:v>
                      </c:pt>
                      <c:pt idx="474">
                        <c:v>1</c:v>
                      </c:pt>
                      <c:pt idx="475">
                        <c:v>1</c:v>
                      </c:pt>
                      <c:pt idx="476">
                        <c:v>1</c:v>
                      </c:pt>
                      <c:pt idx="477">
                        <c:v>1</c:v>
                      </c:pt>
                      <c:pt idx="478">
                        <c:v>1</c:v>
                      </c:pt>
                      <c:pt idx="479">
                        <c:v>1</c:v>
                      </c:pt>
                      <c:pt idx="480">
                        <c:v>1</c:v>
                      </c:pt>
                      <c:pt idx="481">
                        <c:v>1</c:v>
                      </c:pt>
                      <c:pt idx="482">
                        <c:v>1</c:v>
                      </c:pt>
                      <c:pt idx="483">
                        <c:v>1</c:v>
                      </c:pt>
                      <c:pt idx="484">
                        <c:v>1</c:v>
                      </c:pt>
                      <c:pt idx="485">
                        <c:v>1</c:v>
                      </c:pt>
                      <c:pt idx="486">
                        <c:v>1</c:v>
                      </c:pt>
                      <c:pt idx="487">
                        <c:v>1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1</c:v>
                      </c:pt>
                      <c:pt idx="491">
                        <c:v>1</c:v>
                      </c:pt>
                      <c:pt idx="492">
                        <c:v>1</c:v>
                      </c:pt>
                      <c:pt idx="493">
                        <c:v>1</c:v>
                      </c:pt>
                      <c:pt idx="494">
                        <c:v>1</c:v>
                      </c:pt>
                      <c:pt idx="495">
                        <c:v>1</c:v>
                      </c:pt>
                      <c:pt idx="496">
                        <c:v>1</c:v>
                      </c:pt>
                      <c:pt idx="497">
                        <c:v>1</c:v>
                      </c:pt>
                      <c:pt idx="498">
                        <c:v>1</c:v>
                      </c:pt>
                      <c:pt idx="499">
                        <c:v>1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1</c:v>
                      </c:pt>
                      <c:pt idx="503">
                        <c:v>1</c:v>
                      </c:pt>
                      <c:pt idx="504">
                        <c:v>1</c:v>
                      </c:pt>
                      <c:pt idx="505">
                        <c:v>1</c:v>
                      </c:pt>
                      <c:pt idx="506">
                        <c:v>1</c:v>
                      </c:pt>
                      <c:pt idx="507">
                        <c:v>1</c:v>
                      </c:pt>
                      <c:pt idx="508">
                        <c:v>1</c:v>
                      </c:pt>
                      <c:pt idx="509">
                        <c:v>1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1</c:v>
                      </c:pt>
                      <c:pt idx="513">
                        <c:v>1</c:v>
                      </c:pt>
                      <c:pt idx="514">
                        <c:v>1</c:v>
                      </c:pt>
                      <c:pt idx="515">
                        <c:v>1</c:v>
                      </c:pt>
                      <c:pt idx="516">
                        <c:v>1</c:v>
                      </c:pt>
                      <c:pt idx="517">
                        <c:v>1</c:v>
                      </c:pt>
                      <c:pt idx="518">
                        <c:v>1</c:v>
                      </c:pt>
                      <c:pt idx="519">
                        <c:v>1</c:v>
                      </c:pt>
                      <c:pt idx="520">
                        <c:v>1</c:v>
                      </c:pt>
                      <c:pt idx="521">
                        <c:v>1</c:v>
                      </c:pt>
                      <c:pt idx="522">
                        <c:v>1</c:v>
                      </c:pt>
                      <c:pt idx="523">
                        <c:v>1</c:v>
                      </c:pt>
                      <c:pt idx="524">
                        <c:v>1</c:v>
                      </c:pt>
                      <c:pt idx="525">
                        <c:v>1</c:v>
                      </c:pt>
                      <c:pt idx="526">
                        <c:v>1</c:v>
                      </c:pt>
                      <c:pt idx="527">
                        <c:v>1</c:v>
                      </c:pt>
                      <c:pt idx="528">
                        <c:v>1</c:v>
                      </c:pt>
                      <c:pt idx="529">
                        <c:v>1</c:v>
                      </c:pt>
                      <c:pt idx="530">
                        <c:v>1</c:v>
                      </c:pt>
                      <c:pt idx="531">
                        <c:v>1</c:v>
                      </c:pt>
                      <c:pt idx="532">
                        <c:v>1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</c:v>
                      </c:pt>
                      <c:pt idx="536">
                        <c:v>1</c:v>
                      </c:pt>
                      <c:pt idx="537">
                        <c:v>1</c:v>
                      </c:pt>
                      <c:pt idx="538">
                        <c:v>1</c:v>
                      </c:pt>
                      <c:pt idx="539">
                        <c:v>1</c:v>
                      </c:pt>
                      <c:pt idx="540">
                        <c:v>1</c:v>
                      </c:pt>
                      <c:pt idx="541">
                        <c:v>1</c:v>
                      </c:pt>
                      <c:pt idx="542">
                        <c:v>1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1</c:v>
                      </c:pt>
                      <c:pt idx="546">
                        <c:v>1</c:v>
                      </c:pt>
                      <c:pt idx="547">
                        <c:v>1</c:v>
                      </c:pt>
                      <c:pt idx="548">
                        <c:v>1</c:v>
                      </c:pt>
                      <c:pt idx="549">
                        <c:v>1</c:v>
                      </c:pt>
                      <c:pt idx="550">
                        <c:v>1</c:v>
                      </c:pt>
                      <c:pt idx="551">
                        <c:v>1</c:v>
                      </c:pt>
                      <c:pt idx="552">
                        <c:v>1</c:v>
                      </c:pt>
                      <c:pt idx="553">
                        <c:v>1</c:v>
                      </c:pt>
                      <c:pt idx="554">
                        <c:v>1</c:v>
                      </c:pt>
                      <c:pt idx="555">
                        <c:v>1</c:v>
                      </c:pt>
                      <c:pt idx="556">
                        <c:v>1</c:v>
                      </c:pt>
                      <c:pt idx="557">
                        <c:v>1</c:v>
                      </c:pt>
                      <c:pt idx="558">
                        <c:v>1</c:v>
                      </c:pt>
                      <c:pt idx="559">
                        <c:v>1</c:v>
                      </c:pt>
                      <c:pt idx="560">
                        <c:v>1</c:v>
                      </c:pt>
                      <c:pt idx="561">
                        <c:v>1</c:v>
                      </c:pt>
                      <c:pt idx="562">
                        <c:v>1</c:v>
                      </c:pt>
                      <c:pt idx="563">
                        <c:v>1</c:v>
                      </c:pt>
                      <c:pt idx="564">
                        <c:v>1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1</c:v>
                      </c:pt>
                      <c:pt idx="568">
                        <c:v>1</c:v>
                      </c:pt>
                      <c:pt idx="569">
                        <c:v>1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1</c:v>
                      </c:pt>
                      <c:pt idx="573">
                        <c:v>1</c:v>
                      </c:pt>
                      <c:pt idx="574">
                        <c:v>1</c:v>
                      </c:pt>
                      <c:pt idx="575">
                        <c:v>1</c:v>
                      </c:pt>
                      <c:pt idx="576">
                        <c:v>1</c:v>
                      </c:pt>
                      <c:pt idx="577">
                        <c:v>1</c:v>
                      </c:pt>
                      <c:pt idx="578">
                        <c:v>1</c:v>
                      </c:pt>
                      <c:pt idx="579">
                        <c:v>1</c:v>
                      </c:pt>
                      <c:pt idx="580">
                        <c:v>1</c:v>
                      </c:pt>
                      <c:pt idx="581">
                        <c:v>1</c:v>
                      </c:pt>
                      <c:pt idx="582">
                        <c:v>1</c:v>
                      </c:pt>
                      <c:pt idx="583">
                        <c:v>1</c:v>
                      </c:pt>
                      <c:pt idx="584">
                        <c:v>1</c:v>
                      </c:pt>
                      <c:pt idx="585">
                        <c:v>1</c:v>
                      </c:pt>
                      <c:pt idx="586">
                        <c:v>1</c:v>
                      </c:pt>
                      <c:pt idx="587">
                        <c:v>1</c:v>
                      </c:pt>
                      <c:pt idx="588">
                        <c:v>1</c:v>
                      </c:pt>
                      <c:pt idx="589">
                        <c:v>1</c:v>
                      </c:pt>
                      <c:pt idx="590">
                        <c:v>1</c:v>
                      </c:pt>
                      <c:pt idx="591">
                        <c:v>1</c:v>
                      </c:pt>
                      <c:pt idx="592">
                        <c:v>1</c:v>
                      </c:pt>
                      <c:pt idx="593">
                        <c:v>1</c:v>
                      </c:pt>
                      <c:pt idx="594">
                        <c:v>1</c:v>
                      </c:pt>
                      <c:pt idx="595">
                        <c:v>1</c:v>
                      </c:pt>
                      <c:pt idx="596">
                        <c:v>1</c:v>
                      </c:pt>
                      <c:pt idx="597">
                        <c:v>1</c:v>
                      </c:pt>
                      <c:pt idx="598">
                        <c:v>1</c:v>
                      </c:pt>
                      <c:pt idx="599">
                        <c:v>1</c:v>
                      </c:pt>
                      <c:pt idx="600">
                        <c:v>1</c:v>
                      </c:pt>
                      <c:pt idx="601">
                        <c:v>1</c:v>
                      </c:pt>
                      <c:pt idx="602">
                        <c:v>1</c:v>
                      </c:pt>
                      <c:pt idx="603">
                        <c:v>1</c:v>
                      </c:pt>
                      <c:pt idx="604">
                        <c:v>1</c:v>
                      </c:pt>
                      <c:pt idx="605">
                        <c:v>1</c:v>
                      </c:pt>
                      <c:pt idx="606">
                        <c:v>1</c:v>
                      </c:pt>
                      <c:pt idx="607">
                        <c:v>1</c:v>
                      </c:pt>
                      <c:pt idx="608">
                        <c:v>1</c:v>
                      </c:pt>
                      <c:pt idx="609">
                        <c:v>1</c:v>
                      </c:pt>
                      <c:pt idx="610">
                        <c:v>1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1</c:v>
                      </c:pt>
                      <c:pt idx="614">
                        <c:v>1</c:v>
                      </c:pt>
                      <c:pt idx="615">
                        <c:v>1</c:v>
                      </c:pt>
                      <c:pt idx="616">
                        <c:v>1</c:v>
                      </c:pt>
                      <c:pt idx="617">
                        <c:v>1</c:v>
                      </c:pt>
                      <c:pt idx="618">
                        <c:v>1</c:v>
                      </c:pt>
                      <c:pt idx="619">
                        <c:v>1</c:v>
                      </c:pt>
                      <c:pt idx="620">
                        <c:v>1</c:v>
                      </c:pt>
                      <c:pt idx="621">
                        <c:v>1</c:v>
                      </c:pt>
                      <c:pt idx="622">
                        <c:v>1</c:v>
                      </c:pt>
                      <c:pt idx="623">
                        <c:v>1</c:v>
                      </c:pt>
                      <c:pt idx="624">
                        <c:v>1</c:v>
                      </c:pt>
                      <c:pt idx="625">
                        <c:v>1</c:v>
                      </c:pt>
                      <c:pt idx="626">
                        <c:v>1</c:v>
                      </c:pt>
                      <c:pt idx="627">
                        <c:v>1</c:v>
                      </c:pt>
                      <c:pt idx="628">
                        <c:v>1</c:v>
                      </c:pt>
                      <c:pt idx="629">
                        <c:v>1</c:v>
                      </c:pt>
                      <c:pt idx="630">
                        <c:v>1</c:v>
                      </c:pt>
                      <c:pt idx="631">
                        <c:v>1</c:v>
                      </c:pt>
                      <c:pt idx="632">
                        <c:v>1</c:v>
                      </c:pt>
                      <c:pt idx="633">
                        <c:v>1</c:v>
                      </c:pt>
                      <c:pt idx="634">
                        <c:v>1</c:v>
                      </c:pt>
                      <c:pt idx="635">
                        <c:v>1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1</c:v>
                      </c:pt>
                      <c:pt idx="646">
                        <c:v>1</c:v>
                      </c:pt>
                      <c:pt idx="647">
                        <c:v>1</c:v>
                      </c:pt>
                      <c:pt idx="648">
                        <c:v>1</c:v>
                      </c:pt>
                      <c:pt idx="649">
                        <c:v>1</c:v>
                      </c:pt>
                      <c:pt idx="650">
                        <c:v>1</c:v>
                      </c:pt>
                      <c:pt idx="651">
                        <c:v>1</c:v>
                      </c:pt>
                      <c:pt idx="652">
                        <c:v>1</c:v>
                      </c:pt>
                      <c:pt idx="653">
                        <c:v>1</c:v>
                      </c:pt>
                      <c:pt idx="654">
                        <c:v>1</c:v>
                      </c:pt>
                      <c:pt idx="655">
                        <c:v>1</c:v>
                      </c:pt>
                      <c:pt idx="656">
                        <c:v>1</c:v>
                      </c:pt>
                      <c:pt idx="657">
                        <c:v>1</c:v>
                      </c:pt>
                      <c:pt idx="658">
                        <c:v>1</c:v>
                      </c:pt>
                      <c:pt idx="659">
                        <c:v>1</c:v>
                      </c:pt>
                      <c:pt idx="660">
                        <c:v>1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1</c:v>
                      </c:pt>
                      <c:pt idx="664">
                        <c:v>1</c:v>
                      </c:pt>
                      <c:pt idx="665">
                        <c:v>1</c:v>
                      </c:pt>
                      <c:pt idx="666">
                        <c:v>1</c:v>
                      </c:pt>
                      <c:pt idx="667">
                        <c:v>1</c:v>
                      </c:pt>
                      <c:pt idx="668">
                        <c:v>1</c:v>
                      </c:pt>
                      <c:pt idx="669">
                        <c:v>1</c:v>
                      </c:pt>
                      <c:pt idx="670">
                        <c:v>1</c:v>
                      </c:pt>
                      <c:pt idx="671">
                        <c:v>1</c:v>
                      </c:pt>
                      <c:pt idx="672">
                        <c:v>1</c:v>
                      </c:pt>
                      <c:pt idx="673">
                        <c:v>1</c:v>
                      </c:pt>
                      <c:pt idx="674">
                        <c:v>1</c:v>
                      </c:pt>
                      <c:pt idx="675">
                        <c:v>1</c:v>
                      </c:pt>
                      <c:pt idx="676">
                        <c:v>1</c:v>
                      </c:pt>
                      <c:pt idx="677">
                        <c:v>1</c:v>
                      </c:pt>
                      <c:pt idx="678">
                        <c:v>1</c:v>
                      </c:pt>
                      <c:pt idx="679">
                        <c:v>1</c:v>
                      </c:pt>
                      <c:pt idx="680">
                        <c:v>1</c:v>
                      </c:pt>
                      <c:pt idx="681">
                        <c:v>1</c:v>
                      </c:pt>
                      <c:pt idx="682">
                        <c:v>1</c:v>
                      </c:pt>
                      <c:pt idx="683">
                        <c:v>1</c:v>
                      </c:pt>
                      <c:pt idx="684">
                        <c:v>1</c:v>
                      </c:pt>
                      <c:pt idx="685">
                        <c:v>1</c:v>
                      </c:pt>
                      <c:pt idx="686">
                        <c:v>1</c:v>
                      </c:pt>
                      <c:pt idx="687">
                        <c:v>1</c:v>
                      </c:pt>
                      <c:pt idx="688">
                        <c:v>1</c:v>
                      </c:pt>
                      <c:pt idx="689">
                        <c:v>1</c:v>
                      </c:pt>
                      <c:pt idx="690">
                        <c:v>1</c:v>
                      </c:pt>
                      <c:pt idx="691">
                        <c:v>1</c:v>
                      </c:pt>
                      <c:pt idx="692">
                        <c:v>1</c:v>
                      </c:pt>
                      <c:pt idx="693">
                        <c:v>1</c:v>
                      </c:pt>
                      <c:pt idx="694">
                        <c:v>1</c:v>
                      </c:pt>
                      <c:pt idx="695">
                        <c:v>1</c:v>
                      </c:pt>
                      <c:pt idx="696">
                        <c:v>1</c:v>
                      </c:pt>
                      <c:pt idx="697">
                        <c:v>1</c:v>
                      </c:pt>
                      <c:pt idx="698">
                        <c:v>1</c:v>
                      </c:pt>
                      <c:pt idx="699">
                        <c:v>1</c:v>
                      </c:pt>
                      <c:pt idx="700">
                        <c:v>1</c:v>
                      </c:pt>
                      <c:pt idx="701">
                        <c:v>1</c:v>
                      </c:pt>
                      <c:pt idx="702">
                        <c:v>1</c:v>
                      </c:pt>
                      <c:pt idx="703">
                        <c:v>1</c:v>
                      </c:pt>
                      <c:pt idx="704">
                        <c:v>1</c:v>
                      </c:pt>
                      <c:pt idx="705">
                        <c:v>1</c:v>
                      </c:pt>
                      <c:pt idx="706">
                        <c:v>1</c:v>
                      </c:pt>
                      <c:pt idx="707">
                        <c:v>1</c:v>
                      </c:pt>
                      <c:pt idx="708">
                        <c:v>1</c:v>
                      </c:pt>
                      <c:pt idx="709">
                        <c:v>1</c:v>
                      </c:pt>
                      <c:pt idx="710">
                        <c:v>1</c:v>
                      </c:pt>
                      <c:pt idx="711">
                        <c:v>1</c:v>
                      </c:pt>
                      <c:pt idx="712">
                        <c:v>1</c:v>
                      </c:pt>
                      <c:pt idx="713">
                        <c:v>1</c:v>
                      </c:pt>
                      <c:pt idx="714">
                        <c:v>1</c:v>
                      </c:pt>
                      <c:pt idx="715">
                        <c:v>1</c:v>
                      </c:pt>
                      <c:pt idx="716">
                        <c:v>1</c:v>
                      </c:pt>
                      <c:pt idx="717">
                        <c:v>1</c:v>
                      </c:pt>
                      <c:pt idx="718">
                        <c:v>1</c:v>
                      </c:pt>
                      <c:pt idx="719">
                        <c:v>1</c:v>
                      </c:pt>
                      <c:pt idx="720">
                        <c:v>1</c:v>
                      </c:pt>
                      <c:pt idx="721">
                        <c:v>1</c:v>
                      </c:pt>
                      <c:pt idx="722">
                        <c:v>1</c:v>
                      </c:pt>
                      <c:pt idx="723">
                        <c:v>1</c:v>
                      </c:pt>
                      <c:pt idx="724">
                        <c:v>1</c:v>
                      </c:pt>
                      <c:pt idx="725">
                        <c:v>1</c:v>
                      </c:pt>
                      <c:pt idx="726">
                        <c:v>1</c:v>
                      </c:pt>
                      <c:pt idx="727">
                        <c:v>1</c:v>
                      </c:pt>
                      <c:pt idx="728">
                        <c:v>1</c:v>
                      </c:pt>
                      <c:pt idx="729">
                        <c:v>1</c:v>
                      </c:pt>
                      <c:pt idx="730">
                        <c:v>1</c:v>
                      </c:pt>
                      <c:pt idx="731">
                        <c:v>1</c:v>
                      </c:pt>
                      <c:pt idx="732">
                        <c:v>1</c:v>
                      </c:pt>
                      <c:pt idx="733">
                        <c:v>1</c:v>
                      </c:pt>
                      <c:pt idx="734">
                        <c:v>1</c:v>
                      </c:pt>
                      <c:pt idx="735">
                        <c:v>1</c:v>
                      </c:pt>
                      <c:pt idx="736">
                        <c:v>1</c:v>
                      </c:pt>
                      <c:pt idx="737">
                        <c:v>1</c:v>
                      </c:pt>
                      <c:pt idx="738">
                        <c:v>1</c:v>
                      </c:pt>
                      <c:pt idx="739">
                        <c:v>1</c:v>
                      </c:pt>
                      <c:pt idx="740">
                        <c:v>1</c:v>
                      </c:pt>
                      <c:pt idx="741">
                        <c:v>1</c:v>
                      </c:pt>
                      <c:pt idx="742">
                        <c:v>1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1</c:v>
                      </c:pt>
                      <c:pt idx="746">
                        <c:v>1</c:v>
                      </c:pt>
                      <c:pt idx="747">
                        <c:v>1</c:v>
                      </c:pt>
                      <c:pt idx="748">
                        <c:v>1</c:v>
                      </c:pt>
                      <c:pt idx="749">
                        <c:v>1</c:v>
                      </c:pt>
                      <c:pt idx="750">
                        <c:v>1</c:v>
                      </c:pt>
                      <c:pt idx="751">
                        <c:v>1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1</c:v>
                      </c:pt>
                      <c:pt idx="755">
                        <c:v>1</c:v>
                      </c:pt>
                      <c:pt idx="756">
                        <c:v>1</c:v>
                      </c:pt>
                      <c:pt idx="757">
                        <c:v>1</c:v>
                      </c:pt>
                      <c:pt idx="758">
                        <c:v>1</c:v>
                      </c:pt>
                      <c:pt idx="759">
                        <c:v>1</c:v>
                      </c:pt>
                      <c:pt idx="760">
                        <c:v>1</c:v>
                      </c:pt>
                      <c:pt idx="761">
                        <c:v>1</c:v>
                      </c:pt>
                      <c:pt idx="762">
                        <c:v>1</c:v>
                      </c:pt>
                      <c:pt idx="763">
                        <c:v>1</c:v>
                      </c:pt>
                      <c:pt idx="764">
                        <c:v>1</c:v>
                      </c:pt>
                      <c:pt idx="765">
                        <c:v>1</c:v>
                      </c:pt>
                      <c:pt idx="766">
                        <c:v>1</c:v>
                      </c:pt>
                      <c:pt idx="767">
                        <c:v>1</c:v>
                      </c:pt>
                      <c:pt idx="768">
                        <c:v>1</c:v>
                      </c:pt>
                      <c:pt idx="769">
                        <c:v>1</c:v>
                      </c:pt>
                      <c:pt idx="770">
                        <c:v>1</c:v>
                      </c:pt>
                      <c:pt idx="771">
                        <c:v>1</c:v>
                      </c:pt>
                      <c:pt idx="772">
                        <c:v>1</c:v>
                      </c:pt>
                      <c:pt idx="773">
                        <c:v>1</c:v>
                      </c:pt>
                      <c:pt idx="774">
                        <c:v>1</c:v>
                      </c:pt>
                      <c:pt idx="775">
                        <c:v>1</c:v>
                      </c:pt>
                      <c:pt idx="776">
                        <c:v>1</c:v>
                      </c:pt>
                      <c:pt idx="777">
                        <c:v>1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1</c:v>
                      </c:pt>
                      <c:pt idx="781">
                        <c:v>1</c:v>
                      </c:pt>
                      <c:pt idx="782">
                        <c:v>1</c:v>
                      </c:pt>
                      <c:pt idx="783">
                        <c:v>1</c:v>
                      </c:pt>
                      <c:pt idx="784">
                        <c:v>1</c:v>
                      </c:pt>
                      <c:pt idx="785">
                        <c:v>1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1</c:v>
                      </c:pt>
                      <c:pt idx="789">
                        <c:v>1</c:v>
                      </c:pt>
                      <c:pt idx="790">
                        <c:v>1</c:v>
                      </c:pt>
                      <c:pt idx="791">
                        <c:v>1</c:v>
                      </c:pt>
                      <c:pt idx="792">
                        <c:v>1</c:v>
                      </c:pt>
                      <c:pt idx="793">
                        <c:v>1</c:v>
                      </c:pt>
                      <c:pt idx="794">
                        <c:v>1</c:v>
                      </c:pt>
                      <c:pt idx="795">
                        <c:v>1</c:v>
                      </c:pt>
                      <c:pt idx="796">
                        <c:v>1</c:v>
                      </c:pt>
                      <c:pt idx="797">
                        <c:v>1</c:v>
                      </c:pt>
                      <c:pt idx="798">
                        <c:v>1</c:v>
                      </c:pt>
                      <c:pt idx="799">
                        <c:v>1</c:v>
                      </c:pt>
                      <c:pt idx="800">
                        <c:v>1</c:v>
                      </c:pt>
                      <c:pt idx="801">
                        <c:v>1</c:v>
                      </c:pt>
                      <c:pt idx="802">
                        <c:v>1</c:v>
                      </c:pt>
                      <c:pt idx="803">
                        <c:v>1</c:v>
                      </c:pt>
                      <c:pt idx="804">
                        <c:v>1</c:v>
                      </c:pt>
                      <c:pt idx="805">
                        <c:v>1</c:v>
                      </c:pt>
                      <c:pt idx="806">
                        <c:v>1</c:v>
                      </c:pt>
                      <c:pt idx="807">
                        <c:v>1</c:v>
                      </c:pt>
                      <c:pt idx="808">
                        <c:v>1</c:v>
                      </c:pt>
                      <c:pt idx="809">
                        <c:v>1</c:v>
                      </c:pt>
                      <c:pt idx="810">
                        <c:v>1</c:v>
                      </c:pt>
                      <c:pt idx="811">
                        <c:v>1</c:v>
                      </c:pt>
                      <c:pt idx="812">
                        <c:v>1</c:v>
                      </c:pt>
                      <c:pt idx="813">
                        <c:v>1</c:v>
                      </c:pt>
                      <c:pt idx="814">
                        <c:v>1</c:v>
                      </c:pt>
                      <c:pt idx="815">
                        <c:v>1</c:v>
                      </c:pt>
                      <c:pt idx="816">
                        <c:v>1</c:v>
                      </c:pt>
                      <c:pt idx="817">
                        <c:v>1</c:v>
                      </c:pt>
                      <c:pt idx="818">
                        <c:v>1</c:v>
                      </c:pt>
                      <c:pt idx="819">
                        <c:v>1</c:v>
                      </c:pt>
                      <c:pt idx="820">
                        <c:v>1</c:v>
                      </c:pt>
                      <c:pt idx="821">
                        <c:v>1</c:v>
                      </c:pt>
                      <c:pt idx="822">
                        <c:v>1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1</c:v>
                      </c:pt>
                      <c:pt idx="828">
                        <c:v>1</c:v>
                      </c:pt>
                      <c:pt idx="829">
                        <c:v>1</c:v>
                      </c:pt>
                      <c:pt idx="830">
                        <c:v>1</c:v>
                      </c:pt>
                      <c:pt idx="831">
                        <c:v>1</c:v>
                      </c:pt>
                      <c:pt idx="832">
                        <c:v>1</c:v>
                      </c:pt>
                      <c:pt idx="833">
                        <c:v>1</c:v>
                      </c:pt>
                      <c:pt idx="834">
                        <c:v>1</c:v>
                      </c:pt>
                      <c:pt idx="835">
                        <c:v>1</c:v>
                      </c:pt>
                      <c:pt idx="836">
                        <c:v>1</c:v>
                      </c:pt>
                      <c:pt idx="837">
                        <c:v>1</c:v>
                      </c:pt>
                      <c:pt idx="838">
                        <c:v>1</c:v>
                      </c:pt>
                      <c:pt idx="839">
                        <c:v>1</c:v>
                      </c:pt>
                      <c:pt idx="840">
                        <c:v>1</c:v>
                      </c:pt>
                      <c:pt idx="841">
                        <c:v>1</c:v>
                      </c:pt>
                      <c:pt idx="842">
                        <c:v>1</c:v>
                      </c:pt>
                      <c:pt idx="843">
                        <c:v>1</c:v>
                      </c:pt>
                      <c:pt idx="844">
                        <c:v>1</c:v>
                      </c:pt>
                      <c:pt idx="845">
                        <c:v>1</c:v>
                      </c:pt>
                      <c:pt idx="846">
                        <c:v>1</c:v>
                      </c:pt>
                      <c:pt idx="847">
                        <c:v>1</c:v>
                      </c:pt>
                      <c:pt idx="848">
                        <c:v>1</c:v>
                      </c:pt>
                      <c:pt idx="849">
                        <c:v>1</c:v>
                      </c:pt>
                      <c:pt idx="850">
                        <c:v>1</c:v>
                      </c:pt>
                      <c:pt idx="851">
                        <c:v>1</c:v>
                      </c:pt>
                      <c:pt idx="852">
                        <c:v>1</c:v>
                      </c:pt>
                      <c:pt idx="853">
                        <c:v>1</c:v>
                      </c:pt>
                      <c:pt idx="854">
                        <c:v>1</c:v>
                      </c:pt>
                      <c:pt idx="855">
                        <c:v>1</c:v>
                      </c:pt>
                      <c:pt idx="856">
                        <c:v>1</c:v>
                      </c:pt>
                      <c:pt idx="857">
                        <c:v>1</c:v>
                      </c:pt>
                      <c:pt idx="858">
                        <c:v>1</c:v>
                      </c:pt>
                      <c:pt idx="859">
                        <c:v>1</c:v>
                      </c:pt>
                      <c:pt idx="860">
                        <c:v>1</c:v>
                      </c:pt>
                      <c:pt idx="861">
                        <c:v>1</c:v>
                      </c:pt>
                      <c:pt idx="862">
                        <c:v>1</c:v>
                      </c:pt>
                      <c:pt idx="863">
                        <c:v>1</c:v>
                      </c:pt>
                      <c:pt idx="864">
                        <c:v>1</c:v>
                      </c:pt>
                      <c:pt idx="865">
                        <c:v>1</c:v>
                      </c:pt>
                      <c:pt idx="866">
                        <c:v>1</c:v>
                      </c:pt>
                      <c:pt idx="867">
                        <c:v>1</c:v>
                      </c:pt>
                      <c:pt idx="868">
                        <c:v>1</c:v>
                      </c:pt>
                      <c:pt idx="869">
                        <c:v>1</c:v>
                      </c:pt>
                      <c:pt idx="870">
                        <c:v>1</c:v>
                      </c:pt>
                      <c:pt idx="871">
                        <c:v>1</c:v>
                      </c:pt>
                      <c:pt idx="872">
                        <c:v>1</c:v>
                      </c:pt>
                      <c:pt idx="873">
                        <c:v>1</c:v>
                      </c:pt>
                      <c:pt idx="874">
                        <c:v>1</c:v>
                      </c:pt>
                      <c:pt idx="875">
                        <c:v>1</c:v>
                      </c:pt>
                      <c:pt idx="876">
                        <c:v>1</c:v>
                      </c:pt>
                      <c:pt idx="877">
                        <c:v>1</c:v>
                      </c:pt>
                      <c:pt idx="878">
                        <c:v>1</c:v>
                      </c:pt>
                      <c:pt idx="879">
                        <c:v>1</c:v>
                      </c:pt>
                      <c:pt idx="880">
                        <c:v>1</c:v>
                      </c:pt>
                      <c:pt idx="881">
                        <c:v>1</c:v>
                      </c:pt>
                      <c:pt idx="882">
                        <c:v>1</c:v>
                      </c:pt>
                      <c:pt idx="883">
                        <c:v>1</c:v>
                      </c:pt>
                      <c:pt idx="884">
                        <c:v>1</c:v>
                      </c:pt>
                      <c:pt idx="885">
                        <c:v>1</c:v>
                      </c:pt>
                      <c:pt idx="886">
                        <c:v>1</c:v>
                      </c:pt>
                      <c:pt idx="887">
                        <c:v>1</c:v>
                      </c:pt>
                      <c:pt idx="888">
                        <c:v>1</c:v>
                      </c:pt>
                      <c:pt idx="889">
                        <c:v>1</c:v>
                      </c:pt>
                      <c:pt idx="890">
                        <c:v>1</c:v>
                      </c:pt>
                      <c:pt idx="891">
                        <c:v>1</c:v>
                      </c:pt>
                      <c:pt idx="892">
                        <c:v>1</c:v>
                      </c:pt>
                      <c:pt idx="893">
                        <c:v>1</c:v>
                      </c:pt>
                      <c:pt idx="894">
                        <c:v>1</c:v>
                      </c:pt>
                      <c:pt idx="895">
                        <c:v>1</c:v>
                      </c:pt>
                      <c:pt idx="896">
                        <c:v>1</c:v>
                      </c:pt>
                      <c:pt idx="897">
                        <c:v>1</c:v>
                      </c:pt>
                      <c:pt idx="898">
                        <c:v>1</c:v>
                      </c:pt>
                      <c:pt idx="899">
                        <c:v>1</c:v>
                      </c:pt>
                      <c:pt idx="900">
                        <c:v>1</c:v>
                      </c:pt>
                      <c:pt idx="901">
                        <c:v>1</c:v>
                      </c:pt>
                      <c:pt idx="902">
                        <c:v>1</c:v>
                      </c:pt>
                      <c:pt idx="903">
                        <c:v>1</c:v>
                      </c:pt>
                      <c:pt idx="904">
                        <c:v>1</c:v>
                      </c:pt>
                      <c:pt idx="905">
                        <c:v>1</c:v>
                      </c:pt>
                      <c:pt idx="906">
                        <c:v>1</c:v>
                      </c:pt>
                      <c:pt idx="907">
                        <c:v>1</c:v>
                      </c:pt>
                      <c:pt idx="908">
                        <c:v>1</c:v>
                      </c:pt>
                      <c:pt idx="909">
                        <c:v>1</c:v>
                      </c:pt>
                      <c:pt idx="910">
                        <c:v>1</c:v>
                      </c:pt>
                      <c:pt idx="911">
                        <c:v>1</c:v>
                      </c:pt>
                      <c:pt idx="912">
                        <c:v>1</c:v>
                      </c:pt>
                      <c:pt idx="913">
                        <c:v>1</c:v>
                      </c:pt>
                      <c:pt idx="914">
                        <c:v>1</c:v>
                      </c:pt>
                      <c:pt idx="915">
                        <c:v>1</c:v>
                      </c:pt>
                      <c:pt idx="916">
                        <c:v>1</c:v>
                      </c:pt>
                      <c:pt idx="917">
                        <c:v>1</c:v>
                      </c:pt>
                      <c:pt idx="918">
                        <c:v>1</c:v>
                      </c:pt>
                      <c:pt idx="919">
                        <c:v>1</c:v>
                      </c:pt>
                      <c:pt idx="920">
                        <c:v>1</c:v>
                      </c:pt>
                      <c:pt idx="921">
                        <c:v>1</c:v>
                      </c:pt>
                      <c:pt idx="922">
                        <c:v>1</c:v>
                      </c:pt>
                      <c:pt idx="923">
                        <c:v>1</c:v>
                      </c:pt>
                      <c:pt idx="924">
                        <c:v>1</c:v>
                      </c:pt>
                      <c:pt idx="925">
                        <c:v>1</c:v>
                      </c:pt>
                      <c:pt idx="926">
                        <c:v>1</c:v>
                      </c:pt>
                      <c:pt idx="927">
                        <c:v>1</c:v>
                      </c:pt>
                      <c:pt idx="928">
                        <c:v>1</c:v>
                      </c:pt>
                      <c:pt idx="929">
                        <c:v>1</c:v>
                      </c:pt>
                      <c:pt idx="930">
                        <c:v>1</c:v>
                      </c:pt>
                      <c:pt idx="931">
                        <c:v>1</c:v>
                      </c:pt>
                      <c:pt idx="932">
                        <c:v>1</c:v>
                      </c:pt>
                      <c:pt idx="933">
                        <c:v>1</c:v>
                      </c:pt>
                      <c:pt idx="934">
                        <c:v>1</c:v>
                      </c:pt>
                      <c:pt idx="935">
                        <c:v>1</c:v>
                      </c:pt>
                      <c:pt idx="936">
                        <c:v>1</c:v>
                      </c:pt>
                      <c:pt idx="937">
                        <c:v>1</c:v>
                      </c:pt>
                      <c:pt idx="938">
                        <c:v>1</c:v>
                      </c:pt>
                      <c:pt idx="939">
                        <c:v>1</c:v>
                      </c:pt>
                      <c:pt idx="940">
                        <c:v>1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1</c:v>
                      </c:pt>
                      <c:pt idx="944">
                        <c:v>1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1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1</c:v>
                      </c:pt>
                      <c:pt idx="951">
                        <c:v>1</c:v>
                      </c:pt>
                      <c:pt idx="952">
                        <c:v>1</c:v>
                      </c:pt>
                      <c:pt idx="953">
                        <c:v>1</c:v>
                      </c:pt>
                      <c:pt idx="954">
                        <c:v>1</c:v>
                      </c:pt>
                      <c:pt idx="955">
                        <c:v>1</c:v>
                      </c:pt>
                      <c:pt idx="956">
                        <c:v>1</c:v>
                      </c:pt>
                      <c:pt idx="957">
                        <c:v>1</c:v>
                      </c:pt>
                      <c:pt idx="958">
                        <c:v>1</c:v>
                      </c:pt>
                      <c:pt idx="959">
                        <c:v>1</c:v>
                      </c:pt>
                      <c:pt idx="960">
                        <c:v>1</c:v>
                      </c:pt>
                      <c:pt idx="961">
                        <c:v>1</c:v>
                      </c:pt>
                      <c:pt idx="962">
                        <c:v>1</c:v>
                      </c:pt>
                      <c:pt idx="963">
                        <c:v>1</c:v>
                      </c:pt>
                      <c:pt idx="964">
                        <c:v>1</c:v>
                      </c:pt>
                      <c:pt idx="965">
                        <c:v>1</c:v>
                      </c:pt>
                      <c:pt idx="966">
                        <c:v>1</c:v>
                      </c:pt>
                      <c:pt idx="967">
                        <c:v>1</c:v>
                      </c:pt>
                      <c:pt idx="968">
                        <c:v>1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1</c:v>
                      </c:pt>
                      <c:pt idx="973">
                        <c:v>1</c:v>
                      </c:pt>
                      <c:pt idx="974">
                        <c:v>1</c:v>
                      </c:pt>
                      <c:pt idx="975">
                        <c:v>1</c:v>
                      </c:pt>
                      <c:pt idx="976">
                        <c:v>1</c:v>
                      </c:pt>
                      <c:pt idx="977">
                        <c:v>1</c:v>
                      </c:pt>
                      <c:pt idx="978">
                        <c:v>1</c:v>
                      </c:pt>
                      <c:pt idx="979">
                        <c:v>1</c:v>
                      </c:pt>
                      <c:pt idx="980">
                        <c:v>1</c:v>
                      </c:pt>
                      <c:pt idx="981">
                        <c:v>1</c:v>
                      </c:pt>
                      <c:pt idx="982">
                        <c:v>1</c:v>
                      </c:pt>
                      <c:pt idx="983">
                        <c:v>1</c:v>
                      </c:pt>
                      <c:pt idx="984">
                        <c:v>1</c:v>
                      </c:pt>
                      <c:pt idx="985">
                        <c:v>1</c:v>
                      </c:pt>
                      <c:pt idx="986">
                        <c:v>1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</c:v>
                      </c:pt>
                      <c:pt idx="990">
                        <c:v>1</c:v>
                      </c:pt>
                      <c:pt idx="991">
                        <c:v>1</c:v>
                      </c:pt>
                      <c:pt idx="992">
                        <c:v>1</c:v>
                      </c:pt>
                      <c:pt idx="993">
                        <c:v>1</c:v>
                      </c:pt>
                      <c:pt idx="994">
                        <c:v>1</c:v>
                      </c:pt>
                      <c:pt idx="995">
                        <c:v>1</c:v>
                      </c:pt>
                      <c:pt idx="996">
                        <c:v>1</c:v>
                      </c:pt>
                      <c:pt idx="997">
                        <c:v>1</c:v>
                      </c:pt>
                      <c:pt idx="998">
                        <c:v>1</c:v>
                      </c:pt>
                      <c:pt idx="999">
                        <c:v>1</c:v>
                      </c:pt>
                      <c:pt idx="1000">
                        <c:v>1</c:v>
                      </c:pt>
                      <c:pt idx="1001">
                        <c:v>1</c:v>
                      </c:pt>
                      <c:pt idx="1002">
                        <c:v>1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1</c:v>
                      </c:pt>
                      <c:pt idx="1006">
                        <c:v>1</c:v>
                      </c:pt>
                      <c:pt idx="1007">
                        <c:v>1</c:v>
                      </c:pt>
                      <c:pt idx="1008">
                        <c:v>1</c:v>
                      </c:pt>
                      <c:pt idx="1009">
                        <c:v>1</c:v>
                      </c:pt>
                      <c:pt idx="1010">
                        <c:v>1</c:v>
                      </c:pt>
                      <c:pt idx="1011">
                        <c:v>1</c:v>
                      </c:pt>
                      <c:pt idx="1012">
                        <c:v>1</c:v>
                      </c:pt>
                      <c:pt idx="1013">
                        <c:v>1</c:v>
                      </c:pt>
                      <c:pt idx="1014">
                        <c:v>1</c:v>
                      </c:pt>
                      <c:pt idx="1015">
                        <c:v>1</c:v>
                      </c:pt>
                      <c:pt idx="1016">
                        <c:v>1</c:v>
                      </c:pt>
                      <c:pt idx="1017">
                        <c:v>1</c:v>
                      </c:pt>
                      <c:pt idx="1018">
                        <c:v>1</c:v>
                      </c:pt>
                      <c:pt idx="1019">
                        <c:v>1</c:v>
                      </c:pt>
                      <c:pt idx="1020">
                        <c:v>1</c:v>
                      </c:pt>
                      <c:pt idx="1021">
                        <c:v>1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1</c:v>
                      </c:pt>
                      <c:pt idx="1026">
                        <c:v>1</c:v>
                      </c:pt>
                      <c:pt idx="1027">
                        <c:v>1</c:v>
                      </c:pt>
                      <c:pt idx="1028">
                        <c:v>1</c:v>
                      </c:pt>
                      <c:pt idx="1029">
                        <c:v>1</c:v>
                      </c:pt>
                      <c:pt idx="1030">
                        <c:v>1</c:v>
                      </c:pt>
                      <c:pt idx="1031">
                        <c:v>1</c:v>
                      </c:pt>
                      <c:pt idx="1032">
                        <c:v>1</c:v>
                      </c:pt>
                      <c:pt idx="1033">
                        <c:v>1</c:v>
                      </c:pt>
                      <c:pt idx="1034">
                        <c:v>1</c:v>
                      </c:pt>
                      <c:pt idx="1035">
                        <c:v>1</c:v>
                      </c:pt>
                      <c:pt idx="1036">
                        <c:v>1</c:v>
                      </c:pt>
                      <c:pt idx="1037">
                        <c:v>1</c:v>
                      </c:pt>
                      <c:pt idx="1038">
                        <c:v>1</c:v>
                      </c:pt>
                      <c:pt idx="1039">
                        <c:v>1</c:v>
                      </c:pt>
                      <c:pt idx="1040">
                        <c:v>1</c:v>
                      </c:pt>
                      <c:pt idx="1041">
                        <c:v>1</c:v>
                      </c:pt>
                      <c:pt idx="1042">
                        <c:v>1</c:v>
                      </c:pt>
                      <c:pt idx="1043">
                        <c:v>1</c:v>
                      </c:pt>
                      <c:pt idx="1044">
                        <c:v>1</c:v>
                      </c:pt>
                      <c:pt idx="1045">
                        <c:v>1</c:v>
                      </c:pt>
                      <c:pt idx="1046">
                        <c:v>1</c:v>
                      </c:pt>
                      <c:pt idx="1047">
                        <c:v>1</c:v>
                      </c:pt>
                      <c:pt idx="1048">
                        <c:v>1</c:v>
                      </c:pt>
                      <c:pt idx="1049">
                        <c:v>1</c:v>
                      </c:pt>
                      <c:pt idx="1050">
                        <c:v>1</c:v>
                      </c:pt>
                      <c:pt idx="1051">
                        <c:v>1</c:v>
                      </c:pt>
                      <c:pt idx="1052">
                        <c:v>1</c:v>
                      </c:pt>
                      <c:pt idx="1053">
                        <c:v>1</c:v>
                      </c:pt>
                      <c:pt idx="1054">
                        <c:v>1</c:v>
                      </c:pt>
                      <c:pt idx="1055">
                        <c:v>1</c:v>
                      </c:pt>
                      <c:pt idx="1056">
                        <c:v>1</c:v>
                      </c:pt>
                      <c:pt idx="1057">
                        <c:v>1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1</c:v>
                      </c:pt>
                      <c:pt idx="1061">
                        <c:v>1</c:v>
                      </c:pt>
                      <c:pt idx="1062">
                        <c:v>1</c:v>
                      </c:pt>
                      <c:pt idx="1063">
                        <c:v>1</c:v>
                      </c:pt>
                      <c:pt idx="1064">
                        <c:v>1</c:v>
                      </c:pt>
                      <c:pt idx="1065">
                        <c:v>1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1</c:v>
                      </c:pt>
                      <c:pt idx="1069">
                        <c:v>1</c:v>
                      </c:pt>
                      <c:pt idx="1070">
                        <c:v>1</c:v>
                      </c:pt>
                      <c:pt idx="1071">
                        <c:v>1</c:v>
                      </c:pt>
                      <c:pt idx="1072">
                        <c:v>1</c:v>
                      </c:pt>
                      <c:pt idx="1073">
                        <c:v>1</c:v>
                      </c:pt>
                      <c:pt idx="1074">
                        <c:v>1</c:v>
                      </c:pt>
                      <c:pt idx="1075">
                        <c:v>1</c:v>
                      </c:pt>
                      <c:pt idx="1076">
                        <c:v>1</c:v>
                      </c:pt>
                      <c:pt idx="1077">
                        <c:v>1</c:v>
                      </c:pt>
                      <c:pt idx="1078">
                        <c:v>1</c:v>
                      </c:pt>
                      <c:pt idx="1079">
                        <c:v>1</c:v>
                      </c:pt>
                      <c:pt idx="1080">
                        <c:v>1</c:v>
                      </c:pt>
                      <c:pt idx="1081">
                        <c:v>1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1</c:v>
                      </c:pt>
                      <c:pt idx="1090">
                        <c:v>1</c:v>
                      </c:pt>
                      <c:pt idx="1091">
                        <c:v>1</c:v>
                      </c:pt>
                      <c:pt idx="1092">
                        <c:v>1</c:v>
                      </c:pt>
                      <c:pt idx="1093">
                        <c:v>1</c:v>
                      </c:pt>
                      <c:pt idx="1094">
                        <c:v>1</c:v>
                      </c:pt>
                      <c:pt idx="1095">
                        <c:v>1</c:v>
                      </c:pt>
                      <c:pt idx="1096">
                        <c:v>1</c:v>
                      </c:pt>
                      <c:pt idx="1097">
                        <c:v>1</c:v>
                      </c:pt>
                      <c:pt idx="1098">
                        <c:v>1</c:v>
                      </c:pt>
                      <c:pt idx="1099">
                        <c:v>1</c:v>
                      </c:pt>
                      <c:pt idx="1100">
                        <c:v>1</c:v>
                      </c:pt>
                      <c:pt idx="1101">
                        <c:v>1</c:v>
                      </c:pt>
                      <c:pt idx="1102">
                        <c:v>1</c:v>
                      </c:pt>
                      <c:pt idx="1103">
                        <c:v>1</c:v>
                      </c:pt>
                      <c:pt idx="1104">
                        <c:v>1</c:v>
                      </c:pt>
                      <c:pt idx="1105">
                        <c:v>1</c:v>
                      </c:pt>
                      <c:pt idx="1106">
                        <c:v>1</c:v>
                      </c:pt>
                      <c:pt idx="1107">
                        <c:v>1</c:v>
                      </c:pt>
                      <c:pt idx="1108">
                        <c:v>1</c:v>
                      </c:pt>
                      <c:pt idx="1109">
                        <c:v>1</c:v>
                      </c:pt>
                      <c:pt idx="1110">
                        <c:v>1</c:v>
                      </c:pt>
                      <c:pt idx="1111">
                        <c:v>1</c:v>
                      </c:pt>
                      <c:pt idx="1112">
                        <c:v>1</c:v>
                      </c:pt>
                      <c:pt idx="1113">
                        <c:v>1</c:v>
                      </c:pt>
                      <c:pt idx="1114">
                        <c:v>1</c:v>
                      </c:pt>
                      <c:pt idx="1115">
                        <c:v>1</c:v>
                      </c:pt>
                      <c:pt idx="1116">
                        <c:v>1</c:v>
                      </c:pt>
                      <c:pt idx="1117">
                        <c:v>1</c:v>
                      </c:pt>
                      <c:pt idx="1118">
                        <c:v>1</c:v>
                      </c:pt>
                      <c:pt idx="1119">
                        <c:v>1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1</c:v>
                      </c:pt>
                      <c:pt idx="1123">
                        <c:v>1</c:v>
                      </c:pt>
                      <c:pt idx="1124">
                        <c:v>1</c:v>
                      </c:pt>
                      <c:pt idx="1125">
                        <c:v>1</c:v>
                      </c:pt>
                      <c:pt idx="1126">
                        <c:v>1</c:v>
                      </c:pt>
                      <c:pt idx="1127">
                        <c:v>1</c:v>
                      </c:pt>
                      <c:pt idx="1128">
                        <c:v>1</c:v>
                      </c:pt>
                      <c:pt idx="1129">
                        <c:v>1</c:v>
                      </c:pt>
                      <c:pt idx="1130">
                        <c:v>1</c:v>
                      </c:pt>
                      <c:pt idx="1131">
                        <c:v>1</c:v>
                      </c:pt>
                      <c:pt idx="1132">
                        <c:v>1</c:v>
                      </c:pt>
                      <c:pt idx="1133">
                        <c:v>1</c:v>
                      </c:pt>
                      <c:pt idx="1134">
                        <c:v>1</c:v>
                      </c:pt>
                      <c:pt idx="1135">
                        <c:v>1</c:v>
                      </c:pt>
                      <c:pt idx="1136">
                        <c:v>1</c:v>
                      </c:pt>
                      <c:pt idx="1137">
                        <c:v>1</c:v>
                      </c:pt>
                      <c:pt idx="1138">
                        <c:v>1</c:v>
                      </c:pt>
                      <c:pt idx="1139">
                        <c:v>1</c:v>
                      </c:pt>
                      <c:pt idx="1140">
                        <c:v>1</c:v>
                      </c:pt>
                      <c:pt idx="1141">
                        <c:v>1</c:v>
                      </c:pt>
                      <c:pt idx="1142">
                        <c:v>1</c:v>
                      </c:pt>
                      <c:pt idx="1143">
                        <c:v>1</c:v>
                      </c:pt>
                      <c:pt idx="1144">
                        <c:v>1</c:v>
                      </c:pt>
                      <c:pt idx="1145">
                        <c:v>1</c:v>
                      </c:pt>
                      <c:pt idx="1146">
                        <c:v>1</c:v>
                      </c:pt>
                      <c:pt idx="1147">
                        <c:v>1</c:v>
                      </c:pt>
                      <c:pt idx="1148">
                        <c:v>1</c:v>
                      </c:pt>
                      <c:pt idx="1149">
                        <c:v>1</c:v>
                      </c:pt>
                      <c:pt idx="1150">
                        <c:v>1</c:v>
                      </c:pt>
                      <c:pt idx="1151">
                        <c:v>1</c:v>
                      </c:pt>
                      <c:pt idx="1152">
                        <c:v>1</c:v>
                      </c:pt>
                      <c:pt idx="1153">
                        <c:v>1</c:v>
                      </c:pt>
                      <c:pt idx="1154">
                        <c:v>1</c:v>
                      </c:pt>
                      <c:pt idx="1155">
                        <c:v>1</c:v>
                      </c:pt>
                      <c:pt idx="1156">
                        <c:v>1</c:v>
                      </c:pt>
                      <c:pt idx="1157">
                        <c:v>1</c:v>
                      </c:pt>
                      <c:pt idx="1158">
                        <c:v>1</c:v>
                      </c:pt>
                      <c:pt idx="1159">
                        <c:v>1</c:v>
                      </c:pt>
                      <c:pt idx="1160">
                        <c:v>1</c:v>
                      </c:pt>
                      <c:pt idx="1161">
                        <c:v>1</c:v>
                      </c:pt>
                      <c:pt idx="1162">
                        <c:v>1</c:v>
                      </c:pt>
                      <c:pt idx="1163">
                        <c:v>1</c:v>
                      </c:pt>
                      <c:pt idx="1164">
                        <c:v>1</c:v>
                      </c:pt>
                      <c:pt idx="1165">
                        <c:v>1</c:v>
                      </c:pt>
                      <c:pt idx="1166">
                        <c:v>1</c:v>
                      </c:pt>
                      <c:pt idx="1167">
                        <c:v>1</c:v>
                      </c:pt>
                      <c:pt idx="1168">
                        <c:v>1</c:v>
                      </c:pt>
                      <c:pt idx="1169">
                        <c:v>1</c:v>
                      </c:pt>
                      <c:pt idx="1170">
                        <c:v>1</c:v>
                      </c:pt>
                      <c:pt idx="1171">
                        <c:v>1</c:v>
                      </c:pt>
                      <c:pt idx="1172">
                        <c:v>1</c:v>
                      </c:pt>
                      <c:pt idx="1173">
                        <c:v>1</c:v>
                      </c:pt>
                      <c:pt idx="1174">
                        <c:v>1</c:v>
                      </c:pt>
                      <c:pt idx="1175">
                        <c:v>1</c:v>
                      </c:pt>
                      <c:pt idx="1176">
                        <c:v>1</c:v>
                      </c:pt>
                      <c:pt idx="1177">
                        <c:v>1</c:v>
                      </c:pt>
                      <c:pt idx="1178">
                        <c:v>1</c:v>
                      </c:pt>
                      <c:pt idx="1179">
                        <c:v>1</c:v>
                      </c:pt>
                      <c:pt idx="1180">
                        <c:v>1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1</c:v>
                      </c:pt>
                      <c:pt idx="1184">
                        <c:v>1</c:v>
                      </c:pt>
                      <c:pt idx="1185">
                        <c:v>1</c:v>
                      </c:pt>
                      <c:pt idx="1186">
                        <c:v>1</c:v>
                      </c:pt>
                      <c:pt idx="1187">
                        <c:v>1</c:v>
                      </c:pt>
                      <c:pt idx="1188">
                        <c:v>1</c:v>
                      </c:pt>
                      <c:pt idx="1189">
                        <c:v>1</c:v>
                      </c:pt>
                      <c:pt idx="1190">
                        <c:v>1</c:v>
                      </c:pt>
                      <c:pt idx="1191">
                        <c:v>1</c:v>
                      </c:pt>
                      <c:pt idx="1192">
                        <c:v>1</c:v>
                      </c:pt>
                      <c:pt idx="1193">
                        <c:v>1</c:v>
                      </c:pt>
                      <c:pt idx="1194">
                        <c:v>1</c:v>
                      </c:pt>
                      <c:pt idx="1195">
                        <c:v>1</c:v>
                      </c:pt>
                      <c:pt idx="1196">
                        <c:v>1</c:v>
                      </c:pt>
                      <c:pt idx="1197">
                        <c:v>1</c:v>
                      </c:pt>
                      <c:pt idx="1198">
                        <c:v>1</c:v>
                      </c:pt>
                      <c:pt idx="1199">
                        <c:v>1</c:v>
                      </c:pt>
                      <c:pt idx="1200">
                        <c:v>1</c:v>
                      </c:pt>
                      <c:pt idx="1201">
                        <c:v>1</c:v>
                      </c:pt>
                      <c:pt idx="1202">
                        <c:v>1</c:v>
                      </c:pt>
                      <c:pt idx="1203">
                        <c:v>1</c:v>
                      </c:pt>
                      <c:pt idx="1204">
                        <c:v>1</c:v>
                      </c:pt>
                      <c:pt idx="1205">
                        <c:v>1</c:v>
                      </c:pt>
                      <c:pt idx="1206">
                        <c:v>1</c:v>
                      </c:pt>
                      <c:pt idx="1207">
                        <c:v>1</c:v>
                      </c:pt>
                      <c:pt idx="1208">
                        <c:v>1</c:v>
                      </c:pt>
                      <c:pt idx="1209">
                        <c:v>1</c:v>
                      </c:pt>
                      <c:pt idx="1210">
                        <c:v>1</c:v>
                      </c:pt>
                      <c:pt idx="1211">
                        <c:v>1</c:v>
                      </c:pt>
                      <c:pt idx="1212">
                        <c:v>1</c:v>
                      </c:pt>
                      <c:pt idx="1213">
                        <c:v>1</c:v>
                      </c:pt>
                      <c:pt idx="1214">
                        <c:v>1</c:v>
                      </c:pt>
                      <c:pt idx="1215">
                        <c:v>1</c:v>
                      </c:pt>
                      <c:pt idx="1216">
                        <c:v>1</c:v>
                      </c:pt>
                      <c:pt idx="1217">
                        <c:v>1</c:v>
                      </c:pt>
                      <c:pt idx="1218">
                        <c:v>1</c:v>
                      </c:pt>
                      <c:pt idx="1219">
                        <c:v>1</c:v>
                      </c:pt>
                      <c:pt idx="1220">
                        <c:v>1</c:v>
                      </c:pt>
                      <c:pt idx="1221">
                        <c:v>1</c:v>
                      </c:pt>
                      <c:pt idx="1222">
                        <c:v>1</c:v>
                      </c:pt>
                      <c:pt idx="1223">
                        <c:v>1</c:v>
                      </c:pt>
                      <c:pt idx="1224">
                        <c:v>1</c:v>
                      </c:pt>
                      <c:pt idx="1225">
                        <c:v>1</c:v>
                      </c:pt>
                      <c:pt idx="1226">
                        <c:v>1</c:v>
                      </c:pt>
                      <c:pt idx="1227">
                        <c:v>1</c:v>
                      </c:pt>
                      <c:pt idx="1228">
                        <c:v>1</c:v>
                      </c:pt>
                      <c:pt idx="1229">
                        <c:v>1</c:v>
                      </c:pt>
                      <c:pt idx="1230">
                        <c:v>1</c:v>
                      </c:pt>
                      <c:pt idx="1231">
                        <c:v>1</c:v>
                      </c:pt>
                      <c:pt idx="1232">
                        <c:v>1</c:v>
                      </c:pt>
                      <c:pt idx="1233">
                        <c:v>1</c:v>
                      </c:pt>
                      <c:pt idx="1234">
                        <c:v>1</c:v>
                      </c:pt>
                      <c:pt idx="1235">
                        <c:v>1</c:v>
                      </c:pt>
                      <c:pt idx="1236">
                        <c:v>1</c:v>
                      </c:pt>
                      <c:pt idx="1237">
                        <c:v>1</c:v>
                      </c:pt>
                      <c:pt idx="1238">
                        <c:v>1</c:v>
                      </c:pt>
                      <c:pt idx="1239">
                        <c:v>1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1</c:v>
                      </c:pt>
                      <c:pt idx="1244">
                        <c:v>1</c:v>
                      </c:pt>
                      <c:pt idx="1245">
                        <c:v>1</c:v>
                      </c:pt>
                      <c:pt idx="1246">
                        <c:v>1</c:v>
                      </c:pt>
                      <c:pt idx="1247">
                        <c:v>1</c:v>
                      </c:pt>
                      <c:pt idx="1248">
                        <c:v>1</c:v>
                      </c:pt>
                      <c:pt idx="1249">
                        <c:v>1</c:v>
                      </c:pt>
                      <c:pt idx="1250">
                        <c:v>1</c:v>
                      </c:pt>
                      <c:pt idx="1251">
                        <c:v>1</c:v>
                      </c:pt>
                      <c:pt idx="1252">
                        <c:v>1</c:v>
                      </c:pt>
                      <c:pt idx="1253">
                        <c:v>1</c:v>
                      </c:pt>
                      <c:pt idx="1254">
                        <c:v>1</c:v>
                      </c:pt>
                      <c:pt idx="1255">
                        <c:v>1</c:v>
                      </c:pt>
                      <c:pt idx="1256">
                        <c:v>1</c:v>
                      </c:pt>
                      <c:pt idx="1257">
                        <c:v>1</c:v>
                      </c:pt>
                      <c:pt idx="1258">
                        <c:v>1</c:v>
                      </c:pt>
                      <c:pt idx="1259">
                        <c:v>1</c:v>
                      </c:pt>
                      <c:pt idx="1260">
                        <c:v>1</c:v>
                      </c:pt>
                      <c:pt idx="1261">
                        <c:v>1</c:v>
                      </c:pt>
                      <c:pt idx="1262">
                        <c:v>1</c:v>
                      </c:pt>
                      <c:pt idx="1263">
                        <c:v>1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1</c:v>
                      </c:pt>
                      <c:pt idx="1267">
                        <c:v>1</c:v>
                      </c:pt>
                      <c:pt idx="1268">
                        <c:v>1</c:v>
                      </c:pt>
                      <c:pt idx="1269">
                        <c:v>1</c:v>
                      </c:pt>
                      <c:pt idx="1270">
                        <c:v>1</c:v>
                      </c:pt>
                      <c:pt idx="1271">
                        <c:v>1</c:v>
                      </c:pt>
                      <c:pt idx="1272">
                        <c:v>1</c:v>
                      </c:pt>
                      <c:pt idx="1273">
                        <c:v>1</c:v>
                      </c:pt>
                      <c:pt idx="1274">
                        <c:v>1</c:v>
                      </c:pt>
                      <c:pt idx="1275">
                        <c:v>1</c:v>
                      </c:pt>
                      <c:pt idx="1276">
                        <c:v>1</c:v>
                      </c:pt>
                      <c:pt idx="1277">
                        <c:v>1</c:v>
                      </c:pt>
                      <c:pt idx="1278">
                        <c:v>1</c:v>
                      </c:pt>
                      <c:pt idx="1279">
                        <c:v>1</c:v>
                      </c:pt>
                      <c:pt idx="1280">
                        <c:v>1</c:v>
                      </c:pt>
                      <c:pt idx="1281">
                        <c:v>1</c:v>
                      </c:pt>
                      <c:pt idx="1282">
                        <c:v>1</c:v>
                      </c:pt>
                      <c:pt idx="1283">
                        <c:v>1</c:v>
                      </c:pt>
                      <c:pt idx="1284">
                        <c:v>1</c:v>
                      </c:pt>
                      <c:pt idx="1285">
                        <c:v>1</c:v>
                      </c:pt>
                      <c:pt idx="1286">
                        <c:v>1</c:v>
                      </c:pt>
                      <c:pt idx="1287">
                        <c:v>1</c:v>
                      </c:pt>
                      <c:pt idx="1288">
                        <c:v>1</c:v>
                      </c:pt>
                      <c:pt idx="1289">
                        <c:v>1</c:v>
                      </c:pt>
                      <c:pt idx="1290">
                        <c:v>1</c:v>
                      </c:pt>
                      <c:pt idx="1291">
                        <c:v>1</c:v>
                      </c:pt>
                      <c:pt idx="1292">
                        <c:v>1</c:v>
                      </c:pt>
                      <c:pt idx="1293">
                        <c:v>1</c:v>
                      </c:pt>
                      <c:pt idx="1294">
                        <c:v>1</c:v>
                      </c:pt>
                      <c:pt idx="1295">
                        <c:v>1</c:v>
                      </c:pt>
                      <c:pt idx="1296">
                        <c:v>1</c:v>
                      </c:pt>
                      <c:pt idx="1297">
                        <c:v>1</c:v>
                      </c:pt>
                      <c:pt idx="1298">
                        <c:v>1</c:v>
                      </c:pt>
                      <c:pt idx="1299">
                        <c:v>1</c:v>
                      </c:pt>
                      <c:pt idx="1300">
                        <c:v>1</c:v>
                      </c:pt>
                      <c:pt idx="1301">
                        <c:v>1</c:v>
                      </c:pt>
                      <c:pt idx="1302">
                        <c:v>1</c:v>
                      </c:pt>
                      <c:pt idx="1303">
                        <c:v>1</c:v>
                      </c:pt>
                      <c:pt idx="1304">
                        <c:v>1</c:v>
                      </c:pt>
                      <c:pt idx="1305">
                        <c:v>1</c:v>
                      </c:pt>
                      <c:pt idx="1306">
                        <c:v>1</c:v>
                      </c:pt>
                      <c:pt idx="1307">
                        <c:v>1</c:v>
                      </c:pt>
                      <c:pt idx="1308">
                        <c:v>1</c:v>
                      </c:pt>
                      <c:pt idx="1309">
                        <c:v>1</c:v>
                      </c:pt>
                      <c:pt idx="1310">
                        <c:v>1</c:v>
                      </c:pt>
                      <c:pt idx="1311">
                        <c:v>1</c:v>
                      </c:pt>
                      <c:pt idx="1312">
                        <c:v>1</c:v>
                      </c:pt>
                      <c:pt idx="1313">
                        <c:v>1</c:v>
                      </c:pt>
                      <c:pt idx="1314">
                        <c:v>1</c:v>
                      </c:pt>
                      <c:pt idx="1315">
                        <c:v>1</c:v>
                      </c:pt>
                      <c:pt idx="1316">
                        <c:v>1</c:v>
                      </c:pt>
                      <c:pt idx="1317">
                        <c:v>1</c:v>
                      </c:pt>
                      <c:pt idx="1318">
                        <c:v>1</c:v>
                      </c:pt>
                      <c:pt idx="1319">
                        <c:v>1</c:v>
                      </c:pt>
                      <c:pt idx="1320">
                        <c:v>1</c:v>
                      </c:pt>
                      <c:pt idx="1321">
                        <c:v>1</c:v>
                      </c:pt>
                      <c:pt idx="1322">
                        <c:v>1</c:v>
                      </c:pt>
                      <c:pt idx="1323">
                        <c:v>1</c:v>
                      </c:pt>
                      <c:pt idx="1324">
                        <c:v>1</c:v>
                      </c:pt>
                      <c:pt idx="1325">
                        <c:v>1</c:v>
                      </c:pt>
                      <c:pt idx="1326">
                        <c:v>1</c:v>
                      </c:pt>
                      <c:pt idx="1327">
                        <c:v>1</c:v>
                      </c:pt>
                      <c:pt idx="1328">
                        <c:v>1</c:v>
                      </c:pt>
                      <c:pt idx="1329">
                        <c:v>1</c:v>
                      </c:pt>
                      <c:pt idx="1330">
                        <c:v>1</c:v>
                      </c:pt>
                      <c:pt idx="1331">
                        <c:v>1</c:v>
                      </c:pt>
                      <c:pt idx="1332">
                        <c:v>1</c:v>
                      </c:pt>
                      <c:pt idx="1333">
                        <c:v>1</c:v>
                      </c:pt>
                      <c:pt idx="1334">
                        <c:v>1</c:v>
                      </c:pt>
                      <c:pt idx="1335">
                        <c:v>1</c:v>
                      </c:pt>
                      <c:pt idx="1336">
                        <c:v>1</c:v>
                      </c:pt>
                      <c:pt idx="1337">
                        <c:v>1</c:v>
                      </c:pt>
                      <c:pt idx="1338">
                        <c:v>1</c:v>
                      </c:pt>
                      <c:pt idx="1339">
                        <c:v>1</c:v>
                      </c:pt>
                      <c:pt idx="1340">
                        <c:v>1</c:v>
                      </c:pt>
                      <c:pt idx="1341">
                        <c:v>1</c:v>
                      </c:pt>
                      <c:pt idx="1342">
                        <c:v>1</c:v>
                      </c:pt>
                      <c:pt idx="1343">
                        <c:v>1</c:v>
                      </c:pt>
                      <c:pt idx="1344">
                        <c:v>1</c:v>
                      </c:pt>
                      <c:pt idx="1345">
                        <c:v>1</c:v>
                      </c:pt>
                      <c:pt idx="1346">
                        <c:v>1</c:v>
                      </c:pt>
                      <c:pt idx="1347">
                        <c:v>1</c:v>
                      </c:pt>
                      <c:pt idx="1348">
                        <c:v>1</c:v>
                      </c:pt>
                      <c:pt idx="1349">
                        <c:v>1</c:v>
                      </c:pt>
                      <c:pt idx="1350">
                        <c:v>1</c:v>
                      </c:pt>
                      <c:pt idx="1351">
                        <c:v>1</c:v>
                      </c:pt>
                      <c:pt idx="1352">
                        <c:v>1</c:v>
                      </c:pt>
                      <c:pt idx="1353">
                        <c:v>1</c:v>
                      </c:pt>
                      <c:pt idx="1354">
                        <c:v>1</c:v>
                      </c:pt>
                      <c:pt idx="1355">
                        <c:v>1</c:v>
                      </c:pt>
                      <c:pt idx="1356">
                        <c:v>1</c:v>
                      </c:pt>
                      <c:pt idx="1357">
                        <c:v>1</c:v>
                      </c:pt>
                      <c:pt idx="1358">
                        <c:v>1</c:v>
                      </c:pt>
                      <c:pt idx="1359">
                        <c:v>1</c:v>
                      </c:pt>
                      <c:pt idx="1360">
                        <c:v>1</c:v>
                      </c:pt>
                      <c:pt idx="1361">
                        <c:v>1</c:v>
                      </c:pt>
                      <c:pt idx="1362">
                        <c:v>1</c:v>
                      </c:pt>
                      <c:pt idx="1363">
                        <c:v>1</c:v>
                      </c:pt>
                      <c:pt idx="1364">
                        <c:v>1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1</c:v>
                      </c:pt>
                      <c:pt idx="1368">
                        <c:v>1</c:v>
                      </c:pt>
                      <c:pt idx="1369">
                        <c:v>1</c:v>
                      </c:pt>
                      <c:pt idx="1370">
                        <c:v>1</c:v>
                      </c:pt>
                      <c:pt idx="1371">
                        <c:v>1</c:v>
                      </c:pt>
                      <c:pt idx="1372">
                        <c:v>1</c:v>
                      </c:pt>
                      <c:pt idx="1373">
                        <c:v>1</c:v>
                      </c:pt>
                      <c:pt idx="1374">
                        <c:v>1</c:v>
                      </c:pt>
                      <c:pt idx="1375">
                        <c:v>1</c:v>
                      </c:pt>
                      <c:pt idx="1376">
                        <c:v>1</c:v>
                      </c:pt>
                      <c:pt idx="1377">
                        <c:v>1</c:v>
                      </c:pt>
                      <c:pt idx="1378">
                        <c:v>1</c:v>
                      </c:pt>
                      <c:pt idx="1379">
                        <c:v>1</c:v>
                      </c:pt>
                      <c:pt idx="1380">
                        <c:v>1</c:v>
                      </c:pt>
                      <c:pt idx="1381">
                        <c:v>1</c:v>
                      </c:pt>
                      <c:pt idx="1382">
                        <c:v>1</c:v>
                      </c:pt>
                      <c:pt idx="1383">
                        <c:v>1</c:v>
                      </c:pt>
                      <c:pt idx="1384">
                        <c:v>1</c:v>
                      </c:pt>
                      <c:pt idx="1385">
                        <c:v>1</c:v>
                      </c:pt>
                      <c:pt idx="1386">
                        <c:v>1</c:v>
                      </c:pt>
                      <c:pt idx="1387">
                        <c:v>1</c:v>
                      </c:pt>
                      <c:pt idx="1388">
                        <c:v>1</c:v>
                      </c:pt>
                      <c:pt idx="1389">
                        <c:v>1</c:v>
                      </c:pt>
                      <c:pt idx="1390">
                        <c:v>1</c:v>
                      </c:pt>
                      <c:pt idx="1391">
                        <c:v>1</c:v>
                      </c:pt>
                      <c:pt idx="1392">
                        <c:v>1</c:v>
                      </c:pt>
                      <c:pt idx="1393">
                        <c:v>1393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13754138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5571225"/>
        <c:crosses val="autoZero"/>
        <c:auto val="1"/>
        <c:lblAlgn val="ctr"/>
        <c:lblOffset val="100"/>
        <c:noMultiLvlLbl val="0"/>
      </c:catAx>
      <c:valAx>
        <c:axId val="4455712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54138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Parent Category Outcomes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Pivot1!$B$1:$B$4</c:f>
              <c:strCache>
                <c:ptCount val="1"/>
                <c:pt idx="0">
                  <c:v>US outcomes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Pivot1!$A$5:$A$46</c:f>
              <c:strCache>
                <c:ptCount val="42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  <c:pt idx="3">
                  <c:v>Grand Total</c:v>
                </c:pt>
              </c:strCache>
            </c:strRef>
          </c:cat>
          <c:val>
            <c:numRef>
              <c:f>Pivot1!$B$5:$B$46</c:f>
              <c:numCache>
                <c:formatCode>General</c:formatCode>
                <c:ptCount val="42"/>
                <c:pt idx="0">
                  <c:v>11</c:v>
                </c:pt>
                <c:pt idx="2">
                  <c:v>15</c:v>
                </c:pt>
                <c:pt idx="3">
                  <c:v>26</c:v>
                </c:pt>
              </c:numCache>
            </c:numRef>
          </c:val>
        </c:ser>
        <c:ser>
          <c:idx val="1"/>
          <c:order val="1"/>
          <c:tx>
            <c:strRef>
              <c:f>Pivot1!$C$1:$C$4</c:f>
              <c:strCache>
                <c:ptCount val="1"/>
                <c:pt idx="0">
                  <c:v>US outcomes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Pivot1!$A$5:$A$46</c:f>
              <c:strCache>
                <c:ptCount val="42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  <c:pt idx="3">
                  <c:v>Grand Total</c:v>
                </c:pt>
              </c:strCache>
            </c:strRef>
          </c:cat>
          <c:val>
            <c:numRef>
              <c:f>Pivot1!$C$5:$C$46</c:f>
              <c:numCache>
                <c:formatCode>General</c:formatCode>
                <c:ptCount val="42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  <c:pt idx="3">
                  <c:v>349</c:v>
                </c:pt>
              </c:numCache>
            </c:numRef>
          </c:val>
        </c:ser>
        <c:ser>
          <c:idx val="2"/>
          <c:order val="2"/>
          <c:tx>
            <c:strRef>
              <c:f>Pivot1!$D$1:$D$4</c:f>
              <c:strCache>
                <c:ptCount val="1"/>
                <c:pt idx="0">
                  <c:v>US outcomes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Pivot1!$A$5:$A$46</c:f>
              <c:strCache>
                <c:ptCount val="42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  <c:pt idx="3">
                  <c:v>Grand Total</c:v>
                </c:pt>
              </c:strCache>
            </c:strRef>
          </c:cat>
          <c:val>
            <c:numRef>
              <c:f>Pivot1!$D$5:$D$46</c:f>
              <c:numCache>
                <c:formatCode>General</c:formatCode>
                <c:ptCount val="42"/>
                <c:pt idx="1">
                  <c:v>9</c:v>
                </c:pt>
                <c:pt idx="2">
                  <c:v>3</c:v>
                </c:pt>
                <c:pt idx="3">
                  <c:v>12</c:v>
                </c:pt>
              </c:numCache>
            </c:numRef>
          </c:val>
        </c:ser>
        <c:ser>
          <c:idx val="3"/>
          <c:order val="3"/>
          <c:tx>
            <c:strRef>
              <c:f>Pivot1!$E$1:$E$4</c:f>
              <c:strCache>
                <c:ptCount val="1"/>
                <c:pt idx="0">
                  <c:v>US outcomes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Pivot1!$A$5:$A$46</c:f>
              <c:strCache>
                <c:ptCount val="42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  <c:pt idx="3">
                  <c:v>Grand Total</c:v>
                </c:pt>
              </c:strCache>
            </c:strRef>
          </c:cat>
          <c:val>
            <c:numRef>
              <c:f>Pivot1!$E$5:$E$46</c:f>
              <c:numCache>
                <c:formatCode>General</c:formatCode>
                <c:ptCount val="42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  <c:pt idx="3">
                  <c:v>525</c:v>
                </c:pt>
              </c:numCache>
            </c:numRef>
          </c:val>
        </c:ser>
        <c:ser>
          <c:idx val="4"/>
          <c:order val="4"/>
          <c:tx>
            <c:strRef>
              <c:f>Pivot1!$F$1:$F$4</c:f>
              <c:strCache>
                <c:ptCount val="1"/>
                <c:pt idx="0">
                  <c:v>US outcomes 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Pivot1!$A$5:$A$46</c:f>
              <c:strCache>
                <c:ptCount val="42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  <c:pt idx="3">
                  <c:v>Grand Total</c:v>
                </c:pt>
              </c:strCache>
            </c:strRef>
          </c:cat>
          <c:val>
            <c:numRef>
              <c:f>Pivot1!$F$5:$F$46</c:f>
              <c:numCache>
                <c:formatCode>General</c:formatCode>
                <c:ptCount val="42"/>
                <c:pt idx="0">
                  <c:v>96</c:v>
                </c:pt>
                <c:pt idx="1">
                  <c:v>671</c:v>
                </c:pt>
                <c:pt idx="2">
                  <c:v>145</c:v>
                </c:pt>
                <c:pt idx="3">
                  <c:v>912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2855119"/>
        <c:axId val="142180360"/>
      </c:barChart>
      <c:catAx>
        <c:axId val="262855119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2180360"/>
        <c:crosses val="autoZero"/>
        <c:auto val="1"/>
        <c:lblAlgn val="ctr"/>
        <c:lblOffset val="100"/>
        <c:noMultiLvlLbl val="0"/>
      </c:catAx>
      <c:valAx>
        <c:axId val="14218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285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7102855558636"/>
          <c:y val="0.016470588235294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Statistics'!$B$1:$B$5</c:f>
              <c:strCache>
                <c:ptCount val="1"/>
                <c:pt idx="0">
                  <c:v>US (ALL) outcomes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Statistics'!$A$6:$A$47</c:f>
              <c:strCache>
                <c:ptCount val="4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2"/>
                <c:pt idx="0">
                  <c:v>250</c:v>
                </c:pt>
                <c:pt idx="1">
                  <c:v>250</c:v>
                </c:pt>
              </c:numCache>
            </c:numRef>
          </c:val>
        </c:ser>
        <c:ser>
          <c:idx val="1"/>
          <c:order val="1"/>
          <c:tx>
            <c:strRef>
              <c:f>'Subcategory Statistics'!$C$1:$C$5</c:f>
              <c:strCache>
                <c:ptCount val="1"/>
                <c:pt idx="0">
                  <c:v>US (ALL) outcomes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Statistics'!$A$6:$A$47</c:f>
              <c:strCache>
                <c:ptCount val="4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2"/>
                <c:pt idx="0">
                  <c:v>9</c:v>
                </c:pt>
                <c:pt idx="1">
                  <c:v>9</c:v>
                </c:pt>
              </c:numCache>
            </c:numRef>
          </c:val>
        </c:ser>
        <c:ser>
          <c:idx val="2"/>
          <c:order val="2"/>
          <c:tx>
            <c:strRef>
              <c:f>'Subcategory Statistics'!$D$1:$D$5</c:f>
              <c:strCache>
                <c:ptCount val="1"/>
                <c:pt idx="0">
                  <c:v>US (ALL) outcomes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Statistics'!$A$6:$A$47</c:f>
              <c:strCache>
                <c:ptCount val="4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2"/>
                <c:pt idx="0">
                  <c:v>412</c:v>
                </c:pt>
                <c:pt idx="1">
                  <c:v>412</c:v>
                </c:pt>
              </c:numCache>
            </c:numRef>
          </c:val>
        </c:ser>
        <c:ser>
          <c:idx val="3"/>
          <c:order val="3"/>
          <c:tx>
            <c:strRef>
              <c:f>'Subcategory Statistics'!$E$1:$E$5</c:f>
              <c:strCache>
                <c:ptCount val="1"/>
                <c:pt idx="0">
                  <c:v>US (ALL) outcomes Grand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Statistics'!$A$6:$A$47</c:f>
              <c:strCache>
                <c:ptCount val="4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2"/>
                <c:pt idx="0">
                  <c:v>671</c:v>
                </c:pt>
                <c:pt idx="1">
                  <c:v>671</c:v>
                </c:pt>
              </c:numCache>
            </c:numRef>
          </c:val>
        </c:ser>
        <c:ser>
          <c:idx val="4"/>
          <c:order val="4"/>
          <c:tx>
            <c:strRef>
              <c:f>'Subcategory Statistics'!$F$1:$F$5</c:f>
              <c:strCache>
                <c:ptCount val="1"/>
                <c:pt idx="0">
                  <c:v>US (ALL) outcomes 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'Subcategory Statistics'!$A$6:$A$47</c:f>
              <c:strCache>
                <c:ptCount val="42"/>
                <c:pt idx="0">
                  <c:v>plays</c:v>
                </c:pt>
                <c:pt idx="1">
                  <c:v>Grand Total</c:v>
                </c:pt>
              </c:strCache>
            </c:strRef>
          </c:cat>
          <c:val>
            <c:numRef>
              <c:f>'Subcategory Statistics'!$F$6:$F$47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833766"/>
        <c:axId val="784468055"/>
      </c:barChart>
      <c:catAx>
        <c:axId val="41583376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4468055"/>
        <c:crosses val="autoZero"/>
        <c:auto val="1"/>
        <c:lblAlgn val="ctr"/>
        <c:lblOffset val="100"/>
        <c:noMultiLvlLbl val="0"/>
      </c:catAx>
      <c:valAx>
        <c:axId val="784468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583376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245745</xdr:colOff>
      <xdr:row>16</xdr:row>
      <xdr:rowOff>3810</xdr:rowOff>
    </xdr:from>
    <xdr:to>
      <xdr:col>7</xdr:col>
      <xdr:colOff>993140</xdr:colOff>
      <xdr:row>45</xdr:row>
      <xdr:rowOff>155575</xdr:rowOff>
    </xdr:to>
    <xdr:graphicFrame>
      <xdr:nvGraphicFramePr>
        <xdr:cNvPr id="4" name="Chart 3"/>
        <xdr:cNvGraphicFramePr/>
      </xdr:nvGraphicFramePr>
      <xdr:xfrm>
        <a:off x="3473450" y="2929890"/>
        <a:ext cx="9138920" cy="54552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374015</xdr:colOff>
      <xdr:row>1</xdr:row>
      <xdr:rowOff>43815</xdr:rowOff>
    </xdr:from>
    <xdr:to>
      <xdr:col>13</xdr:col>
      <xdr:colOff>778510</xdr:colOff>
      <xdr:row>21</xdr:row>
      <xdr:rowOff>64135</xdr:rowOff>
    </xdr:to>
    <xdr:graphicFrame>
      <xdr:nvGraphicFramePr>
        <xdr:cNvPr id="5" name="Chart 4"/>
        <xdr:cNvGraphicFramePr/>
      </xdr:nvGraphicFramePr>
      <xdr:xfrm>
        <a:off x="7785735" y="226695"/>
        <a:ext cx="6094095" cy="3677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459105</xdr:colOff>
      <xdr:row>5</xdr:row>
      <xdr:rowOff>65405</xdr:rowOff>
    </xdr:from>
    <xdr:to>
      <xdr:col>13</xdr:col>
      <xdr:colOff>280670</xdr:colOff>
      <xdr:row>24</xdr:row>
      <xdr:rowOff>95885</xdr:rowOff>
    </xdr:to>
    <xdr:graphicFrame>
      <xdr:nvGraphicFramePr>
        <xdr:cNvPr id="5" name="Chart 4"/>
        <xdr:cNvGraphicFramePr/>
      </xdr:nvGraphicFramePr>
      <xdr:xfrm>
        <a:off x="8007985" y="979805"/>
        <a:ext cx="5511165" cy="350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527685</xdr:colOff>
      <xdr:row>6</xdr:row>
      <xdr:rowOff>20955</xdr:rowOff>
    </xdr:from>
    <xdr:to>
      <xdr:col>13</xdr:col>
      <xdr:colOff>1905</xdr:colOff>
      <xdr:row>26</xdr:row>
      <xdr:rowOff>106045</xdr:rowOff>
    </xdr:to>
    <xdr:graphicFrame>
      <xdr:nvGraphicFramePr>
        <xdr:cNvPr id="2" name="Chart 1"/>
        <xdr:cNvGraphicFramePr/>
      </xdr:nvGraphicFramePr>
      <xdr:xfrm>
        <a:off x="7187565" y="1118235"/>
        <a:ext cx="5163820" cy="3742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779780</xdr:colOff>
      <xdr:row>1</xdr:row>
      <xdr:rowOff>138430</xdr:rowOff>
    </xdr:from>
    <xdr:to>
      <xdr:col>9</xdr:col>
      <xdr:colOff>801370</xdr:colOff>
      <xdr:row>26</xdr:row>
      <xdr:rowOff>154305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79780" y="321310"/>
          <a:ext cx="7336790" cy="4587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6.8210532407" refreshedBy="argeliacardenas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Number="1" containsInteger="1" containsMixedTypes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77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7"/>
        <n v="57342"/>
        <n v="98953.42"/>
        <n v="10640"/>
        <n v="21480"/>
        <n v="29520.27"/>
        <n v="5910"/>
        <n v="5555"/>
        <n v="1455"/>
        <n v="12965.44"/>
        <n v="5570"/>
        <n v="147233.77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6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5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3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3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4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3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8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5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"/>
        <n v="106222"/>
        <n v="69465.33"/>
        <n v="33892"/>
        <n v="349474"/>
        <n v="167410.02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"/>
        <n v="16862"/>
        <n v="508525.01"/>
        <n v="75099.2"/>
        <n v="33393.34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6"/>
        <n v="66458.23"/>
        <n v="193963.9"/>
        <n v="2885"/>
        <n v="14055"/>
        <n v="125137"/>
        <n v="161459"/>
        <n v="23414"/>
        <n v="160920"/>
        <n v="33370.77"/>
        <n v="120249"/>
        <n v="3785"/>
        <n v="9030"/>
        <n v="74134"/>
        <n v="60175"/>
        <n v="76047"/>
        <n v="44669"/>
        <n v="301719.59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3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9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"/>
        <n v="50653.11"/>
        <n v="6400.47"/>
        <n v="79335.36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"/>
        <n v="10182.02"/>
        <n v="5000.18"/>
        <n v="2618"/>
        <n v="3360.72"/>
        <n v="1285"/>
        <n v="10200"/>
        <n v="400.33"/>
        <n v="4516.44"/>
        <n v="1251"/>
        <n v="4176.11"/>
        <n v="797"/>
        <n v="1500.76"/>
        <n v="3201"/>
        <n v="4678.5"/>
        <n v="516"/>
        <n v="25740"/>
        <n v="1515.08"/>
        <n v="1913.05"/>
        <n v="4510.86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7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6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9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9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9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"/>
        <n v="5050.77"/>
        <n v="1328"/>
        <n v="7942"/>
        <n v="10265.01"/>
        <n v="2335"/>
        <n v="4306.11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9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34931812"/>
        <n v="1434931813"/>
        <n v="1434931814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minValue="0" maxValue="3304" count="2721">
        <n v="63.92"/>
        <n v="185.48"/>
        <n v="15"/>
        <n v="69.27"/>
        <n v="190.55"/>
        <n v="93.4"/>
        <n v="146.88"/>
        <n v="159.82"/>
        <n v="291.79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5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"/>
        <n v="98.36"/>
        <n v="194.44"/>
        <n v="76.86"/>
        <n v="56.82"/>
        <n v="137.93"/>
        <n v="27.27"/>
        <n v="118.34"/>
        <n v="223.48"/>
        <n v="28.11"/>
        <n v="194.23"/>
        <n v="128.95"/>
        <n v="49.32"/>
        <n v="221.52"/>
        <n v="137.21"/>
        <n v="606.82"/>
        <n v="43.04"/>
        <n v="322.39"/>
        <n v="96.71"/>
        <n v="35.47"/>
        <n v="86.67"/>
        <n v="132.05"/>
        <n v="91.23"/>
        <n v="116.25"/>
        <n v="21.19"/>
        <n v="62.33"/>
        <n v="37.41"/>
        <n v="69.72"/>
        <n v="58.17"/>
        <n v="50"/>
        <n v="19.47"/>
        <n v="85.96"/>
        <n v="30.67"/>
        <n v="60.38"/>
        <n v="38.6"/>
        <n v="40.27"/>
        <n v="273.83"/>
        <n v="53.04"/>
        <n v="40.01"/>
        <n v="15.77"/>
        <n v="71.43"/>
        <n v="71.71"/>
        <n v="375.76"/>
        <n v="104.6"/>
        <n v="60"/>
        <n v="123.29"/>
        <n v="31.38"/>
        <n v="78.26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"/>
        <n v="186.11"/>
        <n v="111.38"/>
        <n v="78.72"/>
        <n v="46.7"/>
        <n v="65.38"/>
        <n v="102.08"/>
        <n v="64.2"/>
        <n v="90.38"/>
        <n v="88.57"/>
        <n v="28.73"/>
        <n v="69.79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6"/>
        <n v="81.24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9"/>
        <n v="108.15"/>
        <n v="589.95"/>
        <n v="48.05"/>
        <n v="72.48"/>
        <n v="57.08"/>
        <n v="85.44"/>
        <n v="215.86"/>
        <n v="89.39"/>
        <n v="45.42"/>
        <n v="65.76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2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7"/>
        <n v="160.47"/>
        <n v="156.05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"/>
        <n v="129.82"/>
        <n v="44.91"/>
        <n v="40.76"/>
        <n v="103.52"/>
        <n v="125.45"/>
        <n v="246.61"/>
        <n v="79.4"/>
        <n v="86.14"/>
        <n v="193.05"/>
        <n v="84.02"/>
        <n v="139.83"/>
        <n v="109.82"/>
        <n v="139.53"/>
        <n v="347.85"/>
        <n v="68.24"/>
        <n v="239.94"/>
        <n v="287.31"/>
        <n v="86.85"/>
        <n v="81.85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"/>
        <n v="105.18"/>
        <n v="58.72"/>
        <n v="81.63"/>
        <n v="56.46"/>
        <n v="140.1"/>
        <n v="224.85"/>
        <n v="181.13"/>
        <n v="711.04"/>
        <n v="65.88"/>
        <n v="75.19"/>
        <n v="133.14"/>
        <n v="55.2"/>
        <n v="86.16"/>
        <n v="92.32"/>
        <n v="160.16"/>
        <n v="45.6"/>
        <n v="183.29"/>
        <n v="125.79"/>
        <n v="57.65"/>
        <n v="78.66"/>
        <n v="91.48"/>
        <n v="68.1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4"/>
        <n v="22.5"/>
        <n v="20.33"/>
        <n v="16.76"/>
        <n v="25"/>
        <n v="12.5"/>
        <n v="113.64"/>
        <n v="17.25"/>
        <n v="15.2"/>
        <n v="110.64"/>
        <n v="38.48"/>
        <n v="28.2"/>
        <n v="39.57"/>
        <n v="88.8"/>
        <n v="55.46"/>
        <n v="87.14"/>
        <n v="51.22"/>
        <n v="13.55"/>
        <n v="66.52"/>
        <n v="71.67"/>
        <n v="10.33"/>
        <n v="136.09"/>
        <n v="73.46"/>
        <n v="53.75"/>
        <n v="57.5"/>
        <n v="12.67"/>
        <n v="67"/>
        <n v="3.71"/>
        <n v="250"/>
        <n v="64"/>
        <n v="102.38"/>
        <n v="16.67"/>
        <n v="725.03"/>
        <n v="68.33"/>
        <n v="39.23"/>
        <n v="150.15"/>
        <n v="93.43"/>
        <n v="110.97"/>
        <n v="71.79"/>
        <n v="29.26"/>
        <n v="1000"/>
        <n v="74.35"/>
        <n v="63.83"/>
        <n v="44.33"/>
        <n v="86.94"/>
        <n v="126.55"/>
        <n v="129.03"/>
        <n v="71.24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"/>
        <n v="174.03"/>
        <n v="73.49"/>
        <n v="23.52"/>
        <n v="39.07"/>
        <n v="125.94"/>
        <n v="1644"/>
        <n v="42.67"/>
        <n v="35.13"/>
        <n v="239.35"/>
        <n v="107.64"/>
        <n v="95.83"/>
        <n v="31.66"/>
        <n v="42.89"/>
        <n v="122.74"/>
        <n v="190.45"/>
        <n v="109.34"/>
        <n v="143.67"/>
        <n v="84.94"/>
        <n v="10.56"/>
        <n v="39"/>
        <n v="31.17"/>
        <n v="155.33"/>
        <n v="178.93"/>
        <n v="27.36"/>
        <n v="1536.25"/>
        <n v="85"/>
        <n v="788.53"/>
        <n v="50.3"/>
        <n v="7.5"/>
        <n v="34.27"/>
        <n v="61.29"/>
        <n v="133.25"/>
        <n v="65.18"/>
        <n v="93.9"/>
        <n v="150.65"/>
        <n v="13.25"/>
        <n v="99.33"/>
        <n v="177.39"/>
        <n v="55.3"/>
        <n v="591.67"/>
        <n v="405.5"/>
        <n v="343.15"/>
        <n v="72.59"/>
        <n v="6.5"/>
        <n v="119.39"/>
        <n v="84.29"/>
        <n v="90.86"/>
        <n v="20.34"/>
        <n v="530.69"/>
        <n v="120.39"/>
        <n v="291.33"/>
        <n v="124.92"/>
        <n v="119.57"/>
        <n v="120.25"/>
        <n v="195.4"/>
        <n v="117.7"/>
        <n v="23.95"/>
        <n v="99.97"/>
        <n v="26.25"/>
        <n v="199"/>
        <n v="80.32"/>
        <n v="115.75"/>
        <n v="44.69"/>
        <n v="76.25"/>
        <n v="19.4"/>
        <n v="66.71"/>
        <n v="84.14"/>
        <n v="215.73"/>
        <n v="54.69"/>
        <n v="51.63"/>
        <n v="143.36"/>
        <n v="72.43"/>
        <n v="36.53"/>
        <n v="60.9"/>
        <n v="43.55"/>
        <n v="99.77"/>
        <n v="88.73"/>
        <n v="4.92"/>
        <n v="17.82"/>
        <n v="187.19"/>
        <n v="234.81"/>
        <n v="39.05"/>
        <n v="68.35"/>
        <n v="169.58"/>
        <n v="141.42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"/>
        <n v="33.06"/>
        <n v="134.21"/>
        <n v="51.47"/>
        <n v="39.17"/>
        <n v="57.3"/>
        <n v="59"/>
        <n v="31.85"/>
        <n v="16"/>
        <n v="63.12"/>
        <n v="7"/>
        <n v="66.67"/>
        <n v="38.52"/>
        <n v="42.61"/>
        <n v="63.49"/>
        <n v="102.5"/>
        <n v="31.14"/>
        <n v="162.27"/>
        <n v="80.59"/>
        <n v="59.85"/>
        <n v="132.86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7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"/>
        <n v="34.01"/>
        <n v="28.55"/>
        <n v="18.75"/>
        <n v="41.7"/>
        <n v="46.67"/>
        <n v="37.27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4"/>
        <n v="25.2"/>
        <n v="89.19"/>
        <n v="182.62"/>
        <n v="50.65"/>
        <n v="33.29"/>
        <n v="51.82"/>
        <n v="113.63"/>
        <n v="136.46"/>
        <n v="364.35"/>
        <n v="19.24"/>
        <n v="41.89"/>
        <n v="30.31"/>
        <n v="49.67"/>
        <n v="59.2"/>
        <n v="43.98"/>
        <n v="26.5"/>
        <n v="1272.73"/>
        <n v="164"/>
        <n v="45.2"/>
        <n v="153.8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"/>
        <n v="153.43"/>
        <n v="292.08"/>
        <n v="3304"/>
        <n v="1300"/>
        <n v="134.55"/>
        <n v="214.07"/>
        <n v="216.34"/>
        <n v="932.31"/>
        <n v="29.25"/>
        <n v="174.95"/>
        <n v="75"/>
        <n v="1389.36"/>
        <n v="95.91"/>
        <n v="191.25"/>
        <n v="74.79"/>
        <n v="161.12"/>
        <n v="88.71"/>
        <n v="106.2"/>
        <n v="22.08"/>
        <n v="31.05"/>
        <n v="36.21"/>
        <n v="388.98"/>
        <n v="71.85"/>
        <n v="57.38"/>
        <n v="69.67"/>
        <n v="45.99"/>
        <n v="79.26"/>
        <n v="43.03"/>
        <n v="108.48"/>
        <n v="61.03"/>
        <n v="39.16"/>
        <n v="65.16"/>
        <n v="23.96"/>
        <n v="48.62"/>
        <n v="35.74"/>
        <n v="21.37"/>
        <n v="29.24"/>
        <n v="33.25"/>
        <n v="65.67"/>
        <n v="16.2"/>
        <n v="34.13"/>
        <n v="11.25"/>
        <n v="40.48"/>
        <n v="12.75"/>
        <n v="113.57"/>
        <n v="48.28"/>
        <n v="37.67"/>
        <n v="18.58"/>
        <n v="18.67"/>
        <n v="410"/>
        <n v="114"/>
        <n v="43.42"/>
        <n v="122"/>
        <n v="267.81"/>
        <n v="74.21"/>
        <n v="6.71"/>
        <n v="81.95"/>
        <n v="6.83"/>
        <n v="17.71"/>
        <n v="80.3"/>
        <n v="71.55"/>
        <n v="23.57"/>
        <n v="34.88"/>
        <n v="23.18"/>
        <n v="100.23"/>
        <n v="3.33"/>
        <n v="17.85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3"/>
        <n v="79.97"/>
        <n v="56.41"/>
        <n v="79.41"/>
        <n v="76.44"/>
        <n v="121"/>
        <n v="54.62"/>
        <n v="299.22"/>
        <n v="58.53"/>
        <n v="55.37"/>
        <n v="183.8"/>
        <n v="165.35"/>
        <n v="234.79"/>
        <n v="211.48"/>
        <n v="32.34"/>
        <n v="123.38"/>
        <n v="207.07"/>
        <n v="138.26"/>
        <n v="493.82"/>
        <n v="168.5"/>
        <n v="38.8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7"/>
        <n v="800.7"/>
        <n v="102.02"/>
        <n v="184.36"/>
        <n v="162.92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7"/>
        <n v="89.65"/>
        <n v="382.39"/>
        <n v="158.36"/>
        <n v="53.57"/>
        <n v="48.45"/>
        <n v="82.42"/>
        <n v="230.19"/>
        <n v="59.36"/>
        <n v="168.78"/>
        <n v="59.97"/>
        <n v="31.81"/>
        <n v="24.42"/>
        <n v="25.35"/>
        <n v="71.44"/>
        <n v="38.55"/>
        <n v="68.37"/>
        <n v="40.21"/>
        <n v="32.07"/>
        <n v="28.63"/>
        <n v="43.64"/>
        <n v="346.04"/>
        <n v="81.74"/>
        <n v="64.54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4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7"/>
        <n v="52.62"/>
        <n v="69.6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"/>
        <n v="19"/>
        <n v="46.73"/>
        <n v="97.73"/>
        <n v="67.84"/>
        <n v="56.98"/>
        <n v="67.16"/>
        <n v="48.04"/>
        <n v="38.86"/>
        <n v="78.18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7"/>
        <n v="53.99"/>
        <n v="56.64"/>
        <n v="82.32"/>
        <n v="88.26"/>
        <n v="84.91"/>
        <n v="48.15"/>
        <n v="66.02"/>
        <n v="96.38"/>
        <n v="156.17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6"/>
        <n v="31"/>
        <n v="131.67"/>
        <n v="510"/>
        <n v="44.48"/>
        <n v="46.95"/>
        <n v="66.69"/>
        <n v="48.84"/>
        <n v="137.31"/>
        <n v="87.83"/>
        <n v="70.79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5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1"/>
        <n v="51.85"/>
        <n v="38.79"/>
        <n v="44.65"/>
        <n v="156.77"/>
        <n v="118.7"/>
        <n v="74.15"/>
        <n v="12.53"/>
        <n v="80.18"/>
        <n v="132.44"/>
        <n v="33.75"/>
        <n v="34.38"/>
        <n v="44.96"/>
        <n v="41.04"/>
        <n v="52.6"/>
        <n v="70.78"/>
        <n v="44.61"/>
        <n v="26.15"/>
        <n v="39.18"/>
        <n v="45.59"/>
        <n v="89.25"/>
        <n v="82.38"/>
        <n v="159.52"/>
        <n v="36.24"/>
        <n v="47"/>
        <n v="74.58"/>
        <n v="76"/>
        <n v="86.44"/>
        <n v="24"/>
        <n v="80.13"/>
        <n v="253.14"/>
        <n v="171.43"/>
        <n v="57.73"/>
        <n v="264.26"/>
        <n v="159.33"/>
        <n v="61.09"/>
        <n v="114.82"/>
        <n v="54"/>
        <n v="65.97"/>
        <n v="118.36"/>
        <n v="54.11"/>
        <n v="21.25"/>
        <n v="525"/>
        <n v="115.71"/>
        <n v="34.02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"/>
        <n v="168.69"/>
        <n v="34.69"/>
        <n v="462.86"/>
        <n v="104.39"/>
        <n v="47.13"/>
        <n v="414.29"/>
        <n v="42.48"/>
        <n v="108.78"/>
        <n v="81.1"/>
        <n v="51.67"/>
        <n v="35.4"/>
        <n v="103.64"/>
        <n v="55.28"/>
        <n v="72.17"/>
        <n v="58.62"/>
        <n v="12.47"/>
        <n v="49.14"/>
        <n v="35.8"/>
        <n v="45.16"/>
        <n v="98.79"/>
        <n v="88.31"/>
        <n v="170.63"/>
        <n v="65.1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7"/>
        <n v="131.17"/>
        <n v="47.27"/>
        <n v="182.13"/>
        <n v="61.37"/>
        <n v="35.77"/>
        <n v="45.62"/>
        <n v="75.38"/>
        <n v="50.88"/>
        <n v="119.29"/>
        <n v="92.54"/>
        <n v="76.05"/>
        <n v="52.63"/>
        <n v="98.99"/>
        <n v="79.53"/>
        <n v="37.63"/>
        <n v="51.04"/>
        <n v="50.04"/>
        <n v="133.93"/>
        <n v="58.21"/>
        <n v="88.04"/>
        <n v="70.58"/>
        <n v="53.29"/>
        <n v="136.36"/>
        <n v="40.55"/>
        <n v="70.63"/>
        <n v="52.68"/>
        <n v="90.94"/>
        <n v="58.08"/>
        <n v="32.82"/>
        <n v="49.12"/>
        <n v="16.31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5"/>
        <n v="68.81"/>
        <n v="28.57"/>
        <n v="50.63"/>
        <n v="106.8"/>
        <n v="34.1"/>
        <n v="215.96"/>
        <n v="108.25"/>
        <n v="129.97"/>
        <n v="117.49"/>
        <n v="70.6"/>
        <n v="24.5"/>
        <n v="2928.93"/>
        <n v="29.63"/>
        <n v="40.98"/>
        <n v="36.11"/>
        <n v="23.15"/>
        <n v="104"/>
        <n v="31.83"/>
        <n v="27.39"/>
        <n v="56.36"/>
        <n v="77.35"/>
        <n v="42.8"/>
        <n v="48.85"/>
        <n v="48.24"/>
        <n v="70.21"/>
        <n v="94.05"/>
        <n v="80.27"/>
        <n v="54.2"/>
        <n v="60.27"/>
        <n v="38.74"/>
        <n v="152.54"/>
        <n v="115.31"/>
        <n v="35.84"/>
        <n v="64.57"/>
        <n v="87.44"/>
        <n v="68.82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7"/>
        <n v="67.69"/>
        <n v="63.05"/>
        <n v="117.6"/>
        <n v="180.75"/>
        <n v="127.32"/>
        <n v="136.64"/>
        <n v="182.78"/>
        <n v="279.38"/>
        <n v="61.38"/>
        <n v="80.73"/>
        <n v="272.36"/>
        <n v="70.85"/>
        <n v="247.94"/>
        <n v="186.81"/>
        <n v="131.99"/>
        <n v="29.31"/>
        <n v="245.02"/>
        <n v="1323.25"/>
        <n v="282.66"/>
        <n v="91.21"/>
        <n v="31.75"/>
        <n v="88.69"/>
        <n v="453.14"/>
        <n v="83.43"/>
        <n v="101.8"/>
        <n v="218.33"/>
        <n v="33.71"/>
        <n v="128.39"/>
        <n v="78.83"/>
        <n v="91.76"/>
        <n v="331.1"/>
        <n v="194.26"/>
        <n v="408.98"/>
        <n v="84.46"/>
        <n v="44.85"/>
        <n v="383.36"/>
        <n v="422.02"/>
        <n v="64.18"/>
        <n v="173.58"/>
        <n v="88.6"/>
        <n v="50.22"/>
        <n v="192.39"/>
        <n v="73.42"/>
        <n v="147.68"/>
        <n v="108.97"/>
        <n v="23.65"/>
        <n v="147.95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"/>
        <n v="593.94"/>
        <n v="262.16"/>
        <n v="46.58"/>
        <n v="70.04"/>
        <n v="164.91"/>
        <n v="449.26"/>
        <n v="27.47"/>
        <n v="143.98"/>
        <n v="88.24"/>
        <n v="90.18"/>
        <n v="152.62"/>
        <n v="55.81"/>
        <n v="227.85"/>
        <n v="91.83"/>
        <n v="80.99"/>
        <n v="278.39"/>
        <n v="43.1"/>
        <n v="326.29"/>
        <n v="41.74"/>
        <n v="64.02"/>
        <n v="99.46"/>
        <n v="138.49"/>
        <n v="45.55"/>
        <n v="10.51"/>
        <n v="114.77"/>
        <n v="36"/>
        <n v="154.17"/>
        <n v="566.39"/>
        <n v="120.86"/>
        <n v="51.21"/>
        <n v="67.26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"/>
        <n v="47.47"/>
        <n v="101.56"/>
        <n v="72.91"/>
        <n v="43.71"/>
        <n v="70.65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6"/>
        <n v="35.61"/>
        <n v="94.03"/>
        <n v="526.46"/>
        <n v="50.66"/>
        <n v="79.18"/>
        <n v="91.59"/>
        <n v="116.96"/>
        <n v="28.4"/>
        <n v="103.33"/>
        <n v="23"/>
        <n v="31.56"/>
        <n v="34.22"/>
        <n v="19.67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9"/>
        <n v="370.95"/>
        <n v="63.57"/>
        <n v="5.31"/>
        <n v="35.62"/>
        <n v="87.1"/>
        <n v="75.11"/>
        <n v="68.01"/>
        <n v="29.62"/>
        <n v="91.63"/>
        <n v="64.37"/>
        <n v="21.86"/>
        <n v="33.32"/>
        <n v="90.28"/>
        <n v="59.23"/>
        <n v="67.31"/>
        <n v="88.75"/>
        <n v="40.35"/>
        <n v="68.71"/>
        <n v="57.77"/>
        <n v="31.57"/>
        <n v="107.05"/>
        <n v="149.03"/>
        <n v="55.96"/>
        <n v="56.97"/>
        <n v="44.06"/>
        <n v="68.63"/>
        <n v="65.32"/>
        <n v="35.92"/>
        <n v="40.07"/>
        <n v="75.65"/>
        <n v="61.2"/>
        <n v="48.13"/>
        <n v="68.11"/>
        <n v="65.89"/>
        <n v="81.65"/>
        <n v="52.7"/>
        <n v="41.23"/>
        <n v="15.04"/>
        <n v="43.82"/>
        <n v="27.3"/>
        <n v="33.24"/>
        <n v="285.71"/>
        <n v="42.33"/>
        <n v="50.27"/>
        <n v="61.9"/>
        <n v="55.8"/>
        <n v="73.13"/>
        <n v="26.06"/>
        <n v="22.64"/>
        <n v="47.22"/>
        <n v="53.42"/>
        <n v="51.3"/>
        <n v="37.2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7"/>
        <n v="75.13"/>
        <n v="140.98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2"/>
        <n v="28.1"/>
        <n v="144.43"/>
        <n v="24.27"/>
        <n v="35.12"/>
        <n v="24.76"/>
        <n v="188.38"/>
        <n v="148.08"/>
        <n v="49.93"/>
        <n v="107.82"/>
        <n v="42.63"/>
        <n v="14.37"/>
        <n v="37.48"/>
        <n v="30.2"/>
        <n v="33.55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1"/>
        <n v="44.21"/>
        <n v="71.97"/>
        <n v="52.95"/>
        <n v="109.45"/>
        <n v="75.04"/>
        <n v="68.48"/>
        <n v="53.47"/>
        <n v="109.11"/>
        <n v="51.19"/>
        <n v="27.94"/>
        <n v="82.5"/>
        <n v="59.82"/>
        <n v="64.82"/>
        <n v="90.1"/>
        <n v="40.96"/>
        <n v="40.08"/>
        <n v="78.03"/>
        <n v="18.91"/>
        <n v="37.13"/>
        <n v="41.96"/>
        <n v="64.53"/>
        <n v="25.49"/>
        <n v="11.43"/>
        <n v="108"/>
        <n v="54.88"/>
        <n v="47.38"/>
        <n v="211.84"/>
        <n v="219.93"/>
        <n v="40.8"/>
        <n v="75.5"/>
        <n v="13.54"/>
        <n v="60.87"/>
        <n v="115.69"/>
        <n v="48.1"/>
        <n v="74.18"/>
        <n v="123.35"/>
        <n v="66.62"/>
        <n v="104.99"/>
        <n v="15.43"/>
        <n v="367"/>
        <n v="97.41"/>
        <n v="47.86"/>
        <n v="81.58"/>
        <n v="18.33"/>
        <n v="224.43"/>
        <n v="145"/>
        <n v="112.57"/>
        <n v="342"/>
        <n v="57.88"/>
        <n v="1.5"/>
        <n v="22.33"/>
        <n v="16.83"/>
        <n v="56.3"/>
        <n v="84.06"/>
        <n v="168.39"/>
        <n v="35.38"/>
        <n v="55.83"/>
        <n v="69.47"/>
        <n v="8"/>
        <n v="34.44"/>
        <n v="501.25"/>
        <n v="306"/>
        <n v="74.23"/>
        <n v="130.23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"/>
        <n v="61.1"/>
        <n v="31.34"/>
        <n v="129.1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2"/>
        <n v="74.07"/>
        <n v="84.08"/>
        <n v="150"/>
        <n v="266.09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8"/>
        <n v="12.14"/>
        <n v="83.57"/>
        <n v="115.53"/>
        <n v="80.02"/>
        <n v="35.52"/>
        <n v="64.93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4"/>
        <n v="45.94"/>
        <n v="223.58"/>
        <n v="39.48"/>
        <n v="91.3"/>
        <n v="78.67"/>
        <n v="17.67"/>
        <n v="41.33"/>
        <n v="71.6"/>
        <n v="307.82"/>
        <n v="80.45"/>
        <n v="83.94"/>
        <n v="73.37"/>
        <n v="112.86"/>
        <n v="95.28"/>
        <n v="22.75"/>
        <n v="133.3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"/>
        <n v="77.23"/>
        <n v="340.57"/>
        <n v="845.7"/>
        <n v="97.19"/>
        <n v="451.84"/>
        <n v="138.67"/>
        <n v="21.64"/>
        <n v="169.52"/>
        <n v="161.88"/>
        <n v="493.13"/>
        <n v="18.24"/>
        <n v="40.61"/>
        <n v="37.95"/>
        <n v="35.73"/>
        <n v="39.29"/>
        <n v="17.33"/>
        <n v="31.76"/>
        <n v="11.33"/>
        <n v="29.47"/>
        <n v="43.85"/>
        <n v="45.97"/>
        <n v="93.67"/>
        <n v="18.77"/>
        <n v="66.11"/>
        <n v="36.86"/>
        <n v="39.81"/>
        <n v="126.46"/>
        <n v="73.21"/>
        <n v="151.46"/>
        <n v="36.5"/>
        <n v="87.36"/>
        <n v="36.47"/>
        <n v="44.86"/>
        <n v="42.9"/>
        <n v="33.94"/>
        <n v="90.74"/>
        <n v="24.44"/>
        <n v="44.25"/>
        <n v="67.74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7"/>
        <n v="29.41"/>
        <n v="5.75"/>
        <n v="52.08"/>
        <n v="183.33"/>
        <n v="26.33"/>
        <n v="486.43"/>
        <n v="9.75"/>
        <n v="36.59"/>
        <n v="80.71"/>
        <n v="46.93"/>
        <n v="78.08"/>
        <n v="203.67"/>
        <n v="20.71"/>
        <n v="48.56"/>
        <n v="51.62"/>
        <n v="175.51"/>
        <n v="231.66"/>
        <n v="112.14"/>
        <n v="255.17"/>
        <n v="162.77"/>
        <n v="85.74"/>
        <n v="47.57"/>
        <n v="72.97"/>
        <n v="90.54"/>
        <n v="36.36"/>
        <n v="126.72"/>
        <n v="329.2"/>
        <n v="202.23"/>
        <n v="82.46"/>
        <n v="2.67"/>
        <n v="18.9"/>
        <n v="200.63"/>
        <n v="201.67"/>
        <n v="66.1"/>
        <n v="50.75"/>
        <n v="109.03"/>
        <n v="25.69"/>
        <n v="41.92"/>
        <n v="88.77"/>
        <n v="80.23"/>
        <n v="78.94"/>
        <n v="95.59"/>
        <n v="69.89"/>
        <n v="74.53"/>
        <n v="123.94"/>
        <n v="264.85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5"/>
        <n v="103.17"/>
        <n v="80.46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9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9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4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2"/>
        <n v="67.65"/>
        <n v="93.81"/>
        <n v="41.24"/>
        <n v="52.55"/>
        <n v="70.29"/>
        <n v="53.18"/>
        <n v="60.95"/>
        <n v="116"/>
        <n v="61"/>
        <n v="38.24"/>
        <n v="106.5"/>
        <n v="204.57"/>
        <n v="54.91"/>
        <n v="150.42"/>
        <n v="52.58"/>
        <n v="54.3"/>
        <n v="76.03"/>
        <n v="105.21"/>
        <n v="68.67"/>
        <n v="129.36"/>
        <n v="134.26"/>
        <n v="17.83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8"/>
        <n v="44.92"/>
        <n v="23.1"/>
        <n v="80.4"/>
        <n v="72.29"/>
        <n v="32.97"/>
        <n v="116.65"/>
        <n v="79.62"/>
        <n v="81.03"/>
        <n v="136.85"/>
        <n v="177.62"/>
        <n v="109.08"/>
        <n v="119.64"/>
        <n v="78.21"/>
        <n v="114.13"/>
        <n v="91.67"/>
        <n v="108.59"/>
        <n v="69.82"/>
        <n v="109.57"/>
        <n v="93.61"/>
        <n v="76.8"/>
        <n v="147.33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7"/>
        <n v="22.22"/>
        <n v="159.47"/>
        <n v="72.05"/>
        <n v="63.7"/>
        <n v="103.21"/>
        <n v="71.15"/>
        <n v="81.78"/>
        <n v="297.03"/>
        <n v="46.61"/>
        <n v="40.29"/>
        <n v="30.15"/>
        <n v="95.24"/>
        <n v="52.21"/>
        <n v="134.15"/>
        <n v="62.83"/>
        <n v="58.95"/>
        <n v="143.11"/>
        <n v="84.17"/>
        <n v="186.07"/>
        <n v="89.79"/>
        <n v="59.65"/>
        <n v="41.22"/>
        <n v="43.35"/>
        <n v="64.52"/>
        <n v="43.28"/>
        <n v="77"/>
        <n v="19.49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8"/>
        <n v="51.79"/>
        <n v="53.23"/>
        <n v="39.6"/>
        <n v="34.25"/>
        <n v="164.62"/>
        <n v="125.05"/>
        <n v="64.91"/>
        <n v="83.14"/>
        <n v="38.71"/>
        <n v="125.38"/>
        <n v="79.1"/>
        <n v="114.29"/>
        <n v="30.77"/>
        <n v="47.85"/>
        <n v="34.41"/>
        <n v="40.24"/>
        <n v="60.29"/>
        <n v="25.31"/>
        <n v="35.95"/>
        <n v="136"/>
        <n v="70.76"/>
        <n v="66.51"/>
        <n v="105"/>
        <n v="96.67"/>
        <n v="60.33"/>
        <n v="79.89"/>
        <n v="58.82"/>
        <n v="75.34"/>
        <n v="66.96"/>
        <n v="227.27"/>
        <n v="307.69"/>
        <n v="50.02"/>
        <n v="72.39"/>
        <n v="95.95"/>
        <n v="41.03"/>
        <n v="56.83"/>
        <n v="137.24"/>
        <n v="75.71"/>
        <n v="99"/>
        <n v="45.11"/>
        <n v="49.23"/>
        <n v="42.3"/>
        <n v="78.88"/>
        <n v="38.28"/>
        <n v="13.53"/>
        <n v="30.95"/>
        <n v="55.23"/>
        <n v="66.15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4"/>
        <n v="55.56"/>
        <n v="39.54"/>
        <n v="136.78"/>
        <n v="99.34"/>
        <n v="37.96"/>
        <n v="58.57"/>
        <n v="30.94"/>
        <n v="176.09"/>
        <n v="151.98"/>
        <n v="22.61"/>
        <n v="18.27"/>
        <n v="82.26"/>
        <n v="68.53"/>
        <n v="68.06"/>
        <n v="72.71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"/>
        <n v="20.08"/>
        <n v="88.25"/>
        <n v="53.44"/>
        <n v="39.87"/>
        <n v="145.16"/>
        <n v="64.38"/>
        <n v="62.05"/>
        <n v="66.13"/>
        <n v="73.4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"/>
        <n v="38.59"/>
        <n v="155.95"/>
        <n v="43.2"/>
        <n v="15.15"/>
        <n v="140"/>
        <n v="80.87"/>
        <n v="53.85"/>
        <n v="30.93"/>
        <n v="67.96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"/>
        <n v="100.63"/>
        <n v="25.57"/>
        <n v="202"/>
        <n v="99.54"/>
        <n v="215.25"/>
        <n v="120.55"/>
        <n v="172.23"/>
        <n v="111.11"/>
        <n v="25.46"/>
        <n v="267.65"/>
        <n v="75.96"/>
        <n v="50.11"/>
        <n v="55.5"/>
        <n v="166.67"/>
        <n v="47.43"/>
        <n v="64.94"/>
        <n v="74.22"/>
        <n v="106.93"/>
        <n v="74.24"/>
        <n v="73.33"/>
        <n v="38.42"/>
        <n v="166.97"/>
        <n v="94.91"/>
        <n v="90.82"/>
        <n v="70.03"/>
        <n v="94.9"/>
        <n v="75.37"/>
        <n v="64.46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"/>
        <n v="72.38"/>
        <n v="38.57"/>
        <n v="107.57"/>
        <n v="70.46"/>
        <n v="178.57"/>
        <n v="62.63"/>
        <n v="58.9"/>
        <n v="139.56"/>
        <n v="57.39"/>
        <n v="64.29"/>
        <n v="120.12"/>
        <n v="1008.24"/>
        <n v="63.28"/>
        <n v="25.65"/>
        <n v="47.7"/>
        <n v="56.05"/>
        <n v="81.32"/>
        <n v="70.17"/>
        <n v="188.56"/>
        <n v="49.51"/>
        <n v="75.46"/>
        <n v="9.5"/>
        <n v="35.5"/>
        <n v="89.4"/>
        <n v="81.54"/>
        <n v="88.64"/>
        <n v="13.11"/>
        <n v="315.5"/>
        <n v="128.27"/>
        <n v="27"/>
        <n v="47.26"/>
        <n v="24.71"/>
        <n v="63.13"/>
        <n v="38.25"/>
        <n v="61.67"/>
        <n v="142.86"/>
        <n v="10.17"/>
        <n v="81.41"/>
        <n v="93"/>
        <n v="32.36"/>
        <n v="45.83"/>
        <n v="248.5"/>
        <n v="137.08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8"/>
        <n v="86.62"/>
        <n v="41.95"/>
        <n v="23.75"/>
        <n v="163.33"/>
        <n v="6.75"/>
        <n v="179.12"/>
        <n v="34.95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Average Donation" numFmtId="0">
      <sharedItems containsSemiMixedTypes="0" containsString="0" containsNumber="1" minValue="0" maxValue="3304" count="2721">
        <n v="63.92"/>
        <n v="185.48"/>
        <n v="15"/>
        <n v="69.27"/>
        <n v="190.55"/>
        <n v="93.4"/>
        <n v="146.88"/>
        <n v="159.82"/>
        <n v="291.79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5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"/>
        <n v="98.36"/>
        <n v="194.44"/>
        <n v="76.86"/>
        <n v="56.82"/>
        <n v="137.93"/>
        <n v="27.27"/>
        <n v="118.34"/>
        <n v="223.48"/>
        <n v="28.11"/>
        <n v="194.23"/>
        <n v="128.95"/>
        <n v="49.32"/>
        <n v="221.52"/>
        <n v="137.21"/>
        <n v="606.82"/>
        <n v="43.04"/>
        <n v="322.39"/>
        <n v="96.71"/>
        <n v="35.47"/>
        <n v="86.67"/>
        <n v="132.05"/>
        <n v="91.23"/>
        <n v="116.25"/>
        <n v="21.19"/>
        <n v="62.33"/>
        <n v="37.41"/>
        <n v="69.72"/>
        <n v="58.17"/>
        <n v="50"/>
        <n v="19.47"/>
        <n v="85.96"/>
        <n v="30.67"/>
        <n v="60.38"/>
        <n v="38.6"/>
        <n v="40.27"/>
        <n v="273.83"/>
        <n v="53.04"/>
        <n v="40.01"/>
        <n v="15.77"/>
        <n v="71.43"/>
        <n v="71.71"/>
        <n v="375.76"/>
        <n v="104.6"/>
        <n v="60"/>
        <n v="123.29"/>
        <n v="31.38"/>
        <n v="78.26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"/>
        <n v="186.11"/>
        <n v="111.38"/>
        <n v="78.72"/>
        <n v="46.7"/>
        <n v="65.38"/>
        <n v="102.08"/>
        <n v="64.2"/>
        <n v="90.38"/>
        <n v="88.57"/>
        <n v="28.73"/>
        <n v="69.79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6"/>
        <n v="81.24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9"/>
        <n v="108.15"/>
        <n v="589.95"/>
        <n v="48.05"/>
        <n v="72.48"/>
        <n v="57.08"/>
        <n v="85.44"/>
        <n v="215.86"/>
        <n v="89.39"/>
        <n v="45.42"/>
        <n v="65.76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2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7"/>
        <n v="160.47"/>
        <n v="156.05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"/>
        <n v="129.82"/>
        <n v="44.91"/>
        <n v="40.76"/>
        <n v="103.52"/>
        <n v="125.45"/>
        <n v="246.61"/>
        <n v="79.4"/>
        <n v="86.14"/>
        <n v="193.05"/>
        <n v="84.02"/>
        <n v="139.83"/>
        <n v="109.82"/>
        <n v="139.53"/>
        <n v="347.85"/>
        <n v="68.24"/>
        <n v="239.94"/>
        <n v="287.31"/>
        <n v="86.85"/>
        <n v="81.85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"/>
        <n v="105.18"/>
        <n v="58.72"/>
        <n v="81.63"/>
        <n v="56.46"/>
        <n v="140.1"/>
        <n v="224.85"/>
        <n v="181.13"/>
        <n v="711.04"/>
        <n v="65.88"/>
        <n v="75.19"/>
        <n v="133.14"/>
        <n v="55.2"/>
        <n v="86.16"/>
        <n v="92.32"/>
        <n v="160.16"/>
        <n v="45.6"/>
        <n v="183.29"/>
        <n v="125.79"/>
        <n v="57.65"/>
        <n v="78.66"/>
        <n v="91.48"/>
        <n v="68.1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4"/>
        <n v="22.5"/>
        <n v="20.33"/>
        <n v="16.76"/>
        <n v="25"/>
        <n v="12.5"/>
        <n v="113.64"/>
        <n v="17.25"/>
        <n v="15.2"/>
        <n v="110.64"/>
        <n v="38.48"/>
        <n v="28.2"/>
        <n v="39.57"/>
        <n v="88.8"/>
        <n v="55.46"/>
        <n v="87.14"/>
        <n v="51.22"/>
        <n v="13.55"/>
        <n v="66.52"/>
        <n v="71.67"/>
        <n v="10.33"/>
        <n v="136.09"/>
        <n v="73.46"/>
        <n v="53.75"/>
        <n v="57.5"/>
        <n v="12.67"/>
        <n v="67"/>
        <n v="3.71"/>
        <n v="250"/>
        <n v="64"/>
        <n v="102.38"/>
        <n v="16.67"/>
        <n v="725.03"/>
        <n v="68.33"/>
        <n v="39.23"/>
        <n v="150.15"/>
        <n v="93.43"/>
        <n v="110.97"/>
        <n v="71.79"/>
        <n v="29.26"/>
        <n v="1000"/>
        <n v="74.35"/>
        <n v="63.83"/>
        <n v="44.33"/>
        <n v="86.94"/>
        <n v="126.55"/>
        <n v="129.03"/>
        <n v="71.24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"/>
        <n v="174.03"/>
        <n v="73.49"/>
        <n v="23.52"/>
        <n v="39.07"/>
        <n v="125.94"/>
        <n v="1644"/>
        <n v="42.67"/>
        <n v="35.13"/>
        <n v="239.35"/>
        <n v="107.64"/>
        <n v="95.83"/>
        <n v="31.66"/>
        <n v="42.89"/>
        <n v="122.74"/>
        <n v="190.45"/>
        <n v="109.34"/>
        <n v="143.67"/>
        <n v="84.94"/>
        <n v="10.56"/>
        <n v="39"/>
        <n v="31.17"/>
        <n v="155.33"/>
        <n v="178.93"/>
        <n v="27.36"/>
        <n v="1536.25"/>
        <n v="85"/>
        <n v="788.53"/>
        <n v="50.3"/>
        <n v="7.5"/>
        <n v="34.27"/>
        <n v="61.29"/>
        <n v="133.25"/>
        <n v="65.18"/>
        <n v="93.9"/>
        <n v="150.65"/>
        <n v="13.25"/>
        <n v="99.33"/>
        <n v="177.39"/>
        <n v="55.3"/>
        <n v="591.67"/>
        <n v="405.5"/>
        <n v="343.15"/>
        <n v="72.59"/>
        <n v="6.5"/>
        <n v="119.39"/>
        <n v="84.29"/>
        <n v="90.86"/>
        <n v="20.34"/>
        <n v="530.69"/>
        <n v="120.39"/>
        <n v="291.33"/>
        <n v="124.92"/>
        <n v="119.57"/>
        <n v="120.25"/>
        <n v="195.4"/>
        <n v="117.7"/>
        <n v="23.95"/>
        <n v="99.97"/>
        <n v="26.25"/>
        <n v="199"/>
        <n v="80.32"/>
        <n v="115.75"/>
        <n v="44.69"/>
        <n v="76.25"/>
        <n v="19.4"/>
        <n v="66.71"/>
        <n v="84.14"/>
        <n v="215.73"/>
        <n v="54.69"/>
        <n v="51.63"/>
        <n v="143.36"/>
        <n v="72.43"/>
        <n v="36.53"/>
        <n v="60.9"/>
        <n v="43.55"/>
        <n v="99.77"/>
        <n v="88.73"/>
        <n v="4.92"/>
        <n v="17.82"/>
        <n v="187.19"/>
        <n v="234.81"/>
        <n v="39.05"/>
        <n v="68.35"/>
        <n v="169.58"/>
        <n v="141.42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"/>
        <n v="33.06"/>
        <n v="134.21"/>
        <n v="51.47"/>
        <n v="39.17"/>
        <n v="57.3"/>
        <n v="59"/>
        <n v="31.85"/>
        <n v="16"/>
        <n v="63.12"/>
        <n v="7"/>
        <n v="66.67"/>
        <n v="38.52"/>
        <n v="42.61"/>
        <n v="63.49"/>
        <n v="102.5"/>
        <n v="31.14"/>
        <n v="162.27"/>
        <n v="80.59"/>
        <n v="59.85"/>
        <n v="132.86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7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"/>
        <n v="34.01"/>
        <n v="28.55"/>
        <n v="18.75"/>
        <n v="41.7"/>
        <n v="46.67"/>
        <n v="37.27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4"/>
        <n v="25.2"/>
        <n v="89.19"/>
        <n v="182.62"/>
        <n v="50.65"/>
        <n v="33.29"/>
        <n v="51.82"/>
        <n v="113.63"/>
        <n v="136.46"/>
        <n v="364.35"/>
        <n v="19.24"/>
        <n v="41.89"/>
        <n v="30.31"/>
        <n v="49.67"/>
        <n v="59.2"/>
        <n v="43.98"/>
        <n v="26.5"/>
        <n v="1272.73"/>
        <n v="164"/>
        <n v="45.2"/>
        <n v="153.8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"/>
        <n v="153.43"/>
        <n v="292.08"/>
        <n v="3304"/>
        <n v="1300"/>
        <n v="134.55"/>
        <n v="214.07"/>
        <n v="216.34"/>
        <n v="932.31"/>
        <n v="29.25"/>
        <n v="174.95"/>
        <n v="75"/>
        <n v="1389.36"/>
        <n v="95.91"/>
        <n v="191.25"/>
        <n v="74.79"/>
        <n v="161.12"/>
        <n v="88.71"/>
        <n v="106.2"/>
        <n v="22.08"/>
        <n v="31.05"/>
        <n v="36.21"/>
        <n v="388.98"/>
        <n v="71.85"/>
        <n v="57.38"/>
        <n v="69.67"/>
        <n v="45.99"/>
        <n v="79.26"/>
        <n v="43.03"/>
        <n v="108.48"/>
        <n v="61.03"/>
        <n v="39.16"/>
        <n v="65.16"/>
        <n v="23.96"/>
        <n v="48.62"/>
        <n v="35.74"/>
        <n v="21.37"/>
        <n v="29.24"/>
        <n v="33.25"/>
        <n v="65.67"/>
        <n v="16.2"/>
        <n v="34.13"/>
        <n v="11.25"/>
        <n v="40.48"/>
        <n v="12.75"/>
        <n v="113.57"/>
        <n v="48.28"/>
        <n v="37.67"/>
        <n v="18.58"/>
        <n v="18.67"/>
        <n v="410"/>
        <n v="114"/>
        <n v="43.42"/>
        <n v="122"/>
        <n v="267.81"/>
        <n v="74.21"/>
        <n v="6.71"/>
        <n v="81.95"/>
        <n v="6.83"/>
        <n v="17.71"/>
        <n v="80.3"/>
        <n v="71.55"/>
        <n v="23.57"/>
        <n v="34.88"/>
        <n v="23.18"/>
        <n v="100.23"/>
        <n v="3.33"/>
        <n v="17.85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3"/>
        <n v="79.97"/>
        <n v="56.41"/>
        <n v="79.41"/>
        <n v="76.44"/>
        <n v="121"/>
        <n v="54.62"/>
        <n v="299.22"/>
        <n v="58.53"/>
        <n v="55.37"/>
        <n v="183.8"/>
        <n v="165.35"/>
        <n v="234.79"/>
        <n v="211.48"/>
        <n v="32.34"/>
        <n v="123.38"/>
        <n v="207.07"/>
        <n v="138.26"/>
        <n v="493.82"/>
        <n v="168.5"/>
        <n v="38.8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7"/>
        <n v="800.7"/>
        <n v="102.02"/>
        <n v="184.36"/>
        <n v="162.92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7"/>
        <n v="89.65"/>
        <n v="382.39"/>
        <n v="158.36"/>
        <n v="53.57"/>
        <n v="48.45"/>
        <n v="82.42"/>
        <n v="230.19"/>
        <n v="59.36"/>
        <n v="168.78"/>
        <n v="59.97"/>
        <n v="31.81"/>
        <n v="24.42"/>
        <n v="25.35"/>
        <n v="71.44"/>
        <n v="38.55"/>
        <n v="68.37"/>
        <n v="40.21"/>
        <n v="32.07"/>
        <n v="28.63"/>
        <n v="43.64"/>
        <n v="346.04"/>
        <n v="81.74"/>
        <n v="64.54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4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7"/>
        <n v="52.62"/>
        <n v="69.6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"/>
        <n v="19"/>
        <n v="46.73"/>
        <n v="97.73"/>
        <n v="67.84"/>
        <n v="56.98"/>
        <n v="67.16"/>
        <n v="48.04"/>
        <n v="38.86"/>
        <n v="78.18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7"/>
        <n v="53.99"/>
        <n v="56.64"/>
        <n v="82.32"/>
        <n v="88.26"/>
        <n v="84.91"/>
        <n v="48.15"/>
        <n v="66.02"/>
        <n v="96.38"/>
        <n v="156.17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6"/>
        <n v="31"/>
        <n v="131.67"/>
        <n v="510"/>
        <n v="44.48"/>
        <n v="46.95"/>
        <n v="66.69"/>
        <n v="48.84"/>
        <n v="137.31"/>
        <n v="87.83"/>
        <n v="70.79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5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1"/>
        <n v="51.85"/>
        <n v="38.79"/>
        <n v="44.65"/>
        <n v="156.77"/>
        <n v="118.7"/>
        <n v="74.15"/>
        <n v="12.53"/>
        <n v="80.18"/>
        <n v="132.44"/>
        <n v="33.75"/>
        <n v="34.38"/>
        <n v="44.96"/>
        <n v="41.04"/>
        <n v="52.6"/>
        <n v="70.78"/>
        <n v="44.61"/>
        <n v="26.15"/>
        <n v="39.18"/>
        <n v="45.59"/>
        <n v="89.25"/>
        <n v="82.38"/>
        <n v="159.52"/>
        <n v="36.24"/>
        <n v="47"/>
        <n v="74.58"/>
        <n v="76"/>
        <n v="86.44"/>
        <n v="24"/>
        <n v="80.13"/>
        <n v="253.14"/>
        <n v="171.43"/>
        <n v="57.73"/>
        <n v="264.26"/>
        <n v="159.33"/>
        <n v="61.09"/>
        <n v="114.82"/>
        <n v="54"/>
        <n v="65.97"/>
        <n v="118.36"/>
        <n v="54.11"/>
        <n v="21.25"/>
        <n v="525"/>
        <n v="115.71"/>
        <n v="34.02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"/>
        <n v="168.69"/>
        <n v="34.69"/>
        <n v="462.86"/>
        <n v="104.39"/>
        <n v="47.13"/>
        <n v="414.29"/>
        <n v="42.48"/>
        <n v="108.78"/>
        <n v="81.1"/>
        <n v="51.67"/>
        <n v="35.4"/>
        <n v="103.64"/>
        <n v="55.28"/>
        <n v="72.17"/>
        <n v="58.62"/>
        <n v="12.47"/>
        <n v="49.14"/>
        <n v="35.8"/>
        <n v="45.16"/>
        <n v="98.79"/>
        <n v="88.31"/>
        <n v="170.63"/>
        <n v="65.1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7"/>
        <n v="131.17"/>
        <n v="47.27"/>
        <n v="182.13"/>
        <n v="61.37"/>
        <n v="35.77"/>
        <n v="45.62"/>
        <n v="75.38"/>
        <n v="50.88"/>
        <n v="119.29"/>
        <n v="92.54"/>
        <n v="76.05"/>
        <n v="52.63"/>
        <n v="98.99"/>
        <n v="79.53"/>
        <n v="37.63"/>
        <n v="51.04"/>
        <n v="50.04"/>
        <n v="133.93"/>
        <n v="58.21"/>
        <n v="88.04"/>
        <n v="70.58"/>
        <n v="53.29"/>
        <n v="136.36"/>
        <n v="40.55"/>
        <n v="70.63"/>
        <n v="52.68"/>
        <n v="90.94"/>
        <n v="58.08"/>
        <n v="32.82"/>
        <n v="49.12"/>
        <n v="16.31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5"/>
        <n v="68.81"/>
        <n v="28.57"/>
        <n v="50.63"/>
        <n v="106.8"/>
        <n v="34.1"/>
        <n v="215.96"/>
        <n v="108.25"/>
        <n v="129.97"/>
        <n v="117.49"/>
        <n v="70.6"/>
        <n v="24.5"/>
        <n v="2928.93"/>
        <n v="29.63"/>
        <n v="40.98"/>
        <n v="36.11"/>
        <n v="23.15"/>
        <n v="104"/>
        <n v="31.83"/>
        <n v="27.39"/>
        <n v="56.36"/>
        <n v="77.35"/>
        <n v="42.8"/>
        <n v="48.85"/>
        <n v="48.24"/>
        <n v="70.21"/>
        <n v="94.05"/>
        <n v="80.27"/>
        <n v="54.2"/>
        <n v="60.27"/>
        <n v="38.74"/>
        <n v="152.54"/>
        <n v="115.31"/>
        <n v="35.84"/>
        <n v="64.57"/>
        <n v="87.44"/>
        <n v="68.82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7"/>
        <n v="67.69"/>
        <n v="63.05"/>
        <n v="117.6"/>
        <n v="180.75"/>
        <n v="127.32"/>
        <n v="136.64"/>
        <n v="182.78"/>
        <n v="279.38"/>
        <n v="61.38"/>
        <n v="80.73"/>
        <n v="272.36"/>
        <n v="70.85"/>
        <n v="247.94"/>
        <n v="186.81"/>
        <n v="131.99"/>
        <n v="29.31"/>
        <n v="245.02"/>
        <n v="1323.25"/>
        <n v="282.66"/>
        <n v="91.21"/>
        <n v="31.75"/>
        <n v="88.69"/>
        <n v="453.14"/>
        <n v="83.43"/>
        <n v="101.8"/>
        <n v="218.33"/>
        <n v="33.71"/>
        <n v="128.39"/>
        <n v="78.83"/>
        <n v="91.76"/>
        <n v="331.1"/>
        <n v="194.26"/>
        <n v="408.98"/>
        <n v="84.46"/>
        <n v="44.85"/>
        <n v="383.36"/>
        <n v="422.02"/>
        <n v="64.18"/>
        <n v="173.58"/>
        <n v="88.6"/>
        <n v="50.22"/>
        <n v="192.39"/>
        <n v="73.42"/>
        <n v="147.68"/>
        <n v="108.97"/>
        <n v="23.65"/>
        <n v="147.95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"/>
        <n v="593.94"/>
        <n v="262.16"/>
        <n v="46.58"/>
        <n v="70.04"/>
        <n v="164.91"/>
        <n v="449.26"/>
        <n v="27.47"/>
        <n v="143.98"/>
        <n v="88.24"/>
        <n v="90.18"/>
        <n v="152.62"/>
        <n v="55.81"/>
        <n v="227.85"/>
        <n v="91.83"/>
        <n v="80.99"/>
        <n v="278.39"/>
        <n v="43.1"/>
        <n v="326.29"/>
        <n v="41.74"/>
        <n v="64.02"/>
        <n v="99.46"/>
        <n v="138.49"/>
        <n v="45.55"/>
        <n v="10.51"/>
        <n v="114.77"/>
        <n v="36"/>
        <n v="154.17"/>
        <n v="566.39"/>
        <n v="120.86"/>
        <n v="51.21"/>
        <n v="67.26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"/>
        <n v="47.47"/>
        <n v="101.56"/>
        <n v="72.91"/>
        <n v="43.71"/>
        <n v="70.65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6"/>
        <n v="35.61"/>
        <n v="94.03"/>
        <n v="526.46"/>
        <n v="50.66"/>
        <n v="79.18"/>
        <n v="91.59"/>
        <n v="116.96"/>
        <n v="28.4"/>
        <n v="103.33"/>
        <n v="23"/>
        <n v="31.56"/>
        <n v="34.22"/>
        <n v="19.67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9"/>
        <n v="370.95"/>
        <n v="63.57"/>
        <n v="5.31"/>
        <n v="35.62"/>
        <n v="87.1"/>
        <n v="75.11"/>
        <n v="68.01"/>
        <n v="29.62"/>
        <n v="91.63"/>
        <n v="64.37"/>
        <n v="21.86"/>
        <n v="33.32"/>
        <n v="90.28"/>
        <n v="59.23"/>
        <n v="67.31"/>
        <n v="88.75"/>
        <n v="40.35"/>
        <n v="68.71"/>
        <n v="57.77"/>
        <n v="31.57"/>
        <n v="107.05"/>
        <n v="149.03"/>
        <n v="55.96"/>
        <n v="56.97"/>
        <n v="44.06"/>
        <n v="68.63"/>
        <n v="65.32"/>
        <n v="35.92"/>
        <n v="40.07"/>
        <n v="75.65"/>
        <n v="61.2"/>
        <n v="48.13"/>
        <n v="68.11"/>
        <n v="65.89"/>
        <n v="81.65"/>
        <n v="52.7"/>
        <n v="41.23"/>
        <n v="15.04"/>
        <n v="43.82"/>
        <n v="27.3"/>
        <n v="33.24"/>
        <n v="285.71"/>
        <n v="42.33"/>
        <n v="50.27"/>
        <n v="61.9"/>
        <n v="55.8"/>
        <n v="73.13"/>
        <n v="26.06"/>
        <n v="22.64"/>
        <n v="47.22"/>
        <n v="53.42"/>
        <n v="51.3"/>
        <n v="37.2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7"/>
        <n v="75.13"/>
        <n v="140.98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2"/>
        <n v="28.1"/>
        <n v="144.43"/>
        <n v="24.27"/>
        <n v="35.12"/>
        <n v="24.76"/>
        <n v="188.38"/>
        <n v="148.08"/>
        <n v="49.93"/>
        <n v="107.82"/>
        <n v="42.63"/>
        <n v="14.37"/>
        <n v="37.48"/>
        <n v="30.2"/>
        <n v="33.55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1"/>
        <n v="44.21"/>
        <n v="71.97"/>
        <n v="52.95"/>
        <n v="109.45"/>
        <n v="75.04"/>
        <n v="68.48"/>
        <n v="53.47"/>
        <n v="109.11"/>
        <n v="51.19"/>
        <n v="27.94"/>
        <n v="82.5"/>
        <n v="59.82"/>
        <n v="64.82"/>
        <n v="90.1"/>
        <n v="40.96"/>
        <n v="40.08"/>
        <n v="78.03"/>
        <n v="18.91"/>
        <n v="37.13"/>
        <n v="41.96"/>
        <n v="64.53"/>
        <n v="25.49"/>
        <n v="11.43"/>
        <n v="108"/>
        <n v="54.88"/>
        <n v="47.38"/>
        <n v="211.84"/>
        <n v="219.93"/>
        <n v="40.8"/>
        <n v="75.5"/>
        <n v="13.54"/>
        <n v="60.87"/>
        <n v="115.69"/>
        <n v="48.1"/>
        <n v="74.18"/>
        <n v="123.35"/>
        <n v="66.62"/>
        <n v="104.99"/>
        <n v="15.43"/>
        <n v="367"/>
        <n v="97.41"/>
        <n v="47.86"/>
        <n v="81.58"/>
        <n v="18.33"/>
        <n v="224.43"/>
        <n v="145"/>
        <n v="112.57"/>
        <n v="342"/>
        <n v="57.88"/>
        <n v="1.5"/>
        <n v="22.33"/>
        <n v="16.83"/>
        <n v="56.3"/>
        <n v="84.06"/>
        <n v="168.39"/>
        <n v="35.38"/>
        <n v="55.83"/>
        <n v="69.47"/>
        <n v="8"/>
        <n v="34.44"/>
        <n v="501.25"/>
        <n v="306"/>
        <n v="74.23"/>
        <n v="130.23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"/>
        <n v="61.1"/>
        <n v="31.34"/>
        <n v="129.1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2"/>
        <n v="74.07"/>
        <n v="84.08"/>
        <n v="150"/>
        <n v="266.09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8"/>
        <n v="12.14"/>
        <n v="83.57"/>
        <n v="115.53"/>
        <n v="80.02"/>
        <n v="35.52"/>
        <n v="64.93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4"/>
        <n v="45.94"/>
        <n v="223.58"/>
        <n v="39.48"/>
        <n v="91.3"/>
        <n v="78.67"/>
        <n v="17.67"/>
        <n v="41.33"/>
        <n v="71.6"/>
        <n v="307.82"/>
        <n v="80.45"/>
        <n v="83.94"/>
        <n v="73.37"/>
        <n v="112.86"/>
        <n v="95.28"/>
        <n v="22.75"/>
        <n v="133.3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"/>
        <n v="77.23"/>
        <n v="340.57"/>
        <n v="845.7"/>
        <n v="97.19"/>
        <n v="451.84"/>
        <n v="138.67"/>
        <n v="21.64"/>
        <n v="169.52"/>
        <n v="161.88"/>
        <n v="493.13"/>
        <n v="18.24"/>
        <n v="40.61"/>
        <n v="37.95"/>
        <n v="35.73"/>
        <n v="39.29"/>
        <n v="17.33"/>
        <n v="31.76"/>
        <n v="11.33"/>
        <n v="29.47"/>
        <n v="43.85"/>
        <n v="45.97"/>
        <n v="93.67"/>
        <n v="18.77"/>
        <n v="66.11"/>
        <n v="36.86"/>
        <n v="39.81"/>
        <n v="126.46"/>
        <n v="73.21"/>
        <n v="151.46"/>
        <n v="36.5"/>
        <n v="87.36"/>
        <n v="36.47"/>
        <n v="44.86"/>
        <n v="42.9"/>
        <n v="33.94"/>
        <n v="90.74"/>
        <n v="24.44"/>
        <n v="44.25"/>
        <n v="67.74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7"/>
        <n v="29.41"/>
        <n v="5.75"/>
        <n v="52.08"/>
        <n v="183.33"/>
        <n v="26.33"/>
        <n v="486.43"/>
        <n v="9.75"/>
        <n v="36.59"/>
        <n v="80.71"/>
        <n v="46.93"/>
        <n v="78.08"/>
        <n v="203.67"/>
        <n v="20.71"/>
        <n v="48.56"/>
        <n v="51.62"/>
        <n v="175.51"/>
        <n v="231.66"/>
        <n v="112.14"/>
        <n v="255.17"/>
        <n v="162.77"/>
        <n v="85.74"/>
        <n v="47.57"/>
        <n v="72.97"/>
        <n v="90.54"/>
        <n v="36.36"/>
        <n v="126.72"/>
        <n v="329.2"/>
        <n v="202.23"/>
        <n v="82.46"/>
        <n v="2.67"/>
        <n v="18.9"/>
        <n v="200.63"/>
        <n v="201.67"/>
        <n v="66.1"/>
        <n v="50.75"/>
        <n v="109.03"/>
        <n v="25.69"/>
        <n v="41.92"/>
        <n v="88.77"/>
        <n v="80.23"/>
        <n v="78.94"/>
        <n v="95.59"/>
        <n v="69.89"/>
        <n v="74.53"/>
        <n v="123.94"/>
        <n v="264.85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5"/>
        <n v="103.17"/>
        <n v="80.46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9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9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4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2"/>
        <n v="67.65"/>
        <n v="93.81"/>
        <n v="41.24"/>
        <n v="52.55"/>
        <n v="70.29"/>
        <n v="53.18"/>
        <n v="60.95"/>
        <n v="116"/>
        <n v="61"/>
        <n v="38.24"/>
        <n v="106.5"/>
        <n v="204.57"/>
        <n v="54.91"/>
        <n v="150.42"/>
        <n v="52.58"/>
        <n v="54.3"/>
        <n v="76.03"/>
        <n v="105.21"/>
        <n v="68.67"/>
        <n v="129.36"/>
        <n v="134.26"/>
        <n v="17.83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8"/>
        <n v="44.92"/>
        <n v="23.1"/>
        <n v="80.4"/>
        <n v="72.29"/>
        <n v="32.97"/>
        <n v="116.65"/>
        <n v="79.62"/>
        <n v="81.03"/>
        <n v="136.85"/>
        <n v="177.62"/>
        <n v="109.08"/>
        <n v="119.64"/>
        <n v="78.21"/>
        <n v="114.13"/>
        <n v="91.67"/>
        <n v="108.59"/>
        <n v="69.82"/>
        <n v="109.57"/>
        <n v="93.61"/>
        <n v="76.8"/>
        <n v="147.33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7"/>
        <n v="22.22"/>
        <n v="159.47"/>
        <n v="72.05"/>
        <n v="63.7"/>
        <n v="103.21"/>
        <n v="71.15"/>
        <n v="81.78"/>
        <n v="297.03"/>
        <n v="46.61"/>
        <n v="40.29"/>
        <n v="30.15"/>
        <n v="95.24"/>
        <n v="52.21"/>
        <n v="134.15"/>
        <n v="62.83"/>
        <n v="58.95"/>
        <n v="143.11"/>
        <n v="84.17"/>
        <n v="186.07"/>
        <n v="89.79"/>
        <n v="59.65"/>
        <n v="41.22"/>
        <n v="43.35"/>
        <n v="64.52"/>
        <n v="43.28"/>
        <n v="77"/>
        <n v="19.49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8"/>
        <n v="51.79"/>
        <n v="53.23"/>
        <n v="39.6"/>
        <n v="34.25"/>
        <n v="164.62"/>
        <n v="125.05"/>
        <n v="64.91"/>
        <n v="83.14"/>
        <n v="38.71"/>
        <n v="125.38"/>
        <n v="79.1"/>
        <n v="114.29"/>
        <n v="30.77"/>
        <n v="47.85"/>
        <n v="34.41"/>
        <n v="40.24"/>
        <n v="60.29"/>
        <n v="25.31"/>
        <n v="35.95"/>
        <n v="136"/>
        <n v="70.76"/>
        <n v="66.51"/>
        <n v="105"/>
        <n v="96.67"/>
        <n v="60.33"/>
        <n v="79.89"/>
        <n v="58.82"/>
        <n v="75.34"/>
        <n v="66.96"/>
        <n v="227.27"/>
        <n v="307.69"/>
        <n v="50.02"/>
        <n v="72.39"/>
        <n v="95.95"/>
        <n v="41.03"/>
        <n v="56.83"/>
        <n v="137.24"/>
        <n v="75.71"/>
        <n v="99"/>
        <n v="45.11"/>
        <n v="49.23"/>
        <n v="42.3"/>
        <n v="78.88"/>
        <n v="38.28"/>
        <n v="13.53"/>
        <n v="30.95"/>
        <n v="55.23"/>
        <n v="66.15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4"/>
        <n v="55.56"/>
        <n v="39.54"/>
        <n v="136.78"/>
        <n v="99.34"/>
        <n v="37.96"/>
        <n v="58.57"/>
        <n v="30.94"/>
        <n v="176.09"/>
        <n v="151.98"/>
        <n v="22.61"/>
        <n v="18.27"/>
        <n v="82.26"/>
        <n v="68.53"/>
        <n v="68.06"/>
        <n v="72.71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"/>
        <n v="20.08"/>
        <n v="88.25"/>
        <n v="53.44"/>
        <n v="39.87"/>
        <n v="145.16"/>
        <n v="64.38"/>
        <n v="62.05"/>
        <n v="66.13"/>
        <n v="73.4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"/>
        <n v="38.59"/>
        <n v="155.95"/>
        <n v="43.2"/>
        <n v="15.15"/>
        <n v="140"/>
        <n v="80.87"/>
        <n v="53.85"/>
        <n v="30.93"/>
        <n v="67.96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"/>
        <n v="100.63"/>
        <n v="25.57"/>
        <n v="202"/>
        <n v="99.54"/>
        <n v="215.25"/>
        <n v="120.55"/>
        <n v="172.23"/>
        <n v="111.11"/>
        <n v="25.46"/>
        <n v="267.65"/>
        <n v="75.96"/>
        <n v="50.11"/>
        <n v="55.5"/>
        <n v="166.67"/>
        <n v="47.43"/>
        <n v="64.94"/>
        <n v="74.22"/>
        <n v="106.93"/>
        <n v="74.24"/>
        <n v="73.33"/>
        <n v="38.42"/>
        <n v="166.97"/>
        <n v="94.91"/>
        <n v="90.82"/>
        <n v="70.03"/>
        <n v="94.9"/>
        <n v="75.37"/>
        <n v="64.46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"/>
        <n v="72.38"/>
        <n v="38.57"/>
        <n v="107.57"/>
        <n v="70.46"/>
        <n v="178.57"/>
        <n v="62.63"/>
        <n v="58.9"/>
        <n v="139.56"/>
        <n v="57.39"/>
        <n v="64.29"/>
        <n v="120.12"/>
        <n v="1008.24"/>
        <n v="63.28"/>
        <n v="25.65"/>
        <n v="47.7"/>
        <n v="56.05"/>
        <n v="81.32"/>
        <n v="70.17"/>
        <n v="188.56"/>
        <n v="49.51"/>
        <n v="75.46"/>
        <n v="9.5"/>
        <n v="35.5"/>
        <n v="89.4"/>
        <n v="81.54"/>
        <n v="88.64"/>
        <n v="13.11"/>
        <n v="315.5"/>
        <n v="128.27"/>
        <n v="27"/>
        <n v="47.26"/>
        <n v="24.71"/>
        <n v="63.13"/>
        <n v="38.25"/>
        <n v="61.67"/>
        <n v="142.86"/>
        <n v="10.17"/>
        <n v="81.41"/>
        <n v="93"/>
        <n v="32.36"/>
        <n v="45.83"/>
        <n v="248.5"/>
        <n v="137.08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8"/>
        <n v="86.62"/>
        <n v="41.95"/>
        <n v="23.75"/>
        <n v="163.33"/>
        <n v="6.75"/>
        <n v="179.12"/>
        <n v="34.95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68.6861689815" refreshedBy="argeliacardenas" recordCount="4114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Number="1" containsInteger="1" containsMixedTypes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77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7"/>
        <n v="57342"/>
        <n v="98953.42"/>
        <n v="10640"/>
        <n v="21480"/>
        <n v="29520.27"/>
        <n v="5910"/>
        <n v="5555"/>
        <n v="1455"/>
        <n v="12965.44"/>
        <n v="5570"/>
        <n v="147233.77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6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5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3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3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4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3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8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5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"/>
        <n v="106222"/>
        <n v="69465.33"/>
        <n v="33892"/>
        <n v="349474"/>
        <n v="167410.02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"/>
        <n v="16862"/>
        <n v="508525.01"/>
        <n v="75099.2"/>
        <n v="33393.34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6"/>
        <n v="66458.23"/>
        <n v="193963.9"/>
        <n v="2885"/>
        <n v="14055"/>
        <n v="125137"/>
        <n v="161459"/>
        <n v="23414"/>
        <n v="160920"/>
        <n v="33370.77"/>
        <n v="120249"/>
        <n v="3785"/>
        <n v="9030"/>
        <n v="74134"/>
        <n v="60175"/>
        <n v="76047"/>
        <n v="44669"/>
        <n v="301719.59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3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9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"/>
        <n v="50653.11"/>
        <n v="6400.47"/>
        <n v="79335.36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"/>
        <n v="10182.02"/>
        <n v="5000.18"/>
        <n v="2618"/>
        <n v="3360.72"/>
        <n v="1285"/>
        <n v="10200"/>
        <n v="400.33"/>
        <n v="4516.44"/>
        <n v="1251"/>
        <n v="4176.11"/>
        <n v="797"/>
        <n v="1500.76"/>
        <n v="3201"/>
        <n v="4678.5"/>
        <n v="516"/>
        <n v="25740"/>
        <n v="1515.08"/>
        <n v="1913.05"/>
        <n v="4510.86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7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6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9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9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9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"/>
        <n v="5050.77"/>
        <n v="1328"/>
        <n v="7942"/>
        <n v="10265.01"/>
        <n v="2335"/>
        <n v="4306.11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9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34931812"/>
        <n v="1434931813"/>
        <n v="1434931814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1">
        <n v="63.92"/>
        <n v="185.48"/>
        <n v="15"/>
        <n v="69.27"/>
        <n v="190.55"/>
        <n v="93.4"/>
        <n v="146.88"/>
        <n v="159.82"/>
        <n v="291.79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5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"/>
        <n v="98.36"/>
        <n v="194.44"/>
        <n v="76.86"/>
        <n v="56.82"/>
        <n v="137.93"/>
        <n v="27.27"/>
        <n v="118.34"/>
        <n v="223.48"/>
        <n v="28.11"/>
        <n v="194.23"/>
        <n v="128.95"/>
        <n v="49.32"/>
        <n v="221.52"/>
        <n v="137.21"/>
        <n v="606.82"/>
        <n v="43.04"/>
        <n v="322.39"/>
        <n v="96.71"/>
        <n v="35.47"/>
        <n v="86.67"/>
        <n v="132.05"/>
        <n v="91.23"/>
        <n v="116.25"/>
        <n v="21.19"/>
        <n v="62.33"/>
        <n v="37.41"/>
        <n v="69.72"/>
        <n v="58.17"/>
        <n v="50"/>
        <n v="19.47"/>
        <n v="85.96"/>
        <n v="30.67"/>
        <n v="60.38"/>
        <n v="38.6"/>
        <n v="40.27"/>
        <n v="273.83"/>
        <n v="53.04"/>
        <n v="40.01"/>
        <n v="15.77"/>
        <n v="71.43"/>
        <n v="71.71"/>
        <n v="375.76"/>
        <n v="104.6"/>
        <n v="60"/>
        <n v="123.29"/>
        <n v="31.38"/>
        <n v="78.26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"/>
        <n v="186.11"/>
        <n v="111.38"/>
        <n v="78.72"/>
        <n v="46.7"/>
        <n v="65.38"/>
        <n v="102.08"/>
        <n v="64.2"/>
        <n v="90.38"/>
        <n v="88.57"/>
        <n v="28.73"/>
        <n v="69.79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6"/>
        <n v="81.24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9"/>
        <n v="108.15"/>
        <n v="589.95"/>
        <n v="48.05"/>
        <n v="72.48"/>
        <n v="57.08"/>
        <n v="85.44"/>
        <n v="215.86"/>
        <n v="89.39"/>
        <n v="45.42"/>
        <n v="65.76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2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7"/>
        <n v="160.47"/>
        <n v="156.05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"/>
        <n v="129.82"/>
        <n v="44.91"/>
        <n v="40.76"/>
        <n v="103.52"/>
        <n v="125.45"/>
        <n v="246.61"/>
        <n v="79.4"/>
        <n v="86.14"/>
        <n v="193.05"/>
        <n v="84.02"/>
        <n v="139.83"/>
        <n v="109.82"/>
        <n v="139.53"/>
        <n v="347.85"/>
        <n v="68.24"/>
        <n v="239.94"/>
        <n v="287.31"/>
        <n v="86.85"/>
        <n v="81.85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"/>
        <n v="105.18"/>
        <n v="58.72"/>
        <n v="81.63"/>
        <n v="56.46"/>
        <n v="140.1"/>
        <n v="224.85"/>
        <n v="181.13"/>
        <n v="711.04"/>
        <n v="65.88"/>
        <n v="75.19"/>
        <n v="133.14"/>
        <n v="55.2"/>
        <n v="86.16"/>
        <n v="92.32"/>
        <n v="160.16"/>
        <n v="45.6"/>
        <n v="183.29"/>
        <n v="125.79"/>
        <n v="57.65"/>
        <n v="78.66"/>
        <n v="91.48"/>
        <n v="68.1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4"/>
        <n v="22.5"/>
        <n v="20.33"/>
        <n v="16.76"/>
        <n v="25"/>
        <n v="12.5"/>
        <n v="113.64"/>
        <n v="17.25"/>
        <n v="15.2"/>
        <n v="110.64"/>
        <n v="38.48"/>
        <n v="28.2"/>
        <n v="39.57"/>
        <n v="88.8"/>
        <n v="55.46"/>
        <n v="87.14"/>
        <n v="51.22"/>
        <n v="13.55"/>
        <n v="66.52"/>
        <n v="71.67"/>
        <n v="10.33"/>
        <n v="136.09"/>
        <n v="73.46"/>
        <n v="53.75"/>
        <n v="57.5"/>
        <n v="12.67"/>
        <n v="67"/>
        <n v="3.71"/>
        <n v="250"/>
        <n v="64"/>
        <n v="102.38"/>
        <n v="16.67"/>
        <n v="725.03"/>
        <n v="68.33"/>
        <n v="39.23"/>
        <n v="150.15"/>
        <n v="93.43"/>
        <n v="110.97"/>
        <n v="71.79"/>
        <n v="29.26"/>
        <n v="1000"/>
        <n v="74.35"/>
        <n v="63.83"/>
        <n v="44.33"/>
        <n v="86.94"/>
        <n v="126.55"/>
        <n v="129.03"/>
        <n v="71.24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"/>
        <n v="174.03"/>
        <n v="73.49"/>
        <n v="23.52"/>
        <n v="39.07"/>
        <n v="125.94"/>
        <n v="1644"/>
        <n v="42.67"/>
        <n v="35.13"/>
        <n v="239.35"/>
        <n v="107.64"/>
        <n v="95.83"/>
        <n v="31.66"/>
        <n v="42.89"/>
        <n v="122.74"/>
        <n v="190.45"/>
        <n v="109.34"/>
        <n v="143.67"/>
        <n v="84.94"/>
        <n v="10.56"/>
        <n v="39"/>
        <n v="31.17"/>
        <n v="155.33"/>
        <n v="178.93"/>
        <n v="27.36"/>
        <n v="1536.25"/>
        <n v="85"/>
        <n v="788.53"/>
        <n v="50.3"/>
        <n v="7.5"/>
        <n v="34.27"/>
        <n v="61.29"/>
        <n v="133.25"/>
        <n v="65.18"/>
        <n v="93.9"/>
        <n v="150.65"/>
        <n v="13.25"/>
        <n v="99.33"/>
        <n v="177.39"/>
        <n v="55.3"/>
        <n v="591.67"/>
        <n v="405.5"/>
        <n v="343.15"/>
        <n v="72.59"/>
        <n v="6.5"/>
        <n v="119.39"/>
        <n v="84.29"/>
        <n v="90.86"/>
        <n v="20.34"/>
        <n v="530.69"/>
        <n v="120.39"/>
        <n v="291.33"/>
        <n v="124.92"/>
        <n v="119.57"/>
        <n v="120.25"/>
        <n v="195.4"/>
        <n v="117.7"/>
        <n v="23.95"/>
        <n v="99.97"/>
        <n v="26.25"/>
        <n v="199"/>
        <n v="80.32"/>
        <n v="115.75"/>
        <n v="44.69"/>
        <n v="76.25"/>
        <n v="19.4"/>
        <n v="66.71"/>
        <n v="84.14"/>
        <n v="215.73"/>
        <n v="54.69"/>
        <n v="51.63"/>
        <n v="143.36"/>
        <n v="72.43"/>
        <n v="36.53"/>
        <n v="60.9"/>
        <n v="43.55"/>
        <n v="99.77"/>
        <n v="88.73"/>
        <n v="4.92"/>
        <n v="17.82"/>
        <n v="187.19"/>
        <n v="234.81"/>
        <n v="39.05"/>
        <n v="68.35"/>
        <n v="169.58"/>
        <n v="141.42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"/>
        <n v="33.06"/>
        <n v="134.21"/>
        <n v="51.47"/>
        <n v="39.17"/>
        <n v="57.3"/>
        <n v="59"/>
        <n v="31.85"/>
        <n v="16"/>
        <n v="63.12"/>
        <n v="7"/>
        <n v="66.67"/>
        <n v="38.52"/>
        <n v="42.61"/>
        <n v="63.49"/>
        <n v="102.5"/>
        <n v="31.14"/>
        <n v="162.27"/>
        <n v="80.59"/>
        <n v="59.85"/>
        <n v="132.86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7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"/>
        <n v="34.01"/>
        <n v="28.55"/>
        <n v="18.75"/>
        <n v="41.7"/>
        <n v="46.67"/>
        <n v="37.27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4"/>
        <n v="25.2"/>
        <n v="89.19"/>
        <n v="182.62"/>
        <n v="50.65"/>
        <n v="33.29"/>
        <n v="51.82"/>
        <n v="113.63"/>
        <n v="136.46"/>
        <n v="364.35"/>
        <n v="19.24"/>
        <n v="41.89"/>
        <n v="30.31"/>
        <n v="49.67"/>
        <n v="59.2"/>
        <n v="43.98"/>
        <n v="26.5"/>
        <n v="1272.73"/>
        <n v="164"/>
        <n v="45.2"/>
        <n v="153.8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"/>
        <n v="153.43"/>
        <n v="292.08"/>
        <n v="3304"/>
        <n v="1300"/>
        <n v="134.55"/>
        <n v="214.07"/>
        <n v="216.34"/>
        <n v="932.31"/>
        <n v="29.25"/>
        <n v="174.95"/>
        <n v="75"/>
        <n v="1389.36"/>
        <n v="95.91"/>
        <n v="191.25"/>
        <n v="74.79"/>
        <n v="161.12"/>
        <n v="88.71"/>
        <n v="106.2"/>
        <n v="22.08"/>
        <n v="31.05"/>
        <n v="36.21"/>
        <n v="388.98"/>
        <n v="71.85"/>
        <n v="57.38"/>
        <n v="69.67"/>
        <n v="45.99"/>
        <n v="79.26"/>
        <n v="43.03"/>
        <n v="108.48"/>
        <n v="61.03"/>
        <n v="39.16"/>
        <n v="65.16"/>
        <n v="23.96"/>
        <n v="48.62"/>
        <n v="35.74"/>
        <n v="21.37"/>
        <n v="29.24"/>
        <n v="33.25"/>
        <n v="65.67"/>
        <n v="16.2"/>
        <n v="34.13"/>
        <n v="11.25"/>
        <n v="40.48"/>
        <n v="12.75"/>
        <n v="113.57"/>
        <n v="48.28"/>
        <n v="37.67"/>
        <n v="18.58"/>
        <n v="18.67"/>
        <n v="410"/>
        <n v="114"/>
        <n v="43.42"/>
        <n v="122"/>
        <n v="267.81"/>
        <n v="74.21"/>
        <n v="6.71"/>
        <n v="81.95"/>
        <n v="6.83"/>
        <n v="17.71"/>
        <n v="80.3"/>
        <n v="71.55"/>
        <n v="23.57"/>
        <n v="34.88"/>
        <n v="23.18"/>
        <n v="100.23"/>
        <n v="3.33"/>
        <n v="17.85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3"/>
        <n v="79.97"/>
        <n v="56.41"/>
        <n v="79.41"/>
        <n v="76.44"/>
        <n v="121"/>
        <n v="54.62"/>
        <n v="299.22"/>
        <n v="58.53"/>
        <n v="55.37"/>
        <n v="183.8"/>
        <n v="165.35"/>
        <n v="234.79"/>
        <n v="211.48"/>
        <n v="32.34"/>
        <n v="123.38"/>
        <n v="207.07"/>
        <n v="138.26"/>
        <n v="493.82"/>
        <n v="168.5"/>
        <n v="38.8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7"/>
        <n v="800.7"/>
        <n v="102.02"/>
        <n v="184.36"/>
        <n v="162.92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7"/>
        <n v="89.65"/>
        <n v="382.39"/>
        <n v="158.36"/>
        <n v="53.57"/>
        <n v="48.45"/>
        <n v="82.42"/>
        <n v="230.19"/>
        <n v="59.36"/>
        <n v="168.78"/>
        <n v="59.97"/>
        <n v="31.81"/>
        <n v="24.42"/>
        <n v="25.35"/>
        <n v="71.44"/>
        <n v="38.55"/>
        <n v="68.37"/>
        <n v="40.21"/>
        <n v="32.07"/>
        <n v="28.63"/>
        <n v="43.64"/>
        <n v="346.04"/>
        <n v="81.74"/>
        <n v="64.54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4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7"/>
        <n v="52.62"/>
        <n v="69.6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"/>
        <n v="19"/>
        <n v="46.73"/>
        <n v="97.73"/>
        <n v="67.84"/>
        <n v="56.98"/>
        <n v="67.16"/>
        <n v="48.04"/>
        <n v="38.86"/>
        <n v="78.18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7"/>
        <n v="53.99"/>
        <n v="56.64"/>
        <n v="82.32"/>
        <n v="88.26"/>
        <n v="84.91"/>
        <n v="48.15"/>
        <n v="66.02"/>
        <n v="96.38"/>
        <n v="156.17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6"/>
        <n v="31"/>
        <n v="131.67"/>
        <n v="510"/>
        <n v="44.48"/>
        <n v="46.95"/>
        <n v="66.69"/>
        <n v="48.84"/>
        <n v="137.31"/>
        <n v="87.83"/>
        <n v="70.79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5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1"/>
        <n v="51.85"/>
        <n v="38.79"/>
        <n v="44.65"/>
        <n v="156.77"/>
        <n v="118.7"/>
        <n v="74.15"/>
        <n v="12.53"/>
        <n v="80.18"/>
        <n v="132.44"/>
        <n v="33.75"/>
        <n v="34.38"/>
        <n v="44.96"/>
        <n v="41.04"/>
        <n v="52.6"/>
        <n v="70.78"/>
        <n v="44.61"/>
        <n v="26.15"/>
        <n v="39.18"/>
        <n v="45.59"/>
        <n v="89.25"/>
        <n v="82.38"/>
        <n v="159.52"/>
        <n v="36.24"/>
        <n v="47"/>
        <n v="74.58"/>
        <n v="76"/>
        <n v="86.44"/>
        <n v="24"/>
        <n v="80.13"/>
        <n v="253.14"/>
        <n v="171.43"/>
        <n v="57.73"/>
        <n v="264.26"/>
        <n v="159.33"/>
        <n v="61.09"/>
        <n v="114.82"/>
        <n v="54"/>
        <n v="65.97"/>
        <n v="118.36"/>
        <n v="54.11"/>
        <n v="21.25"/>
        <n v="525"/>
        <n v="115.71"/>
        <n v="34.02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"/>
        <n v="168.69"/>
        <n v="34.69"/>
        <n v="462.86"/>
        <n v="104.39"/>
        <n v="47.13"/>
        <n v="414.29"/>
        <n v="42.48"/>
        <n v="108.78"/>
        <n v="81.1"/>
        <n v="51.67"/>
        <n v="35.4"/>
        <n v="103.64"/>
        <n v="55.28"/>
        <n v="72.17"/>
        <n v="58.62"/>
        <n v="12.47"/>
        <n v="49.14"/>
        <n v="35.8"/>
        <n v="45.16"/>
        <n v="98.79"/>
        <n v="88.31"/>
        <n v="170.63"/>
        <n v="65.1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7"/>
        <n v="131.17"/>
        <n v="47.27"/>
        <n v="182.13"/>
        <n v="61.37"/>
        <n v="35.77"/>
        <n v="45.62"/>
        <n v="75.38"/>
        <n v="50.88"/>
        <n v="119.29"/>
        <n v="92.54"/>
        <n v="76.05"/>
        <n v="52.63"/>
        <n v="98.99"/>
        <n v="79.53"/>
        <n v="37.63"/>
        <n v="51.04"/>
        <n v="50.04"/>
        <n v="133.93"/>
        <n v="58.21"/>
        <n v="88.04"/>
        <n v="70.58"/>
        <n v="53.29"/>
        <n v="136.36"/>
        <n v="40.55"/>
        <n v="70.63"/>
        <n v="52.68"/>
        <n v="90.94"/>
        <n v="58.08"/>
        <n v="32.82"/>
        <n v="49.12"/>
        <n v="16.31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5"/>
        <n v="68.81"/>
        <n v="28.57"/>
        <n v="50.63"/>
        <n v="106.8"/>
        <n v="34.1"/>
        <n v="215.96"/>
        <n v="108.25"/>
        <n v="129.97"/>
        <n v="117.49"/>
        <n v="70.6"/>
        <n v="24.5"/>
        <n v="2928.93"/>
        <n v="29.63"/>
        <n v="40.98"/>
        <n v="36.11"/>
        <n v="23.15"/>
        <n v="104"/>
        <n v="31.83"/>
        <n v="27.39"/>
        <n v="56.36"/>
        <n v="77.35"/>
        <n v="42.8"/>
        <n v="48.85"/>
        <n v="48.24"/>
        <n v="70.21"/>
        <n v="94.05"/>
        <n v="80.27"/>
        <n v="54.2"/>
        <n v="60.27"/>
        <n v="38.74"/>
        <n v="152.54"/>
        <n v="115.31"/>
        <n v="35.84"/>
        <n v="64.57"/>
        <n v="87.44"/>
        <n v="68.82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7"/>
        <n v="67.69"/>
        <n v="63.05"/>
        <n v="117.6"/>
        <n v="180.75"/>
        <n v="127.32"/>
        <n v="136.64"/>
        <n v="182.78"/>
        <n v="279.38"/>
        <n v="61.38"/>
        <n v="80.73"/>
        <n v="272.36"/>
        <n v="70.85"/>
        <n v="247.94"/>
        <n v="186.81"/>
        <n v="131.99"/>
        <n v="29.31"/>
        <n v="245.02"/>
        <n v="1323.25"/>
        <n v="282.66"/>
        <n v="91.21"/>
        <n v="31.75"/>
        <n v="88.69"/>
        <n v="453.14"/>
        <n v="83.43"/>
        <n v="101.8"/>
        <n v="218.33"/>
        <n v="33.71"/>
        <n v="128.39"/>
        <n v="78.83"/>
        <n v="91.76"/>
        <n v="331.1"/>
        <n v="194.26"/>
        <n v="408.98"/>
        <n v="84.46"/>
        <n v="44.85"/>
        <n v="383.36"/>
        <n v="422.02"/>
        <n v="64.18"/>
        <n v="173.58"/>
        <n v="88.6"/>
        <n v="50.22"/>
        <n v="192.39"/>
        <n v="73.42"/>
        <n v="147.68"/>
        <n v="108.97"/>
        <n v="23.65"/>
        <n v="147.95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"/>
        <n v="593.94"/>
        <n v="262.16"/>
        <n v="46.58"/>
        <n v="70.04"/>
        <n v="164.91"/>
        <n v="449.26"/>
        <n v="27.47"/>
        <n v="143.98"/>
        <n v="88.24"/>
        <n v="90.18"/>
        <n v="152.62"/>
        <n v="55.81"/>
        <n v="227.85"/>
        <n v="91.83"/>
        <n v="80.99"/>
        <n v="278.39"/>
        <n v="43.1"/>
        <n v="326.29"/>
        <n v="41.74"/>
        <n v="64.02"/>
        <n v="99.46"/>
        <n v="138.49"/>
        <n v="45.55"/>
        <n v="10.51"/>
        <n v="114.77"/>
        <n v="36"/>
        <n v="154.17"/>
        <n v="566.39"/>
        <n v="120.86"/>
        <n v="51.21"/>
        <n v="67.26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"/>
        <n v="47.47"/>
        <n v="101.56"/>
        <n v="72.91"/>
        <n v="43.71"/>
        <n v="70.65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6"/>
        <n v="35.61"/>
        <n v="94.03"/>
        <n v="526.46"/>
        <n v="50.66"/>
        <n v="79.18"/>
        <n v="91.59"/>
        <n v="116.96"/>
        <n v="28.4"/>
        <n v="103.33"/>
        <n v="23"/>
        <n v="31.56"/>
        <n v="34.22"/>
        <n v="19.67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9"/>
        <n v="370.95"/>
        <n v="63.57"/>
        <n v="5.31"/>
        <n v="35.62"/>
        <n v="87.1"/>
        <n v="75.11"/>
        <n v="68.01"/>
        <n v="29.62"/>
        <n v="91.63"/>
        <n v="64.37"/>
        <n v="21.86"/>
        <n v="33.32"/>
        <n v="90.28"/>
        <n v="59.23"/>
        <n v="67.31"/>
        <n v="88.75"/>
        <n v="40.35"/>
        <n v="68.71"/>
        <n v="57.77"/>
        <n v="31.57"/>
        <n v="107.05"/>
        <n v="149.03"/>
        <n v="55.96"/>
        <n v="56.97"/>
        <n v="44.06"/>
        <n v="68.63"/>
        <n v="65.32"/>
        <n v="35.92"/>
        <n v="40.07"/>
        <n v="75.65"/>
        <n v="61.2"/>
        <n v="48.13"/>
        <n v="68.11"/>
        <n v="65.89"/>
        <n v="81.65"/>
        <n v="52.7"/>
        <n v="41.23"/>
        <n v="15.04"/>
        <n v="43.82"/>
        <n v="27.3"/>
        <n v="33.24"/>
        <n v="285.71"/>
        <n v="42.33"/>
        <n v="50.27"/>
        <n v="61.9"/>
        <n v="55.8"/>
        <n v="73.13"/>
        <n v="26.06"/>
        <n v="22.64"/>
        <n v="47.22"/>
        <n v="53.42"/>
        <n v="51.3"/>
        <n v="37.2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7"/>
        <n v="75.13"/>
        <n v="140.98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2"/>
        <n v="28.1"/>
        <n v="144.43"/>
        <n v="24.27"/>
        <n v="35.12"/>
        <n v="24.76"/>
        <n v="188.38"/>
        <n v="148.08"/>
        <n v="49.93"/>
        <n v="107.82"/>
        <n v="42.63"/>
        <n v="14.37"/>
        <n v="37.48"/>
        <n v="30.2"/>
        <n v="33.55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1"/>
        <n v="44.21"/>
        <n v="71.97"/>
        <n v="52.95"/>
        <n v="109.45"/>
        <n v="75.04"/>
        <n v="68.48"/>
        <n v="53.47"/>
        <n v="109.11"/>
        <n v="51.19"/>
        <n v="27.94"/>
        <n v="82.5"/>
        <n v="59.82"/>
        <n v="64.82"/>
        <n v="90.1"/>
        <n v="40.96"/>
        <n v="40.08"/>
        <n v="78.03"/>
        <n v="18.91"/>
        <n v="37.13"/>
        <n v="41.96"/>
        <n v="64.53"/>
        <n v="25.49"/>
        <n v="11.43"/>
        <n v="108"/>
        <n v="54.88"/>
        <n v="47.38"/>
        <n v="211.84"/>
        <n v="219.93"/>
        <n v="40.8"/>
        <n v="75.5"/>
        <n v="13.54"/>
        <n v="60.87"/>
        <n v="115.69"/>
        <n v="48.1"/>
        <n v="74.18"/>
        <n v="123.35"/>
        <n v="66.62"/>
        <n v="104.99"/>
        <n v="15.43"/>
        <n v="367"/>
        <n v="97.41"/>
        <n v="47.86"/>
        <n v="81.58"/>
        <n v="18.33"/>
        <n v="224.43"/>
        <n v="145"/>
        <n v="112.57"/>
        <n v="342"/>
        <n v="57.88"/>
        <n v="1.5"/>
        <n v="22.33"/>
        <n v="16.83"/>
        <n v="56.3"/>
        <n v="84.06"/>
        <n v="168.39"/>
        <n v="35.38"/>
        <n v="55.83"/>
        <n v="69.47"/>
        <n v="8"/>
        <n v="34.44"/>
        <n v="501.25"/>
        <n v="306"/>
        <n v="74.23"/>
        <n v="130.23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"/>
        <n v="61.1"/>
        <n v="31.34"/>
        <n v="129.1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2"/>
        <n v="74.07"/>
        <n v="84.08"/>
        <n v="150"/>
        <n v="266.09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8"/>
        <n v="12.14"/>
        <n v="83.57"/>
        <n v="115.53"/>
        <n v="80.02"/>
        <n v="35.52"/>
        <n v="64.93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4"/>
        <n v="45.94"/>
        <n v="223.58"/>
        <n v="39.48"/>
        <n v="91.3"/>
        <n v="78.67"/>
        <n v="17.67"/>
        <n v="41.33"/>
        <n v="71.6"/>
        <n v="307.82"/>
        <n v="80.45"/>
        <n v="83.94"/>
        <n v="73.37"/>
        <n v="112.86"/>
        <n v="95.28"/>
        <n v="22.75"/>
        <n v="133.3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"/>
        <n v="77.23"/>
        <n v="340.57"/>
        <n v="845.7"/>
        <n v="97.19"/>
        <n v="451.84"/>
        <n v="138.67"/>
        <n v="21.64"/>
        <n v="169.52"/>
        <n v="161.88"/>
        <n v="493.13"/>
        <n v="18.24"/>
        <n v="40.61"/>
        <n v="37.95"/>
        <n v="35.73"/>
        <n v="39.29"/>
        <n v="17.33"/>
        <n v="31.76"/>
        <n v="11.33"/>
        <n v="29.47"/>
        <n v="43.85"/>
        <n v="45.97"/>
        <n v="93.67"/>
        <n v="18.77"/>
        <n v="66.11"/>
        <n v="36.86"/>
        <n v="39.81"/>
        <n v="126.46"/>
        <n v="73.21"/>
        <n v="151.46"/>
        <n v="36.5"/>
        <n v="87.36"/>
        <n v="36.47"/>
        <n v="44.86"/>
        <n v="42.9"/>
        <n v="33.94"/>
        <n v="90.74"/>
        <n v="24.44"/>
        <n v="44.25"/>
        <n v="67.74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7"/>
        <n v="29.41"/>
        <n v="5.75"/>
        <n v="52.08"/>
        <n v="183.33"/>
        <n v="26.33"/>
        <n v="486.43"/>
        <n v="9.75"/>
        <n v="36.59"/>
        <n v="80.71"/>
        <n v="46.93"/>
        <n v="78.08"/>
        <n v="203.67"/>
        <n v="20.71"/>
        <n v="48.56"/>
        <n v="51.62"/>
        <n v="175.51"/>
        <n v="231.66"/>
        <n v="112.14"/>
        <n v="255.17"/>
        <n v="162.77"/>
        <n v="85.74"/>
        <n v="47.57"/>
        <n v="72.97"/>
        <n v="90.54"/>
        <n v="36.36"/>
        <n v="126.72"/>
        <n v="329.2"/>
        <n v="202.23"/>
        <n v="82.46"/>
        <n v="2.67"/>
        <n v="18.9"/>
        <n v="200.63"/>
        <n v="201.67"/>
        <n v="66.1"/>
        <n v="50.75"/>
        <n v="109.03"/>
        <n v="25.69"/>
        <n v="41.92"/>
        <n v="88.77"/>
        <n v="80.23"/>
        <n v="78.94"/>
        <n v="95.59"/>
        <n v="69.89"/>
        <n v="74.53"/>
        <n v="123.94"/>
        <n v="264.85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5"/>
        <n v="103.17"/>
        <n v="80.46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9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9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4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2"/>
        <n v="67.65"/>
        <n v="93.81"/>
        <n v="41.24"/>
        <n v="52.55"/>
        <n v="70.29"/>
        <n v="53.18"/>
        <n v="60.95"/>
        <n v="116"/>
        <n v="61"/>
        <n v="38.24"/>
        <n v="106.5"/>
        <n v="204.57"/>
        <n v="54.91"/>
        <n v="150.42"/>
        <n v="52.58"/>
        <n v="54.3"/>
        <n v="76.03"/>
        <n v="105.21"/>
        <n v="68.67"/>
        <n v="129.36"/>
        <n v="134.26"/>
        <n v="17.83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8"/>
        <n v="44.92"/>
        <n v="23.1"/>
        <n v="80.4"/>
        <n v="72.29"/>
        <n v="32.97"/>
        <n v="116.65"/>
        <n v="79.62"/>
        <n v="81.03"/>
        <n v="136.85"/>
        <n v="177.62"/>
        <n v="109.08"/>
        <n v="119.64"/>
        <n v="78.21"/>
        <n v="114.13"/>
        <n v="91.67"/>
        <n v="108.59"/>
        <n v="69.82"/>
        <n v="109.57"/>
        <n v="93.61"/>
        <n v="76.8"/>
        <n v="147.33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7"/>
        <n v="22.22"/>
        <n v="159.47"/>
        <n v="72.05"/>
        <n v="63.7"/>
        <n v="103.21"/>
        <n v="71.15"/>
        <n v="81.78"/>
        <n v="297.03"/>
        <n v="46.61"/>
        <n v="40.29"/>
        <n v="30.15"/>
        <n v="95.24"/>
        <n v="52.21"/>
        <n v="134.15"/>
        <n v="62.83"/>
        <n v="58.95"/>
        <n v="143.11"/>
        <n v="84.17"/>
        <n v="186.07"/>
        <n v="89.79"/>
        <n v="59.65"/>
        <n v="41.22"/>
        <n v="43.35"/>
        <n v="64.52"/>
        <n v="43.28"/>
        <n v="77"/>
        <n v="19.49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8"/>
        <n v="51.79"/>
        <n v="53.23"/>
        <n v="39.6"/>
        <n v="34.25"/>
        <n v="164.62"/>
        <n v="125.05"/>
        <n v="64.91"/>
        <n v="83.14"/>
        <n v="38.71"/>
        <n v="125.38"/>
        <n v="79.1"/>
        <n v="114.29"/>
        <n v="30.77"/>
        <n v="47.85"/>
        <n v="34.41"/>
        <n v="40.24"/>
        <n v="60.29"/>
        <n v="25.31"/>
        <n v="35.95"/>
        <n v="136"/>
        <n v="70.76"/>
        <n v="66.51"/>
        <n v="105"/>
        <n v="96.67"/>
        <n v="60.33"/>
        <n v="79.89"/>
        <n v="58.82"/>
        <n v="75.34"/>
        <n v="66.96"/>
        <n v="227.27"/>
        <n v="307.69"/>
        <n v="50.02"/>
        <n v="72.39"/>
        <n v="95.95"/>
        <n v="41.03"/>
        <n v="56.83"/>
        <n v="137.24"/>
        <n v="75.71"/>
        <n v="99"/>
        <n v="45.11"/>
        <n v="49.23"/>
        <n v="42.3"/>
        <n v="78.88"/>
        <n v="38.28"/>
        <n v="13.53"/>
        <n v="30.95"/>
        <n v="55.23"/>
        <n v="66.15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4"/>
        <n v="55.56"/>
        <n v="39.54"/>
        <n v="136.78"/>
        <n v="99.34"/>
        <n v="37.96"/>
        <n v="58.57"/>
        <n v="30.94"/>
        <n v="176.09"/>
        <n v="151.98"/>
        <n v="22.61"/>
        <n v="18.27"/>
        <n v="82.26"/>
        <n v="68.53"/>
        <n v="68.06"/>
        <n v="72.71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"/>
        <n v="20.08"/>
        <n v="88.25"/>
        <n v="53.44"/>
        <n v="39.87"/>
        <n v="145.16"/>
        <n v="64.38"/>
        <n v="62.05"/>
        <n v="66.13"/>
        <n v="73.4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"/>
        <n v="38.59"/>
        <n v="155.95"/>
        <n v="43.2"/>
        <n v="15.15"/>
        <n v="140"/>
        <n v="80.87"/>
        <n v="53.85"/>
        <n v="30.93"/>
        <n v="67.96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"/>
        <n v="100.63"/>
        <n v="25.57"/>
        <n v="202"/>
        <n v="99.54"/>
        <n v="215.25"/>
        <n v="120.55"/>
        <n v="172.23"/>
        <n v="111.11"/>
        <n v="25.46"/>
        <n v="267.65"/>
        <n v="75.96"/>
        <n v="50.11"/>
        <n v="55.5"/>
        <n v="166.67"/>
        <n v="47.43"/>
        <n v="64.94"/>
        <n v="74.22"/>
        <n v="106.93"/>
        <n v="74.24"/>
        <n v="73.33"/>
        <n v="38.42"/>
        <n v="166.97"/>
        <n v="94.91"/>
        <n v="90.82"/>
        <n v="70.03"/>
        <n v="94.9"/>
        <n v="75.37"/>
        <n v="64.46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"/>
        <n v="72.38"/>
        <n v="38.57"/>
        <n v="107.57"/>
        <n v="70.46"/>
        <n v="178.57"/>
        <n v="62.63"/>
        <n v="58.9"/>
        <n v="139.56"/>
        <n v="57.39"/>
        <n v="64.29"/>
        <n v="120.12"/>
        <n v="1008.24"/>
        <n v="63.28"/>
        <n v="25.65"/>
        <n v="47.7"/>
        <n v="56.05"/>
        <n v="81.32"/>
        <n v="70.17"/>
        <n v="188.56"/>
        <n v="49.51"/>
        <n v="75.46"/>
        <n v="9.5"/>
        <n v="35.5"/>
        <n v="89.4"/>
        <n v="81.54"/>
        <n v="88.64"/>
        <n v="13.11"/>
        <n v="315.5"/>
        <n v="128.27"/>
        <n v="27"/>
        <n v="47.26"/>
        <n v="24.71"/>
        <n v="63.13"/>
        <n v="38.25"/>
        <n v="61.67"/>
        <n v="142.86"/>
        <n v="10.17"/>
        <n v="81.41"/>
        <n v="93"/>
        <n v="32.36"/>
        <n v="45.83"/>
        <n v="248.5"/>
        <n v="137.08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8"/>
        <n v="86.62"/>
        <n v="41.95"/>
        <n v="23.75"/>
        <n v="163.33"/>
        <n v="6.75"/>
        <n v="179.12"/>
        <n v="34.95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76">
      <sharedItems containsSemiMixedTypes="0" containsString="0" containsNonDate="0" containsDate="1" minDate="2009-05-17T03:55:13" maxDate="2017-03-15T15:30:07" count="4114">
        <d v="2015-06-22T00:10:11"/>
        <d v="2015-06-22T00:10:12"/>
        <d v="2015-06-22T00:10:13"/>
        <d v="2015-06-22T00:10:14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76">
      <sharedItems containsSemiMixedTypes="0" containsString="0" containsNonDate="0" containsDate="1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  <r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  <x v="429496729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0"/>
    <x v="1"/>
    <x v="1"/>
    <x v="0"/>
    <x v="0"/>
    <x v="1"/>
    <x v="1"/>
  </r>
  <r>
    <x v="2"/>
    <x v="2"/>
    <x v="2"/>
    <x v="2"/>
    <x v="2"/>
    <x v="0"/>
    <x v="1"/>
    <x v="1"/>
    <x v="2"/>
    <x v="2"/>
    <x v="0"/>
    <x v="2"/>
    <x v="0"/>
    <x v="0"/>
    <x v="2"/>
    <x v="2"/>
    <x v="0"/>
    <x v="0"/>
    <x v="2"/>
    <x v="2"/>
  </r>
  <r>
    <x v="3"/>
    <x v="3"/>
    <x v="3"/>
    <x v="3"/>
    <x v="3"/>
    <x v="0"/>
    <x v="0"/>
    <x v="0"/>
    <x v="3"/>
    <x v="3"/>
    <x v="0"/>
    <x v="3"/>
    <x v="0"/>
    <x v="0"/>
    <x v="3"/>
    <x v="3"/>
    <x v="0"/>
    <x v="0"/>
    <x v="3"/>
    <x v="3"/>
  </r>
  <r>
    <x v="4"/>
    <x v="4"/>
    <x v="4"/>
    <x v="4"/>
    <x v="4"/>
    <x v="0"/>
    <x v="0"/>
    <x v="0"/>
    <x v="4"/>
    <x v="4"/>
    <x v="0"/>
    <x v="4"/>
    <x v="0"/>
    <x v="0"/>
    <x v="4"/>
    <x v="4"/>
    <x v="0"/>
    <x v="0"/>
    <x v="4"/>
    <x v="4"/>
  </r>
  <r>
    <x v="5"/>
    <x v="5"/>
    <x v="5"/>
    <x v="5"/>
    <x v="5"/>
    <x v="0"/>
    <x v="0"/>
    <x v="0"/>
    <x v="5"/>
    <x v="5"/>
    <x v="0"/>
    <x v="5"/>
    <x v="0"/>
    <x v="0"/>
    <x v="5"/>
    <x v="5"/>
    <x v="0"/>
    <x v="0"/>
    <x v="5"/>
    <x v="5"/>
  </r>
  <r>
    <x v="6"/>
    <x v="6"/>
    <x v="6"/>
    <x v="6"/>
    <x v="6"/>
    <x v="0"/>
    <x v="0"/>
    <x v="0"/>
    <x v="6"/>
    <x v="6"/>
    <x v="0"/>
    <x v="6"/>
    <x v="0"/>
    <x v="0"/>
    <x v="6"/>
    <x v="6"/>
    <x v="0"/>
    <x v="0"/>
    <x v="6"/>
    <x v="6"/>
  </r>
  <r>
    <x v="7"/>
    <x v="7"/>
    <x v="7"/>
    <x v="7"/>
    <x v="7"/>
    <x v="0"/>
    <x v="0"/>
    <x v="0"/>
    <x v="7"/>
    <x v="7"/>
    <x v="0"/>
    <x v="7"/>
    <x v="0"/>
    <x v="0"/>
    <x v="7"/>
    <x v="7"/>
    <x v="0"/>
    <x v="0"/>
    <x v="7"/>
    <x v="7"/>
  </r>
  <r>
    <x v="8"/>
    <x v="8"/>
    <x v="8"/>
    <x v="8"/>
    <x v="8"/>
    <x v="0"/>
    <x v="0"/>
    <x v="0"/>
    <x v="8"/>
    <x v="8"/>
    <x v="0"/>
    <x v="8"/>
    <x v="0"/>
    <x v="0"/>
    <x v="8"/>
    <x v="8"/>
    <x v="0"/>
    <x v="0"/>
    <x v="8"/>
    <x v="8"/>
  </r>
  <r>
    <x v="9"/>
    <x v="9"/>
    <x v="9"/>
    <x v="2"/>
    <x v="9"/>
    <x v="0"/>
    <x v="0"/>
    <x v="0"/>
    <x v="9"/>
    <x v="9"/>
    <x v="0"/>
    <x v="9"/>
    <x v="0"/>
    <x v="0"/>
    <x v="9"/>
    <x v="9"/>
    <x v="0"/>
    <x v="0"/>
    <x v="9"/>
    <x v="9"/>
  </r>
  <r>
    <x v="10"/>
    <x v="10"/>
    <x v="10"/>
    <x v="9"/>
    <x v="10"/>
    <x v="0"/>
    <x v="0"/>
    <x v="0"/>
    <x v="10"/>
    <x v="10"/>
    <x v="0"/>
    <x v="10"/>
    <x v="0"/>
    <x v="0"/>
    <x v="7"/>
    <x v="10"/>
    <x v="0"/>
    <x v="0"/>
    <x v="10"/>
    <x v="10"/>
  </r>
  <r>
    <x v="11"/>
    <x v="11"/>
    <x v="11"/>
    <x v="10"/>
    <x v="11"/>
    <x v="0"/>
    <x v="0"/>
    <x v="0"/>
    <x v="11"/>
    <x v="11"/>
    <x v="0"/>
    <x v="11"/>
    <x v="0"/>
    <x v="0"/>
    <x v="10"/>
    <x v="11"/>
    <x v="0"/>
    <x v="0"/>
    <x v="11"/>
    <x v="11"/>
  </r>
  <r>
    <x v="12"/>
    <x v="12"/>
    <x v="12"/>
    <x v="11"/>
    <x v="12"/>
    <x v="0"/>
    <x v="0"/>
    <x v="0"/>
    <x v="12"/>
    <x v="12"/>
    <x v="0"/>
    <x v="12"/>
    <x v="0"/>
    <x v="0"/>
    <x v="11"/>
    <x v="12"/>
    <x v="0"/>
    <x v="0"/>
    <x v="12"/>
    <x v="12"/>
  </r>
  <r>
    <x v="13"/>
    <x v="13"/>
    <x v="13"/>
    <x v="8"/>
    <x v="13"/>
    <x v="0"/>
    <x v="0"/>
    <x v="0"/>
    <x v="13"/>
    <x v="13"/>
    <x v="0"/>
    <x v="13"/>
    <x v="0"/>
    <x v="0"/>
    <x v="12"/>
    <x v="13"/>
    <x v="0"/>
    <x v="0"/>
    <x v="13"/>
    <x v="13"/>
  </r>
  <r>
    <x v="14"/>
    <x v="14"/>
    <x v="14"/>
    <x v="12"/>
    <x v="14"/>
    <x v="0"/>
    <x v="2"/>
    <x v="2"/>
    <x v="14"/>
    <x v="14"/>
    <x v="0"/>
    <x v="14"/>
    <x v="0"/>
    <x v="0"/>
    <x v="7"/>
    <x v="14"/>
    <x v="0"/>
    <x v="0"/>
    <x v="14"/>
    <x v="14"/>
  </r>
  <r>
    <x v="15"/>
    <x v="15"/>
    <x v="15"/>
    <x v="13"/>
    <x v="15"/>
    <x v="0"/>
    <x v="3"/>
    <x v="3"/>
    <x v="15"/>
    <x v="15"/>
    <x v="0"/>
    <x v="15"/>
    <x v="0"/>
    <x v="0"/>
    <x v="13"/>
    <x v="15"/>
    <x v="0"/>
    <x v="0"/>
    <x v="15"/>
    <x v="15"/>
  </r>
  <r>
    <x v="16"/>
    <x v="16"/>
    <x v="16"/>
    <x v="14"/>
    <x v="16"/>
    <x v="0"/>
    <x v="0"/>
    <x v="0"/>
    <x v="16"/>
    <x v="16"/>
    <x v="0"/>
    <x v="16"/>
    <x v="0"/>
    <x v="0"/>
    <x v="8"/>
    <x v="16"/>
    <x v="0"/>
    <x v="0"/>
    <x v="16"/>
    <x v="16"/>
  </r>
  <r>
    <x v="17"/>
    <x v="17"/>
    <x v="17"/>
    <x v="15"/>
    <x v="17"/>
    <x v="0"/>
    <x v="1"/>
    <x v="1"/>
    <x v="17"/>
    <x v="17"/>
    <x v="0"/>
    <x v="17"/>
    <x v="0"/>
    <x v="0"/>
    <x v="7"/>
    <x v="17"/>
    <x v="0"/>
    <x v="0"/>
    <x v="17"/>
    <x v="17"/>
  </r>
  <r>
    <x v="18"/>
    <x v="18"/>
    <x v="18"/>
    <x v="11"/>
    <x v="18"/>
    <x v="0"/>
    <x v="0"/>
    <x v="0"/>
    <x v="18"/>
    <x v="18"/>
    <x v="0"/>
    <x v="18"/>
    <x v="0"/>
    <x v="0"/>
    <x v="6"/>
    <x v="18"/>
    <x v="0"/>
    <x v="0"/>
    <x v="18"/>
    <x v="18"/>
  </r>
  <r>
    <x v="19"/>
    <x v="19"/>
    <x v="19"/>
    <x v="16"/>
    <x v="19"/>
    <x v="0"/>
    <x v="0"/>
    <x v="0"/>
    <x v="19"/>
    <x v="19"/>
    <x v="0"/>
    <x v="19"/>
    <x v="0"/>
    <x v="0"/>
    <x v="14"/>
    <x v="19"/>
    <x v="0"/>
    <x v="0"/>
    <x v="19"/>
    <x v="19"/>
  </r>
  <r>
    <x v="20"/>
    <x v="20"/>
    <x v="20"/>
    <x v="13"/>
    <x v="20"/>
    <x v="0"/>
    <x v="0"/>
    <x v="0"/>
    <x v="20"/>
    <x v="20"/>
    <x v="0"/>
    <x v="20"/>
    <x v="0"/>
    <x v="0"/>
    <x v="8"/>
    <x v="20"/>
    <x v="0"/>
    <x v="0"/>
    <x v="20"/>
    <x v="20"/>
  </r>
  <r>
    <x v="21"/>
    <x v="21"/>
    <x v="21"/>
    <x v="17"/>
    <x v="21"/>
    <x v="0"/>
    <x v="0"/>
    <x v="0"/>
    <x v="21"/>
    <x v="21"/>
    <x v="0"/>
    <x v="21"/>
    <x v="0"/>
    <x v="0"/>
    <x v="15"/>
    <x v="21"/>
    <x v="0"/>
    <x v="0"/>
    <x v="21"/>
    <x v="21"/>
  </r>
  <r>
    <x v="22"/>
    <x v="22"/>
    <x v="22"/>
    <x v="18"/>
    <x v="22"/>
    <x v="0"/>
    <x v="0"/>
    <x v="0"/>
    <x v="22"/>
    <x v="22"/>
    <x v="0"/>
    <x v="22"/>
    <x v="0"/>
    <x v="0"/>
    <x v="16"/>
    <x v="22"/>
    <x v="0"/>
    <x v="0"/>
    <x v="22"/>
    <x v="22"/>
  </r>
  <r>
    <x v="23"/>
    <x v="23"/>
    <x v="23"/>
    <x v="13"/>
    <x v="23"/>
    <x v="0"/>
    <x v="0"/>
    <x v="0"/>
    <x v="23"/>
    <x v="23"/>
    <x v="0"/>
    <x v="23"/>
    <x v="0"/>
    <x v="0"/>
    <x v="17"/>
    <x v="23"/>
    <x v="0"/>
    <x v="0"/>
    <x v="23"/>
    <x v="23"/>
  </r>
  <r>
    <x v="24"/>
    <x v="24"/>
    <x v="24"/>
    <x v="19"/>
    <x v="24"/>
    <x v="0"/>
    <x v="0"/>
    <x v="0"/>
    <x v="24"/>
    <x v="24"/>
    <x v="0"/>
    <x v="24"/>
    <x v="0"/>
    <x v="0"/>
    <x v="15"/>
    <x v="24"/>
    <x v="0"/>
    <x v="0"/>
    <x v="24"/>
    <x v="24"/>
  </r>
  <r>
    <x v="25"/>
    <x v="25"/>
    <x v="25"/>
    <x v="20"/>
    <x v="25"/>
    <x v="0"/>
    <x v="0"/>
    <x v="0"/>
    <x v="25"/>
    <x v="25"/>
    <x v="0"/>
    <x v="25"/>
    <x v="0"/>
    <x v="0"/>
    <x v="18"/>
    <x v="25"/>
    <x v="0"/>
    <x v="0"/>
    <x v="25"/>
    <x v="25"/>
  </r>
  <r>
    <x v="26"/>
    <x v="26"/>
    <x v="26"/>
    <x v="21"/>
    <x v="26"/>
    <x v="0"/>
    <x v="0"/>
    <x v="0"/>
    <x v="26"/>
    <x v="26"/>
    <x v="0"/>
    <x v="10"/>
    <x v="0"/>
    <x v="0"/>
    <x v="19"/>
    <x v="26"/>
    <x v="0"/>
    <x v="0"/>
    <x v="26"/>
    <x v="26"/>
  </r>
  <r>
    <x v="27"/>
    <x v="27"/>
    <x v="27"/>
    <x v="22"/>
    <x v="27"/>
    <x v="0"/>
    <x v="4"/>
    <x v="4"/>
    <x v="27"/>
    <x v="27"/>
    <x v="0"/>
    <x v="3"/>
    <x v="0"/>
    <x v="0"/>
    <x v="20"/>
    <x v="27"/>
    <x v="0"/>
    <x v="0"/>
    <x v="27"/>
    <x v="27"/>
  </r>
  <r>
    <x v="28"/>
    <x v="28"/>
    <x v="28"/>
    <x v="14"/>
    <x v="28"/>
    <x v="0"/>
    <x v="0"/>
    <x v="0"/>
    <x v="28"/>
    <x v="28"/>
    <x v="0"/>
    <x v="26"/>
    <x v="0"/>
    <x v="0"/>
    <x v="8"/>
    <x v="28"/>
    <x v="0"/>
    <x v="0"/>
    <x v="28"/>
    <x v="28"/>
  </r>
  <r>
    <x v="29"/>
    <x v="29"/>
    <x v="29"/>
    <x v="9"/>
    <x v="29"/>
    <x v="0"/>
    <x v="1"/>
    <x v="1"/>
    <x v="29"/>
    <x v="29"/>
    <x v="0"/>
    <x v="27"/>
    <x v="0"/>
    <x v="0"/>
    <x v="4"/>
    <x v="29"/>
    <x v="0"/>
    <x v="0"/>
    <x v="29"/>
    <x v="29"/>
  </r>
  <r>
    <x v="30"/>
    <x v="30"/>
    <x v="30"/>
    <x v="23"/>
    <x v="30"/>
    <x v="0"/>
    <x v="0"/>
    <x v="0"/>
    <x v="30"/>
    <x v="30"/>
    <x v="0"/>
    <x v="28"/>
    <x v="0"/>
    <x v="0"/>
    <x v="7"/>
    <x v="30"/>
    <x v="0"/>
    <x v="0"/>
    <x v="30"/>
    <x v="30"/>
  </r>
  <r>
    <x v="31"/>
    <x v="31"/>
    <x v="31"/>
    <x v="24"/>
    <x v="31"/>
    <x v="0"/>
    <x v="0"/>
    <x v="0"/>
    <x v="31"/>
    <x v="31"/>
    <x v="0"/>
    <x v="29"/>
    <x v="0"/>
    <x v="0"/>
    <x v="8"/>
    <x v="31"/>
    <x v="0"/>
    <x v="0"/>
    <x v="31"/>
    <x v="31"/>
  </r>
  <r>
    <x v="32"/>
    <x v="32"/>
    <x v="32"/>
    <x v="25"/>
    <x v="32"/>
    <x v="0"/>
    <x v="0"/>
    <x v="0"/>
    <x v="32"/>
    <x v="32"/>
    <x v="0"/>
    <x v="30"/>
    <x v="0"/>
    <x v="0"/>
    <x v="8"/>
    <x v="32"/>
    <x v="0"/>
    <x v="0"/>
    <x v="32"/>
    <x v="32"/>
  </r>
  <r>
    <x v="33"/>
    <x v="33"/>
    <x v="33"/>
    <x v="26"/>
    <x v="33"/>
    <x v="0"/>
    <x v="0"/>
    <x v="0"/>
    <x v="33"/>
    <x v="33"/>
    <x v="0"/>
    <x v="31"/>
    <x v="0"/>
    <x v="0"/>
    <x v="21"/>
    <x v="33"/>
    <x v="0"/>
    <x v="0"/>
    <x v="33"/>
    <x v="33"/>
  </r>
  <r>
    <x v="34"/>
    <x v="34"/>
    <x v="34"/>
    <x v="27"/>
    <x v="34"/>
    <x v="0"/>
    <x v="0"/>
    <x v="0"/>
    <x v="34"/>
    <x v="34"/>
    <x v="0"/>
    <x v="32"/>
    <x v="0"/>
    <x v="0"/>
    <x v="22"/>
    <x v="34"/>
    <x v="0"/>
    <x v="0"/>
    <x v="34"/>
    <x v="34"/>
  </r>
  <r>
    <x v="35"/>
    <x v="35"/>
    <x v="35"/>
    <x v="28"/>
    <x v="35"/>
    <x v="0"/>
    <x v="0"/>
    <x v="0"/>
    <x v="35"/>
    <x v="35"/>
    <x v="0"/>
    <x v="33"/>
    <x v="0"/>
    <x v="0"/>
    <x v="23"/>
    <x v="35"/>
    <x v="0"/>
    <x v="0"/>
    <x v="35"/>
    <x v="35"/>
  </r>
  <r>
    <x v="36"/>
    <x v="36"/>
    <x v="36"/>
    <x v="12"/>
    <x v="36"/>
    <x v="0"/>
    <x v="0"/>
    <x v="0"/>
    <x v="36"/>
    <x v="36"/>
    <x v="0"/>
    <x v="34"/>
    <x v="0"/>
    <x v="0"/>
    <x v="24"/>
    <x v="36"/>
    <x v="0"/>
    <x v="0"/>
    <x v="36"/>
    <x v="36"/>
  </r>
  <r>
    <x v="37"/>
    <x v="37"/>
    <x v="37"/>
    <x v="29"/>
    <x v="37"/>
    <x v="0"/>
    <x v="0"/>
    <x v="0"/>
    <x v="37"/>
    <x v="37"/>
    <x v="0"/>
    <x v="35"/>
    <x v="0"/>
    <x v="0"/>
    <x v="25"/>
    <x v="37"/>
    <x v="0"/>
    <x v="0"/>
    <x v="37"/>
    <x v="37"/>
  </r>
  <r>
    <x v="38"/>
    <x v="38"/>
    <x v="38"/>
    <x v="30"/>
    <x v="38"/>
    <x v="0"/>
    <x v="0"/>
    <x v="0"/>
    <x v="38"/>
    <x v="38"/>
    <x v="0"/>
    <x v="36"/>
    <x v="0"/>
    <x v="0"/>
    <x v="5"/>
    <x v="38"/>
    <x v="0"/>
    <x v="0"/>
    <x v="38"/>
    <x v="38"/>
  </r>
  <r>
    <x v="39"/>
    <x v="39"/>
    <x v="39"/>
    <x v="31"/>
    <x v="39"/>
    <x v="0"/>
    <x v="1"/>
    <x v="1"/>
    <x v="39"/>
    <x v="39"/>
    <x v="0"/>
    <x v="37"/>
    <x v="0"/>
    <x v="0"/>
    <x v="26"/>
    <x v="39"/>
    <x v="0"/>
    <x v="0"/>
    <x v="39"/>
    <x v="39"/>
  </r>
  <r>
    <x v="40"/>
    <x v="40"/>
    <x v="40"/>
    <x v="13"/>
    <x v="40"/>
    <x v="0"/>
    <x v="0"/>
    <x v="0"/>
    <x v="40"/>
    <x v="40"/>
    <x v="0"/>
    <x v="38"/>
    <x v="0"/>
    <x v="0"/>
    <x v="7"/>
    <x v="40"/>
    <x v="0"/>
    <x v="0"/>
    <x v="40"/>
    <x v="40"/>
  </r>
  <r>
    <x v="41"/>
    <x v="41"/>
    <x v="41"/>
    <x v="13"/>
    <x v="41"/>
    <x v="0"/>
    <x v="0"/>
    <x v="0"/>
    <x v="41"/>
    <x v="41"/>
    <x v="0"/>
    <x v="10"/>
    <x v="0"/>
    <x v="0"/>
    <x v="8"/>
    <x v="41"/>
    <x v="0"/>
    <x v="0"/>
    <x v="41"/>
    <x v="41"/>
  </r>
  <r>
    <x v="42"/>
    <x v="42"/>
    <x v="42"/>
    <x v="32"/>
    <x v="42"/>
    <x v="0"/>
    <x v="0"/>
    <x v="0"/>
    <x v="42"/>
    <x v="42"/>
    <x v="0"/>
    <x v="39"/>
    <x v="0"/>
    <x v="0"/>
    <x v="24"/>
    <x v="42"/>
    <x v="0"/>
    <x v="0"/>
    <x v="42"/>
    <x v="42"/>
  </r>
  <r>
    <x v="43"/>
    <x v="43"/>
    <x v="43"/>
    <x v="3"/>
    <x v="43"/>
    <x v="0"/>
    <x v="0"/>
    <x v="0"/>
    <x v="43"/>
    <x v="43"/>
    <x v="0"/>
    <x v="40"/>
    <x v="0"/>
    <x v="0"/>
    <x v="27"/>
    <x v="43"/>
    <x v="0"/>
    <x v="0"/>
    <x v="43"/>
    <x v="43"/>
  </r>
  <r>
    <x v="44"/>
    <x v="44"/>
    <x v="44"/>
    <x v="13"/>
    <x v="41"/>
    <x v="0"/>
    <x v="0"/>
    <x v="0"/>
    <x v="44"/>
    <x v="44"/>
    <x v="0"/>
    <x v="41"/>
    <x v="0"/>
    <x v="0"/>
    <x v="8"/>
    <x v="44"/>
    <x v="0"/>
    <x v="0"/>
    <x v="44"/>
    <x v="44"/>
  </r>
  <r>
    <x v="45"/>
    <x v="45"/>
    <x v="45"/>
    <x v="10"/>
    <x v="44"/>
    <x v="0"/>
    <x v="0"/>
    <x v="0"/>
    <x v="45"/>
    <x v="45"/>
    <x v="0"/>
    <x v="42"/>
    <x v="0"/>
    <x v="0"/>
    <x v="28"/>
    <x v="45"/>
    <x v="0"/>
    <x v="0"/>
    <x v="45"/>
    <x v="45"/>
  </r>
  <r>
    <x v="46"/>
    <x v="46"/>
    <x v="46"/>
    <x v="33"/>
    <x v="45"/>
    <x v="0"/>
    <x v="2"/>
    <x v="2"/>
    <x v="46"/>
    <x v="46"/>
    <x v="0"/>
    <x v="43"/>
    <x v="0"/>
    <x v="0"/>
    <x v="3"/>
    <x v="46"/>
    <x v="0"/>
    <x v="0"/>
    <x v="46"/>
    <x v="46"/>
  </r>
  <r>
    <x v="47"/>
    <x v="47"/>
    <x v="47"/>
    <x v="10"/>
    <x v="46"/>
    <x v="0"/>
    <x v="0"/>
    <x v="0"/>
    <x v="47"/>
    <x v="47"/>
    <x v="0"/>
    <x v="16"/>
    <x v="0"/>
    <x v="0"/>
    <x v="29"/>
    <x v="47"/>
    <x v="0"/>
    <x v="0"/>
    <x v="47"/>
    <x v="47"/>
  </r>
  <r>
    <x v="48"/>
    <x v="48"/>
    <x v="48"/>
    <x v="13"/>
    <x v="47"/>
    <x v="0"/>
    <x v="1"/>
    <x v="1"/>
    <x v="48"/>
    <x v="48"/>
    <x v="0"/>
    <x v="44"/>
    <x v="0"/>
    <x v="0"/>
    <x v="29"/>
    <x v="48"/>
    <x v="0"/>
    <x v="0"/>
    <x v="48"/>
    <x v="48"/>
  </r>
  <r>
    <x v="49"/>
    <x v="49"/>
    <x v="49"/>
    <x v="14"/>
    <x v="48"/>
    <x v="0"/>
    <x v="0"/>
    <x v="0"/>
    <x v="49"/>
    <x v="49"/>
    <x v="0"/>
    <x v="45"/>
    <x v="0"/>
    <x v="0"/>
    <x v="8"/>
    <x v="49"/>
    <x v="0"/>
    <x v="0"/>
    <x v="49"/>
    <x v="49"/>
  </r>
  <r>
    <x v="50"/>
    <x v="50"/>
    <x v="50"/>
    <x v="20"/>
    <x v="49"/>
    <x v="0"/>
    <x v="1"/>
    <x v="1"/>
    <x v="50"/>
    <x v="50"/>
    <x v="0"/>
    <x v="19"/>
    <x v="0"/>
    <x v="0"/>
    <x v="8"/>
    <x v="50"/>
    <x v="0"/>
    <x v="0"/>
    <x v="50"/>
    <x v="50"/>
  </r>
  <r>
    <x v="51"/>
    <x v="51"/>
    <x v="51"/>
    <x v="34"/>
    <x v="50"/>
    <x v="0"/>
    <x v="0"/>
    <x v="0"/>
    <x v="51"/>
    <x v="51"/>
    <x v="0"/>
    <x v="46"/>
    <x v="0"/>
    <x v="0"/>
    <x v="30"/>
    <x v="51"/>
    <x v="0"/>
    <x v="0"/>
    <x v="51"/>
    <x v="51"/>
  </r>
  <r>
    <x v="52"/>
    <x v="52"/>
    <x v="52"/>
    <x v="3"/>
    <x v="51"/>
    <x v="0"/>
    <x v="0"/>
    <x v="0"/>
    <x v="52"/>
    <x v="52"/>
    <x v="0"/>
    <x v="47"/>
    <x v="0"/>
    <x v="0"/>
    <x v="31"/>
    <x v="52"/>
    <x v="0"/>
    <x v="0"/>
    <x v="52"/>
    <x v="52"/>
  </r>
  <r>
    <x v="53"/>
    <x v="53"/>
    <x v="53"/>
    <x v="9"/>
    <x v="52"/>
    <x v="0"/>
    <x v="0"/>
    <x v="0"/>
    <x v="53"/>
    <x v="53"/>
    <x v="0"/>
    <x v="27"/>
    <x v="0"/>
    <x v="0"/>
    <x v="5"/>
    <x v="53"/>
    <x v="0"/>
    <x v="0"/>
    <x v="53"/>
    <x v="53"/>
  </r>
  <r>
    <x v="54"/>
    <x v="54"/>
    <x v="54"/>
    <x v="3"/>
    <x v="53"/>
    <x v="0"/>
    <x v="0"/>
    <x v="0"/>
    <x v="54"/>
    <x v="54"/>
    <x v="0"/>
    <x v="47"/>
    <x v="0"/>
    <x v="0"/>
    <x v="7"/>
    <x v="54"/>
    <x v="0"/>
    <x v="0"/>
    <x v="54"/>
    <x v="54"/>
  </r>
  <r>
    <x v="55"/>
    <x v="55"/>
    <x v="55"/>
    <x v="35"/>
    <x v="54"/>
    <x v="0"/>
    <x v="0"/>
    <x v="0"/>
    <x v="55"/>
    <x v="55"/>
    <x v="0"/>
    <x v="48"/>
    <x v="0"/>
    <x v="0"/>
    <x v="32"/>
    <x v="55"/>
    <x v="0"/>
    <x v="0"/>
    <x v="55"/>
    <x v="55"/>
  </r>
  <r>
    <x v="56"/>
    <x v="56"/>
    <x v="56"/>
    <x v="6"/>
    <x v="55"/>
    <x v="0"/>
    <x v="1"/>
    <x v="1"/>
    <x v="56"/>
    <x v="56"/>
    <x v="0"/>
    <x v="49"/>
    <x v="0"/>
    <x v="0"/>
    <x v="13"/>
    <x v="56"/>
    <x v="0"/>
    <x v="0"/>
    <x v="56"/>
    <x v="56"/>
  </r>
  <r>
    <x v="57"/>
    <x v="57"/>
    <x v="57"/>
    <x v="36"/>
    <x v="56"/>
    <x v="0"/>
    <x v="0"/>
    <x v="0"/>
    <x v="57"/>
    <x v="57"/>
    <x v="0"/>
    <x v="50"/>
    <x v="0"/>
    <x v="0"/>
    <x v="21"/>
    <x v="57"/>
    <x v="0"/>
    <x v="0"/>
    <x v="57"/>
    <x v="57"/>
  </r>
  <r>
    <x v="58"/>
    <x v="58"/>
    <x v="58"/>
    <x v="3"/>
    <x v="57"/>
    <x v="0"/>
    <x v="0"/>
    <x v="0"/>
    <x v="58"/>
    <x v="58"/>
    <x v="0"/>
    <x v="11"/>
    <x v="0"/>
    <x v="0"/>
    <x v="33"/>
    <x v="58"/>
    <x v="0"/>
    <x v="0"/>
    <x v="58"/>
    <x v="58"/>
  </r>
  <r>
    <x v="59"/>
    <x v="59"/>
    <x v="59"/>
    <x v="22"/>
    <x v="58"/>
    <x v="0"/>
    <x v="0"/>
    <x v="0"/>
    <x v="59"/>
    <x v="59"/>
    <x v="0"/>
    <x v="51"/>
    <x v="0"/>
    <x v="0"/>
    <x v="8"/>
    <x v="59"/>
    <x v="0"/>
    <x v="0"/>
    <x v="59"/>
    <x v="59"/>
  </r>
  <r>
    <x v="60"/>
    <x v="60"/>
    <x v="60"/>
    <x v="37"/>
    <x v="59"/>
    <x v="0"/>
    <x v="1"/>
    <x v="1"/>
    <x v="60"/>
    <x v="60"/>
    <x v="0"/>
    <x v="52"/>
    <x v="0"/>
    <x v="1"/>
    <x v="33"/>
    <x v="60"/>
    <x v="0"/>
    <x v="1"/>
    <x v="60"/>
    <x v="60"/>
  </r>
  <r>
    <x v="61"/>
    <x v="61"/>
    <x v="61"/>
    <x v="10"/>
    <x v="60"/>
    <x v="0"/>
    <x v="0"/>
    <x v="0"/>
    <x v="61"/>
    <x v="61"/>
    <x v="0"/>
    <x v="23"/>
    <x v="0"/>
    <x v="1"/>
    <x v="34"/>
    <x v="61"/>
    <x v="0"/>
    <x v="1"/>
    <x v="61"/>
    <x v="61"/>
  </r>
  <r>
    <x v="62"/>
    <x v="62"/>
    <x v="62"/>
    <x v="9"/>
    <x v="61"/>
    <x v="0"/>
    <x v="0"/>
    <x v="0"/>
    <x v="62"/>
    <x v="62"/>
    <x v="0"/>
    <x v="53"/>
    <x v="0"/>
    <x v="1"/>
    <x v="19"/>
    <x v="62"/>
    <x v="0"/>
    <x v="1"/>
    <x v="62"/>
    <x v="62"/>
  </r>
  <r>
    <x v="63"/>
    <x v="63"/>
    <x v="63"/>
    <x v="13"/>
    <x v="62"/>
    <x v="0"/>
    <x v="0"/>
    <x v="0"/>
    <x v="63"/>
    <x v="63"/>
    <x v="0"/>
    <x v="31"/>
    <x v="0"/>
    <x v="1"/>
    <x v="35"/>
    <x v="63"/>
    <x v="0"/>
    <x v="1"/>
    <x v="63"/>
    <x v="63"/>
  </r>
  <r>
    <x v="64"/>
    <x v="64"/>
    <x v="64"/>
    <x v="38"/>
    <x v="63"/>
    <x v="0"/>
    <x v="0"/>
    <x v="0"/>
    <x v="64"/>
    <x v="64"/>
    <x v="0"/>
    <x v="54"/>
    <x v="0"/>
    <x v="1"/>
    <x v="36"/>
    <x v="64"/>
    <x v="0"/>
    <x v="1"/>
    <x v="64"/>
    <x v="64"/>
  </r>
  <r>
    <x v="65"/>
    <x v="65"/>
    <x v="65"/>
    <x v="39"/>
    <x v="64"/>
    <x v="0"/>
    <x v="5"/>
    <x v="5"/>
    <x v="65"/>
    <x v="65"/>
    <x v="0"/>
    <x v="7"/>
    <x v="0"/>
    <x v="1"/>
    <x v="29"/>
    <x v="65"/>
    <x v="0"/>
    <x v="1"/>
    <x v="65"/>
    <x v="65"/>
  </r>
  <r>
    <x v="66"/>
    <x v="66"/>
    <x v="66"/>
    <x v="13"/>
    <x v="65"/>
    <x v="0"/>
    <x v="0"/>
    <x v="0"/>
    <x v="66"/>
    <x v="66"/>
    <x v="0"/>
    <x v="55"/>
    <x v="0"/>
    <x v="1"/>
    <x v="17"/>
    <x v="66"/>
    <x v="0"/>
    <x v="1"/>
    <x v="66"/>
    <x v="66"/>
  </r>
  <r>
    <x v="67"/>
    <x v="67"/>
    <x v="67"/>
    <x v="13"/>
    <x v="66"/>
    <x v="0"/>
    <x v="0"/>
    <x v="0"/>
    <x v="67"/>
    <x v="67"/>
    <x v="0"/>
    <x v="9"/>
    <x v="0"/>
    <x v="1"/>
    <x v="31"/>
    <x v="67"/>
    <x v="0"/>
    <x v="1"/>
    <x v="67"/>
    <x v="67"/>
  </r>
  <r>
    <x v="68"/>
    <x v="68"/>
    <x v="68"/>
    <x v="20"/>
    <x v="67"/>
    <x v="0"/>
    <x v="1"/>
    <x v="1"/>
    <x v="68"/>
    <x v="68"/>
    <x v="0"/>
    <x v="17"/>
    <x v="0"/>
    <x v="1"/>
    <x v="37"/>
    <x v="68"/>
    <x v="0"/>
    <x v="1"/>
    <x v="68"/>
    <x v="68"/>
  </r>
  <r>
    <x v="69"/>
    <x v="69"/>
    <x v="69"/>
    <x v="3"/>
    <x v="68"/>
    <x v="0"/>
    <x v="0"/>
    <x v="0"/>
    <x v="69"/>
    <x v="69"/>
    <x v="0"/>
    <x v="56"/>
    <x v="0"/>
    <x v="1"/>
    <x v="38"/>
    <x v="69"/>
    <x v="0"/>
    <x v="1"/>
    <x v="69"/>
    <x v="69"/>
  </r>
  <r>
    <x v="70"/>
    <x v="70"/>
    <x v="70"/>
    <x v="2"/>
    <x v="69"/>
    <x v="0"/>
    <x v="0"/>
    <x v="0"/>
    <x v="70"/>
    <x v="70"/>
    <x v="0"/>
    <x v="57"/>
    <x v="0"/>
    <x v="1"/>
    <x v="37"/>
    <x v="70"/>
    <x v="0"/>
    <x v="1"/>
    <x v="70"/>
    <x v="70"/>
  </r>
  <r>
    <x v="71"/>
    <x v="71"/>
    <x v="71"/>
    <x v="40"/>
    <x v="70"/>
    <x v="0"/>
    <x v="0"/>
    <x v="0"/>
    <x v="71"/>
    <x v="71"/>
    <x v="0"/>
    <x v="58"/>
    <x v="0"/>
    <x v="1"/>
    <x v="39"/>
    <x v="71"/>
    <x v="0"/>
    <x v="1"/>
    <x v="71"/>
    <x v="71"/>
  </r>
  <r>
    <x v="72"/>
    <x v="72"/>
    <x v="72"/>
    <x v="41"/>
    <x v="71"/>
    <x v="0"/>
    <x v="0"/>
    <x v="0"/>
    <x v="72"/>
    <x v="72"/>
    <x v="0"/>
    <x v="14"/>
    <x v="0"/>
    <x v="1"/>
    <x v="29"/>
    <x v="72"/>
    <x v="0"/>
    <x v="1"/>
    <x v="72"/>
    <x v="72"/>
  </r>
  <r>
    <x v="73"/>
    <x v="73"/>
    <x v="73"/>
    <x v="42"/>
    <x v="72"/>
    <x v="0"/>
    <x v="0"/>
    <x v="0"/>
    <x v="73"/>
    <x v="73"/>
    <x v="0"/>
    <x v="59"/>
    <x v="0"/>
    <x v="1"/>
    <x v="8"/>
    <x v="73"/>
    <x v="0"/>
    <x v="1"/>
    <x v="73"/>
    <x v="73"/>
  </r>
  <r>
    <x v="74"/>
    <x v="74"/>
    <x v="74"/>
    <x v="2"/>
    <x v="73"/>
    <x v="0"/>
    <x v="6"/>
    <x v="3"/>
    <x v="74"/>
    <x v="74"/>
    <x v="0"/>
    <x v="60"/>
    <x v="0"/>
    <x v="1"/>
    <x v="40"/>
    <x v="74"/>
    <x v="0"/>
    <x v="1"/>
    <x v="74"/>
    <x v="74"/>
  </r>
  <r>
    <x v="75"/>
    <x v="75"/>
    <x v="75"/>
    <x v="8"/>
    <x v="74"/>
    <x v="0"/>
    <x v="0"/>
    <x v="0"/>
    <x v="75"/>
    <x v="75"/>
    <x v="0"/>
    <x v="5"/>
    <x v="0"/>
    <x v="1"/>
    <x v="41"/>
    <x v="75"/>
    <x v="0"/>
    <x v="1"/>
    <x v="75"/>
    <x v="75"/>
  </r>
  <r>
    <x v="76"/>
    <x v="76"/>
    <x v="76"/>
    <x v="43"/>
    <x v="75"/>
    <x v="0"/>
    <x v="0"/>
    <x v="0"/>
    <x v="76"/>
    <x v="76"/>
    <x v="0"/>
    <x v="41"/>
    <x v="0"/>
    <x v="1"/>
    <x v="42"/>
    <x v="76"/>
    <x v="0"/>
    <x v="1"/>
    <x v="76"/>
    <x v="76"/>
  </r>
  <r>
    <x v="77"/>
    <x v="77"/>
    <x v="77"/>
    <x v="44"/>
    <x v="76"/>
    <x v="0"/>
    <x v="0"/>
    <x v="0"/>
    <x v="77"/>
    <x v="77"/>
    <x v="0"/>
    <x v="55"/>
    <x v="0"/>
    <x v="1"/>
    <x v="43"/>
    <x v="77"/>
    <x v="0"/>
    <x v="1"/>
    <x v="77"/>
    <x v="77"/>
  </r>
  <r>
    <x v="78"/>
    <x v="78"/>
    <x v="78"/>
    <x v="45"/>
    <x v="77"/>
    <x v="0"/>
    <x v="6"/>
    <x v="3"/>
    <x v="78"/>
    <x v="78"/>
    <x v="0"/>
    <x v="2"/>
    <x v="0"/>
    <x v="1"/>
    <x v="44"/>
    <x v="78"/>
    <x v="0"/>
    <x v="1"/>
    <x v="78"/>
    <x v="78"/>
  </r>
  <r>
    <x v="79"/>
    <x v="79"/>
    <x v="79"/>
    <x v="46"/>
    <x v="78"/>
    <x v="0"/>
    <x v="1"/>
    <x v="1"/>
    <x v="79"/>
    <x v="79"/>
    <x v="0"/>
    <x v="14"/>
    <x v="0"/>
    <x v="1"/>
    <x v="37"/>
    <x v="79"/>
    <x v="0"/>
    <x v="1"/>
    <x v="79"/>
    <x v="79"/>
  </r>
  <r>
    <x v="80"/>
    <x v="80"/>
    <x v="80"/>
    <x v="14"/>
    <x v="79"/>
    <x v="0"/>
    <x v="0"/>
    <x v="0"/>
    <x v="80"/>
    <x v="80"/>
    <x v="0"/>
    <x v="5"/>
    <x v="0"/>
    <x v="1"/>
    <x v="13"/>
    <x v="80"/>
    <x v="0"/>
    <x v="1"/>
    <x v="80"/>
    <x v="80"/>
  </r>
  <r>
    <x v="81"/>
    <x v="81"/>
    <x v="81"/>
    <x v="47"/>
    <x v="80"/>
    <x v="0"/>
    <x v="0"/>
    <x v="0"/>
    <x v="81"/>
    <x v="81"/>
    <x v="0"/>
    <x v="33"/>
    <x v="0"/>
    <x v="1"/>
    <x v="45"/>
    <x v="81"/>
    <x v="0"/>
    <x v="1"/>
    <x v="81"/>
    <x v="81"/>
  </r>
  <r>
    <x v="82"/>
    <x v="82"/>
    <x v="82"/>
    <x v="23"/>
    <x v="81"/>
    <x v="0"/>
    <x v="0"/>
    <x v="0"/>
    <x v="82"/>
    <x v="82"/>
    <x v="0"/>
    <x v="61"/>
    <x v="0"/>
    <x v="1"/>
    <x v="8"/>
    <x v="82"/>
    <x v="0"/>
    <x v="1"/>
    <x v="82"/>
    <x v="82"/>
  </r>
  <r>
    <x v="83"/>
    <x v="83"/>
    <x v="83"/>
    <x v="48"/>
    <x v="82"/>
    <x v="0"/>
    <x v="1"/>
    <x v="1"/>
    <x v="83"/>
    <x v="83"/>
    <x v="0"/>
    <x v="62"/>
    <x v="0"/>
    <x v="1"/>
    <x v="33"/>
    <x v="83"/>
    <x v="0"/>
    <x v="1"/>
    <x v="83"/>
    <x v="83"/>
  </r>
  <r>
    <x v="84"/>
    <x v="84"/>
    <x v="84"/>
    <x v="2"/>
    <x v="83"/>
    <x v="0"/>
    <x v="0"/>
    <x v="0"/>
    <x v="84"/>
    <x v="84"/>
    <x v="0"/>
    <x v="63"/>
    <x v="0"/>
    <x v="1"/>
    <x v="8"/>
    <x v="84"/>
    <x v="0"/>
    <x v="1"/>
    <x v="84"/>
    <x v="84"/>
  </r>
  <r>
    <x v="85"/>
    <x v="85"/>
    <x v="85"/>
    <x v="38"/>
    <x v="84"/>
    <x v="0"/>
    <x v="0"/>
    <x v="0"/>
    <x v="85"/>
    <x v="85"/>
    <x v="0"/>
    <x v="64"/>
    <x v="0"/>
    <x v="1"/>
    <x v="9"/>
    <x v="85"/>
    <x v="0"/>
    <x v="1"/>
    <x v="85"/>
    <x v="85"/>
  </r>
  <r>
    <x v="86"/>
    <x v="86"/>
    <x v="86"/>
    <x v="12"/>
    <x v="85"/>
    <x v="0"/>
    <x v="6"/>
    <x v="3"/>
    <x v="86"/>
    <x v="86"/>
    <x v="0"/>
    <x v="57"/>
    <x v="0"/>
    <x v="1"/>
    <x v="6"/>
    <x v="86"/>
    <x v="0"/>
    <x v="1"/>
    <x v="86"/>
    <x v="86"/>
  </r>
  <r>
    <x v="87"/>
    <x v="87"/>
    <x v="87"/>
    <x v="30"/>
    <x v="86"/>
    <x v="0"/>
    <x v="0"/>
    <x v="0"/>
    <x v="87"/>
    <x v="87"/>
    <x v="0"/>
    <x v="20"/>
    <x v="0"/>
    <x v="1"/>
    <x v="2"/>
    <x v="87"/>
    <x v="0"/>
    <x v="1"/>
    <x v="87"/>
    <x v="87"/>
  </r>
  <r>
    <x v="88"/>
    <x v="88"/>
    <x v="88"/>
    <x v="8"/>
    <x v="87"/>
    <x v="0"/>
    <x v="0"/>
    <x v="0"/>
    <x v="88"/>
    <x v="88"/>
    <x v="0"/>
    <x v="65"/>
    <x v="0"/>
    <x v="1"/>
    <x v="33"/>
    <x v="88"/>
    <x v="0"/>
    <x v="1"/>
    <x v="88"/>
    <x v="88"/>
  </r>
  <r>
    <x v="89"/>
    <x v="89"/>
    <x v="89"/>
    <x v="12"/>
    <x v="88"/>
    <x v="0"/>
    <x v="0"/>
    <x v="0"/>
    <x v="89"/>
    <x v="89"/>
    <x v="0"/>
    <x v="66"/>
    <x v="0"/>
    <x v="1"/>
    <x v="41"/>
    <x v="89"/>
    <x v="0"/>
    <x v="1"/>
    <x v="89"/>
    <x v="89"/>
  </r>
  <r>
    <x v="90"/>
    <x v="90"/>
    <x v="90"/>
    <x v="2"/>
    <x v="89"/>
    <x v="0"/>
    <x v="0"/>
    <x v="0"/>
    <x v="90"/>
    <x v="90"/>
    <x v="0"/>
    <x v="38"/>
    <x v="0"/>
    <x v="1"/>
    <x v="8"/>
    <x v="90"/>
    <x v="0"/>
    <x v="1"/>
    <x v="90"/>
    <x v="90"/>
  </r>
  <r>
    <x v="91"/>
    <x v="91"/>
    <x v="91"/>
    <x v="9"/>
    <x v="87"/>
    <x v="0"/>
    <x v="0"/>
    <x v="0"/>
    <x v="91"/>
    <x v="91"/>
    <x v="0"/>
    <x v="67"/>
    <x v="0"/>
    <x v="1"/>
    <x v="28"/>
    <x v="91"/>
    <x v="0"/>
    <x v="1"/>
    <x v="91"/>
    <x v="91"/>
  </r>
  <r>
    <x v="92"/>
    <x v="92"/>
    <x v="92"/>
    <x v="10"/>
    <x v="90"/>
    <x v="0"/>
    <x v="5"/>
    <x v="5"/>
    <x v="92"/>
    <x v="92"/>
    <x v="0"/>
    <x v="68"/>
    <x v="0"/>
    <x v="1"/>
    <x v="2"/>
    <x v="92"/>
    <x v="0"/>
    <x v="1"/>
    <x v="92"/>
    <x v="92"/>
  </r>
  <r>
    <x v="93"/>
    <x v="93"/>
    <x v="93"/>
    <x v="28"/>
    <x v="91"/>
    <x v="0"/>
    <x v="0"/>
    <x v="0"/>
    <x v="93"/>
    <x v="93"/>
    <x v="0"/>
    <x v="41"/>
    <x v="0"/>
    <x v="1"/>
    <x v="38"/>
    <x v="93"/>
    <x v="0"/>
    <x v="1"/>
    <x v="93"/>
    <x v="93"/>
  </r>
  <r>
    <x v="94"/>
    <x v="94"/>
    <x v="94"/>
    <x v="49"/>
    <x v="92"/>
    <x v="0"/>
    <x v="1"/>
    <x v="1"/>
    <x v="94"/>
    <x v="94"/>
    <x v="0"/>
    <x v="8"/>
    <x v="0"/>
    <x v="1"/>
    <x v="3"/>
    <x v="94"/>
    <x v="0"/>
    <x v="1"/>
    <x v="94"/>
    <x v="94"/>
  </r>
  <r>
    <x v="95"/>
    <x v="95"/>
    <x v="95"/>
    <x v="18"/>
    <x v="75"/>
    <x v="0"/>
    <x v="0"/>
    <x v="0"/>
    <x v="95"/>
    <x v="95"/>
    <x v="0"/>
    <x v="64"/>
    <x v="0"/>
    <x v="1"/>
    <x v="26"/>
    <x v="95"/>
    <x v="0"/>
    <x v="1"/>
    <x v="95"/>
    <x v="95"/>
  </r>
  <r>
    <x v="96"/>
    <x v="96"/>
    <x v="96"/>
    <x v="15"/>
    <x v="93"/>
    <x v="0"/>
    <x v="0"/>
    <x v="0"/>
    <x v="96"/>
    <x v="96"/>
    <x v="0"/>
    <x v="69"/>
    <x v="0"/>
    <x v="1"/>
    <x v="41"/>
    <x v="96"/>
    <x v="0"/>
    <x v="1"/>
    <x v="96"/>
    <x v="96"/>
  </r>
  <r>
    <x v="97"/>
    <x v="97"/>
    <x v="97"/>
    <x v="44"/>
    <x v="94"/>
    <x v="0"/>
    <x v="0"/>
    <x v="0"/>
    <x v="97"/>
    <x v="97"/>
    <x v="0"/>
    <x v="22"/>
    <x v="0"/>
    <x v="1"/>
    <x v="6"/>
    <x v="97"/>
    <x v="0"/>
    <x v="1"/>
    <x v="97"/>
    <x v="97"/>
  </r>
  <r>
    <x v="98"/>
    <x v="98"/>
    <x v="98"/>
    <x v="50"/>
    <x v="95"/>
    <x v="0"/>
    <x v="0"/>
    <x v="0"/>
    <x v="98"/>
    <x v="98"/>
    <x v="0"/>
    <x v="65"/>
    <x v="0"/>
    <x v="1"/>
    <x v="6"/>
    <x v="98"/>
    <x v="0"/>
    <x v="1"/>
    <x v="98"/>
    <x v="98"/>
  </r>
  <r>
    <x v="99"/>
    <x v="99"/>
    <x v="99"/>
    <x v="15"/>
    <x v="96"/>
    <x v="0"/>
    <x v="0"/>
    <x v="0"/>
    <x v="99"/>
    <x v="99"/>
    <x v="0"/>
    <x v="70"/>
    <x v="0"/>
    <x v="1"/>
    <x v="6"/>
    <x v="99"/>
    <x v="0"/>
    <x v="1"/>
    <x v="99"/>
    <x v="99"/>
  </r>
  <r>
    <x v="100"/>
    <x v="100"/>
    <x v="100"/>
    <x v="10"/>
    <x v="97"/>
    <x v="0"/>
    <x v="0"/>
    <x v="0"/>
    <x v="100"/>
    <x v="100"/>
    <x v="0"/>
    <x v="55"/>
    <x v="0"/>
    <x v="1"/>
    <x v="8"/>
    <x v="100"/>
    <x v="0"/>
    <x v="1"/>
    <x v="100"/>
    <x v="100"/>
  </r>
  <r>
    <x v="101"/>
    <x v="101"/>
    <x v="101"/>
    <x v="8"/>
    <x v="98"/>
    <x v="0"/>
    <x v="0"/>
    <x v="0"/>
    <x v="101"/>
    <x v="101"/>
    <x v="0"/>
    <x v="2"/>
    <x v="0"/>
    <x v="1"/>
    <x v="8"/>
    <x v="101"/>
    <x v="0"/>
    <x v="1"/>
    <x v="101"/>
    <x v="101"/>
  </r>
  <r>
    <x v="102"/>
    <x v="102"/>
    <x v="102"/>
    <x v="12"/>
    <x v="99"/>
    <x v="0"/>
    <x v="0"/>
    <x v="0"/>
    <x v="102"/>
    <x v="102"/>
    <x v="0"/>
    <x v="71"/>
    <x v="0"/>
    <x v="1"/>
    <x v="30"/>
    <x v="102"/>
    <x v="0"/>
    <x v="1"/>
    <x v="102"/>
    <x v="102"/>
  </r>
  <r>
    <x v="103"/>
    <x v="103"/>
    <x v="103"/>
    <x v="46"/>
    <x v="100"/>
    <x v="0"/>
    <x v="1"/>
    <x v="1"/>
    <x v="103"/>
    <x v="103"/>
    <x v="0"/>
    <x v="72"/>
    <x v="0"/>
    <x v="1"/>
    <x v="2"/>
    <x v="103"/>
    <x v="0"/>
    <x v="1"/>
    <x v="103"/>
    <x v="103"/>
  </r>
  <r>
    <x v="104"/>
    <x v="104"/>
    <x v="104"/>
    <x v="2"/>
    <x v="49"/>
    <x v="0"/>
    <x v="0"/>
    <x v="0"/>
    <x v="104"/>
    <x v="104"/>
    <x v="0"/>
    <x v="73"/>
    <x v="0"/>
    <x v="1"/>
    <x v="28"/>
    <x v="88"/>
    <x v="0"/>
    <x v="1"/>
    <x v="104"/>
    <x v="104"/>
  </r>
  <r>
    <x v="105"/>
    <x v="105"/>
    <x v="105"/>
    <x v="41"/>
    <x v="101"/>
    <x v="0"/>
    <x v="0"/>
    <x v="0"/>
    <x v="105"/>
    <x v="105"/>
    <x v="0"/>
    <x v="65"/>
    <x v="0"/>
    <x v="1"/>
    <x v="13"/>
    <x v="104"/>
    <x v="0"/>
    <x v="1"/>
    <x v="105"/>
    <x v="105"/>
  </r>
  <r>
    <x v="106"/>
    <x v="106"/>
    <x v="106"/>
    <x v="10"/>
    <x v="102"/>
    <x v="0"/>
    <x v="0"/>
    <x v="0"/>
    <x v="106"/>
    <x v="106"/>
    <x v="0"/>
    <x v="74"/>
    <x v="0"/>
    <x v="1"/>
    <x v="7"/>
    <x v="105"/>
    <x v="0"/>
    <x v="1"/>
    <x v="106"/>
    <x v="106"/>
  </r>
  <r>
    <x v="107"/>
    <x v="107"/>
    <x v="107"/>
    <x v="51"/>
    <x v="103"/>
    <x v="0"/>
    <x v="0"/>
    <x v="0"/>
    <x v="107"/>
    <x v="107"/>
    <x v="0"/>
    <x v="50"/>
    <x v="0"/>
    <x v="1"/>
    <x v="21"/>
    <x v="106"/>
    <x v="0"/>
    <x v="1"/>
    <x v="107"/>
    <x v="107"/>
  </r>
  <r>
    <x v="108"/>
    <x v="108"/>
    <x v="108"/>
    <x v="15"/>
    <x v="29"/>
    <x v="0"/>
    <x v="0"/>
    <x v="0"/>
    <x v="108"/>
    <x v="108"/>
    <x v="0"/>
    <x v="5"/>
    <x v="0"/>
    <x v="1"/>
    <x v="46"/>
    <x v="107"/>
    <x v="0"/>
    <x v="1"/>
    <x v="108"/>
    <x v="108"/>
  </r>
  <r>
    <x v="109"/>
    <x v="109"/>
    <x v="109"/>
    <x v="28"/>
    <x v="104"/>
    <x v="0"/>
    <x v="0"/>
    <x v="0"/>
    <x v="109"/>
    <x v="109"/>
    <x v="0"/>
    <x v="5"/>
    <x v="0"/>
    <x v="1"/>
    <x v="47"/>
    <x v="108"/>
    <x v="0"/>
    <x v="1"/>
    <x v="109"/>
    <x v="109"/>
  </r>
  <r>
    <x v="110"/>
    <x v="110"/>
    <x v="110"/>
    <x v="46"/>
    <x v="105"/>
    <x v="0"/>
    <x v="0"/>
    <x v="0"/>
    <x v="110"/>
    <x v="110"/>
    <x v="0"/>
    <x v="55"/>
    <x v="0"/>
    <x v="1"/>
    <x v="26"/>
    <x v="109"/>
    <x v="0"/>
    <x v="1"/>
    <x v="110"/>
    <x v="110"/>
  </r>
  <r>
    <x v="111"/>
    <x v="111"/>
    <x v="111"/>
    <x v="8"/>
    <x v="106"/>
    <x v="0"/>
    <x v="2"/>
    <x v="2"/>
    <x v="111"/>
    <x v="111"/>
    <x v="0"/>
    <x v="28"/>
    <x v="0"/>
    <x v="1"/>
    <x v="19"/>
    <x v="110"/>
    <x v="0"/>
    <x v="1"/>
    <x v="111"/>
    <x v="111"/>
  </r>
  <r>
    <x v="112"/>
    <x v="112"/>
    <x v="112"/>
    <x v="10"/>
    <x v="107"/>
    <x v="0"/>
    <x v="0"/>
    <x v="0"/>
    <x v="112"/>
    <x v="112"/>
    <x v="0"/>
    <x v="75"/>
    <x v="0"/>
    <x v="1"/>
    <x v="3"/>
    <x v="111"/>
    <x v="0"/>
    <x v="1"/>
    <x v="112"/>
    <x v="112"/>
  </r>
  <r>
    <x v="113"/>
    <x v="113"/>
    <x v="113"/>
    <x v="10"/>
    <x v="108"/>
    <x v="0"/>
    <x v="0"/>
    <x v="0"/>
    <x v="113"/>
    <x v="113"/>
    <x v="0"/>
    <x v="76"/>
    <x v="0"/>
    <x v="1"/>
    <x v="48"/>
    <x v="112"/>
    <x v="0"/>
    <x v="1"/>
    <x v="113"/>
    <x v="113"/>
  </r>
  <r>
    <x v="114"/>
    <x v="114"/>
    <x v="114"/>
    <x v="9"/>
    <x v="109"/>
    <x v="0"/>
    <x v="0"/>
    <x v="0"/>
    <x v="114"/>
    <x v="114"/>
    <x v="0"/>
    <x v="2"/>
    <x v="0"/>
    <x v="1"/>
    <x v="33"/>
    <x v="113"/>
    <x v="0"/>
    <x v="1"/>
    <x v="114"/>
    <x v="114"/>
  </r>
  <r>
    <x v="115"/>
    <x v="115"/>
    <x v="115"/>
    <x v="52"/>
    <x v="110"/>
    <x v="0"/>
    <x v="0"/>
    <x v="0"/>
    <x v="115"/>
    <x v="115"/>
    <x v="0"/>
    <x v="19"/>
    <x v="0"/>
    <x v="1"/>
    <x v="49"/>
    <x v="114"/>
    <x v="0"/>
    <x v="1"/>
    <x v="115"/>
    <x v="115"/>
  </r>
  <r>
    <x v="116"/>
    <x v="116"/>
    <x v="116"/>
    <x v="8"/>
    <x v="111"/>
    <x v="0"/>
    <x v="0"/>
    <x v="0"/>
    <x v="116"/>
    <x v="116"/>
    <x v="0"/>
    <x v="7"/>
    <x v="0"/>
    <x v="1"/>
    <x v="35"/>
    <x v="115"/>
    <x v="0"/>
    <x v="1"/>
    <x v="116"/>
    <x v="116"/>
  </r>
  <r>
    <x v="117"/>
    <x v="117"/>
    <x v="117"/>
    <x v="37"/>
    <x v="112"/>
    <x v="0"/>
    <x v="0"/>
    <x v="0"/>
    <x v="117"/>
    <x v="117"/>
    <x v="0"/>
    <x v="74"/>
    <x v="0"/>
    <x v="1"/>
    <x v="8"/>
    <x v="116"/>
    <x v="0"/>
    <x v="1"/>
    <x v="117"/>
    <x v="117"/>
  </r>
  <r>
    <x v="118"/>
    <x v="118"/>
    <x v="118"/>
    <x v="10"/>
    <x v="113"/>
    <x v="0"/>
    <x v="0"/>
    <x v="0"/>
    <x v="118"/>
    <x v="118"/>
    <x v="0"/>
    <x v="70"/>
    <x v="0"/>
    <x v="1"/>
    <x v="40"/>
    <x v="117"/>
    <x v="0"/>
    <x v="1"/>
    <x v="118"/>
    <x v="118"/>
  </r>
  <r>
    <x v="119"/>
    <x v="119"/>
    <x v="119"/>
    <x v="53"/>
    <x v="114"/>
    <x v="0"/>
    <x v="0"/>
    <x v="0"/>
    <x v="119"/>
    <x v="119"/>
    <x v="0"/>
    <x v="77"/>
    <x v="0"/>
    <x v="1"/>
    <x v="2"/>
    <x v="118"/>
    <x v="0"/>
    <x v="1"/>
    <x v="119"/>
    <x v="119"/>
  </r>
  <r>
    <x v="120"/>
    <x v="120"/>
    <x v="120"/>
    <x v="54"/>
    <x v="115"/>
    <x v="1"/>
    <x v="7"/>
    <x v="6"/>
    <x v="120"/>
    <x v="120"/>
    <x v="0"/>
    <x v="29"/>
    <x v="1"/>
    <x v="2"/>
    <x v="50"/>
    <x v="119"/>
    <x v="0"/>
    <x v="2"/>
    <x v="120"/>
    <x v="120"/>
  </r>
  <r>
    <x v="121"/>
    <x v="121"/>
    <x v="121"/>
    <x v="9"/>
    <x v="116"/>
    <x v="1"/>
    <x v="0"/>
    <x v="0"/>
    <x v="121"/>
    <x v="121"/>
    <x v="0"/>
    <x v="29"/>
    <x v="1"/>
    <x v="2"/>
    <x v="50"/>
    <x v="120"/>
    <x v="0"/>
    <x v="2"/>
    <x v="121"/>
    <x v="121"/>
  </r>
  <r>
    <x v="122"/>
    <x v="122"/>
    <x v="122"/>
    <x v="55"/>
    <x v="117"/>
    <x v="1"/>
    <x v="0"/>
    <x v="0"/>
    <x v="122"/>
    <x v="122"/>
    <x v="0"/>
    <x v="78"/>
    <x v="1"/>
    <x v="2"/>
    <x v="50"/>
    <x v="121"/>
    <x v="0"/>
    <x v="2"/>
    <x v="122"/>
    <x v="122"/>
  </r>
  <r>
    <x v="123"/>
    <x v="123"/>
    <x v="123"/>
    <x v="56"/>
    <x v="118"/>
    <x v="1"/>
    <x v="0"/>
    <x v="0"/>
    <x v="123"/>
    <x v="123"/>
    <x v="0"/>
    <x v="79"/>
    <x v="1"/>
    <x v="2"/>
    <x v="50"/>
    <x v="122"/>
    <x v="0"/>
    <x v="2"/>
    <x v="123"/>
    <x v="123"/>
  </r>
  <r>
    <x v="124"/>
    <x v="124"/>
    <x v="124"/>
    <x v="23"/>
    <x v="117"/>
    <x v="1"/>
    <x v="0"/>
    <x v="0"/>
    <x v="124"/>
    <x v="124"/>
    <x v="0"/>
    <x v="78"/>
    <x v="1"/>
    <x v="2"/>
    <x v="50"/>
    <x v="121"/>
    <x v="0"/>
    <x v="2"/>
    <x v="124"/>
    <x v="124"/>
  </r>
  <r>
    <x v="125"/>
    <x v="125"/>
    <x v="125"/>
    <x v="2"/>
    <x v="119"/>
    <x v="1"/>
    <x v="5"/>
    <x v="5"/>
    <x v="125"/>
    <x v="125"/>
    <x v="0"/>
    <x v="79"/>
    <x v="1"/>
    <x v="2"/>
    <x v="51"/>
    <x v="123"/>
    <x v="0"/>
    <x v="2"/>
    <x v="125"/>
    <x v="125"/>
  </r>
  <r>
    <x v="126"/>
    <x v="126"/>
    <x v="126"/>
    <x v="31"/>
    <x v="120"/>
    <x v="1"/>
    <x v="0"/>
    <x v="0"/>
    <x v="126"/>
    <x v="126"/>
    <x v="0"/>
    <x v="62"/>
    <x v="1"/>
    <x v="2"/>
    <x v="52"/>
    <x v="124"/>
    <x v="0"/>
    <x v="2"/>
    <x v="126"/>
    <x v="126"/>
  </r>
  <r>
    <x v="127"/>
    <x v="127"/>
    <x v="127"/>
    <x v="6"/>
    <x v="121"/>
    <x v="1"/>
    <x v="0"/>
    <x v="0"/>
    <x v="127"/>
    <x v="127"/>
    <x v="0"/>
    <x v="80"/>
    <x v="1"/>
    <x v="2"/>
    <x v="53"/>
    <x v="125"/>
    <x v="0"/>
    <x v="2"/>
    <x v="127"/>
    <x v="127"/>
  </r>
  <r>
    <x v="128"/>
    <x v="128"/>
    <x v="128"/>
    <x v="57"/>
    <x v="122"/>
    <x v="1"/>
    <x v="0"/>
    <x v="0"/>
    <x v="128"/>
    <x v="128"/>
    <x v="0"/>
    <x v="79"/>
    <x v="1"/>
    <x v="2"/>
    <x v="53"/>
    <x v="126"/>
    <x v="0"/>
    <x v="2"/>
    <x v="128"/>
    <x v="128"/>
  </r>
  <r>
    <x v="129"/>
    <x v="129"/>
    <x v="129"/>
    <x v="22"/>
    <x v="117"/>
    <x v="1"/>
    <x v="0"/>
    <x v="0"/>
    <x v="129"/>
    <x v="129"/>
    <x v="0"/>
    <x v="78"/>
    <x v="1"/>
    <x v="2"/>
    <x v="50"/>
    <x v="121"/>
    <x v="0"/>
    <x v="2"/>
    <x v="129"/>
    <x v="129"/>
  </r>
  <r>
    <x v="130"/>
    <x v="130"/>
    <x v="130"/>
    <x v="20"/>
    <x v="117"/>
    <x v="1"/>
    <x v="1"/>
    <x v="1"/>
    <x v="130"/>
    <x v="130"/>
    <x v="0"/>
    <x v="78"/>
    <x v="1"/>
    <x v="2"/>
    <x v="50"/>
    <x v="121"/>
    <x v="0"/>
    <x v="2"/>
    <x v="130"/>
    <x v="130"/>
  </r>
  <r>
    <x v="131"/>
    <x v="131"/>
    <x v="131"/>
    <x v="38"/>
    <x v="117"/>
    <x v="1"/>
    <x v="0"/>
    <x v="0"/>
    <x v="131"/>
    <x v="131"/>
    <x v="0"/>
    <x v="78"/>
    <x v="1"/>
    <x v="2"/>
    <x v="50"/>
    <x v="121"/>
    <x v="0"/>
    <x v="2"/>
    <x v="131"/>
    <x v="131"/>
  </r>
  <r>
    <x v="132"/>
    <x v="132"/>
    <x v="132"/>
    <x v="58"/>
    <x v="123"/>
    <x v="1"/>
    <x v="0"/>
    <x v="0"/>
    <x v="132"/>
    <x v="132"/>
    <x v="0"/>
    <x v="75"/>
    <x v="1"/>
    <x v="2"/>
    <x v="54"/>
    <x v="127"/>
    <x v="0"/>
    <x v="2"/>
    <x v="132"/>
    <x v="132"/>
  </r>
  <r>
    <x v="133"/>
    <x v="133"/>
    <x v="133"/>
    <x v="59"/>
    <x v="117"/>
    <x v="1"/>
    <x v="0"/>
    <x v="0"/>
    <x v="133"/>
    <x v="133"/>
    <x v="0"/>
    <x v="78"/>
    <x v="1"/>
    <x v="2"/>
    <x v="50"/>
    <x v="121"/>
    <x v="0"/>
    <x v="2"/>
    <x v="133"/>
    <x v="133"/>
  </r>
  <r>
    <x v="134"/>
    <x v="134"/>
    <x v="134"/>
    <x v="10"/>
    <x v="117"/>
    <x v="1"/>
    <x v="0"/>
    <x v="0"/>
    <x v="134"/>
    <x v="134"/>
    <x v="0"/>
    <x v="78"/>
    <x v="1"/>
    <x v="2"/>
    <x v="50"/>
    <x v="121"/>
    <x v="0"/>
    <x v="2"/>
    <x v="134"/>
    <x v="134"/>
  </r>
  <r>
    <x v="135"/>
    <x v="135"/>
    <x v="135"/>
    <x v="9"/>
    <x v="124"/>
    <x v="1"/>
    <x v="0"/>
    <x v="0"/>
    <x v="135"/>
    <x v="135"/>
    <x v="0"/>
    <x v="81"/>
    <x v="1"/>
    <x v="2"/>
    <x v="55"/>
    <x v="128"/>
    <x v="0"/>
    <x v="2"/>
    <x v="135"/>
    <x v="135"/>
  </r>
  <r>
    <x v="136"/>
    <x v="136"/>
    <x v="121"/>
    <x v="9"/>
    <x v="117"/>
    <x v="1"/>
    <x v="0"/>
    <x v="0"/>
    <x v="136"/>
    <x v="136"/>
    <x v="0"/>
    <x v="78"/>
    <x v="1"/>
    <x v="2"/>
    <x v="50"/>
    <x v="121"/>
    <x v="0"/>
    <x v="2"/>
    <x v="136"/>
    <x v="136"/>
  </r>
  <r>
    <x v="137"/>
    <x v="137"/>
    <x v="136"/>
    <x v="56"/>
    <x v="117"/>
    <x v="1"/>
    <x v="8"/>
    <x v="7"/>
    <x v="137"/>
    <x v="137"/>
    <x v="0"/>
    <x v="78"/>
    <x v="1"/>
    <x v="2"/>
    <x v="50"/>
    <x v="121"/>
    <x v="0"/>
    <x v="2"/>
    <x v="137"/>
    <x v="137"/>
  </r>
  <r>
    <x v="138"/>
    <x v="138"/>
    <x v="137"/>
    <x v="60"/>
    <x v="125"/>
    <x v="1"/>
    <x v="0"/>
    <x v="0"/>
    <x v="138"/>
    <x v="138"/>
    <x v="0"/>
    <x v="6"/>
    <x v="1"/>
    <x v="2"/>
    <x v="56"/>
    <x v="129"/>
    <x v="0"/>
    <x v="2"/>
    <x v="138"/>
    <x v="138"/>
  </r>
  <r>
    <x v="139"/>
    <x v="139"/>
    <x v="138"/>
    <x v="2"/>
    <x v="83"/>
    <x v="1"/>
    <x v="0"/>
    <x v="0"/>
    <x v="139"/>
    <x v="139"/>
    <x v="0"/>
    <x v="29"/>
    <x v="1"/>
    <x v="2"/>
    <x v="8"/>
    <x v="130"/>
    <x v="0"/>
    <x v="2"/>
    <x v="139"/>
    <x v="139"/>
  </r>
  <r>
    <x v="140"/>
    <x v="140"/>
    <x v="139"/>
    <x v="61"/>
    <x v="117"/>
    <x v="1"/>
    <x v="0"/>
    <x v="0"/>
    <x v="140"/>
    <x v="140"/>
    <x v="0"/>
    <x v="78"/>
    <x v="1"/>
    <x v="2"/>
    <x v="50"/>
    <x v="121"/>
    <x v="0"/>
    <x v="2"/>
    <x v="140"/>
    <x v="140"/>
  </r>
  <r>
    <x v="141"/>
    <x v="141"/>
    <x v="140"/>
    <x v="14"/>
    <x v="126"/>
    <x v="1"/>
    <x v="0"/>
    <x v="0"/>
    <x v="141"/>
    <x v="141"/>
    <x v="0"/>
    <x v="33"/>
    <x v="1"/>
    <x v="2"/>
    <x v="57"/>
    <x v="131"/>
    <x v="0"/>
    <x v="2"/>
    <x v="141"/>
    <x v="141"/>
  </r>
  <r>
    <x v="142"/>
    <x v="142"/>
    <x v="141"/>
    <x v="9"/>
    <x v="115"/>
    <x v="1"/>
    <x v="0"/>
    <x v="0"/>
    <x v="142"/>
    <x v="142"/>
    <x v="0"/>
    <x v="29"/>
    <x v="1"/>
    <x v="2"/>
    <x v="50"/>
    <x v="119"/>
    <x v="0"/>
    <x v="2"/>
    <x v="142"/>
    <x v="142"/>
  </r>
  <r>
    <x v="143"/>
    <x v="143"/>
    <x v="142"/>
    <x v="62"/>
    <x v="117"/>
    <x v="1"/>
    <x v="2"/>
    <x v="2"/>
    <x v="143"/>
    <x v="143"/>
    <x v="0"/>
    <x v="78"/>
    <x v="1"/>
    <x v="2"/>
    <x v="50"/>
    <x v="121"/>
    <x v="0"/>
    <x v="2"/>
    <x v="143"/>
    <x v="143"/>
  </r>
  <r>
    <x v="144"/>
    <x v="144"/>
    <x v="143"/>
    <x v="51"/>
    <x v="127"/>
    <x v="1"/>
    <x v="5"/>
    <x v="5"/>
    <x v="144"/>
    <x v="144"/>
    <x v="0"/>
    <x v="77"/>
    <x v="1"/>
    <x v="2"/>
    <x v="58"/>
    <x v="132"/>
    <x v="0"/>
    <x v="2"/>
    <x v="144"/>
    <x v="144"/>
  </r>
  <r>
    <x v="145"/>
    <x v="145"/>
    <x v="144"/>
    <x v="37"/>
    <x v="128"/>
    <x v="1"/>
    <x v="0"/>
    <x v="0"/>
    <x v="145"/>
    <x v="145"/>
    <x v="0"/>
    <x v="82"/>
    <x v="1"/>
    <x v="2"/>
    <x v="59"/>
    <x v="133"/>
    <x v="0"/>
    <x v="2"/>
    <x v="145"/>
    <x v="145"/>
  </r>
  <r>
    <x v="146"/>
    <x v="146"/>
    <x v="145"/>
    <x v="22"/>
    <x v="129"/>
    <x v="1"/>
    <x v="0"/>
    <x v="0"/>
    <x v="146"/>
    <x v="146"/>
    <x v="0"/>
    <x v="83"/>
    <x v="1"/>
    <x v="2"/>
    <x v="60"/>
    <x v="134"/>
    <x v="0"/>
    <x v="2"/>
    <x v="146"/>
    <x v="146"/>
  </r>
  <r>
    <x v="147"/>
    <x v="147"/>
    <x v="146"/>
    <x v="39"/>
    <x v="117"/>
    <x v="1"/>
    <x v="1"/>
    <x v="1"/>
    <x v="147"/>
    <x v="147"/>
    <x v="0"/>
    <x v="78"/>
    <x v="1"/>
    <x v="2"/>
    <x v="50"/>
    <x v="121"/>
    <x v="0"/>
    <x v="2"/>
    <x v="147"/>
    <x v="147"/>
  </r>
  <r>
    <x v="148"/>
    <x v="148"/>
    <x v="147"/>
    <x v="63"/>
    <x v="130"/>
    <x v="1"/>
    <x v="0"/>
    <x v="0"/>
    <x v="148"/>
    <x v="148"/>
    <x v="0"/>
    <x v="84"/>
    <x v="1"/>
    <x v="2"/>
    <x v="50"/>
    <x v="135"/>
    <x v="0"/>
    <x v="2"/>
    <x v="148"/>
    <x v="148"/>
  </r>
  <r>
    <x v="149"/>
    <x v="149"/>
    <x v="148"/>
    <x v="3"/>
    <x v="131"/>
    <x v="1"/>
    <x v="0"/>
    <x v="0"/>
    <x v="149"/>
    <x v="149"/>
    <x v="0"/>
    <x v="79"/>
    <x v="1"/>
    <x v="2"/>
    <x v="60"/>
    <x v="136"/>
    <x v="0"/>
    <x v="2"/>
    <x v="149"/>
    <x v="149"/>
  </r>
  <r>
    <x v="150"/>
    <x v="150"/>
    <x v="149"/>
    <x v="64"/>
    <x v="132"/>
    <x v="1"/>
    <x v="0"/>
    <x v="0"/>
    <x v="150"/>
    <x v="150"/>
    <x v="0"/>
    <x v="85"/>
    <x v="1"/>
    <x v="2"/>
    <x v="61"/>
    <x v="137"/>
    <x v="0"/>
    <x v="2"/>
    <x v="150"/>
    <x v="150"/>
  </r>
  <r>
    <x v="151"/>
    <x v="151"/>
    <x v="150"/>
    <x v="65"/>
    <x v="133"/>
    <x v="1"/>
    <x v="2"/>
    <x v="2"/>
    <x v="151"/>
    <x v="151"/>
    <x v="0"/>
    <x v="81"/>
    <x v="1"/>
    <x v="2"/>
    <x v="50"/>
    <x v="138"/>
    <x v="0"/>
    <x v="2"/>
    <x v="151"/>
    <x v="151"/>
  </r>
  <r>
    <x v="152"/>
    <x v="152"/>
    <x v="151"/>
    <x v="66"/>
    <x v="134"/>
    <x v="1"/>
    <x v="0"/>
    <x v="0"/>
    <x v="152"/>
    <x v="152"/>
    <x v="0"/>
    <x v="84"/>
    <x v="1"/>
    <x v="2"/>
    <x v="50"/>
    <x v="2"/>
    <x v="0"/>
    <x v="2"/>
    <x v="152"/>
    <x v="152"/>
  </r>
  <r>
    <x v="153"/>
    <x v="153"/>
    <x v="152"/>
    <x v="63"/>
    <x v="135"/>
    <x v="1"/>
    <x v="0"/>
    <x v="0"/>
    <x v="153"/>
    <x v="153"/>
    <x v="0"/>
    <x v="73"/>
    <x v="1"/>
    <x v="2"/>
    <x v="60"/>
    <x v="139"/>
    <x v="0"/>
    <x v="2"/>
    <x v="153"/>
    <x v="153"/>
  </r>
  <r>
    <x v="154"/>
    <x v="154"/>
    <x v="153"/>
    <x v="15"/>
    <x v="130"/>
    <x v="1"/>
    <x v="0"/>
    <x v="0"/>
    <x v="154"/>
    <x v="154"/>
    <x v="0"/>
    <x v="83"/>
    <x v="1"/>
    <x v="2"/>
    <x v="56"/>
    <x v="140"/>
    <x v="0"/>
    <x v="2"/>
    <x v="154"/>
    <x v="154"/>
  </r>
  <r>
    <x v="155"/>
    <x v="155"/>
    <x v="154"/>
    <x v="67"/>
    <x v="136"/>
    <x v="1"/>
    <x v="0"/>
    <x v="0"/>
    <x v="155"/>
    <x v="155"/>
    <x v="0"/>
    <x v="80"/>
    <x v="1"/>
    <x v="2"/>
    <x v="50"/>
    <x v="141"/>
    <x v="0"/>
    <x v="2"/>
    <x v="155"/>
    <x v="155"/>
  </r>
  <r>
    <x v="156"/>
    <x v="156"/>
    <x v="155"/>
    <x v="19"/>
    <x v="137"/>
    <x v="1"/>
    <x v="5"/>
    <x v="5"/>
    <x v="156"/>
    <x v="156"/>
    <x v="0"/>
    <x v="41"/>
    <x v="1"/>
    <x v="2"/>
    <x v="62"/>
    <x v="142"/>
    <x v="0"/>
    <x v="2"/>
    <x v="156"/>
    <x v="156"/>
  </r>
  <r>
    <x v="157"/>
    <x v="157"/>
    <x v="156"/>
    <x v="68"/>
    <x v="138"/>
    <x v="1"/>
    <x v="0"/>
    <x v="0"/>
    <x v="157"/>
    <x v="157"/>
    <x v="0"/>
    <x v="84"/>
    <x v="1"/>
    <x v="2"/>
    <x v="50"/>
    <x v="143"/>
    <x v="0"/>
    <x v="2"/>
    <x v="157"/>
    <x v="157"/>
  </r>
  <r>
    <x v="158"/>
    <x v="158"/>
    <x v="157"/>
    <x v="10"/>
    <x v="117"/>
    <x v="1"/>
    <x v="0"/>
    <x v="0"/>
    <x v="158"/>
    <x v="158"/>
    <x v="0"/>
    <x v="78"/>
    <x v="1"/>
    <x v="2"/>
    <x v="50"/>
    <x v="121"/>
    <x v="0"/>
    <x v="2"/>
    <x v="158"/>
    <x v="158"/>
  </r>
  <r>
    <x v="159"/>
    <x v="159"/>
    <x v="158"/>
    <x v="69"/>
    <x v="115"/>
    <x v="1"/>
    <x v="0"/>
    <x v="0"/>
    <x v="159"/>
    <x v="159"/>
    <x v="0"/>
    <x v="29"/>
    <x v="1"/>
    <x v="2"/>
    <x v="50"/>
    <x v="119"/>
    <x v="0"/>
    <x v="2"/>
    <x v="159"/>
    <x v="159"/>
  </r>
  <r>
    <x v="160"/>
    <x v="160"/>
    <x v="159"/>
    <x v="10"/>
    <x v="117"/>
    <x v="2"/>
    <x v="0"/>
    <x v="0"/>
    <x v="160"/>
    <x v="160"/>
    <x v="0"/>
    <x v="78"/>
    <x v="1"/>
    <x v="3"/>
    <x v="50"/>
    <x v="121"/>
    <x v="0"/>
    <x v="3"/>
    <x v="160"/>
    <x v="160"/>
  </r>
  <r>
    <x v="161"/>
    <x v="161"/>
    <x v="160"/>
    <x v="63"/>
    <x v="139"/>
    <x v="2"/>
    <x v="0"/>
    <x v="0"/>
    <x v="161"/>
    <x v="161"/>
    <x v="0"/>
    <x v="29"/>
    <x v="1"/>
    <x v="3"/>
    <x v="50"/>
    <x v="144"/>
    <x v="0"/>
    <x v="3"/>
    <x v="161"/>
    <x v="161"/>
  </r>
  <r>
    <x v="162"/>
    <x v="162"/>
    <x v="161"/>
    <x v="70"/>
    <x v="140"/>
    <x v="2"/>
    <x v="0"/>
    <x v="0"/>
    <x v="162"/>
    <x v="162"/>
    <x v="0"/>
    <x v="73"/>
    <x v="1"/>
    <x v="3"/>
    <x v="63"/>
    <x v="145"/>
    <x v="0"/>
    <x v="3"/>
    <x v="162"/>
    <x v="162"/>
  </r>
  <r>
    <x v="163"/>
    <x v="163"/>
    <x v="162"/>
    <x v="71"/>
    <x v="117"/>
    <x v="2"/>
    <x v="0"/>
    <x v="0"/>
    <x v="163"/>
    <x v="163"/>
    <x v="0"/>
    <x v="78"/>
    <x v="1"/>
    <x v="3"/>
    <x v="50"/>
    <x v="121"/>
    <x v="0"/>
    <x v="3"/>
    <x v="163"/>
    <x v="163"/>
  </r>
  <r>
    <x v="164"/>
    <x v="164"/>
    <x v="163"/>
    <x v="72"/>
    <x v="141"/>
    <x v="2"/>
    <x v="0"/>
    <x v="0"/>
    <x v="164"/>
    <x v="164"/>
    <x v="0"/>
    <x v="63"/>
    <x v="1"/>
    <x v="3"/>
    <x v="60"/>
    <x v="146"/>
    <x v="0"/>
    <x v="3"/>
    <x v="164"/>
    <x v="164"/>
  </r>
  <r>
    <x v="165"/>
    <x v="165"/>
    <x v="164"/>
    <x v="73"/>
    <x v="117"/>
    <x v="2"/>
    <x v="1"/>
    <x v="1"/>
    <x v="165"/>
    <x v="165"/>
    <x v="0"/>
    <x v="78"/>
    <x v="1"/>
    <x v="3"/>
    <x v="50"/>
    <x v="121"/>
    <x v="0"/>
    <x v="3"/>
    <x v="165"/>
    <x v="165"/>
  </r>
  <r>
    <x v="166"/>
    <x v="166"/>
    <x v="165"/>
    <x v="10"/>
    <x v="142"/>
    <x v="2"/>
    <x v="0"/>
    <x v="0"/>
    <x v="166"/>
    <x v="166"/>
    <x v="0"/>
    <x v="29"/>
    <x v="1"/>
    <x v="3"/>
    <x v="64"/>
    <x v="147"/>
    <x v="0"/>
    <x v="3"/>
    <x v="166"/>
    <x v="166"/>
  </r>
  <r>
    <x v="167"/>
    <x v="167"/>
    <x v="166"/>
    <x v="74"/>
    <x v="143"/>
    <x v="2"/>
    <x v="0"/>
    <x v="0"/>
    <x v="167"/>
    <x v="167"/>
    <x v="0"/>
    <x v="84"/>
    <x v="1"/>
    <x v="3"/>
    <x v="50"/>
    <x v="148"/>
    <x v="0"/>
    <x v="3"/>
    <x v="167"/>
    <x v="167"/>
  </r>
  <r>
    <x v="168"/>
    <x v="168"/>
    <x v="167"/>
    <x v="6"/>
    <x v="144"/>
    <x v="2"/>
    <x v="0"/>
    <x v="0"/>
    <x v="168"/>
    <x v="168"/>
    <x v="0"/>
    <x v="83"/>
    <x v="1"/>
    <x v="3"/>
    <x v="65"/>
    <x v="149"/>
    <x v="0"/>
    <x v="3"/>
    <x v="168"/>
    <x v="168"/>
  </r>
  <r>
    <x v="169"/>
    <x v="169"/>
    <x v="168"/>
    <x v="30"/>
    <x v="145"/>
    <x v="2"/>
    <x v="1"/>
    <x v="1"/>
    <x v="169"/>
    <x v="169"/>
    <x v="0"/>
    <x v="73"/>
    <x v="1"/>
    <x v="3"/>
    <x v="66"/>
    <x v="150"/>
    <x v="0"/>
    <x v="3"/>
    <x v="169"/>
    <x v="169"/>
  </r>
  <r>
    <x v="170"/>
    <x v="170"/>
    <x v="169"/>
    <x v="3"/>
    <x v="144"/>
    <x v="2"/>
    <x v="0"/>
    <x v="0"/>
    <x v="170"/>
    <x v="170"/>
    <x v="0"/>
    <x v="73"/>
    <x v="1"/>
    <x v="3"/>
    <x v="56"/>
    <x v="151"/>
    <x v="0"/>
    <x v="3"/>
    <x v="170"/>
    <x v="170"/>
  </r>
  <r>
    <x v="171"/>
    <x v="171"/>
    <x v="170"/>
    <x v="63"/>
    <x v="116"/>
    <x v="2"/>
    <x v="0"/>
    <x v="0"/>
    <x v="171"/>
    <x v="171"/>
    <x v="0"/>
    <x v="29"/>
    <x v="1"/>
    <x v="3"/>
    <x v="50"/>
    <x v="120"/>
    <x v="0"/>
    <x v="3"/>
    <x v="171"/>
    <x v="171"/>
  </r>
  <r>
    <x v="172"/>
    <x v="172"/>
    <x v="171"/>
    <x v="75"/>
    <x v="117"/>
    <x v="2"/>
    <x v="0"/>
    <x v="0"/>
    <x v="172"/>
    <x v="172"/>
    <x v="0"/>
    <x v="78"/>
    <x v="1"/>
    <x v="3"/>
    <x v="50"/>
    <x v="121"/>
    <x v="0"/>
    <x v="3"/>
    <x v="172"/>
    <x v="172"/>
  </r>
  <r>
    <x v="173"/>
    <x v="173"/>
    <x v="172"/>
    <x v="76"/>
    <x v="117"/>
    <x v="2"/>
    <x v="1"/>
    <x v="1"/>
    <x v="173"/>
    <x v="173"/>
    <x v="0"/>
    <x v="78"/>
    <x v="1"/>
    <x v="3"/>
    <x v="50"/>
    <x v="121"/>
    <x v="0"/>
    <x v="3"/>
    <x v="173"/>
    <x v="173"/>
  </r>
  <r>
    <x v="174"/>
    <x v="174"/>
    <x v="173"/>
    <x v="12"/>
    <x v="117"/>
    <x v="2"/>
    <x v="9"/>
    <x v="3"/>
    <x v="174"/>
    <x v="174"/>
    <x v="0"/>
    <x v="78"/>
    <x v="1"/>
    <x v="3"/>
    <x v="50"/>
    <x v="121"/>
    <x v="0"/>
    <x v="3"/>
    <x v="174"/>
    <x v="174"/>
  </r>
  <r>
    <x v="175"/>
    <x v="175"/>
    <x v="174"/>
    <x v="22"/>
    <x v="146"/>
    <x v="2"/>
    <x v="1"/>
    <x v="1"/>
    <x v="175"/>
    <x v="175"/>
    <x v="0"/>
    <x v="55"/>
    <x v="1"/>
    <x v="3"/>
    <x v="52"/>
    <x v="34"/>
    <x v="0"/>
    <x v="3"/>
    <x v="175"/>
    <x v="175"/>
  </r>
  <r>
    <x v="176"/>
    <x v="176"/>
    <x v="175"/>
    <x v="15"/>
    <x v="117"/>
    <x v="2"/>
    <x v="0"/>
    <x v="0"/>
    <x v="176"/>
    <x v="176"/>
    <x v="0"/>
    <x v="78"/>
    <x v="1"/>
    <x v="3"/>
    <x v="50"/>
    <x v="121"/>
    <x v="0"/>
    <x v="3"/>
    <x v="176"/>
    <x v="176"/>
  </r>
  <r>
    <x v="177"/>
    <x v="177"/>
    <x v="176"/>
    <x v="52"/>
    <x v="147"/>
    <x v="2"/>
    <x v="0"/>
    <x v="0"/>
    <x v="177"/>
    <x v="177"/>
    <x v="0"/>
    <x v="63"/>
    <x v="1"/>
    <x v="3"/>
    <x v="67"/>
    <x v="152"/>
    <x v="0"/>
    <x v="3"/>
    <x v="177"/>
    <x v="177"/>
  </r>
  <r>
    <x v="178"/>
    <x v="178"/>
    <x v="177"/>
    <x v="69"/>
    <x v="117"/>
    <x v="2"/>
    <x v="3"/>
    <x v="3"/>
    <x v="178"/>
    <x v="178"/>
    <x v="0"/>
    <x v="78"/>
    <x v="1"/>
    <x v="3"/>
    <x v="50"/>
    <x v="121"/>
    <x v="0"/>
    <x v="3"/>
    <x v="178"/>
    <x v="178"/>
  </r>
  <r>
    <x v="179"/>
    <x v="179"/>
    <x v="178"/>
    <x v="28"/>
    <x v="148"/>
    <x v="2"/>
    <x v="0"/>
    <x v="0"/>
    <x v="179"/>
    <x v="179"/>
    <x v="0"/>
    <x v="84"/>
    <x v="1"/>
    <x v="3"/>
    <x v="68"/>
    <x v="101"/>
    <x v="0"/>
    <x v="3"/>
    <x v="179"/>
    <x v="179"/>
  </r>
  <r>
    <x v="180"/>
    <x v="180"/>
    <x v="179"/>
    <x v="38"/>
    <x v="149"/>
    <x v="2"/>
    <x v="1"/>
    <x v="1"/>
    <x v="180"/>
    <x v="180"/>
    <x v="0"/>
    <x v="62"/>
    <x v="1"/>
    <x v="3"/>
    <x v="69"/>
    <x v="153"/>
    <x v="0"/>
    <x v="3"/>
    <x v="180"/>
    <x v="180"/>
  </r>
  <r>
    <x v="181"/>
    <x v="181"/>
    <x v="180"/>
    <x v="77"/>
    <x v="150"/>
    <x v="2"/>
    <x v="1"/>
    <x v="1"/>
    <x v="181"/>
    <x v="181"/>
    <x v="0"/>
    <x v="80"/>
    <x v="1"/>
    <x v="3"/>
    <x v="70"/>
    <x v="154"/>
    <x v="0"/>
    <x v="3"/>
    <x v="181"/>
    <x v="181"/>
  </r>
  <r>
    <x v="182"/>
    <x v="182"/>
    <x v="181"/>
    <x v="28"/>
    <x v="117"/>
    <x v="2"/>
    <x v="0"/>
    <x v="0"/>
    <x v="182"/>
    <x v="182"/>
    <x v="0"/>
    <x v="78"/>
    <x v="1"/>
    <x v="3"/>
    <x v="50"/>
    <x v="121"/>
    <x v="0"/>
    <x v="3"/>
    <x v="182"/>
    <x v="182"/>
  </r>
  <r>
    <x v="183"/>
    <x v="183"/>
    <x v="182"/>
    <x v="78"/>
    <x v="151"/>
    <x v="2"/>
    <x v="1"/>
    <x v="1"/>
    <x v="183"/>
    <x v="183"/>
    <x v="0"/>
    <x v="8"/>
    <x v="1"/>
    <x v="3"/>
    <x v="71"/>
    <x v="155"/>
    <x v="0"/>
    <x v="3"/>
    <x v="183"/>
    <x v="183"/>
  </r>
  <r>
    <x v="184"/>
    <x v="184"/>
    <x v="183"/>
    <x v="15"/>
    <x v="152"/>
    <x v="2"/>
    <x v="5"/>
    <x v="5"/>
    <x v="184"/>
    <x v="184"/>
    <x v="0"/>
    <x v="84"/>
    <x v="1"/>
    <x v="3"/>
    <x v="56"/>
    <x v="156"/>
    <x v="0"/>
    <x v="3"/>
    <x v="184"/>
    <x v="184"/>
  </r>
  <r>
    <x v="185"/>
    <x v="185"/>
    <x v="184"/>
    <x v="79"/>
    <x v="153"/>
    <x v="2"/>
    <x v="10"/>
    <x v="8"/>
    <x v="185"/>
    <x v="185"/>
    <x v="0"/>
    <x v="73"/>
    <x v="1"/>
    <x v="3"/>
    <x v="52"/>
    <x v="157"/>
    <x v="0"/>
    <x v="3"/>
    <x v="185"/>
    <x v="185"/>
  </r>
  <r>
    <x v="186"/>
    <x v="186"/>
    <x v="185"/>
    <x v="10"/>
    <x v="117"/>
    <x v="2"/>
    <x v="0"/>
    <x v="0"/>
    <x v="186"/>
    <x v="186"/>
    <x v="0"/>
    <x v="78"/>
    <x v="1"/>
    <x v="3"/>
    <x v="50"/>
    <x v="121"/>
    <x v="0"/>
    <x v="3"/>
    <x v="186"/>
    <x v="186"/>
  </r>
  <r>
    <x v="187"/>
    <x v="187"/>
    <x v="186"/>
    <x v="10"/>
    <x v="25"/>
    <x v="2"/>
    <x v="0"/>
    <x v="0"/>
    <x v="187"/>
    <x v="187"/>
    <x v="0"/>
    <x v="81"/>
    <x v="1"/>
    <x v="3"/>
    <x v="63"/>
    <x v="158"/>
    <x v="0"/>
    <x v="3"/>
    <x v="187"/>
    <x v="187"/>
  </r>
  <r>
    <x v="188"/>
    <x v="188"/>
    <x v="187"/>
    <x v="15"/>
    <x v="117"/>
    <x v="2"/>
    <x v="0"/>
    <x v="0"/>
    <x v="188"/>
    <x v="188"/>
    <x v="0"/>
    <x v="78"/>
    <x v="1"/>
    <x v="3"/>
    <x v="50"/>
    <x v="121"/>
    <x v="0"/>
    <x v="3"/>
    <x v="188"/>
    <x v="188"/>
  </r>
  <r>
    <x v="189"/>
    <x v="189"/>
    <x v="188"/>
    <x v="69"/>
    <x v="154"/>
    <x v="2"/>
    <x v="0"/>
    <x v="0"/>
    <x v="189"/>
    <x v="189"/>
    <x v="0"/>
    <x v="81"/>
    <x v="1"/>
    <x v="3"/>
    <x v="50"/>
    <x v="159"/>
    <x v="0"/>
    <x v="3"/>
    <x v="189"/>
    <x v="189"/>
  </r>
  <r>
    <x v="190"/>
    <x v="190"/>
    <x v="189"/>
    <x v="14"/>
    <x v="155"/>
    <x v="2"/>
    <x v="0"/>
    <x v="0"/>
    <x v="190"/>
    <x v="190"/>
    <x v="0"/>
    <x v="29"/>
    <x v="1"/>
    <x v="3"/>
    <x v="50"/>
    <x v="73"/>
    <x v="0"/>
    <x v="3"/>
    <x v="190"/>
    <x v="190"/>
  </r>
  <r>
    <x v="191"/>
    <x v="191"/>
    <x v="190"/>
    <x v="10"/>
    <x v="156"/>
    <x v="2"/>
    <x v="2"/>
    <x v="2"/>
    <x v="191"/>
    <x v="191"/>
    <x v="0"/>
    <x v="83"/>
    <x v="1"/>
    <x v="3"/>
    <x v="62"/>
    <x v="160"/>
    <x v="0"/>
    <x v="3"/>
    <x v="191"/>
    <x v="191"/>
  </r>
  <r>
    <x v="192"/>
    <x v="192"/>
    <x v="191"/>
    <x v="80"/>
    <x v="157"/>
    <x v="2"/>
    <x v="0"/>
    <x v="0"/>
    <x v="192"/>
    <x v="192"/>
    <x v="0"/>
    <x v="83"/>
    <x v="1"/>
    <x v="3"/>
    <x v="50"/>
    <x v="161"/>
    <x v="0"/>
    <x v="3"/>
    <x v="192"/>
    <x v="192"/>
  </r>
  <r>
    <x v="193"/>
    <x v="193"/>
    <x v="192"/>
    <x v="28"/>
    <x v="117"/>
    <x v="2"/>
    <x v="1"/>
    <x v="1"/>
    <x v="193"/>
    <x v="193"/>
    <x v="0"/>
    <x v="78"/>
    <x v="1"/>
    <x v="3"/>
    <x v="50"/>
    <x v="121"/>
    <x v="0"/>
    <x v="3"/>
    <x v="193"/>
    <x v="193"/>
  </r>
  <r>
    <x v="194"/>
    <x v="194"/>
    <x v="193"/>
    <x v="30"/>
    <x v="158"/>
    <x v="2"/>
    <x v="1"/>
    <x v="1"/>
    <x v="194"/>
    <x v="194"/>
    <x v="0"/>
    <x v="83"/>
    <x v="1"/>
    <x v="3"/>
    <x v="50"/>
    <x v="120"/>
    <x v="0"/>
    <x v="3"/>
    <x v="194"/>
    <x v="194"/>
  </r>
  <r>
    <x v="195"/>
    <x v="195"/>
    <x v="194"/>
    <x v="71"/>
    <x v="117"/>
    <x v="2"/>
    <x v="0"/>
    <x v="0"/>
    <x v="195"/>
    <x v="195"/>
    <x v="0"/>
    <x v="78"/>
    <x v="1"/>
    <x v="3"/>
    <x v="50"/>
    <x v="121"/>
    <x v="0"/>
    <x v="3"/>
    <x v="195"/>
    <x v="195"/>
  </r>
  <r>
    <x v="196"/>
    <x v="196"/>
    <x v="195"/>
    <x v="8"/>
    <x v="159"/>
    <x v="2"/>
    <x v="1"/>
    <x v="1"/>
    <x v="196"/>
    <x v="196"/>
    <x v="0"/>
    <x v="10"/>
    <x v="1"/>
    <x v="3"/>
    <x v="72"/>
    <x v="162"/>
    <x v="0"/>
    <x v="3"/>
    <x v="196"/>
    <x v="196"/>
  </r>
  <r>
    <x v="197"/>
    <x v="197"/>
    <x v="196"/>
    <x v="30"/>
    <x v="160"/>
    <x v="2"/>
    <x v="1"/>
    <x v="1"/>
    <x v="197"/>
    <x v="197"/>
    <x v="0"/>
    <x v="22"/>
    <x v="1"/>
    <x v="3"/>
    <x v="54"/>
    <x v="163"/>
    <x v="0"/>
    <x v="3"/>
    <x v="197"/>
    <x v="197"/>
  </r>
  <r>
    <x v="198"/>
    <x v="198"/>
    <x v="197"/>
    <x v="31"/>
    <x v="161"/>
    <x v="2"/>
    <x v="0"/>
    <x v="0"/>
    <x v="198"/>
    <x v="198"/>
    <x v="0"/>
    <x v="79"/>
    <x v="1"/>
    <x v="3"/>
    <x v="60"/>
    <x v="164"/>
    <x v="0"/>
    <x v="3"/>
    <x v="198"/>
    <x v="198"/>
  </r>
  <r>
    <x v="199"/>
    <x v="199"/>
    <x v="198"/>
    <x v="3"/>
    <x v="117"/>
    <x v="2"/>
    <x v="0"/>
    <x v="0"/>
    <x v="199"/>
    <x v="199"/>
    <x v="0"/>
    <x v="78"/>
    <x v="1"/>
    <x v="3"/>
    <x v="50"/>
    <x v="121"/>
    <x v="0"/>
    <x v="3"/>
    <x v="199"/>
    <x v="199"/>
  </r>
  <r>
    <x v="200"/>
    <x v="200"/>
    <x v="199"/>
    <x v="12"/>
    <x v="162"/>
    <x v="2"/>
    <x v="0"/>
    <x v="0"/>
    <x v="200"/>
    <x v="200"/>
    <x v="0"/>
    <x v="59"/>
    <x v="1"/>
    <x v="3"/>
    <x v="73"/>
    <x v="165"/>
    <x v="0"/>
    <x v="3"/>
    <x v="200"/>
    <x v="200"/>
  </r>
  <r>
    <x v="201"/>
    <x v="201"/>
    <x v="200"/>
    <x v="81"/>
    <x v="163"/>
    <x v="2"/>
    <x v="0"/>
    <x v="0"/>
    <x v="201"/>
    <x v="201"/>
    <x v="0"/>
    <x v="63"/>
    <x v="1"/>
    <x v="3"/>
    <x v="74"/>
    <x v="166"/>
    <x v="0"/>
    <x v="3"/>
    <x v="201"/>
    <x v="201"/>
  </r>
  <r>
    <x v="202"/>
    <x v="202"/>
    <x v="201"/>
    <x v="12"/>
    <x v="117"/>
    <x v="2"/>
    <x v="0"/>
    <x v="0"/>
    <x v="202"/>
    <x v="202"/>
    <x v="0"/>
    <x v="78"/>
    <x v="1"/>
    <x v="3"/>
    <x v="50"/>
    <x v="121"/>
    <x v="0"/>
    <x v="3"/>
    <x v="202"/>
    <x v="202"/>
  </r>
  <r>
    <x v="203"/>
    <x v="203"/>
    <x v="202"/>
    <x v="30"/>
    <x v="164"/>
    <x v="2"/>
    <x v="1"/>
    <x v="1"/>
    <x v="203"/>
    <x v="203"/>
    <x v="0"/>
    <x v="22"/>
    <x v="1"/>
    <x v="3"/>
    <x v="75"/>
    <x v="167"/>
    <x v="0"/>
    <x v="3"/>
    <x v="203"/>
    <x v="203"/>
  </r>
  <r>
    <x v="204"/>
    <x v="204"/>
    <x v="203"/>
    <x v="82"/>
    <x v="165"/>
    <x v="2"/>
    <x v="2"/>
    <x v="2"/>
    <x v="204"/>
    <x v="204"/>
    <x v="0"/>
    <x v="86"/>
    <x v="1"/>
    <x v="3"/>
    <x v="76"/>
    <x v="168"/>
    <x v="0"/>
    <x v="3"/>
    <x v="204"/>
    <x v="204"/>
  </r>
  <r>
    <x v="205"/>
    <x v="205"/>
    <x v="204"/>
    <x v="6"/>
    <x v="166"/>
    <x v="2"/>
    <x v="0"/>
    <x v="0"/>
    <x v="205"/>
    <x v="205"/>
    <x v="0"/>
    <x v="57"/>
    <x v="1"/>
    <x v="3"/>
    <x v="63"/>
    <x v="169"/>
    <x v="0"/>
    <x v="3"/>
    <x v="205"/>
    <x v="205"/>
  </r>
  <r>
    <x v="206"/>
    <x v="206"/>
    <x v="205"/>
    <x v="83"/>
    <x v="117"/>
    <x v="2"/>
    <x v="0"/>
    <x v="0"/>
    <x v="206"/>
    <x v="206"/>
    <x v="0"/>
    <x v="78"/>
    <x v="1"/>
    <x v="3"/>
    <x v="50"/>
    <x v="121"/>
    <x v="0"/>
    <x v="3"/>
    <x v="206"/>
    <x v="206"/>
  </r>
  <r>
    <x v="207"/>
    <x v="207"/>
    <x v="206"/>
    <x v="32"/>
    <x v="167"/>
    <x v="2"/>
    <x v="5"/>
    <x v="5"/>
    <x v="207"/>
    <x v="207"/>
    <x v="0"/>
    <x v="62"/>
    <x v="1"/>
    <x v="3"/>
    <x v="77"/>
    <x v="170"/>
    <x v="0"/>
    <x v="3"/>
    <x v="207"/>
    <x v="207"/>
  </r>
  <r>
    <x v="208"/>
    <x v="208"/>
    <x v="207"/>
    <x v="63"/>
    <x v="117"/>
    <x v="2"/>
    <x v="2"/>
    <x v="2"/>
    <x v="208"/>
    <x v="208"/>
    <x v="0"/>
    <x v="78"/>
    <x v="1"/>
    <x v="3"/>
    <x v="50"/>
    <x v="121"/>
    <x v="0"/>
    <x v="3"/>
    <x v="208"/>
    <x v="208"/>
  </r>
  <r>
    <x v="209"/>
    <x v="209"/>
    <x v="208"/>
    <x v="31"/>
    <x v="117"/>
    <x v="2"/>
    <x v="0"/>
    <x v="0"/>
    <x v="209"/>
    <x v="209"/>
    <x v="0"/>
    <x v="78"/>
    <x v="1"/>
    <x v="3"/>
    <x v="50"/>
    <x v="121"/>
    <x v="0"/>
    <x v="3"/>
    <x v="209"/>
    <x v="209"/>
  </r>
  <r>
    <x v="210"/>
    <x v="210"/>
    <x v="209"/>
    <x v="14"/>
    <x v="168"/>
    <x v="2"/>
    <x v="0"/>
    <x v="0"/>
    <x v="210"/>
    <x v="210"/>
    <x v="0"/>
    <x v="51"/>
    <x v="1"/>
    <x v="3"/>
    <x v="78"/>
    <x v="171"/>
    <x v="0"/>
    <x v="3"/>
    <x v="210"/>
    <x v="210"/>
  </r>
  <r>
    <x v="211"/>
    <x v="211"/>
    <x v="210"/>
    <x v="10"/>
    <x v="169"/>
    <x v="2"/>
    <x v="0"/>
    <x v="0"/>
    <x v="211"/>
    <x v="211"/>
    <x v="0"/>
    <x v="8"/>
    <x v="1"/>
    <x v="3"/>
    <x v="79"/>
    <x v="172"/>
    <x v="0"/>
    <x v="3"/>
    <x v="211"/>
    <x v="211"/>
  </r>
  <r>
    <x v="212"/>
    <x v="212"/>
    <x v="211"/>
    <x v="84"/>
    <x v="116"/>
    <x v="2"/>
    <x v="0"/>
    <x v="0"/>
    <x v="212"/>
    <x v="212"/>
    <x v="0"/>
    <x v="29"/>
    <x v="1"/>
    <x v="3"/>
    <x v="50"/>
    <x v="120"/>
    <x v="0"/>
    <x v="3"/>
    <x v="212"/>
    <x v="212"/>
  </r>
  <r>
    <x v="213"/>
    <x v="213"/>
    <x v="212"/>
    <x v="63"/>
    <x v="170"/>
    <x v="2"/>
    <x v="0"/>
    <x v="0"/>
    <x v="213"/>
    <x v="213"/>
    <x v="0"/>
    <x v="29"/>
    <x v="1"/>
    <x v="3"/>
    <x v="50"/>
    <x v="135"/>
    <x v="0"/>
    <x v="3"/>
    <x v="213"/>
    <x v="213"/>
  </r>
  <r>
    <x v="214"/>
    <x v="214"/>
    <x v="213"/>
    <x v="78"/>
    <x v="116"/>
    <x v="2"/>
    <x v="0"/>
    <x v="0"/>
    <x v="214"/>
    <x v="214"/>
    <x v="0"/>
    <x v="29"/>
    <x v="1"/>
    <x v="3"/>
    <x v="50"/>
    <x v="120"/>
    <x v="0"/>
    <x v="3"/>
    <x v="214"/>
    <x v="214"/>
  </r>
  <r>
    <x v="215"/>
    <x v="215"/>
    <x v="214"/>
    <x v="85"/>
    <x v="115"/>
    <x v="2"/>
    <x v="1"/>
    <x v="1"/>
    <x v="215"/>
    <x v="215"/>
    <x v="0"/>
    <x v="29"/>
    <x v="1"/>
    <x v="3"/>
    <x v="50"/>
    <x v="119"/>
    <x v="0"/>
    <x v="3"/>
    <x v="215"/>
    <x v="215"/>
  </r>
  <r>
    <x v="216"/>
    <x v="216"/>
    <x v="215"/>
    <x v="63"/>
    <x v="171"/>
    <x v="2"/>
    <x v="0"/>
    <x v="0"/>
    <x v="216"/>
    <x v="216"/>
    <x v="0"/>
    <x v="87"/>
    <x v="1"/>
    <x v="3"/>
    <x v="80"/>
    <x v="173"/>
    <x v="0"/>
    <x v="3"/>
    <x v="216"/>
    <x v="216"/>
  </r>
  <r>
    <x v="217"/>
    <x v="217"/>
    <x v="216"/>
    <x v="57"/>
    <x v="172"/>
    <x v="2"/>
    <x v="11"/>
    <x v="9"/>
    <x v="217"/>
    <x v="217"/>
    <x v="0"/>
    <x v="44"/>
    <x v="1"/>
    <x v="3"/>
    <x v="81"/>
    <x v="174"/>
    <x v="0"/>
    <x v="3"/>
    <x v="217"/>
    <x v="217"/>
  </r>
  <r>
    <x v="218"/>
    <x v="218"/>
    <x v="217"/>
    <x v="10"/>
    <x v="173"/>
    <x v="2"/>
    <x v="0"/>
    <x v="0"/>
    <x v="218"/>
    <x v="218"/>
    <x v="0"/>
    <x v="29"/>
    <x v="1"/>
    <x v="3"/>
    <x v="53"/>
    <x v="101"/>
    <x v="0"/>
    <x v="3"/>
    <x v="218"/>
    <x v="218"/>
  </r>
  <r>
    <x v="219"/>
    <x v="219"/>
    <x v="218"/>
    <x v="63"/>
    <x v="174"/>
    <x v="2"/>
    <x v="0"/>
    <x v="0"/>
    <x v="219"/>
    <x v="219"/>
    <x v="0"/>
    <x v="88"/>
    <x v="1"/>
    <x v="3"/>
    <x v="82"/>
    <x v="175"/>
    <x v="0"/>
    <x v="3"/>
    <x v="219"/>
    <x v="219"/>
  </r>
  <r>
    <x v="220"/>
    <x v="220"/>
    <x v="219"/>
    <x v="63"/>
    <x v="175"/>
    <x v="2"/>
    <x v="0"/>
    <x v="0"/>
    <x v="220"/>
    <x v="220"/>
    <x v="0"/>
    <x v="83"/>
    <x v="1"/>
    <x v="3"/>
    <x v="60"/>
    <x v="176"/>
    <x v="0"/>
    <x v="3"/>
    <x v="220"/>
    <x v="220"/>
  </r>
  <r>
    <x v="221"/>
    <x v="221"/>
    <x v="220"/>
    <x v="63"/>
    <x v="117"/>
    <x v="2"/>
    <x v="0"/>
    <x v="0"/>
    <x v="221"/>
    <x v="221"/>
    <x v="0"/>
    <x v="78"/>
    <x v="1"/>
    <x v="3"/>
    <x v="50"/>
    <x v="121"/>
    <x v="0"/>
    <x v="3"/>
    <x v="221"/>
    <x v="221"/>
  </r>
  <r>
    <x v="222"/>
    <x v="222"/>
    <x v="221"/>
    <x v="28"/>
    <x v="176"/>
    <x v="2"/>
    <x v="0"/>
    <x v="0"/>
    <x v="222"/>
    <x v="222"/>
    <x v="0"/>
    <x v="84"/>
    <x v="1"/>
    <x v="3"/>
    <x v="55"/>
    <x v="177"/>
    <x v="0"/>
    <x v="3"/>
    <x v="222"/>
    <x v="222"/>
  </r>
  <r>
    <x v="223"/>
    <x v="223"/>
    <x v="222"/>
    <x v="86"/>
    <x v="117"/>
    <x v="2"/>
    <x v="0"/>
    <x v="0"/>
    <x v="223"/>
    <x v="223"/>
    <x v="0"/>
    <x v="78"/>
    <x v="1"/>
    <x v="3"/>
    <x v="50"/>
    <x v="121"/>
    <x v="0"/>
    <x v="3"/>
    <x v="223"/>
    <x v="223"/>
  </r>
  <r>
    <x v="224"/>
    <x v="224"/>
    <x v="223"/>
    <x v="87"/>
    <x v="117"/>
    <x v="2"/>
    <x v="2"/>
    <x v="2"/>
    <x v="224"/>
    <x v="224"/>
    <x v="0"/>
    <x v="78"/>
    <x v="1"/>
    <x v="3"/>
    <x v="50"/>
    <x v="121"/>
    <x v="0"/>
    <x v="3"/>
    <x v="224"/>
    <x v="224"/>
  </r>
  <r>
    <x v="225"/>
    <x v="225"/>
    <x v="224"/>
    <x v="48"/>
    <x v="117"/>
    <x v="2"/>
    <x v="0"/>
    <x v="0"/>
    <x v="225"/>
    <x v="225"/>
    <x v="0"/>
    <x v="78"/>
    <x v="1"/>
    <x v="3"/>
    <x v="50"/>
    <x v="121"/>
    <x v="0"/>
    <x v="3"/>
    <x v="225"/>
    <x v="225"/>
  </r>
  <r>
    <x v="226"/>
    <x v="226"/>
    <x v="225"/>
    <x v="88"/>
    <x v="156"/>
    <x v="2"/>
    <x v="1"/>
    <x v="1"/>
    <x v="226"/>
    <x v="226"/>
    <x v="0"/>
    <x v="84"/>
    <x v="1"/>
    <x v="3"/>
    <x v="60"/>
    <x v="178"/>
    <x v="0"/>
    <x v="3"/>
    <x v="226"/>
    <x v="226"/>
  </r>
  <r>
    <x v="227"/>
    <x v="227"/>
    <x v="226"/>
    <x v="89"/>
    <x v="117"/>
    <x v="2"/>
    <x v="0"/>
    <x v="0"/>
    <x v="227"/>
    <x v="227"/>
    <x v="0"/>
    <x v="78"/>
    <x v="1"/>
    <x v="3"/>
    <x v="50"/>
    <x v="121"/>
    <x v="0"/>
    <x v="3"/>
    <x v="227"/>
    <x v="227"/>
  </r>
  <r>
    <x v="228"/>
    <x v="228"/>
    <x v="227"/>
    <x v="6"/>
    <x v="117"/>
    <x v="2"/>
    <x v="1"/>
    <x v="1"/>
    <x v="228"/>
    <x v="228"/>
    <x v="0"/>
    <x v="78"/>
    <x v="1"/>
    <x v="3"/>
    <x v="50"/>
    <x v="121"/>
    <x v="0"/>
    <x v="3"/>
    <x v="228"/>
    <x v="228"/>
  </r>
  <r>
    <x v="229"/>
    <x v="229"/>
    <x v="228"/>
    <x v="9"/>
    <x v="117"/>
    <x v="2"/>
    <x v="12"/>
    <x v="3"/>
    <x v="229"/>
    <x v="229"/>
    <x v="0"/>
    <x v="78"/>
    <x v="1"/>
    <x v="3"/>
    <x v="50"/>
    <x v="121"/>
    <x v="0"/>
    <x v="3"/>
    <x v="229"/>
    <x v="229"/>
  </r>
  <r>
    <x v="230"/>
    <x v="230"/>
    <x v="229"/>
    <x v="36"/>
    <x v="177"/>
    <x v="2"/>
    <x v="0"/>
    <x v="0"/>
    <x v="230"/>
    <x v="230"/>
    <x v="0"/>
    <x v="84"/>
    <x v="1"/>
    <x v="3"/>
    <x v="50"/>
    <x v="179"/>
    <x v="0"/>
    <x v="3"/>
    <x v="230"/>
    <x v="230"/>
  </r>
  <r>
    <x v="231"/>
    <x v="231"/>
    <x v="230"/>
    <x v="86"/>
    <x v="117"/>
    <x v="2"/>
    <x v="0"/>
    <x v="0"/>
    <x v="231"/>
    <x v="231"/>
    <x v="0"/>
    <x v="78"/>
    <x v="1"/>
    <x v="3"/>
    <x v="50"/>
    <x v="121"/>
    <x v="0"/>
    <x v="3"/>
    <x v="231"/>
    <x v="231"/>
  </r>
  <r>
    <x v="232"/>
    <x v="232"/>
    <x v="231"/>
    <x v="23"/>
    <x v="178"/>
    <x v="2"/>
    <x v="1"/>
    <x v="1"/>
    <x v="232"/>
    <x v="232"/>
    <x v="0"/>
    <x v="63"/>
    <x v="1"/>
    <x v="3"/>
    <x v="56"/>
    <x v="180"/>
    <x v="0"/>
    <x v="3"/>
    <x v="232"/>
    <x v="232"/>
  </r>
  <r>
    <x v="233"/>
    <x v="233"/>
    <x v="232"/>
    <x v="90"/>
    <x v="117"/>
    <x v="2"/>
    <x v="0"/>
    <x v="0"/>
    <x v="233"/>
    <x v="233"/>
    <x v="0"/>
    <x v="78"/>
    <x v="1"/>
    <x v="3"/>
    <x v="50"/>
    <x v="121"/>
    <x v="0"/>
    <x v="3"/>
    <x v="233"/>
    <x v="233"/>
  </r>
  <r>
    <x v="234"/>
    <x v="234"/>
    <x v="233"/>
    <x v="28"/>
    <x v="149"/>
    <x v="2"/>
    <x v="0"/>
    <x v="0"/>
    <x v="234"/>
    <x v="234"/>
    <x v="0"/>
    <x v="81"/>
    <x v="1"/>
    <x v="3"/>
    <x v="67"/>
    <x v="181"/>
    <x v="0"/>
    <x v="3"/>
    <x v="234"/>
    <x v="234"/>
  </r>
  <r>
    <x v="235"/>
    <x v="235"/>
    <x v="234"/>
    <x v="3"/>
    <x v="117"/>
    <x v="2"/>
    <x v="0"/>
    <x v="0"/>
    <x v="235"/>
    <x v="235"/>
    <x v="0"/>
    <x v="78"/>
    <x v="1"/>
    <x v="3"/>
    <x v="50"/>
    <x v="121"/>
    <x v="0"/>
    <x v="3"/>
    <x v="235"/>
    <x v="235"/>
  </r>
  <r>
    <x v="236"/>
    <x v="236"/>
    <x v="235"/>
    <x v="60"/>
    <x v="117"/>
    <x v="2"/>
    <x v="0"/>
    <x v="0"/>
    <x v="236"/>
    <x v="236"/>
    <x v="0"/>
    <x v="78"/>
    <x v="1"/>
    <x v="3"/>
    <x v="50"/>
    <x v="121"/>
    <x v="0"/>
    <x v="3"/>
    <x v="236"/>
    <x v="236"/>
  </r>
  <r>
    <x v="237"/>
    <x v="237"/>
    <x v="236"/>
    <x v="36"/>
    <x v="155"/>
    <x v="2"/>
    <x v="0"/>
    <x v="0"/>
    <x v="237"/>
    <x v="237"/>
    <x v="0"/>
    <x v="29"/>
    <x v="1"/>
    <x v="3"/>
    <x v="50"/>
    <x v="73"/>
    <x v="0"/>
    <x v="3"/>
    <x v="237"/>
    <x v="237"/>
  </r>
  <r>
    <x v="238"/>
    <x v="238"/>
    <x v="237"/>
    <x v="91"/>
    <x v="117"/>
    <x v="2"/>
    <x v="0"/>
    <x v="0"/>
    <x v="238"/>
    <x v="238"/>
    <x v="0"/>
    <x v="78"/>
    <x v="1"/>
    <x v="3"/>
    <x v="50"/>
    <x v="121"/>
    <x v="0"/>
    <x v="3"/>
    <x v="238"/>
    <x v="238"/>
  </r>
  <r>
    <x v="239"/>
    <x v="239"/>
    <x v="238"/>
    <x v="28"/>
    <x v="156"/>
    <x v="2"/>
    <x v="2"/>
    <x v="2"/>
    <x v="239"/>
    <x v="239"/>
    <x v="0"/>
    <x v="81"/>
    <x v="1"/>
    <x v="3"/>
    <x v="78"/>
    <x v="73"/>
    <x v="0"/>
    <x v="3"/>
    <x v="239"/>
    <x v="239"/>
  </r>
  <r>
    <x v="240"/>
    <x v="240"/>
    <x v="239"/>
    <x v="36"/>
    <x v="179"/>
    <x v="0"/>
    <x v="0"/>
    <x v="0"/>
    <x v="240"/>
    <x v="240"/>
    <x v="1"/>
    <x v="89"/>
    <x v="0"/>
    <x v="4"/>
    <x v="29"/>
    <x v="182"/>
    <x v="0"/>
    <x v="4"/>
    <x v="240"/>
    <x v="240"/>
  </r>
  <r>
    <x v="241"/>
    <x v="241"/>
    <x v="240"/>
    <x v="92"/>
    <x v="180"/>
    <x v="0"/>
    <x v="0"/>
    <x v="0"/>
    <x v="241"/>
    <x v="241"/>
    <x v="1"/>
    <x v="90"/>
    <x v="0"/>
    <x v="4"/>
    <x v="40"/>
    <x v="183"/>
    <x v="0"/>
    <x v="4"/>
    <x v="241"/>
    <x v="241"/>
  </r>
  <r>
    <x v="242"/>
    <x v="242"/>
    <x v="241"/>
    <x v="93"/>
    <x v="181"/>
    <x v="0"/>
    <x v="0"/>
    <x v="0"/>
    <x v="242"/>
    <x v="242"/>
    <x v="1"/>
    <x v="91"/>
    <x v="0"/>
    <x v="4"/>
    <x v="40"/>
    <x v="184"/>
    <x v="0"/>
    <x v="4"/>
    <x v="242"/>
    <x v="242"/>
  </r>
  <r>
    <x v="243"/>
    <x v="243"/>
    <x v="242"/>
    <x v="31"/>
    <x v="182"/>
    <x v="0"/>
    <x v="0"/>
    <x v="0"/>
    <x v="243"/>
    <x v="243"/>
    <x v="1"/>
    <x v="92"/>
    <x v="0"/>
    <x v="4"/>
    <x v="33"/>
    <x v="185"/>
    <x v="0"/>
    <x v="4"/>
    <x v="243"/>
    <x v="243"/>
  </r>
  <r>
    <x v="244"/>
    <x v="244"/>
    <x v="243"/>
    <x v="8"/>
    <x v="183"/>
    <x v="0"/>
    <x v="0"/>
    <x v="0"/>
    <x v="244"/>
    <x v="244"/>
    <x v="1"/>
    <x v="87"/>
    <x v="0"/>
    <x v="4"/>
    <x v="35"/>
    <x v="186"/>
    <x v="0"/>
    <x v="4"/>
    <x v="244"/>
    <x v="244"/>
  </r>
  <r>
    <x v="245"/>
    <x v="245"/>
    <x v="244"/>
    <x v="10"/>
    <x v="184"/>
    <x v="0"/>
    <x v="0"/>
    <x v="0"/>
    <x v="245"/>
    <x v="245"/>
    <x v="1"/>
    <x v="93"/>
    <x v="0"/>
    <x v="4"/>
    <x v="3"/>
    <x v="187"/>
    <x v="0"/>
    <x v="4"/>
    <x v="245"/>
    <x v="245"/>
  </r>
  <r>
    <x v="246"/>
    <x v="246"/>
    <x v="245"/>
    <x v="10"/>
    <x v="185"/>
    <x v="0"/>
    <x v="0"/>
    <x v="0"/>
    <x v="246"/>
    <x v="246"/>
    <x v="1"/>
    <x v="94"/>
    <x v="0"/>
    <x v="4"/>
    <x v="83"/>
    <x v="188"/>
    <x v="0"/>
    <x v="4"/>
    <x v="246"/>
    <x v="246"/>
  </r>
  <r>
    <x v="247"/>
    <x v="247"/>
    <x v="246"/>
    <x v="10"/>
    <x v="186"/>
    <x v="0"/>
    <x v="0"/>
    <x v="0"/>
    <x v="247"/>
    <x v="247"/>
    <x v="1"/>
    <x v="95"/>
    <x v="0"/>
    <x v="4"/>
    <x v="84"/>
    <x v="189"/>
    <x v="0"/>
    <x v="4"/>
    <x v="247"/>
    <x v="247"/>
  </r>
  <r>
    <x v="248"/>
    <x v="248"/>
    <x v="247"/>
    <x v="94"/>
    <x v="187"/>
    <x v="0"/>
    <x v="0"/>
    <x v="0"/>
    <x v="248"/>
    <x v="248"/>
    <x v="1"/>
    <x v="96"/>
    <x v="0"/>
    <x v="4"/>
    <x v="7"/>
    <x v="190"/>
    <x v="0"/>
    <x v="4"/>
    <x v="248"/>
    <x v="248"/>
  </r>
  <r>
    <x v="249"/>
    <x v="249"/>
    <x v="248"/>
    <x v="3"/>
    <x v="188"/>
    <x v="0"/>
    <x v="0"/>
    <x v="0"/>
    <x v="249"/>
    <x v="249"/>
    <x v="1"/>
    <x v="97"/>
    <x v="0"/>
    <x v="4"/>
    <x v="40"/>
    <x v="191"/>
    <x v="0"/>
    <x v="4"/>
    <x v="249"/>
    <x v="249"/>
  </r>
  <r>
    <x v="250"/>
    <x v="250"/>
    <x v="249"/>
    <x v="11"/>
    <x v="189"/>
    <x v="0"/>
    <x v="0"/>
    <x v="0"/>
    <x v="250"/>
    <x v="250"/>
    <x v="1"/>
    <x v="98"/>
    <x v="0"/>
    <x v="4"/>
    <x v="6"/>
    <x v="192"/>
    <x v="0"/>
    <x v="4"/>
    <x v="250"/>
    <x v="250"/>
  </r>
  <r>
    <x v="251"/>
    <x v="251"/>
    <x v="250"/>
    <x v="8"/>
    <x v="190"/>
    <x v="0"/>
    <x v="0"/>
    <x v="0"/>
    <x v="251"/>
    <x v="251"/>
    <x v="1"/>
    <x v="99"/>
    <x v="0"/>
    <x v="4"/>
    <x v="9"/>
    <x v="193"/>
    <x v="0"/>
    <x v="4"/>
    <x v="251"/>
    <x v="251"/>
  </r>
  <r>
    <x v="252"/>
    <x v="252"/>
    <x v="251"/>
    <x v="10"/>
    <x v="191"/>
    <x v="0"/>
    <x v="0"/>
    <x v="0"/>
    <x v="252"/>
    <x v="252"/>
    <x v="1"/>
    <x v="52"/>
    <x v="0"/>
    <x v="4"/>
    <x v="85"/>
    <x v="194"/>
    <x v="0"/>
    <x v="4"/>
    <x v="252"/>
    <x v="252"/>
  </r>
  <r>
    <x v="253"/>
    <x v="253"/>
    <x v="252"/>
    <x v="15"/>
    <x v="192"/>
    <x v="0"/>
    <x v="0"/>
    <x v="0"/>
    <x v="253"/>
    <x v="253"/>
    <x v="1"/>
    <x v="63"/>
    <x v="0"/>
    <x v="4"/>
    <x v="7"/>
    <x v="195"/>
    <x v="0"/>
    <x v="4"/>
    <x v="253"/>
    <x v="253"/>
  </r>
  <r>
    <x v="254"/>
    <x v="254"/>
    <x v="253"/>
    <x v="95"/>
    <x v="193"/>
    <x v="0"/>
    <x v="0"/>
    <x v="0"/>
    <x v="254"/>
    <x v="254"/>
    <x v="1"/>
    <x v="100"/>
    <x v="0"/>
    <x v="4"/>
    <x v="16"/>
    <x v="196"/>
    <x v="0"/>
    <x v="4"/>
    <x v="254"/>
    <x v="254"/>
  </r>
  <r>
    <x v="255"/>
    <x v="255"/>
    <x v="254"/>
    <x v="6"/>
    <x v="194"/>
    <x v="0"/>
    <x v="0"/>
    <x v="0"/>
    <x v="255"/>
    <x v="255"/>
    <x v="1"/>
    <x v="101"/>
    <x v="0"/>
    <x v="4"/>
    <x v="13"/>
    <x v="197"/>
    <x v="0"/>
    <x v="4"/>
    <x v="255"/>
    <x v="255"/>
  </r>
  <r>
    <x v="256"/>
    <x v="256"/>
    <x v="255"/>
    <x v="93"/>
    <x v="195"/>
    <x v="0"/>
    <x v="0"/>
    <x v="0"/>
    <x v="256"/>
    <x v="256"/>
    <x v="1"/>
    <x v="102"/>
    <x v="0"/>
    <x v="4"/>
    <x v="86"/>
    <x v="198"/>
    <x v="0"/>
    <x v="4"/>
    <x v="256"/>
    <x v="256"/>
  </r>
  <r>
    <x v="257"/>
    <x v="257"/>
    <x v="256"/>
    <x v="19"/>
    <x v="196"/>
    <x v="0"/>
    <x v="0"/>
    <x v="0"/>
    <x v="257"/>
    <x v="257"/>
    <x v="1"/>
    <x v="103"/>
    <x v="0"/>
    <x v="4"/>
    <x v="13"/>
    <x v="199"/>
    <x v="0"/>
    <x v="4"/>
    <x v="257"/>
    <x v="257"/>
  </r>
  <r>
    <x v="258"/>
    <x v="258"/>
    <x v="257"/>
    <x v="11"/>
    <x v="197"/>
    <x v="0"/>
    <x v="0"/>
    <x v="0"/>
    <x v="258"/>
    <x v="258"/>
    <x v="1"/>
    <x v="104"/>
    <x v="0"/>
    <x v="4"/>
    <x v="87"/>
    <x v="200"/>
    <x v="0"/>
    <x v="4"/>
    <x v="258"/>
    <x v="258"/>
  </r>
  <r>
    <x v="259"/>
    <x v="259"/>
    <x v="258"/>
    <x v="96"/>
    <x v="198"/>
    <x v="0"/>
    <x v="0"/>
    <x v="0"/>
    <x v="259"/>
    <x v="259"/>
    <x v="1"/>
    <x v="105"/>
    <x v="0"/>
    <x v="4"/>
    <x v="88"/>
    <x v="201"/>
    <x v="0"/>
    <x v="4"/>
    <x v="259"/>
    <x v="259"/>
  </r>
  <r>
    <x v="260"/>
    <x v="260"/>
    <x v="259"/>
    <x v="3"/>
    <x v="199"/>
    <x v="0"/>
    <x v="0"/>
    <x v="0"/>
    <x v="260"/>
    <x v="260"/>
    <x v="1"/>
    <x v="106"/>
    <x v="0"/>
    <x v="4"/>
    <x v="6"/>
    <x v="202"/>
    <x v="0"/>
    <x v="4"/>
    <x v="260"/>
    <x v="260"/>
  </r>
  <r>
    <x v="261"/>
    <x v="261"/>
    <x v="260"/>
    <x v="22"/>
    <x v="200"/>
    <x v="0"/>
    <x v="0"/>
    <x v="0"/>
    <x v="261"/>
    <x v="261"/>
    <x v="1"/>
    <x v="107"/>
    <x v="0"/>
    <x v="4"/>
    <x v="13"/>
    <x v="203"/>
    <x v="0"/>
    <x v="4"/>
    <x v="261"/>
    <x v="261"/>
  </r>
  <r>
    <x v="262"/>
    <x v="262"/>
    <x v="261"/>
    <x v="30"/>
    <x v="44"/>
    <x v="0"/>
    <x v="0"/>
    <x v="0"/>
    <x v="262"/>
    <x v="262"/>
    <x v="1"/>
    <x v="108"/>
    <x v="0"/>
    <x v="4"/>
    <x v="89"/>
    <x v="204"/>
    <x v="0"/>
    <x v="4"/>
    <x v="262"/>
    <x v="262"/>
  </r>
  <r>
    <x v="263"/>
    <x v="263"/>
    <x v="262"/>
    <x v="31"/>
    <x v="201"/>
    <x v="0"/>
    <x v="0"/>
    <x v="0"/>
    <x v="263"/>
    <x v="263"/>
    <x v="1"/>
    <x v="109"/>
    <x v="0"/>
    <x v="4"/>
    <x v="90"/>
    <x v="205"/>
    <x v="0"/>
    <x v="4"/>
    <x v="263"/>
    <x v="263"/>
  </r>
  <r>
    <x v="264"/>
    <x v="264"/>
    <x v="263"/>
    <x v="10"/>
    <x v="202"/>
    <x v="0"/>
    <x v="0"/>
    <x v="0"/>
    <x v="264"/>
    <x v="264"/>
    <x v="1"/>
    <x v="110"/>
    <x v="0"/>
    <x v="4"/>
    <x v="90"/>
    <x v="206"/>
    <x v="0"/>
    <x v="4"/>
    <x v="264"/>
    <x v="264"/>
  </r>
  <r>
    <x v="265"/>
    <x v="265"/>
    <x v="264"/>
    <x v="10"/>
    <x v="203"/>
    <x v="0"/>
    <x v="0"/>
    <x v="0"/>
    <x v="265"/>
    <x v="265"/>
    <x v="1"/>
    <x v="6"/>
    <x v="0"/>
    <x v="4"/>
    <x v="38"/>
    <x v="207"/>
    <x v="0"/>
    <x v="4"/>
    <x v="265"/>
    <x v="265"/>
  </r>
  <r>
    <x v="266"/>
    <x v="266"/>
    <x v="265"/>
    <x v="28"/>
    <x v="204"/>
    <x v="0"/>
    <x v="0"/>
    <x v="0"/>
    <x v="266"/>
    <x v="266"/>
    <x v="1"/>
    <x v="17"/>
    <x v="0"/>
    <x v="4"/>
    <x v="91"/>
    <x v="208"/>
    <x v="0"/>
    <x v="4"/>
    <x v="266"/>
    <x v="266"/>
  </r>
  <r>
    <x v="267"/>
    <x v="267"/>
    <x v="266"/>
    <x v="97"/>
    <x v="205"/>
    <x v="0"/>
    <x v="1"/>
    <x v="1"/>
    <x v="267"/>
    <x v="267"/>
    <x v="1"/>
    <x v="111"/>
    <x v="0"/>
    <x v="4"/>
    <x v="88"/>
    <x v="209"/>
    <x v="0"/>
    <x v="4"/>
    <x v="267"/>
    <x v="267"/>
  </r>
  <r>
    <x v="268"/>
    <x v="268"/>
    <x v="267"/>
    <x v="10"/>
    <x v="206"/>
    <x v="0"/>
    <x v="0"/>
    <x v="0"/>
    <x v="268"/>
    <x v="268"/>
    <x v="1"/>
    <x v="112"/>
    <x v="0"/>
    <x v="4"/>
    <x v="38"/>
    <x v="210"/>
    <x v="0"/>
    <x v="4"/>
    <x v="268"/>
    <x v="268"/>
  </r>
  <r>
    <x v="269"/>
    <x v="269"/>
    <x v="268"/>
    <x v="57"/>
    <x v="207"/>
    <x v="0"/>
    <x v="2"/>
    <x v="2"/>
    <x v="269"/>
    <x v="269"/>
    <x v="1"/>
    <x v="113"/>
    <x v="0"/>
    <x v="4"/>
    <x v="92"/>
    <x v="211"/>
    <x v="0"/>
    <x v="4"/>
    <x v="269"/>
    <x v="269"/>
  </r>
  <r>
    <x v="270"/>
    <x v="270"/>
    <x v="269"/>
    <x v="98"/>
    <x v="208"/>
    <x v="0"/>
    <x v="0"/>
    <x v="0"/>
    <x v="270"/>
    <x v="270"/>
    <x v="1"/>
    <x v="42"/>
    <x v="0"/>
    <x v="4"/>
    <x v="42"/>
    <x v="212"/>
    <x v="0"/>
    <x v="4"/>
    <x v="270"/>
    <x v="270"/>
  </r>
  <r>
    <x v="271"/>
    <x v="271"/>
    <x v="270"/>
    <x v="11"/>
    <x v="209"/>
    <x v="0"/>
    <x v="0"/>
    <x v="0"/>
    <x v="271"/>
    <x v="271"/>
    <x v="1"/>
    <x v="114"/>
    <x v="0"/>
    <x v="4"/>
    <x v="2"/>
    <x v="213"/>
    <x v="0"/>
    <x v="4"/>
    <x v="271"/>
    <x v="271"/>
  </r>
  <r>
    <x v="272"/>
    <x v="272"/>
    <x v="271"/>
    <x v="9"/>
    <x v="210"/>
    <x v="0"/>
    <x v="0"/>
    <x v="0"/>
    <x v="272"/>
    <x v="272"/>
    <x v="1"/>
    <x v="71"/>
    <x v="0"/>
    <x v="4"/>
    <x v="93"/>
    <x v="214"/>
    <x v="0"/>
    <x v="4"/>
    <x v="272"/>
    <x v="272"/>
  </r>
  <r>
    <x v="273"/>
    <x v="273"/>
    <x v="272"/>
    <x v="10"/>
    <x v="211"/>
    <x v="0"/>
    <x v="0"/>
    <x v="0"/>
    <x v="273"/>
    <x v="273"/>
    <x v="1"/>
    <x v="115"/>
    <x v="0"/>
    <x v="4"/>
    <x v="29"/>
    <x v="215"/>
    <x v="0"/>
    <x v="4"/>
    <x v="273"/>
    <x v="273"/>
  </r>
  <r>
    <x v="274"/>
    <x v="274"/>
    <x v="273"/>
    <x v="23"/>
    <x v="212"/>
    <x v="0"/>
    <x v="0"/>
    <x v="0"/>
    <x v="274"/>
    <x v="274"/>
    <x v="1"/>
    <x v="116"/>
    <x v="0"/>
    <x v="4"/>
    <x v="94"/>
    <x v="216"/>
    <x v="0"/>
    <x v="4"/>
    <x v="274"/>
    <x v="274"/>
  </r>
  <r>
    <x v="275"/>
    <x v="275"/>
    <x v="274"/>
    <x v="22"/>
    <x v="213"/>
    <x v="0"/>
    <x v="0"/>
    <x v="0"/>
    <x v="275"/>
    <x v="275"/>
    <x v="1"/>
    <x v="117"/>
    <x v="0"/>
    <x v="4"/>
    <x v="29"/>
    <x v="217"/>
    <x v="0"/>
    <x v="4"/>
    <x v="275"/>
    <x v="275"/>
  </r>
  <r>
    <x v="276"/>
    <x v="276"/>
    <x v="275"/>
    <x v="23"/>
    <x v="214"/>
    <x v="0"/>
    <x v="0"/>
    <x v="0"/>
    <x v="276"/>
    <x v="276"/>
    <x v="1"/>
    <x v="95"/>
    <x v="0"/>
    <x v="4"/>
    <x v="34"/>
    <x v="218"/>
    <x v="0"/>
    <x v="4"/>
    <x v="276"/>
    <x v="276"/>
  </r>
  <r>
    <x v="277"/>
    <x v="277"/>
    <x v="276"/>
    <x v="99"/>
    <x v="215"/>
    <x v="0"/>
    <x v="0"/>
    <x v="0"/>
    <x v="277"/>
    <x v="277"/>
    <x v="1"/>
    <x v="118"/>
    <x v="0"/>
    <x v="4"/>
    <x v="5"/>
    <x v="219"/>
    <x v="0"/>
    <x v="4"/>
    <x v="277"/>
    <x v="277"/>
  </r>
  <r>
    <x v="278"/>
    <x v="278"/>
    <x v="277"/>
    <x v="100"/>
    <x v="216"/>
    <x v="0"/>
    <x v="0"/>
    <x v="0"/>
    <x v="278"/>
    <x v="278"/>
    <x v="1"/>
    <x v="119"/>
    <x v="0"/>
    <x v="4"/>
    <x v="95"/>
    <x v="220"/>
    <x v="0"/>
    <x v="4"/>
    <x v="278"/>
    <x v="278"/>
  </r>
  <r>
    <x v="279"/>
    <x v="279"/>
    <x v="278"/>
    <x v="73"/>
    <x v="217"/>
    <x v="0"/>
    <x v="0"/>
    <x v="0"/>
    <x v="279"/>
    <x v="279"/>
    <x v="1"/>
    <x v="120"/>
    <x v="0"/>
    <x v="4"/>
    <x v="96"/>
    <x v="221"/>
    <x v="0"/>
    <x v="4"/>
    <x v="279"/>
    <x v="279"/>
  </r>
  <r>
    <x v="280"/>
    <x v="280"/>
    <x v="279"/>
    <x v="96"/>
    <x v="218"/>
    <x v="0"/>
    <x v="0"/>
    <x v="0"/>
    <x v="280"/>
    <x v="280"/>
    <x v="1"/>
    <x v="121"/>
    <x v="0"/>
    <x v="4"/>
    <x v="94"/>
    <x v="222"/>
    <x v="0"/>
    <x v="4"/>
    <x v="280"/>
    <x v="280"/>
  </r>
  <r>
    <x v="281"/>
    <x v="281"/>
    <x v="280"/>
    <x v="62"/>
    <x v="219"/>
    <x v="0"/>
    <x v="0"/>
    <x v="0"/>
    <x v="281"/>
    <x v="281"/>
    <x v="1"/>
    <x v="1"/>
    <x v="0"/>
    <x v="4"/>
    <x v="10"/>
    <x v="223"/>
    <x v="0"/>
    <x v="4"/>
    <x v="281"/>
    <x v="281"/>
  </r>
  <r>
    <x v="282"/>
    <x v="282"/>
    <x v="281"/>
    <x v="101"/>
    <x v="220"/>
    <x v="0"/>
    <x v="0"/>
    <x v="0"/>
    <x v="282"/>
    <x v="282"/>
    <x v="1"/>
    <x v="122"/>
    <x v="0"/>
    <x v="4"/>
    <x v="7"/>
    <x v="224"/>
    <x v="0"/>
    <x v="4"/>
    <x v="282"/>
    <x v="282"/>
  </r>
  <r>
    <x v="283"/>
    <x v="283"/>
    <x v="282"/>
    <x v="102"/>
    <x v="221"/>
    <x v="0"/>
    <x v="0"/>
    <x v="0"/>
    <x v="283"/>
    <x v="283"/>
    <x v="1"/>
    <x v="91"/>
    <x v="0"/>
    <x v="4"/>
    <x v="35"/>
    <x v="225"/>
    <x v="0"/>
    <x v="4"/>
    <x v="283"/>
    <x v="283"/>
  </r>
  <r>
    <x v="284"/>
    <x v="284"/>
    <x v="283"/>
    <x v="79"/>
    <x v="222"/>
    <x v="0"/>
    <x v="0"/>
    <x v="0"/>
    <x v="284"/>
    <x v="284"/>
    <x v="1"/>
    <x v="123"/>
    <x v="0"/>
    <x v="4"/>
    <x v="2"/>
    <x v="226"/>
    <x v="0"/>
    <x v="4"/>
    <x v="284"/>
    <x v="284"/>
  </r>
  <r>
    <x v="285"/>
    <x v="285"/>
    <x v="284"/>
    <x v="32"/>
    <x v="223"/>
    <x v="0"/>
    <x v="0"/>
    <x v="0"/>
    <x v="285"/>
    <x v="285"/>
    <x v="1"/>
    <x v="124"/>
    <x v="0"/>
    <x v="4"/>
    <x v="97"/>
    <x v="227"/>
    <x v="0"/>
    <x v="4"/>
    <x v="285"/>
    <x v="285"/>
  </r>
  <r>
    <x v="286"/>
    <x v="286"/>
    <x v="285"/>
    <x v="36"/>
    <x v="224"/>
    <x v="0"/>
    <x v="0"/>
    <x v="0"/>
    <x v="286"/>
    <x v="286"/>
    <x v="1"/>
    <x v="125"/>
    <x v="0"/>
    <x v="4"/>
    <x v="15"/>
    <x v="228"/>
    <x v="0"/>
    <x v="4"/>
    <x v="286"/>
    <x v="286"/>
  </r>
  <r>
    <x v="287"/>
    <x v="287"/>
    <x v="286"/>
    <x v="36"/>
    <x v="225"/>
    <x v="0"/>
    <x v="0"/>
    <x v="0"/>
    <x v="287"/>
    <x v="287"/>
    <x v="1"/>
    <x v="126"/>
    <x v="0"/>
    <x v="4"/>
    <x v="98"/>
    <x v="229"/>
    <x v="0"/>
    <x v="4"/>
    <x v="287"/>
    <x v="287"/>
  </r>
  <r>
    <x v="288"/>
    <x v="288"/>
    <x v="287"/>
    <x v="63"/>
    <x v="226"/>
    <x v="0"/>
    <x v="0"/>
    <x v="0"/>
    <x v="288"/>
    <x v="288"/>
    <x v="1"/>
    <x v="127"/>
    <x v="0"/>
    <x v="4"/>
    <x v="33"/>
    <x v="230"/>
    <x v="0"/>
    <x v="4"/>
    <x v="288"/>
    <x v="288"/>
  </r>
  <r>
    <x v="289"/>
    <x v="289"/>
    <x v="288"/>
    <x v="36"/>
    <x v="227"/>
    <x v="0"/>
    <x v="1"/>
    <x v="1"/>
    <x v="289"/>
    <x v="289"/>
    <x v="1"/>
    <x v="128"/>
    <x v="0"/>
    <x v="4"/>
    <x v="2"/>
    <x v="231"/>
    <x v="0"/>
    <x v="4"/>
    <x v="289"/>
    <x v="289"/>
  </r>
  <r>
    <x v="290"/>
    <x v="290"/>
    <x v="289"/>
    <x v="37"/>
    <x v="228"/>
    <x v="0"/>
    <x v="0"/>
    <x v="0"/>
    <x v="290"/>
    <x v="290"/>
    <x v="1"/>
    <x v="129"/>
    <x v="0"/>
    <x v="4"/>
    <x v="13"/>
    <x v="232"/>
    <x v="0"/>
    <x v="4"/>
    <x v="290"/>
    <x v="290"/>
  </r>
  <r>
    <x v="291"/>
    <x v="291"/>
    <x v="290"/>
    <x v="10"/>
    <x v="229"/>
    <x v="0"/>
    <x v="0"/>
    <x v="0"/>
    <x v="291"/>
    <x v="291"/>
    <x v="1"/>
    <x v="130"/>
    <x v="0"/>
    <x v="4"/>
    <x v="28"/>
    <x v="233"/>
    <x v="0"/>
    <x v="4"/>
    <x v="291"/>
    <x v="291"/>
  </r>
  <r>
    <x v="292"/>
    <x v="292"/>
    <x v="291"/>
    <x v="96"/>
    <x v="230"/>
    <x v="0"/>
    <x v="0"/>
    <x v="0"/>
    <x v="292"/>
    <x v="292"/>
    <x v="1"/>
    <x v="131"/>
    <x v="0"/>
    <x v="4"/>
    <x v="21"/>
    <x v="234"/>
    <x v="0"/>
    <x v="4"/>
    <x v="292"/>
    <x v="292"/>
  </r>
  <r>
    <x v="293"/>
    <x v="293"/>
    <x v="292"/>
    <x v="91"/>
    <x v="231"/>
    <x v="0"/>
    <x v="0"/>
    <x v="0"/>
    <x v="293"/>
    <x v="293"/>
    <x v="1"/>
    <x v="132"/>
    <x v="0"/>
    <x v="4"/>
    <x v="7"/>
    <x v="235"/>
    <x v="0"/>
    <x v="4"/>
    <x v="293"/>
    <x v="293"/>
  </r>
  <r>
    <x v="294"/>
    <x v="294"/>
    <x v="293"/>
    <x v="10"/>
    <x v="97"/>
    <x v="0"/>
    <x v="0"/>
    <x v="0"/>
    <x v="294"/>
    <x v="294"/>
    <x v="1"/>
    <x v="133"/>
    <x v="0"/>
    <x v="4"/>
    <x v="8"/>
    <x v="101"/>
    <x v="0"/>
    <x v="4"/>
    <x v="294"/>
    <x v="294"/>
  </r>
  <r>
    <x v="295"/>
    <x v="295"/>
    <x v="294"/>
    <x v="63"/>
    <x v="232"/>
    <x v="0"/>
    <x v="0"/>
    <x v="0"/>
    <x v="295"/>
    <x v="295"/>
    <x v="1"/>
    <x v="134"/>
    <x v="0"/>
    <x v="4"/>
    <x v="18"/>
    <x v="236"/>
    <x v="0"/>
    <x v="4"/>
    <x v="295"/>
    <x v="295"/>
  </r>
  <r>
    <x v="296"/>
    <x v="296"/>
    <x v="295"/>
    <x v="31"/>
    <x v="233"/>
    <x v="0"/>
    <x v="0"/>
    <x v="0"/>
    <x v="296"/>
    <x v="296"/>
    <x v="1"/>
    <x v="135"/>
    <x v="0"/>
    <x v="4"/>
    <x v="17"/>
    <x v="237"/>
    <x v="0"/>
    <x v="4"/>
    <x v="296"/>
    <x v="296"/>
  </r>
  <r>
    <x v="297"/>
    <x v="297"/>
    <x v="296"/>
    <x v="22"/>
    <x v="234"/>
    <x v="0"/>
    <x v="0"/>
    <x v="0"/>
    <x v="297"/>
    <x v="297"/>
    <x v="1"/>
    <x v="136"/>
    <x v="0"/>
    <x v="4"/>
    <x v="7"/>
    <x v="238"/>
    <x v="0"/>
    <x v="4"/>
    <x v="297"/>
    <x v="297"/>
  </r>
  <r>
    <x v="298"/>
    <x v="298"/>
    <x v="297"/>
    <x v="103"/>
    <x v="235"/>
    <x v="0"/>
    <x v="0"/>
    <x v="0"/>
    <x v="298"/>
    <x v="298"/>
    <x v="1"/>
    <x v="137"/>
    <x v="0"/>
    <x v="4"/>
    <x v="15"/>
    <x v="239"/>
    <x v="0"/>
    <x v="4"/>
    <x v="298"/>
    <x v="298"/>
  </r>
  <r>
    <x v="299"/>
    <x v="299"/>
    <x v="298"/>
    <x v="3"/>
    <x v="236"/>
    <x v="0"/>
    <x v="0"/>
    <x v="0"/>
    <x v="299"/>
    <x v="299"/>
    <x v="1"/>
    <x v="138"/>
    <x v="0"/>
    <x v="4"/>
    <x v="99"/>
    <x v="240"/>
    <x v="0"/>
    <x v="4"/>
    <x v="299"/>
    <x v="299"/>
  </r>
  <r>
    <x v="300"/>
    <x v="300"/>
    <x v="299"/>
    <x v="31"/>
    <x v="237"/>
    <x v="0"/>
    <x v="0"/>
    <x v="0"/>
    <x v="300"/>
    <x v="300"/>
    <x v="1"/>
    <x v="139"/>
    <x v="0"/>
    <x v="4"/>
    <x v="21"/>
    <x v="241"/>
    <x v="0"/>
    <x v="4"/>
    <x v="300"/>
    <x v="300"/>
  </r>
  <r>
    <x v="301"/>
    <x v="301"/>
    <x v="300"/>
    <x v="93"/>
    <x v="238"/>
    <x v="0"/>
    <x v="0"/>
    <x v="0"/>
    <x v="301"/>
    <x v="301"/>
    <x v="1"/>
    <x v="140"/>
    <x v="0"/>
    <x v="4"/>
    <x v="17"/>
    <x v="242"/>
    <x v="0"/>
    <x v="4"/>
    <x v="301"/>
    <x v="301"/>
  </r>
  <r>
    <x v="302"/>
    <x v="302"/>
    <x v="301"/>
    <x v="3"/>
    <x v="239"/>
    <x v="0"/>
    <x v="0"/>
    <x v="0"/>
    <x v="302"/>
    <x v="302"/>
    <x v="1"/>
    <x v="52"/>
    <x v="0"/>
    <x v="4"/>
    <x v="8"/>
    <x v="243"/>
    <x v="0"/>
    <x v="4"/>
    <x v="302"/>
    <x v="302"/>
  </r>
  <r>
    <x v="303"/>
    <x v="303"/>
    <x v="302"/>
    <x v="9"/>
    <x v="240"/>
    <x v="0"/>
    <x v="0"/>
    <x v="0"/>
    <x v="303"/>
    <x v="303"/>
    <x v="1"/>
    <x v="141"/>
    <x v="0"/>
    <x v="4"/>
    <x v="0"/>
    <x v="244"/>
    <x v="0"/>
    <x v="4"/>
    <x v="303"/>
    <x v="303"/>
  </r>
  <r>
    <x v="304"/>
    <x v="304"/>
    <x v="303"/>
    <x v="104"/>
    <x v="241"/>
    <x v="0"/>
    <x v="0"/>
    <x v="0"/>
    <x v="304"/>
    <x v="304"/>
    <x v="1"/>
    <x v="142"/>
    <x v="0"/>
    <x v="4"/>
    <x v="100"/>
    <x v="245"/>
    <x v="0"/>
    <x v="4"/>
    <x v="304"/>
    <x v="304"/>
  </r>
  <r>
    <x v="305"/>
    <x v="305"/>
    <x v="304"/>
    <x v="51"/>
    <x v="242"/>
    <x v="0"/>
    <x v="0"/>
    <x v="0"/>
    <x v="305"/>
    <x v="305"/>
    <x v="1"/>
    <x v="143"/>
    <x v="0"/>
    <x v="4"/>
    <x v="22"/>
    <x v="246"/>
    <x v="0"/>
    <x v="4"/>
    <x v="305"/>
    <x v="305"/>
  </r>
  <r>
    <x v="306"/>
    <x v="306"/>
    <x v="305"/>
    <x v="28"/>
    <x v="243"/>
    <x v="0"/>
    <x v="0"/>
    <x v="0"/>
    <x v="306"/>
    <x v="306"/>
    <x v="1"/>
    <x v="144"/>
    <x v="0"/>
    <x v="4"/>
    <x v="101"/>
    <x v="247"/>
    <x v="0"/>
    <x v="4"/>
    <x v="306"/>
    <x v="306"/>
  </r>
  <r>
    <x v="307"/>
    <x v="307"/>
    <x v="306"/>
    <x v="29"/>
    <x v="244"/>
    <x v="0"/>
    <x v="0"/>
    <x v="0"/>
    <x v="307"/>
    <x v="307"/>
    <x v="1"/>
    <x v="145"/>
    <x v="0"/>
    <x v="4"/>
    <x v="38"/>
    <x v="248"/>
    <x v="0"/>
    <x v="4"/>
    <x v="307"/>
    <x v="307"/>
  </r>
  <r>
    <x v="308"/>
    <x v="308"/>
    <x v="307"/>
    <x v="14"/>
    <x v="245"/>
    <x v="0"/>
    <x v="0"/>
    <x v="0"/>
    <x v="308"/>
    <x v="308"/>
    <x v="1"/>
    <x v="91"/>
    <x v="0"/>
    <x v="4"/>
    <x v="6"/>
    <x v="249"/>
    <x v="0"/>
    <x v="4"/>
    <x v="308"/>
    <x v="308"/>
  </r>
  <r>
    <x v="309"/>
    <x v="309"/>
    <x v="308"/>
    <x v="102"/>
    <x v="246"/>
    <x v="0"/>
    <x v="0"/>
    <x v="0"/>
    <x v="309"/>
    <x v="309"/>
    <x v="1"/>
    <x v="146"/>
    <x v="0"/>
    <x v="4"/>
    <x v="17"/>
    <x v="250"/>
    <x v="0"/>
    <x v="4"/>
    <x v="309"/>
    <x v="309"/>
  </r>
  <r>
    <x v="310"/>
    <x v="310"/>
    <x v="309"/>
    <x v="28"/>
    <x v="247"/>
    <x v="0"/>
    <x v="0"/>
    <x v="0"/>
    <x v="310"/>
    <x v="310"/>
    <x v="1"/>
    <x v="17"/>
    <x v="0"/>
    <x v="4"/>
    <x v="3"/>
    <x v="251"/>
    <x v="0"/>
    <x v="4"/>
    <x v="310"/>
    <x v="310"/>
  </r>
  <r>
    <x v="311"/>
    <x v="311"/>
    <x v="310"/>
    <x v="22"/>
    <x v="248"/>
    <x v="0"/>
    <x v="0"/>
    <x v="0"/>
    <x v="311"/>
    <x v="311"/>
    <x v="1"/>
    <x v="3"/>
    <x v="0"/>
    <x v="4"/>
    <x v="3"/>
    <x v="252"/>
    <x v="0"/>
    <x v="4"/>
    <x v="311"/>
    <x v="311"/>
  </r>
  <r>
    <x v="312"/>
    <x v="312"/>
    <x v="311"/>
    <x v="6"/>
    <x v="249"/>
    <x v="0"/>
    <x v="0"/>
    <x v="0"/>
    <x v="312"/>
    <x v="312"/>
    <x v="1"/>
    <x v="96"/>
    <x v="0"/>
    <x v="4"/>
    <x v="20"/>
    <x v="253"/>
    <x v="0"/>
    <x v="4"/>
    <x v="312"/>
    <x v="312"/>
  </r>
  <r>
    <x v="313"/>
    <x v="313"/>
    <x v="312"/>
    <x v="73"/>
    <x v="250"/>
    <x v="0"/>
    <x v="0"/>
    <x v="0"/>
    <x v="313"/>
    <x v="313"/>
    <x v="1"/>
    <x v="147"/>
    <x v="0"/>
    <x v="4"/>
    <x v="2"/>
    <x v="181"/>
    <x v="0"/>
    <x v="4"/>
    <x v="313"/>
    <x v="313"/>
  </r>
  <r>
    <x v="314"/>
    <x v="314"/>
    <x v="313"/>
    <x v="28"/>
    <x v="251"/>
    <x v="0"/>
    <x v="0"/>
    <x v="0"/>
    <x v="314"/>
    <x v="314"/>
    <x v="1"/>
    <x v="148"/>
    <x v="0"/>
    <x v="4"/>
    <x v="102"/>
    <x v="254"/>
    <x v="0"/>
    <x v="4"/>
    <x v="314"/>
    <x v="314"/>
  </r>
  <r>
    <x v="315"/>
    <x v="315"/>
    <x v="314"/>
    <x v="31"/>
    <x v="252"/>
    <x v="0"/>
    <x v="0"/>
    <x v="0"/>
    <x v="315"/>
    <x v="315"/>
    <x v="1"/>
    <x v="149"/>
    <x v="0"/>
    <x v="4"/>
    <x v="7"/>
    <x v="255"/>
    <x v="0"/>
    <x v="4"/>
    <x v="315"/>
    <x v="315"/>
  </r>
  <r>
    <x v="316"/>
    <x v="316"/>
    <x v="315"/>
    <x v="36"/>
    <x v="253"/>
    <x v="0"/>
    <x v="5"/>
    <x v="5"/>
    <x v="316"/>
    <x v="316"/>
    <x v="1"/>
    <x v="150"/>
    <x v="0"/>
    <x v="4"/>
    <x v="35"/>
    <x v="256"/>
    <x v="0"/>
    <x v="4"/>
    <x v="316"/>
    <x v="316"/>
  </r>
  <r>
    <x v="317"/>
    <x v="317"/>
    <x v="316"/>
    <x v="11"/>
    <x v="254"/>
    <x v="0"/>
    <x v="0"/>
    <x v="0"/>
    <x v="317"/>
    <x v="317"/>
    <x v="1"/>
    <x v="151"/>
    <x v="0"/>
    <x v="4"/>
    <x v="7"/>
    <x v="257"/>
    <x v="0"/>
    <x v="4"/>
    <x v="317"/>
    <x v="317"/>
  </r>
  <r>
    <x v="318"/>
    <x v="318"/>
    <x v="317"/>
    <x v="10"/>
    <x v="255"/>
    <x v="0"/>
    <x v="0"/>
    <x v="0"/>
    <x v="318"/>
    <x v="318"/>
    <x v="1"/>
    <x v="4"/>
    <x v="0"/>
    <x v="4"/>
    <x v="103"/>
    <x v="34"/>
    <x v="0"/>
    <x v="4"/>
    <x v="318"/>
    <x v="318"/>
  </r>
  <r>
    <x v="319"/>
    <x v="319"/>
    <x v="318"/>
    <x v="10"/>
    <x v="256"/>
    <x v="0"/>
    <x v="0"/>
    <x v="0"/>
    <x v="319"/>
    <x v="319"/>
    <x v="1"/>
    <x v="13"/>
    <x v="0"/>
    <x v="4"/>
    <x v="40"/>
    <x v="258"/>
    <x v="0"/>
    <x v="4"/>
    <x v="319"/>
    <x v="319"/>
  </r>
  <r>
    <x v="320"/>
    <x v="320"/>
    <x v="319"/>
    <x v="22"/>
    <x v="257"/>
    <x v="0"/>
    <x v="1"/>
    <x v="1"/>
    <x v="320"/>
    <x v="320"/>
    <x v="1"/>
    <x v="150"/>
    <x v="0"/>
    <x v="4"/>
    <x v="13"/>
    <x v="259"/>
    <x v="0"/>
    <x v="4"/>
    <x v="320"/>
    <x v="320"/>
  </r>
  <r>
    <x v="321"/>
    <x v="321"/>
    <x v="320"/>
    <x v="19"/>
    <x v="258"/>
    <x v="0"/>
    <x v="12"/>
    <x v="3"/>
    <x v="321"/>
    <x v="321"/>
    <x v="1"/>
    <x v="152"/>
    <x v="0"/>
    <x v="4"/>
    <x v="33"/>
    <x v="260"/>
    <x v="0"/>
    <x v="4"/>
    <x v="321"/>
    <x v="321"/>
  </r>
  <r>
    <x v="322"/>
    <x v="322"/>
    <x v="321"/>
    <x v="31"/>
    <x v="259"/>
    <x v="0"/>
    <x v="0"/>
    <x v="0"/>
    <x v="322"/>
    <x v="322"/>
    <x v="1"/>
    <x v="153"/>
    <x v="0"/>
    <x v="4"/>
    <x v="29"/>
    <x v="261"/>
    <x v="0"/>
    <x v="4"/>
    <x v="322"/>
    <x v="322"/>
  </r>
  <r>
    <x v="323"/>
    <x v="323"/>
    <x v="322"/>
    <x v="105"/>
    <x v="260"/>
    <x v="0"/>
    <x v="0"/>
    <x v="0"/>
    <x v="323"/>
    <x v="323"/>
    <x v="1"/>
    <x v="6"/>
    <x v="0"/>
    <x v="4"/>
    <x v="4"/>
    <x v="262"/>
    <x v="0"/>
    <x v="4"/>
    <x v="323"/>
    <x v="323"/>
  </r>
  <r>
    <x v="324"/>
    <x v="324"/>
    <x v="323"/>
    <x v="0"/>
    <x v="261"/>
    <x v="0"/>
    <x v="0"/>
    <x v="0"/>
    <x v="324"/>
    <x v="324"/>
    <x v="1"/>
    <x v="141"/>
    <x v="0"/>
    <x v="4"/>
    <x v="21"/>
    <x v="263"/>
    <x v="0"/>
    <x v="4"/>
    <x v="324"/>
    <x v="324"/>
  </r>
  <r>
    <x v="325"/>
    <x v="325"/>
    <x v="324"/>
    <x v="63"/>
    <x v="262"/>
    <x v="0"/>
    <x v="0"/>
    <x v="0"/>
    <x v="325"/>
    <x v="325"/>
    <x v="1"/>
    <x v="154"/>
    <x v="0"/>
    <x v="4"/>
    <x v="3"/>
    <x v="264"/>
    <x v="0"/>
    <x v="4"/>
    <x v="325"/>
    <x v="325"/>
  </r>
  <r>
    <x v="326"/>
    <x v="326"/>
    <x v="325"/>
    <x v="60"/>
    <x v="263"/>
    <x v="0"/>
    <x v="0"/>
    <x v="0"/>
    <x v="326"/>
    <x v="326"/>
    <x v="1"/>
    <x v="155"/>
    <x v="0"/>
    <x v="4"/>
    <x v="40"/>
    <x v="265"/>
    <x v="0"/>
    <x v="4"/>
    <x v="326"/>
    <x v="326"/>
  </r>
  <r>
    <x v="327"/>
    <x v="327"/>
    <x v="326"/>
    <x v="23"/>
    <x v="264"/>
    <x v="0"/>
    <x v="0"/>
    <x v="0"/>
    <x v="327"/>
    <x v="327"/>
    <x v="1"/>
    <x v="69"/>
    <x v="0"/>
    <x v="4"/>
    <x v="104"/>
    <x v="266"/>
    <x v="0"/>
    <x v="4"/>
    <x v="327"/>
    <x v="327"/>
  </r>
  <r>
    <x v="328"/>
    <x v="328"/>
    <x v="327"/>
    <x v="96"/>
    <x v="265"/>
    <x v="0"/>
    <x v="0"/>
    <x v="0"/>
    <x v="328"/>
    <x v="328"/>
    <x v="1"/>
    <x v="156"/>
    <x v="0"/>
    <x v="4"/>
    <x v="3"/>
    <x v="267"/>
    <x v="0"/>
    <x v="4"/>
    <x v="328"/>
    <x v="328"/>
  </r>
  <r>
    <x v="329"/>
    <x v="329"/>
    <x v="328"/>
    <x v="3"/>
    <x v="266"/>
    <x v="0"/>
    <x v="0"/>
    <x v="0"/>
    <x v="329"/>
    <x v="329"/>
    <x v="1"/>
    <x v="157"/>
    <x v="0"/>
    <x v="4"/>
    <x v="6"/>
    <x v="268"/>
    <x v="0"/>
    <x v="4"/>
    <x v="329"/>
    <x v="329"/>
  </r>
  <r>
    <x v="330"/>
    <x v="330"/>
    <x v="329"/>
    <x v="19"/>
    <x v="267"/>
    <x v="0"/>
    <x v="0"/>
    <x v="0"/>
    <x v="330"/>
    <x v="330"/>
    <x v="1"/>
    <x v="158"/>
    <x v="0"/>
    <x v="4"/>
    <x v="21"/>
    <x v="269"/>
    <x v="0"/>
    <x v="4"/>
    <x v="330"/>
    <x v="330"/>
  </r>
  <r>
    <x v="331"/>
    <x v="331"/>
    <x v="330"/>
    <x v="79"/>
    <x v="268"/>
    <x v="0"/>
    <x v="0"/>
    <x v="0"/>
    <x v="331"/>
    <x v="331"/>
    <x v="1"/>
    <x v="159"/>
    <x v="0"/>
    <x v="4"/>
    <x v="13"/>
    <x v="270"/>
    <x v="0"/>
    <x v="4"/>
    <x v="331"/>
    <x v="331"/>
  </r>
  <r>
    <x v="332"/>
    <x v="332"/>
    <x v="331"/>
    <x v="57"/>
    <x v="269"/>
    <x v="0"/>
    <x v="0"/>
    <x v="0"/>
    <x v="332"/>
    <x v="332"/>
    <x v="1"/>
    <x v="160"/>
    <x v="0"/>
    <x v="4"/>
    <x v="40"/>
    <x v="271"/>
    <x v="0"/>
    <x v="4"/>
    <x v="332"/>
    <x v="332"/>
  </r>
  <r>
    <x v="333"/>
    <x v="333"/>
    <x v="332"/>
    <x v="79"/>
    <x v="270"/>
    <x v="0"/>
    <x v="0"/>
    <x v="0"/>
    <x v="333"/>
    <x v="333"/>
    <x v="1"/>
    <x v="161"/>
    <x v="0"/>
    <x v="4"/>
    <x v="105"/>
    <x v="272"/>
    <x v="0"/>
    <x v="4"/>
    <x v="333"/>
    <x v="333"/>
  </r>
  <r>
    <x v="334"/>
    <x v="334"/>
    <x v="333"/>
    <x v="3"/>
    <x v="271"/>
    <x v="0"/>
    <x v="0"/>
    <x v="0"/>
    <x v="334"/>
    <x v="334"/>
    <x v="1"/>
    <x v="50"/>
    <x v="0"/>
    <x v="4"/>
    <x v="7"/>
    <x v="273"/>
    <x v="0"/>
    <x v="4"/>
    <x v="334"/>
    <x v="334"/>
  </r>
  <r>
    <x v="335"/>
    <x v="335"/>
    <x v="334"/>
    <x v="0"/>
    <x v="272"/>
    <x v="0"/>
    <x v="0"/>
    <x v="0"/>
    <x v="335"/>
    <x v="335"/>
    <x v="1"/>
    <x v="144"/>
    <x v="0"/>
    <x v="4"/>
    <x v="33"/>
    <x v="274"/>
    <x v="0"/>
    <x v="4"/>
    <x v="335"/>
    <x v="335"/>
  </r>
  <r>
    <x v="336"/>
    <x v="336"/>
    <x v="335"/>
    <x v="31"/>
    <x v="273"/>
    <x v="0"/>
    <x v="0"/>
    <x v="0"/>
    <x v="336"/>
    <x v="336"/>
    <x v="1"/>
    <x v="131"/>
    <x v="0"/>
    <x v="4"/>
    <x v="16"/>
    <x v="275"/>
    <x v="0"/>
    <x v="4"/>
    <x v="336"/>
    <x v="336"/>
  </r>
  <r>
    <x v="337"/>
    <x v="337"/>
    <x v="336"/>
    <x v="9"/>
    <x v="274"/>
    <x v="0"/>
    <x v="0"/>
    <x v="0"/>
    <x v="337"/>
    <x v="337"/>
    <x v="1"/>
    <x v="162"/>
    <x v="0"/>
    <x v="4"/>
    <x v="7"/>
    <x v="276"/>
    <x v="0"/>
    <x v="4"/>
    <x v="337"/>
    <x v="337"/>
  </r>
  <r>
    <x v="338"/>
    <x v="338"/>
    <x v="337"/>
    <x v="36"/>
    <x v="275"/>
    <x v="0"/>
    <x v="0"/>
    <x v="0"/>
    <x v="338"/>
    <x v="338"/>
    <x v="1"/>
    <x v="163"/>
    <x v="0"/>
    <x v="4"/>
    <x v="5"/>
    <x v="277"/>
    <x v="0"/>
    <x v="4"/>
    <x v="338"/>
    <x v="338"/>
  </r>
  <r>
    <x v="339"/>
    <x v="339"/>
    <x v="338"/>
    <x v="12"/>
    <x v="276"/>
    <x v="0"/>
    <x v="0"/>
    <x v="0"/>
    <x v="339"/>
    <x v="339"/>
    <x v="1"/>
    <x v="30"/>
    <x v="0"/>
    <x v="4"/>
    <x v="29"/>
    <x v="278"/>
    <x v="0"/>
    <x v="4"/>
    <x v="339"/>
    <x v="339"/>
  </r>
  <r>
    <x v="340"/>
    <x v="340"/>
    <x v="339"/>
    <x v="19"/>
    <x v="277"/>
    <x v="0"/>
    <x v="0"/>
    <x v="0"/>
    <x v="340"/>
    <x v="340"/>
    <x v="1"/>
    <x v="164"/>
    <x v="0"/>
    <x v="4"/>
    <x v="105"/>
    <x v="279"/>
    <x v="0"/>
    <x v="4"/>
    <x v="340"/>
    <x v="340"/>
  </r>
  <r>
    <x v="341"/>
    <x v="341"/>
    <x v="340"/>
    <x v="8"/>
    <x v="278"/>
    <x v="0"/>
    <x v="0"/>
    <x v="0"/>
    <x v="341"/>
    <x v="341"/>
    <x v="1"/>
    <x v="165"/>
    <x v="0"/>
    <x v="4"/>
    <x v="13"/>
    <x v="280"/>
    <x v="0"/>
    <x v="4"/>
    <x v="341"/>
    <x v="341"/>
  </r>
  <r>
    <x v="342"/>
    <x v="342"/>
    <x v="341"/>
    <x v="56"/>
    <x v="279"/>
    <x v="0"/>
    <x v="0"/>
    <x v="0"/>
    <x v="342"/>
    <x v="342"/>
    <x v="1"/>
    <x v="166"/>
    <x v="0"/>
    <x v="4"/>
    <x v="8"/>
    <x v="281"/>
    <x v="0"/>
    <x v="4"/>
    <x v="342"/>
    <x v="342"/>
  </r>
  <r>
    <x v="343"/>
    <x v="343"/>
    <x v="342"/>
    <x v="11"/>
    <x v="280"/>
    <x v="0"/>
    <x v="0"/>
    <x v="0"/>
    <x v="343"/>
    <x v="343"/>
    <x v="1"/>
    <x v="167"/>
    <x v="0"/>
    <x v="4"/>
    <x v="21"/>
    <x v="282"/>
    <x v="0"/>
    <x v="4"/>
    <x v="343"/>
    <x v="343"/>
  </r>
  <r>
    <x v="344"/>
    <x v="344"/>
    <x v="343"/>
    <x v="106"/>
    <x v="281"/>
    <x v="0"/>
    <x v="0"/>
    <x v="0"/>
    <x v="344"/>
    <x v="344"/>
    <x v="1"/>
    <x v="168"/>
    <x v="0"/>
    <x v="4"/>
    <x v="21"/>
    <x v="283"/>
    <x v="0"/>
    <x v="4"/>
    <x v="344"/>
    <x v="344"/>
  </r>
  <r>
    <x v="345"/>
    <x v="345"/>
    <x v="344"/>
    <x v="107"/>
    <x v="282"/>
    <x v="0"/>
    <x v="0"/>
    <x v="0"/>
    <x v="345"/>
    <x v="345"/>
    <x v="1"/>
    <x v="122"/>
    <x v="0"/>
    <x v="4"/>
    <x v="4"/>
    <x v="284"/>
    <x v="0"/>
    <x v="4"/>
    <x v="345"/>
    <x v="345"/>
  </r>
  <r>
    <x v="346"/>
    <x v="346"/>
    <x v="345"/>
    <x v="3"/>
    <x v="283"/>
    <x v="0"/>
    <x v="0"/>
    <x v="0"/>
    <x v="346"/>
    <x v="346"/>
    <x v="1"/>
    <x v="101"/>
    <x v="0"/>
    <x v="4"/>
    <x v="106"/>
    <x v="285"/>
    <x v="0"/>
    <x v="4"/>
    <x v="346"/>
    <x v="346"/>
  </r>
  <r>
    <x v="347"/>
    <x v="347"/>
    <x v="346"/>
    <x v="79"/>
    <x v="284"/>
    <x v="0"/>
    <x v="0"/>
    <x v="0"/>
    <x v="347"/>
    <x v="347"/>
    <x v="1"/>
    <x v="169"/>
    <x v="0"/>
    <x v="4"/>
    <x v="20"/>
    <x v="286"/>
    <x v="0"/>
    <x v="4"/>
    <x v="347"/>
    <x v="347"/>
  </r>
  <r>
    <x v="348"/>
    <x v="348"/>
    <x v="347"/>
    <x v="3"/>
    <x v="285"/>
    <x v="0"/>
    <x v="0"/>
    <x v="0"/>
    <x v="348"/>
    <x v="348"/>
    <x v="1"/>
    <x v="46"/>
    <x v="0"/>
    <x v="4"/>
    <x v="33"/>
    <x v="287"/>
    <x v="0"/>
    <x v="4"/>
    <x v="348"/>
    <x v="348"/>
  </r>
  <r>
    <x v="349"/>
    <x v="349"/>
    <x v="348"/>
    <x v="108"/>
    <x v="286"/>
    <x v="0"/>
    <x v="0"/>
    <x v="0"/>
    <x v="349"/>
    <x v="349"/>
    <x v="1"/>
    <x v="157"/>
    <x v="0"/>
    <x v="4"/>
    <x v="13"/>
    <x v="288"/>
    <x v="0"/>
    <x v="4"/>
    <x v="349"/>
    <x v="349"/>
  </r>
  <r>
    <x v="350"/>
    <x v="350"/>
    <x v="349"/>
    <x v="31"/>
    <x v="287"/>
    <x v="0"/>
    <x v="0"/>
    <x v="0"/>
    <x v="350"/>
    <x v="350"/>
    <x v="1"/>
    <x v="170"/>
    <x v="0"/>
    <x v="4"/>
    <x v="41"/>
    <x v="289"/>
    <x v="0"/>
    <x v="4"/>
    <x v="350"/>
    <x v="350"/>
  </r>
  <r>
    <x v="351"/>
    <x v="351"/>
    <x v="350"/>
    <x v="109"/>
    <x v="288"/>
    <x v="0"/>
    <x v="3"/>
    <x v="3"/>
    <x v="351"/>
    <x v="351"/>
    <x v="1"/>
    <x v="171"/>
    <x v="0"/>
    <x v="4"/>
    <x v="37"/>
    <x v="290"/>
    <x v="0"/>
    <x v="4"/>
    <x v="351"/>
    <x v="351"/>
  </r>
  <r>
    <x v="352"/>
    <x v="352"/>
    <x v="351"/>
    <x v="3"/>
    <x v="289"/>
    <x v="0"/>
    <x v="0"/>
    <x v="0"/>
    <x v="352"/>
    <x v="352"/>
    <x v="1"/>
    <x v="172"/>
    <x v="0"/>
    <x v="4"/>
    <x v="16"/>
    <x v="291"/>
    <x v="0"/>
    <x v="4"/>
    <x v="352"/>
    <x v="352"/>
  </r>
  <r>
    <x v="353"/>
    <x v="353"/>
    <x v="352"/>
    <x v="110"/>
    <x v="290"/>
    <x v="0"/>
    <x v="0"/>
    <x v="0"/>
    <x v="353"/>
    <x v="353"/>
    <x v="1"/>
    <x v="173"/>
    <x v="0"/>
    <x v="4"/>
    <x v="15"/>
    <x v="292"/>
    <x v="0"/>
    <x v="4"/>
    <x v="353"/>
    <x v="353"/>
  </r>
  <r>
    <x v="354"/>
    <x v="354"/>
    <x v="353"/>
    <x v="8"/>
    <x v="291"/>
    <x v="0"/>
    <x v="0"/>
    <x v="0"/>
    <x v="354"/>
    <x v="354"/>
    <x v="1"/>
    <x v="60"/>
    <x v="0"/>
    <x v="4"/>
    <x v="3"/>
    <x v="293"/>
    <x v="0"/>
    <x v="4"/>
    <x v="354"/>
    <x v="354"/>
  </r>
  <r>
    <x v="355"/>
    <x v="355"/>
    <x v="354"/>
    <x v="19"/>
    <x v="292"/>
    <x v="0"/>
    <x v="0"/>
    <x v="0"/>
    <x v="355"/>
    <x v="355"/>
    <x v="1"/>
    <x v="111"/>
    <x v="0"/>
    <x v="4"/>
    <x v="31"/>
    <x v="294"/>
    <x v="0"/>
    <x v="4"/>
    <x v="355"/>
    <x v="355"/>
  </r>
  <r>
    <x v="356"/>
    <x v="356"/>
    <x v="355"/>
    <x v="51"/>
    <x v="293"/>
    <x v="0"/>
    <x v="0"/>
    <x v="0"/>
    <x v="356"/>
    <x v="356"/>
    <x v="1"/>
    <x v="174"/>
    <x v="0"/>
    <x v="4"/>
    <x v="33"/>
    <x v="295"/>
    <x v="0"/>
    <x v="4"/>
    <x v="356"/>
    <x v="356"/>
  </r>
  <r>
    <x v="357"/>
    <x v="357"/>
    <x v="356"/>
    <x v="36"/>
    <x v="294"/>
    <x v="0"/>
    <x v="0"/>
    <x v="0"/>
    <x v="357"/>
    <x v="357"/>
    <x v="1"/>
    <x v="175"/>
    <x v="0"/>
    <x v="4"/>
    <x v="107"/>
    <x v="296"/>
    <x v="0"/>
    <x v="4"/>
    <x v="357"/>
    <x v="357"/>
  </r>
  <r>
    <x v="358"/>
    <x v="358"/>
    <x v="357"/>
    <x v="63"/>
    <x v="295"/>
    <x v="0"/>
    <x v="0"/>
    <x v="0"/>
    <x v="358"/>
    <x v="358"/>
    <x v="1"/>
    <x v="176"/>
    <x v="0"/>
    <x v="4"/>
    <x v="33"/>
    <x v="297"/>
    <x v="0"/>
    <x v="4"/>
    <x v="358"/>
    <x v="358"/>
  </r>
  <r>
    <x v="359"/>
    <x v="359"/>
    <x v="358"/>
    <x v="111"/>
    <x v="296"/>
    <x v="0"/>
    <x v="0"/>
    <x v="0"/>
    <x v="359"/>
    <x v="359"/>
    <x v="1"/>
    <x v="177"/>
    <x v="0"/>
    <x v="4"/>
    <x v="2"/>
    <x v="298"/>
    <x v="0"/>
    <x v="4"/>
    <x v="359"/>
    <x v="359"/>
  </r>
  <r>
    <x v="360"/>
    <x v="360"/>
    <x v="359"/>
    <x v="14"/>
    <x v="297"/>
    <x v="0"/>
    <x v="0"/>
    <x v="0"/>
    <x v="360"/>
    <x v="360"/>
    <x v="0"/>
    <x v="45"/>
    <x v="0"/>
    <x v="4"/>
    <x v="7"/>
    <x v="299"/>
    <x v="0"/>
    <x v="4"/>
    <x v="360"/>
    <x v="360"/>
  </r>
  <r>
    <x v="361"/>
    <x v="361"/>
    <x v="360"/>
    <x v="19"/>
    <x v="298"/>
    <x v="0"/>
    <x v="0"/>
    <x v="0"/>
    <x v="361"/>
    <x v="361"/>
    <x v="0"/>
    <x v="178"/>
    <x v="0"/>
    <x v="4"/>
    <x v="38"/>
    <x v="300"/>
    <x v="0"/>
    <x v="4"/>
    <x v="361"/>
    <x v="361"/>
  </r>
  <r>
    <x v="362"/>
    <x v="362"/>
    <x v="361"/>
    <x v="112"/>
    <x v="48"/>
    <x v="0"/>
    <x v="0"/>
    <x v="0"/>
    <x v="362"/>
    <x v="362"/>
    <x v="0"/>
    <x v="48"/>
    <x v="0"/>
    <x v="4"/>
    <x v="39"/>
    <x v="301"/>
    <x v="0"/>
    <x v="4"/>
    <x v="362"/>
    <x v="362"/>
  </r>
  <r>
    <x v="363"/>
    <x v="363"/>
    <x v="362"/>
    <x v="113"/>
    <x v="299"/>
    <x v="0"/>
    <x v="0"/>
    <x v="0"/>
    <x v="363"/>
    <x v="363"/>
    <x v="0"/>
    <x v="55"/>
    <x v="0"/>
    <x v="4"/>
    <x v="7"/>
    <x v="302"/>
    <x v="0"/>
    <x v="4"/>
    <x v="363"/>
    <x v="363"/>
  </r>
  <r>
    <x v="364"/>
    <x v="364"/>
    <x v="363"/>
    <x v="39"/>
    <x v="300"/>
    <x v="0"/>
    <x v="0"/>
    <x v="0"/>
    <x v="364"/>
    <x v="364"/>
    <x v="0"/>
    <x v="116"/>
    <x v="0"/>
    <x v="4"/>
    <x v="5"/>
    <x v="303"/>
    <x v="0"/>
    <x v="4"/>
    <x v="364"/>
    <x v="364"/>
  </r>
  <r>
    <x v="365"/>
    <x v="365"/>
    <x v="364"/>
    <x v="36"/>
    <x v="301"/>
    <x v="0"/>
    <x v="1"/>
    <x v="1"/>
    <x v="365"/>
    <x v="365"/>
    <x v="0"/>
    <x v="71"/>
    <x v="0"/>
    <x v="4"/>
    <x v="3"/>
    <x v="304"/>
    <x v="0"/>
    <x v="4"/>
    <x v="365"/>
    <x v="365"/>
  </r>
  <r>
    <x v="366"/>
    <x v="366"/>
    <x v="365"/>
    <x v="114"/>
    <x v="302"/>
    <x v="0"/>
    <x v="0"/>
    <x v="0"/>
    <x v="366"/>
    <x v="366"/>
    <x v="0"/>
    <x v="179"/>
    <x v="0"/>
    <x v="4"/>
    <x v="7"/>
    <x v="305"/>
    <x v="0"/>
    <x v="4"/>
    <x v="366"/>
    <x v="366"/>
  </r>
  <r>
    <x v="367"/>
    <x v="367"/>
    <x v="366"/>
    <x v="3"/>
    <x v="303"/>
    <x v="0"/>
    <x v="0"/>
    <x v="0"/>
    <x v="367"/>
    <x v="367"/>
    <x v="0"/>
    <x v="46"/>
    <x v="0"/>
    <x v="4"/>
    <x v="33"/>
    <x v="306"/>
    <x v="0"/>
    <x v="4"/>
    <x v="367"/>
    <x v="367"/>
  </r>
  <r>
    <x v="368"/>
    <x v="368"/>
    <x v="367"/>
    <x v="78"/>
    <x v="304"/>
    <x v="0"/>
    <x v="0"/>
    <x v="0"/>
    <x v="368"/>
    <x v="368"/>
    <x v="0"/>
    <x v="180"/>
    <x v="0"/>
    <x v="4"/>
    <x v="3"/>
    <x v="307"/>
    <x v="0"/>
    <x v="4"/>
    <x v="368"/>
    <x v="368"/>
  </r>
  <r>
    <x v="369"/>
    <x v="369"/>
    <x v="368"/>
    <x v="115"/>
    <x v="305"/>
    <x v="0"/>
    <x v="0"/>
    <x v="0"/>
    <x v="369"/>
    <x v="369"/>
    <x v="0"/>
    <x v="157"/>
    <x v="0"/>
    <x v="4"/>
    <x v="5"/>
    <x v="308"/>
    <x v="0"/>
    <x v="4"/>
    <x v="369"/>
    <x v="369"/>
  </r>
  <r>
    <x v="370"/>
    <x v="370"/>
    <x v="369"/>
    <x v="31"/>
    <x v="306"/>
    <x v="0"/>
    <x v="0"/>
    <x v="0"/>
    <x v="370"/>
    <x v="370"/>
    <x v="0"/>
    <x v="68"/>
    <x v="0"/>
    <x v="4"/>
    <x v="108"/>
    <x v="309"/>
    <x v="0"/>
    <x v="4"/>
    <x v="370"/>
    <x v="370"/>
  </r>
  <r>
    <x v="371"/>
    <x v="371"/>
    <x v="370"/>
    <x v="60"/>
    <x v="307"/>
    <x v="0"/>
    <x v="0"/>
    <x v="0"/>
    <x v="371"/>
    <x v="371"/>
    <x v="0"/>
    <x v="181"/>
    <x v="0"/>
    <x v="4"/>
    <x v="35"/>
    <x v="310"/>
    <x v="0"/>
    <x v="4"/>
    <x v="371"/>
    <x v="371"/>
  </r>
  <r>
    <x v="372"/>
    <x v="372"/>
    <x v="371"/>
    <x v="43"/>
    <x v="308"/>
    <x v="0"/>
    <x v="1"/>
    <x v="1"/>
    <x v="372"/>
    <x v="372"/>
    <x v="0"/>
    <x v="82"/>
    <x v="0"/>
    <x v="4"/>
    <x v="105"/>
    <x v="311"/>
    <x v="0"/>
    <x v="4"/>
    <x v="372"/>
    <x v="372"/>
  </r>
  <r>
    <x v="373"/>
    <x v="373"/>
    <x v="372"/>
    <x v="51"/>
    <x v="309"/>
    <x v="0"/>
    <x v="0"/>
    <x v="0"/>
    <x v="373"/>
    <x v="373"/>
    <x v="0"/>
    <x v="30"/>
    <x v="0"/>
    <x v="4"/>
    <x v="13"/>
    <x v="312"/>
    <x v="0"/>
    <x v="4"/>
    <x v="373"/>
    <x v="373"/>
  </r>
  <r>
    <x v="374"/>
    <x v="374"/>
    <x v="373"/>
    <x v="12"/>
    <x v="310"/>
    <x v="0"/>
    <x v="0"/>
    <x v="0"/>
    <x v="374"/>
    <x v="374"/>
    <x v="0"/>
    <x v="49"/>
    <x v="0"/>
    <x v="4"/>
    <x v="26"/>
    <x v="313"/>
    <x v="0"/>
    <x v="4"/>
    <x v="374"/>
    <x v="374"/>
  </r>
  <r>
    <x v="375"/>
    <x v="375"/>
    <x v="374"/>
    <x v="2"/>
    <x v="49"/>
    <x v="0"/>
    <x v="0"/>
    <x v="0"/>
    <x v="375"/>
    <x v="375"/>
    <x v="0"/>
    <x v="25"/>
    <x v="0"/>
    <x v="4"/>
    <x v="28"/>
    <x v="314"/>
    <x v="0"/>
    <x v="4"/>
    <x v="375"/>
    <x v="375"/>
  </r>
  <r>
    <x v="376"/>
    <x v="376"/>
    <x v="375"/>
    <x v="116"/>
    <x v="311"/>
    <x v="0"/>
    <x v="1"/>
    <x v="1"/>
    <x v="376"/>
    <x v="376"/>
    <x v="0"/>
    <x v="53"/>
    <x v="0"/>
    <x v="4"/>
    <x v="6"/>
    <x v="315"/>
    <x v="0"/>
    <x v="4"/>
    <x v="376"/>
    <x v="376"/>
  </r>
  <r>
    <x v="377"/>
    <x v="377"/>
    <x v="376"/>
    <x v="14"/>
    <x v="312"/>
    <x v="0"/>
    <x v="0"/>
    <x v="0"/>
    <x v="377"/>
    <x v="377"/>
    <x v="0"/>
    <x v="182"/>
    <x v="0"/>
    <x v="4"/>
    <x v="35"/>
    <x v="316"/>
    <x v="0"/>
    <x v="4"/>
    <x v="377"/>
    <x v="377"/>
  </r>
  <r>
    <x v="378"/>
    <x v="378"/>
    <x v="377"/>
    <x v="9"/>
    <x v="313"/>
    <x v="0"/>
    <x v="5"/>
    <x v="5"/>
    <x v="378"/>
    <x v="378"/>
    <x v="0"/>
    <x v="183"/>
    <x v="0"/>
    <x v="4"/>
    <x v="20"/>
    <x v="317"/>
    <x v="0"/>
    <x v="4"/>
    <x v="378"/>
    <x v="378"/>
  </r>
  <r>
    <x v="379"/>
    <x v="379"/>
    <x v="378"/>
    <x v="36"/>
    <x v="314"/>
    <x v="0"/>
    <x v="0"/>
    <x v="0"/>
    <x v="379"/>
    <x v="379"/>
    <x v="0"/>
    <x v="184"/>
    <x v="0"/>
    <x v="4"/>
    <x v="31"/>
    <x v="318"/>
    <x v="0"/>
    <x v="4"/>
    <x v="379"/>
    <x v="379"/>
  </r>
  <r>
    <x v="380"/>
    <x v="380"/>
    <x v="379"/>
    <x v="23"/>
    <x v="315"/>
    <x v="0"/>
    <x v="0"/>
    <x v="0"/>
    <x v="380"/>
    <x v="380"/>
    <x v="0"/>
    <x v="72"/>
    <x v="0"/>
    <x v="4"/>
    <x v="24"/>
    <x v="319"/>
    <x v="0"/>
    <x v="4"/>
    <x v="380"/>
    <x v="380"/>
  </r>
  <r>
    <x v="381"/>
    <x v="381"/>
    <x v="380"/>
    <x v="31"/>
    <x v="316"/>
    <x v="0"/>
    <x v="0"/>
    <x v="0"/>
    <x v="381"/>
    <x v="381"/>
    <x v="0"/>
    <x v="140"/>
    <x v="0"/>
    <x v="4"/>
    <x v="2"/>
    <x v="320"/>
    <x v="0"/>
    <x v="4"/>
    <x v="381"/>
    <x v="381"/>
  </r>
  <r>
    <x v="382"/>
    <x v="382"/>
    <x v="381"/>
    <x v="20"/>
    <x v="317"/>
    <x v="0"/>
    <x v="0"/>
    <x v="0"/>
    <x v="382"/>
    <x v="382"/>
    <x v="0"/>
    <x v="19"/>
    <x v="0"/>
    <x v="4"/>
    <x v="109"/>
    <x v="321"/>
    <x v="0"/>
    <x v="4"/>
    <x v="382"/>
    <x v="382"/>
  </r>
  <r>
    <x v="383"/>
    <x v="383"/>
    <x v="382"/>
    <x v="117"/>
    <x v="318"/>
    <x v="0"/>
    <x v="0"/>
    <x v="0"/>
    <x v="383"/>
    <x v="383"/>
    <x v="0"/>
    <x v="53"/>
    <x v="0"/>
    <x v="4"/>
    <x v="110"/>
    <x v="322"/>
    <x v="0"/>
    <x v="4"/>
    <x v="383"/>
    <x v="383"/>
  </r>
  <r>
    <x v="384"/>
    <x v="384"/>
    <x v="383"/>
    <x v="22"/>
    <x v="319"/>
    <x v="0"/>
    <x v="0"/>
    <x v="0"/>
    <x v="384"/>
    <x v="384"/>
    <x v="0"/>
    <x v="185"/>
    <x v="0"/>
    <x v="4"/>
    <x v="20"/>
    <x v="323"/>
    <x v="0"/>
    <x v="4"/>
    <x v="384"/>
    <x v="384"/>
  </r>
  <r>
    <x v="385"/>
    <x v="385"/>
    <x v="384"/>
    <x v="31"/>
    <x v="320"/>
    <x v="0"/>
    <x v="0"/>
    <x v="0"/>
    <x v="385"/>
    <x v="385"/>
    <x v="0"/>
    <x v="186"/>
    <x v="0"/>
    <x v="4"/>
    <x v="6"/>
    <x v="324"/>
    <x v="0"/>
    <x v="4"/>
    <x v="385"/>
    <x v="385"/>
  </r>
  <r>
    <x v="386"/>
    <x v="386"/>
    <x v="385"/>
    <x v="20"/>
    <x v="321"/>
    <x v="0"/>
    <x v="0"/>
    <x v="0"/>
    <x v="386"/>
    <x v="386"/>
    <x v="0"/>
    <x v="62"/>
    <x v="0"/>
    <x v="4"/>
    <x v="8"/>
    <x v="325"/>
    <x v="0"/>
    <x v="4"/>
    <x v="386"/>
    <x v="386"/>
  </r>
  <r>
    <x v="387"/>
    <x v="387"/>
    <x v="386"/>
    <x v="114"/>
    <x v="322"/>
    <x v="0"/>
    <x v="0"/>
    <x v="0"/>
    <x v="387"/>
    <x v="387"/>
    <x v="0"/>
    <x v="187"/>
    <x v="0"/>
    <x v="4"/>
    <x v="111"/>
    <x v="326"/>
    <x v="0"/>
    <x v="4"/>
    <x v="387"/>
    <x v="387"/>
  </r>
  <r>
    <x v="388"/>
    <x v="388"/>
    <x v="387"/>
    <x v="10"/>
    <x v="323"/>
    <x v="0"/>
    <x v="0"/>
    <x v="0"/>
    <x v="388"/>
    <x v="388"/>
    <x v="0"/>
    <x v="26"/>
    <x v="0"/>
    <x v="4"/>
    <x v="9"/>
    <x v="327"/>
    <x v="0"/>
    <x v="4"/>
    <x v="388"/>
    <x v="388"/>
  </r>
  <r>
    <x v="389"/>
    <x v="389"/>
    <x v="388"/>
    <x v="118"/>
    <x v="324"/>
    <x v="0"/>
    <x v="0"/>
    <x v="0"/>
    <x v="389"/>
    <x v="389"/>
    <x v="0"/>
    <x v="188"/>
    <x v="0"/>
    <x v="4"/>
    <x v="112"/>
    <x v="328"/>
    <x v="0"/>
    <x v="4"/>
    <x v="389"/>
    <x v="389"/>
  </r>
  <r>
    <x v="390"/>
    <x v="390"/>
    <x v="389"/>
    <x v="28"/>
    <x v="325"/>
    <x v="0"/>
    <x v="0"/>
    <x v="0"/>
    <x v="390"/>
    <x v="390"/>
    <x v="0"/>
    <x v="25"/>
    <x v="0"/>
    <x v="4"/>
    <x v="8"/>
    <x v="84"/>
    <x v="0"/>
    <x v="4"/>
    <x v="390"/>
    <x v="390"/>
  </r>
  <r>
    <x v="391"/>
    <x v="391"/>
    <x v="390"/>
    <x v="22"/>
    <x v="326"/>
    <x v="0"/>
    <x v="0"/>
    <x v="0"/>
    <x v="391"/>
    <x v="391"/>
    <x v="0"/>
    <x v="189"/>
    <x v="0"/>
    <x v="4"/>
    <x v="7"/>
    <x v="329"/>
    <x v="0"/>
    <x v="4"/>
    <x v="391"/>
    <x v="391"/>
  </r>
  <r>
    <x v="392"/>
    <x v="392"/>
    <x v="391"/>
    <x v="17"/>
    <x v="327"/>
    <x v="0"/>
    <x v="0"/>
    <x v="0"/>
    <x v="392"/>
    <x v="392"/>
    <x v="0"/>
    <x v="190"/>
    <x v="0"/>
    <x v="4"/>
    <x v="7"/>
    <x v="330"/>
    <x v="0"/>
    <x v="4"/>
    <x v="392"/>
    <x v="392"/>
  </r>
  <r>
    <x v="393"/>
    <x v="393"/>
    <x v="392"/>
    <x v="63"/>
    <x v="328"/>
    <x v="0"/>
    <x v="0"/>
    <x v="0"/>
    <x v="393"/>
    <x v="393"/>
    <x v="0"/>
    <x v="191"/>
    <x v="0"/>
    <x v="4"/>
    <x v="5"/>
    <x v="331"/>
    <x v="0"/>
    <x v="4"/>
    <x v="393"/>
    <x v="393"/>
  </r>
  <r>
    <x v="394"/>
    <x v="394"/>
    <x v="393"/>
    <x v="119"/>
    <x v="329"/>
    <x v="0"/>
    <x v="3"/>
    <x v="3"/>
    <x v="394"/>
    <x v="394"/>
    <x v="0"/>
    <x v="133"/>
    <x v="0"/>
    <x v="4"/>
    <x v="20"/>
    <x v="332"/>
    <x v="0"/>
    <x v="4"/>
    <x v="394"/>
    <x v="394"/>
  </r>
  <r>
    <x v="395"/>
    <x v="395"/>
    <x v="394"/>
    <x v="3"/>
    <x v="330"/>
    <x v="0"/>
    <x v="0"/>
    <x v="0"/>
    <x v="395"/>
    <x v="395"/>
    <x v="0"/>
    <x v="192"/>
    <x v="0"/>
    <x v="4"/>
    <x v="29"/>
    <x v="333"/>
    <x v="0"/>
    <x v="4"/>
    <x v="395"/>
    <x v="395"/>
  </r>
  <r>
    <x v="396"/>
    <x v="396"/>
    <x v="395"/>
    <x v="36"/>
    <x v="331"/>
    <x v="0"/>
    <x v="0"/>
    <x v="0"/>
    <x v="396"/>
    <x v="396"/>
    <x v="0"/>
    <x v="193"/>
    <x v="0"/>
    <x v="4"/>
    <x v="13"/>
    <x v="334"/>
    <x v="0"/>
    <x v="4"/>
    <x v="396"/>
    <x v="396"/>
  </r>
  <r>
    <x v="397"/>
    <x v="397"/>
    <x v="396"/>
    <x v="120"/>
    <x v="332"/>
    <x v="0"/>
    <x v="0"/>
    <x v="0"/>
    <x v="397"/>
    <x v="397"/>
    <x v="0"/>
    <x v="194"/>
    <x v="0"/>
    <x v="4"/>
    <x v="3"/>
    <x v="335"/>
    <x v="0"/>
    <x v="4"/>
    <x v="397"/>
    <x v="397"/>
  </r>
  <r>
    <x v="398"/>
    <x v="398"/>
    <x v="397"/>
    <x v="51"/>
    <x v="333"/>
    <x v="0"/>
    <x v="0"/>
    <x v="0"/>
    <x v="398"/>
    <x v="398"/>
    <x v="0"/>
    <x v="85"/>
    <x v="0"/>
    <x v="4"/>
    <x v="105"/>
    <x v="336"/>
    <x v="0"/>
    <x v="4"/>
    <x v="398"/>
    <x v="398"/>
  </r>
  <r>
    <x v="399"/>
    <x v="399"/>
    <x v="398"/>
    <x v="22"/>
    <x v="334"/>
    <x v="0"/>
    <x v="1"/>
    <x v="1"/>
    <x v="399"/>
    <x v="399"/>
    <x v="0"/>
    <x v="195"/>
    <x v="0"/>
    <x v="4"/>
    <x v="13"/>
    <x v="337"/>
    <x v="0"/>
    <x v="4"/>
    <x v="399"/>
    <x v="399"/>
  </r>
  <r>
    <x v="400"/>
    <x v="400"/>
    <x v="399"/>
    <x v="3"/>
    <x v="335"/>
    <x v="0"/>
    <x v="0"/>
    <x v="0"/>
    <x v="400"/>
    <x v="400"/>
    <x v="0"/>
    <x v="95"/>
    <x v="0"/>
    <x v="4"/>
    <x v="20"/>
    <x v="338"/>
    <x v="0"/>
    <x v="4"/>
    <x v="400"/>
    <x v="400"/>
  </r>
  <r>
    <x v="401"/>
    <x v="401"/>
    <x v="400"/>
    <x v="63"/>
    <x v="336"/>
    <x v="0"/>
    <x v="0"/>
    <x v="0"/>
    <x v="401"/>
    <x v="401"/>
    <x v="0"/>
    <x v="196"/>
    <x v="0"/>
    <x v="4"/>
    <x v="3"/>
    <x v="339"/>
    <x v="0"/>
    <x v="4"/>
    <x v="401"/>
    <x v="401"/>
  </r>
  <r>
    <x v="402"/>
    <x v="402"/>
    <x v="401"/>
    <x v="13"/>
    <x v="337"/>
    <x v="0"/>
    <x v="0"/>
    <x v="0"/>
    <x v="402"/>
    <x v="402"/>
    <x v="0"/>
    <x v="68"/>
    <x v="0"/>
    <x v="4"/>
    <x v="24"/>
    <x v="340"/>
    <x v="0"/>
    <x v="4"/>
    <x v="402"/>
    <x v="402"/>
  </r>
  <r>
    <x v="403"/>
    <x v="403"/>
    <x v="402"/>
    <x v="10"/>
    <x v="338"/>
    <x v="0"/>
    <x v="0"/>
    <x v="0"/>
    <x v="403"/>
    <x v="403"/>
    <x v="0"/>
    <x v="16"/>
    <x v="0"/>
    <x v="4"/>
    <x v="2"/>
    <x v="341"/>
    <x v="0"/>
    <x v="4"/>
    <x v="403"/>
    <x v="403"/>
  </r>
  <r>
    <x v="404"/>
    <x v="404"/>
    <x v="403"/>
    <x v="19"/>
    <x v="339"/>
    <x v="0"/>
    <x v="0"/>
    <x v="0"/>
    <x v="404"/>
    <x v="404"/>
    <x v="0"/>
    <x v="197"/>
    <x v="0"/>
    <x v="4"/>
    <x v="33"/>
    <x v="342"/>
    <x v="0"/>
    <x v="4"/>
    <x v="404"/>
    <x v="404"/>
  </r>
  <r>
    <x v="405"/>
    <x v="405"/>
    <x v="404"/>
    <x v="121"/>
    <x v="340"/>
    <x v="0"/>
    <x v="0"/>
    <x v="0"/>
    <x v="405"/>
    <x v="405"/>
    <x v="0"/>
    <x v="165"/>
    <x v="0"/>
    <x v="4"/>
    <x v="29"/>
    <x v="343"/>
    <x v="0"/>
    <x v="4"/>
    <x v="405"/>
    <x v="405"/>
  </r>
  <r>
    <x v="406"/>
    <x v="406"/>
    <x v="405"/>
    <x v="70"/>
    <x v="341"/>
    <x v="0"/>
    <x v="0"/>
    <x v="0"/>
    <x v="406"/>
    <x v="406"/>
    <x v="0"/>
    <x v="2"/>
    <x v="0"/>
    <x v="4"/>
    <x v="29"/>
    <x v="344"/>
    <x v="0"/>
    <x v="4"/>
    <x v="406"/>
    <x v="406"/>
  </r>
  <r>
    <x v="407"/>
    <x v="407"/>
    <x v="406"/>
    <x v="13"/>
    <x v="342"/>
    <x v="0"/>
    <x v="0"/>
    <x v="0"/>
    <x v="407"/>
    <x v="407"/>
    <x v="0"/>
    <x v="19"/>
    <x v="0"/>
    <x v="4"/>
    <x v="21"/>
    <x v="345"/>
    <x v="0"/>
    <x v="4"/>
    <x v="407"/>
    <x v="407"/>
  </r>
  <r>
    <x v="408"/>
    <x v="408"/>
    <x v="407"/>
    <x v="12"/>
    <x v="343"/>
    <x v="0"/>
    <x v="0"/>
    <x v="0"/>
    <x v="408"/>
    <x v="408"/>
    <x v="0"/>
    <x v="44"/>
    <x v="0"/>
    <x v="4"/>
    <x v="7"/>
    <x v="346"/>
    <x v="0"/>
    <x v="4"/>
    <x v="408"/>
    <x v="408"/>
  </r>
  <r>
    <x v="409"/>
    <x v="409"/>
    <x v="408"/>
    <x v="2"/>
    <x v="344"/>
    <x v="0"/>
    <x v="1"/>
    <x v="1"/>
    <x v="409"/>
    <x v="409"/>
    <x v="0"/>
    <x v="41"/>
    <x v="0"/>
    <x v="4"/>
    <x v="0"/>
    <x v="347"/>
    <x v="0"/>
    <x v="4"/>
    <x v="409"/>
    <x v="409"/>
  </r>
  <r>
    <x v="410"/>
    <x v="410"/>
    <x v="409"/>
    <x v="28"/>
    <x v="345"/>
    <x v="0"/>
    <x v="5"/>
    <x v="5"/>
    <x v="410"/>
    <x v="410"/>
    <x v="0"/>
    <x v="63"/>
    <x v="0"/>
    <x v="4"/>
    <x v="30"/>
    <x v="348"/>
    <x v="0"/>
    <x v="4"/>
    <x v="410"/>
    <x v="410"/>
  </r>
  <r>
    <x v="411"/>
    <x v="411"/>
    <x v="410"/>
    <x v="11"/>
    <x v="346"/>
    <x v="0"/>
    <x v="0"/>
    <x v="0"/>
    <x v="411"/>
    <x v="411"/>
    <x v="0"/>
    <x v="198"/>
    <x v="0"/>
    <x v="4"/>
    <x v="7"/>
    <x v="349"/>
    <x v="0"/>
    <x v="4"/>
    <x v="411"/>
    <x v="411"/>
  </r>
  <r>
    <x v="412"/>
    <x v="412"/>
    <x v="411"/>
    <x v="30"/>
    <x v="347"/>
    <x v="0"/>
    <x v="0"/>
    <x v="0"/>
    <x v="412"/>
    <x v="412"/>
    <x v="0"/>
    <x v="165"/>
    <x v="0"/>
    <x v="4"/>
    <x v="37"/>
    <x v="350"/>
    <x v="0"/>
    <x v="4"/>
    <x v="412"/>
    <x v="412"/>
  </r>
  <r>
    <x v="413"/>
    <x v="413"/>
    <x v="412"/>
    <x v="122"/>
    <x v="348"/>
    <x v="0"/>
    <x v="0"/>
    <x v="0"/>
    <x v="413"/>
    <x v="413"/>
    <x v="0"/>
    <x v="199"/>
    <x v="0"/>
    <x v="4"/>
    <x v="2"/>
    <x v="351"/>
    <x v="0"/>
    <x v="4"/>
    <x v="413"/>
    <x v="413"/>
  </r>
  <r>
    <x v="414"/>
    <x v="414"/>
    <x v="413"/>
    <x v="17"/>
    <x v="349"/>
    <x v="0"/>
    <x v="0"/>
    <x v="0"/>
    <x v="414"/>
    <x v="414"/>
    <x v="0"/>
    <x v="200"/>
    <x v="0"/>
    <x v="4"/>
    <x v="33"/>
    <x v="352"/>
    <x v="0"/>
    <x v="4"/>
    <x v="414"/>
    <x v="414"/>
  </r>
  <r>
    <x v="415"/>
    <x v="415"/>
    <x v="414"/>
    <x v="123"/>
    <x v="350"/>
    <x v="0"/>
    <x v="5"/>
    <x v="5"/>
    <x v="415"/>
    <x v="415"/>
    <x v="0"/>
    <x v="64"/>
    <x v="0"/>
    <x v="4"/>
    <x v="21"/>
    <x v="353"/>
    <x v="0"/>
    <x v="4"/>
    <x v="415"/>
    <x v="415"/>
  </r>
  <r>
    <x v="416"/>
    <x v="416"/>
    <x v="415"/>
    <x v="28"/>
    <x v="351"/>
    <x v="0"/>
    <x v="0"/>
    <x v="0"/>
    <x v="416"/>
    <x v="416"/>
    <x v="0"/>
    <x v="20"/>
    <x v="0"/>
    <x v="4"/>
    <x v="28"/>
    <x v="354"/>
    <x v="0"/>
    <x v="4"/>
    <x v="416"/>
    <x v="416"/>
  </r>
  <r>
    <x v="417"/>
    <x v="417"/>
    <x v="416"/>
    <x v="124"/>
    <x v="352"/>
    <x v="0"/>
    <x v="0"/>
    <x v="0"/>
    <x v="417"/>
    <x v="417"/>
    <x v="0"/>
    <x v="47"/>
    <x v="0"/>
    <x v="4"/>
    <x v="8"/>
    <x v="355"/>
    <x v="0"/>
    <x v="4"/>
    <x v="417"/>
    <x v="417"/>
  </r>
  <r>
    <x v="418"/>
    <x v="418"/>
    <x v="417"/>
    <x v="125"/>
    <x v="353"/>
    <x v="0"/>
    <x v="0"/>
    <x v="0"/>
    <x v="418"/>
    <x v="418"/>
    <x v="0"/>
    <x v="201"/>
    <x v="0"/>
    <x v="4"/>
    <x v="7"/>
    <x v="356"/>
    <x v="0"/>
    <x v="4"/>
    <x v="418"/>
    <x v="418"/>
  </r>
  <r>
    <x v="419"/>
    <x v="419"/>
    <x v="418"/>
    <x v="6"/>
    <x v="354"/>
    <x v="0"/>
    <x v="0"/>
    <x v="0"/>
    <x v="419"/>
    <x v="419"/>
    <x v="0"/>
    <x v="196"/>
    <x v="0"/>
    <x v="4"/>
    <x v="8"/>
    <x v="357"/>
    <x v="0"/>
    <x v="4"/>
    <x v="419"/>
    <x v="419"/>
  </r>
  <r>
    <x v="420"/>
    <x v="420"/>
    <x v="419"/>
    <x v="126"/>
    <x v="355"/>
    <x v="2"/>
    <x v="0"/>
    <x v="0"/>
    <x v="420"/>
    <x v="420"/>
    <x v="0"/>
    <x v="83"/>
    <x v="1"/>
    <x v="5"/>
    <x v="50"/>
    <x v="358"/>
    <x v="0"/>
    <x v="5"/>
    <x v="420"/>
    <x v="420"/>
  </r>
  <r>
    <x v="421"/>
    <x v="421"/>
    <x v="420"/>
    <x v="36"/>
    <x v="356"/>
    <x v="2"/>
    <x v="0"/>
    <x v="0"/>
    <x v="421"/>
    <x v="421"/>
    <x v="0"/>
    <x v="79"/>
    <x v="1"/>
    <x v="5"/>
    <x v="53"/>
    <x v="359"/>
    <x v="0"/>
    <x v="5"/>
    <x v="421"/>
    <x v="421"/>
  </r>
  <r>
    <x v="422"/>
    <x v="422"/>
    <x v="421"/>
    <x v="79"/>
    <x v="357"/>
    <x v="2"/>
    <x v="0"/>
    <x v="0"/>
    <x v="422"/>
    <x v="422"/>
    <x v="0"/>
    <x v="8"/>
    <x v="1"/>
    <x v="5"/>
    <x v="60"/>
    <x v="360"/>
    <x v="0"/>
    <x v="5"/>
    <x v="422"/>
    <x v="422"/>
  </r>
  <r>
    <x v="423"/>
    <x v="423"/>
    <x v="422"/>
    <x v="22"/>
    <x v="358"/>
    <x v="2"/>
    <x v="0"/>
    <x v="0"/>
    <x v="423"/>
    <x v="423"/>
    <x v="0"/>
    <x v="62"/>
    <x v="1"/>
    <x v="5"/>
    <x v="60"/>
    <x v="361"/>
    <x v="0"/>
    <x v="5"/>
    <x v="423"/>
    <x v="423"/>
  </r>
  <r>
    <x v="424"/>
    <x v="424"/>
    <x v="423"/>
    <x v="9"/>
    <x v="359"/>
    <x v="2"/>
    <x v="0"/>
    <x v="0"/>
    <x v="424"/>
    <x v="424"/>
    <x v="0"/>
    <x v="81"/>
    <x v="1"/>
    <x v="5"/>
    <x v="113"/>
    <x v="99"/>
    <x v="0"/>
    <x v="5"/>
    <x v="424"/>
    <x v="424"/>
  </r>
  <r>
    <x v="425"/>
    <x v="425"/>
    <x v="424"/>
    <x v="63"/>
    <x v="360"/>
    <x v="2"/>
    <x v="0"/>
    <x v="0"/>
    <x v="425"/>
    <x v="425"/>
    <x v="0"/>
    <x v="84"/>
    <x v="1"/>
    <x v="5"/>
    <x v="50"/>
    <x v="362"/>
    <x v="0"/>
    <x v="5"/>
    <x v="425"/>
    <x v="425"/>
  </r>
  <r>
    <x v="426"/>
    <x v="426"/>
    <x v="425"/>
    <x v="3"/>
    <x v="361"/>
    <x v="2"/>
    <x v="0"/>
    <x v="0"/>
    <x v="426"/>
    <x v="426"/>
    <x v="0"/>
    <x v="22"/>
    <x v="1"/>
    <x v="5"/>
    <x v="60"/>
    <x v="363"/>
    <x v="0"/>
    <x v="5"/>
    <x v="426"/>
    <x v="426"/>
  </r>
  <r>
    <x v="427"/>
    <x v="427"/>
    <x v="426"/>
    <x v="115"/>
    <x v="117"/>
    <x v="2"/>
    <x v="0"/>
    <x v="0"/>
    <x v="427"/>
    <x v="427"/>
    <x v="0"/>
    <x v="78"/>
    <x v="1"/>
    <x v="5"/>
    <x v="50"/>
    <x v="121"/>
    <x v="0"/>
    <x v="5"/>
    <x v="427"/>
    <x v="427"/>
  </r>
  <r>
    <x v="428"/>
    <x v="428"/>
    <x v="427"/>
    <x v="14"/>
    <x v="362"/>
    <x v="2"/>
    <x v="0"/>
    <x v="0"/>
    <x v="428"/>
    <x v="428"/>
    <x v="0"/>
    <x v="62"/>
    <x v="1"/>
    <x v="5"/>
    <x v="52"/>
    <x v="364"/>
    <x v="0"/>
    <x v="5"/>
    <x v="428"/>
    <x v="428"/>
  </r>
  <r>
    <x v="429"/>
    <x v="429"/>
    <x v="428"/>
    <x v="10"/>
    <x v="117"/>
    <x v="2"/>
    <x v="0"/>
    <x v="0"/>
    <x v="429"/>
    <x v="429"/>
    <x v="0"/>
    <x v="78"/>
    <x v="1"/>
    <x v="5"/>
    <x v="50"/>
    <x v="121"/>
    <x v="0"/>
    <x v="5"/>
    <x v="429"/>
    <x v="429"/>
  </r>
  <r>
    <x v="430"/>
    <x v="430"/>
    <x v="429"/>
    <x v="28"/>
    <x v="363"/>
    <x v="2"/>
    <x v="0"/>
    <x v="0"/>
    <x v="430"/>
    <x v="430"/>
    <x v="0"/>
    <x v="81"/>
    <x v="1"/>
    <x v="5"/>
    <x v="53"/>
    <x v="365"/>
    <x v="0"/>
    <x v="5"/>
    <x v="430"/>
    <x v="430"/>
  </r>
  <r>
    <x v="431"/>
    <x v="431"/>
    <x v="430"/>
    <x v="9"/>
    <x v="364"/>
    <x v="2"/>
    <x v="1"/>
    <x v="1"/>
    <x v="431"/>
    <x v="431"/>
    <x v="0"/>
    <x v="22"/>
    <x v="1"/>
    <x v="5"/>
    <x v="51"/>
    <x v="366"/>
    <x v="0"/>
    <x v="5"/>
    <x v="431"/>
    <x v="431"/>
  </r>
  <r>
    <x v="432"/>
    <x v="432"/>
    <x v="431"/>
    <x v="12"/>
    <x v="365"/>
    <x v="2"/>
    <x v="0"/>
    <x v="0"/>
    <x v="432"/>
    <x v="432"/>
    <x v="0"/>
    <x v="22"/>
    <x v="1"/>
    <x v="5"/>
    <x v="54"/>
    <x v="367"/>
    <x v="0"/>
    <x v="5"/>
    <x v="432"/>
    <x v="432"/>
  </r>
  <r>
    <x v="433"/>
    <x v="433"/>
    <x v="432"/>
    <x v="9"/>
    <x v="117"/>
    <x v="2"/>
    <x v="0"/>
    <x v="0"/>
    <x v="433"/>
    <x v="433"/>
    <x v="0"/>
    <x v="78"/>
    <x v="1"/>
    <x v="5"/>
    <x v="50"/>
    <x v="121"/>
    <x v="0"/>
    <x v="5"/>
    <x v="433"/>
    <x v="433"/>
  </r>
  <r>
    <x v="434"/>
    <x v="434"/>
    <x v="433"/>
    <x v="30"/>
    <x v="366"/>
    <x v="2"/>
    <x v="0"/>
    <x v="0"/>
    <x v="434"/>
    <x v="434"/>
    <x v="0"/>
    <x v="84"/>
    <x v="1"/>
    <x v="5"/>
    <x v="62"/>
    <x v="368"/>
    <x v="0"/>
    <x v="5"/>
    <x v="434"/>
    <x v="434"/>
  </r>
  <r>
    <x v="435"/>
    <x v="435"/>
    <x v="434"/>
    <x v="74"/>
    <x v="158"/>
    <x v="2"/>
    <x v="0"/>
    <x v="0"/>
    <x v="435"/>
    <x v="435"/>
    <x v="0"/>
    <x v="83"/>
    <x v="1"/>
    <x v="5"/>
    <x v="50"/>
    <x v="120"/>
    <x v="0"/>
    <x v="5"/>
    <x v="435"/>
    <x v="435"/>
  </r>
  <r>
    <x v="436"/>
    <x v="436"/>
    <x v="435"/>
    <x v="28"/>
    <x v="117"/>
    <x v="2"/>
    <x v="0"/>
    <x v="0"/>
    <x v="436"/>
    <x v="436"/>
    <x v="0"/>
    <x v="78"/>
    <x v="1"/>
    <x v="5"/>
    <x v="50"/>
    <x v="121"/>
    <x v="0"/>
    <x v="5"/>
    <x v="436"/>
    <x v="436"/>
  </r>
  <r>
    <x v="437"/>
    <x v="437"/>
    <x v="436"/>
    <x v="39"/>
    <x v="117"/>
    <x v="2"/>
    <x v="5"/>
    <x v="5"/>
    <x v="437"/>
    <x v="437"/>
    <x v="0"/>
    <x v="78"/>
    <x v="1"/>
    <x v="5"/>
    <x v="50"/>
    <x v="121"/>
    <x v="0"/>
    <x v="5"/>
    <x v="437"/>
    <x v="437"/>
  </r>
  <r>
    <x v="438"/>
    <x v="438"/>
    <x v="437"/>
    <x v="22"/>
    <x v="367"/>
    <x v="2"/>
    <x v="0"/>
    <x v="0"/>
    <x v="438"/>
    <x v="438"/>
    <x v="0"/>
    <x v="202"/>
    <x v="1"/>
    <x v="5"/>
    <x v="114"/>
    <x v="369"/>
    <x v="0"/>
    <x v="5"/>
    <x v="438"/>
    <x v="438"/>
  </r>
  <r>
    <x v="439"/>
    <x v="439"/>
    <x v="438"/>
    <x v="52"/>
    <x v="117"/>
    <x v="2"/>
    <x v="0"/>
    <x v="0"/>
    <x v="439"/>
    <x v="439"/>
    <x v="0"/>
    <x v="78"/>
    <x v="1"/>
    <x v="5"/>
    <x v="50"/>
    <x v="121"/>
    <x v="0"/>
    <x v="5"/>
    <x v="439"/>
    <x v="439"/>
  </r>
  <r>
    <x v="440"/>
    <x v="440"/>
    <x v="439"/>
    <x v="10"/>
    <x v="139"/>
    <x v="2"/>
    <x v="0"/>
    <x v="0"/>
    <x v="440"/>
    <x v="440"/>
    <x v="0"/>
    <x v="29"/>
    <x v="1"/>
    <x v="5"/>
    <x v="50"/>
    <x v="144"/>
    <x v="0"/>
    <x v="5"/>
    <x v="440"/>
    <x v="440"/>
  </r>
  <r>
    <x v="441"/>
    <x v="441"/>
    <x v="440"/>
    <x v="44"/>
    <x v="117"/>
    <x v="2"/>
    <x v="1"/>
    <x v="1"/>
    <x v="441"/>
    <x v="441"/>
    <x v="0"/>
    <x v="78"/>
    <x v="1"/>
    <x v="5"/>
    <x v="50"/>
    <x v="121"/>
    <x v="0"/>
    <x v="5"/>
    <x v="441"/>
    <x v="441"/>
  </r>
  <r>
    <x v="442"/>
    <x v="442"/>
    <x v="441"/>
    <x v="73"/>
    <x v="368"/>
    <x v="2"/>
    <x v="0"/>
    <x v="0"/>
    <x v="442"/>
    <x v="442"/>
    <x v="0"/>
    <x v="57"/>
    <x v="1"/>
    <x v="5"/>
    <x v="115"/>
    <x v="370"/>
    <x v="0"/>
    <x v="5"/>
    <x v="442"/>
    <x v="442"/>
  </r>
  <r>
    <x v="443"/>
    <x v="443"/>
    <x v="442"/>
    <x v="3"/>
    <x v="115"/>
    <x v="2"/>
    <x v="5"/>
    <x v="5"/>
    <x v="443"/>
    <x v="443"/>
    <x v="0"/>
    <x v="84"/>
    <x v="1"/>
    <x v="5"/>
    <x v="50"/>
    <x v="144"/>
    <x v="0"/>
    <x v="5"/>
    <x v="443"/>
    <x v="443"/>
  </r>
  <r>
    <x v="444"/>
    <x v="444"/>
    <x v="443"/>
    <x v="28"/>
    <x v="155"/>
    <x v="2"/>
    <x v="0"/>
    <x v="0"/>
    <x v="444"/>
    <x v="444"/>
    <x v="0"/>
    <x v="29"/>
    <x v="1"/>
    <x v="5"/>
    <x v="62"/>
    <x v="73"/>
    <x v="0"/>
    <x v="5"/>
    <x v="444"/>
    <x v="444"/>
  </r>
  <r>
    <x v="445"/>
    <x v="445"/>
    <x v="444"/>
    <x v="127"/>
    <x v="369"/>
    <x v="2"/>
    <x v="0"/>
    <x v="0"/>
    <x v="445"/>
    <x v="445"/>
    <x v="0"/>
    <x v="84"/>
    <x v="1"/>
    <x v="5"/>
    <x v="50"/>
    <x v="120"/>
    <x v="0"/>
    <x v="5"/>
    <x v="445"/>
    <x v="445"/>
  </r>
  <r>
    <x v="446"/>
    <x v="446"/>
    <x v="445"/>
    <x v="124"/>
    <x v="370"/>
    <x v="2"/>
    <x v="0"/>
    <x v="0"/>
    <x v="446"/>
    <x v="446"/>
    <x v="0"/>
    <x v="38"/>
    <x v="1"/>
    <x v="5"/>
    <x v="113"/>
    <x v="371"/>
    <x v="0"/>
    <x v="5"/>
    <x v="446"/>
    <x v="446"/>
  </r>
  <r>
    <x v="447"/>
    <x v="447"/>
    <x v="446"/>
    <x v="11"/>
    <x v="139"/>
    <x v="2"/>
    <x v="1"/>
    <x v="1"/>
    <x v="447"/>
    <x v="447"/>
    <x v="0"/>
    <x v="29"/>
    <x v="1"/>
    <x v="5"/>
    <x v="50"/>
    <x v="144"/>
    <x v="0"/>
    <x v="5"/>
    <x v="447"/>
    <x v="447"/>
  </r>
  <r>
    <x v="448"/>
    <x v="448"/>
    <x v="447"/>
    <x v="30"/>
    <x v="371"/>
    <x v="2"/>
    <x v="0"/>
    <x v="0"/>
    <x v="448"/>
    <x v="448"/>
    <x v="0"/>
    <x v="80"/>
    <x v="1"/>
    <x v="5"/>
    <x v="56"/>
    <x v="372"/>
    <x v="0"/>
    <x v="5"/>
    <x v="448"/>
    <x v="448"/>
  </r>
  <r>
    <x v="449"/>
    <x v="449"/>
    <x v="448"/>
    <x v="13"/>
    <x v="372"/>
    <x v="2"/>
    <x v="1"/>
    <x v="1"/>
    <x v="449"/>
    <x v="449"/>
    <x v="0"/>
    <x v="81"/>
    <x v="1"/>
    <x v="5"/>
    <x v="53"/>
    <x v="373"/>
    <x v="0"/>
    <x v="5"/>
    <x v="449"/>
    <x v="449"/>
  </r>
  <r>
    <x v="450"/>
    <x v="450"/>
    <x v="449"/>
    <x v="63"/>
    <x v="373"/>
    <x v="2"/>
    <x v="0"/>
    <x v="0"/>
    <x v="450"/>
    <x v="450"/>
    <x v="0"/>
    <x v="63"/>
    <x v="1"/>
    <x v="5"/>
    <x v="60"/>
    <x v="374"/>
    <x v="0"/>
    <x v="5"/>
    <x v="450"/>
    <x v="450"/>
  </r>
  <r>
    <x v="451"/>
    <x v="451"/>
    <x v="450"/>
    <x v="22"/>
    <x v="117"/>
    <x v="2"/>
    <x v="0"/>
    <x v="0"/>
    <x v="451"/>
    <x v="451"/>
    <x v="0"/>
    <x v="78"/>
    <x v="1"/>
    <x v="5"/>
    <x v="50"/>
    <x v="121"/>
    <x v="0"/>
    <x v="5"/>
    <x v="451"/>
    <x v="451"/>
  </r>
  <r>
    <x v="452"/>
    <x v="452"/>
    <x v="451"/>
    <x v="47"/>
    <x v="374"/>
    <x v="2"/>
    <x v="0"/>
    <x v="0"/>
    <x v="452"/>
    <x v="452"/>
    <x v="0"/>
    <x v="8"/>
    <x v="1"/>
    <x v="5"/>
    <x v="116"/>
    <x v="375"/>
    <x v="0"/>
    <x v="5"/>
    <x v="452"/>
    <x v="452"/>
  </r>
  <r>
    <x v="453"/>
    <x v="453"/>
    <x v="452"/>
    <x v="128"/>
    <x v="375"/>
    <x v="2"/>
    <x v="0"/>
    <x v="0"/>
    <x v="453"/>
    <x v="453"/>
    <x v="0"/>
    <x v="84"/>
    <x v="1"/>
    <x v="5"/>
    <x v="50"/>
    <x v="31"/>
    <x v="0"/>
    <x v="5"/>
    <x v="453"/>
    <x v="453"/>
  </r>
  <r>
    <x v="454"/>
    <x v="454"/>
    <x v="453"/>
    <x v="3"/>
    <x v="376"/>
    <x v="2"/>
    <x v="0"/>
    <x v="0"/>
    <x v="454"/>
    <x v="454"/>
    <x v="0"/>
    <x v="81"/>
    <x v="1"/>
    <x v="5"/>
    <x v="60"/>
    <x v="376"/>
    <x v="0"/>
    <x v="5"/>
    <x v="454"/>
    <x v="454"/>
  </r>
  <r>
    <x v="455"/>
    <x v="455"/>
    <x v="454"/>
    <x v="99"/>
    <x v="372"/>
    <x v="2"/>
    <x v="0"/>
    <x v="0"/>
    <x v="455"/>
    <x v="455"/>
    <x v="0"/>
    <x v="84"/>
    <x v="1"/>
    <x v="5"/>
    <x v="50"/>
    <x v="377"/>
    <x v="0"/>
    <x v="5"/>
    <x v="455"/>
    <x v="455"/>
  </r>
  <r>
    <x v="456"/>
    <x v="456"/>
    <x v="455"/>
    <x v="129"/>
    <x v="377"/>
    <x v="2"/>
    <x v="0"/>
    <x v="0"/>
    <x v="456"/>
    <x v="456"/>
    <x v="0"/>
    <x v="83"/>
    <x v="1"/>
    <x v="5"/>
    <x v="60"/>
    <x v="378"/>
    <x v="0"/>
    <x v="5"/>
    <x v="456"/>
    <x v="456"/>
  </r>
  <r>
    <x v="457"/>
    <x v="457"/>
    <x v="456"/>
    <x v="22"/>
    <x v="117"/>
    <x v="2"/>
    <x v="5"/>
    <x v="5"/>
    <x v="457"/>
    <x v="457"/>
    <x v="0"/>
    <x v="78"/>
    <x v="1"/>
    <x v="5"/>
    <x v="50"/>
    <x v="121"/>
    <x v="0"/>
    <x v="5"/>
    <x v="457"/>
    <x v="457"/>
  </r>
  <r>
    <x v="458"/>
    <x v="458"/>
    <x v="457"/>
    <x v="3"/>
    <x v="378"/>
    <x v="2"/>
    <x v="1"/>
    <x v="1"/>
    <x v="458"/>
    <x v="458"/>
    <x v="0"/>
    <x v="72"/>
    <x v="1"/>
    <x v="5"/>
    <x v="59"/>
    <x v="379"/>
    <x v="0"/>
    <x v="5"/>
    <x v="458"/>
    <x v="458"/>
  </r>
  <r>
    <x v="459"/>
    <x v="459"/>
    <x v="458"/>
    <x v="130"/>
    <x v="379"/>
    <x v="2"/>
    <x v="0"/>
    <x v="0"/>
    <x v="459"/>
    <x v="459"/>
    <x v="0"/>
    <x v="29"/>
    <x v="1"/>
    <x v="5"/>
    <x v="50"/>
    <x v="380"/>
    <x v="0"/>
    <x v="5"/>
    <x v="459"/>
    <x v="459"/>
  </r>
  <r>
    <x v="460"/>
    <x v="460"/>
    <x v="459"/>
    <x v="0"/>
    <x v="379"/>
    <x v="2"/>
    <x v="0"/>
    <x v="0"/>
    <x v="460"/>
    <x v="460"/>
    <x v="0"/>
    <x v="84"/>
    <x v="1"/>
    <x v="5"/>
    <x v="50"/>
    <x v="381"/>
    <x v="0"/>
    <x v="5"/>
    <x v="460"/>
    <x v="460"/>
  </r>
  <r>
    <x v="461"/>
    <x v="461"/>
    <x v="460"/>
    <x v="131"/>
    <x v="117"/>
    <x v="2"/>
    <x v="1"/>
    <x v="1"/>
    <x v="461"/>
    <x v="461"/>
    <x v="0"/>
    <x v="78"/>
    <x v="1"/>
    <x v="5"/>
    <x v="50"/>
    <x v="121"/>
    <x v="0"/>
    <x v="5"/>
    <x v="461"/>
    <x v="461"/>
  </r>
  <r>
    <x v="462"/>
    <x v="462"/>
    <x v="461"/>
    <x v="57"/>
    <x v="117"/>
    <x v="2"/>
    <x v="0"/>
    <x v="0"/>
    <x v="462"/>
    <x v="462"/>
    <x v="0"/>
    <x v="78"/>
    <x v="1"/>
    <x v="5"/>
    <x v="50"/>
    <x v="121"/>
    <x v="0"/>
    <x v="5"/>
    <x v="462"/>
    <x v="462"/>
  </r>
  <r>
    <x v="463"/>
    <x v="463"/>
    <x v="462"/>
    <x v="56"/>
    <x v="380"/>
    <x v="2"/>
    <x v="0"/>
    <x v="0"/>
    <x v="463"/>
    <x v="463"/>
    <x v="0"/>
    <x v="202"/>
    <x v="1"/>
    <x v="5"/>
    <x v="53"/>
    <x v="382"/>
    <x v="0"/>
    <x v="5"/>
    <x v="463"/>
    <x v="463"/>
  </r>
  <r>
    <x v="464"/>
    <x v="464"/>
    <x v="463"/>
    <x v="132"/>
    <x v="116"/>
    <x v="2"/>
    <x v="12"/>
    <x v="3"/>
    <x v="464"/>
    <x v="464"/>
    <x v="0"/>
    <x v="29"/>
    <x v="1"/>
    <x v="5"/>
    <x v="50"/>
    <x v="120"/>
    <x v="0"/>
    <x v="5"/>
    <x v="464"/>
    <x v="464"/>
  </r>
  <r>
    <x v="465"/>
    <x v="465"/>
    <x v="464"/>
    <x v="133"/>
    <x v="381"/>
    <x v="2"/>
    <x v="0"/>
    <x v="0"/>
    <x v="465"/>
    <x v="465"/>
    <x v="0"/>
    <x v="22"/>
    <x v="1"/>
    <x v="5"/>
    <x v="117"/>
    <x v="383"/>
    <x v="0"/>
    <x v="5"/>
    <x v="465"/>
    <x v="465"/>
  </r>
  <r>
    <x v="466"/>
    <x v="466"/>
    <x v="465"/>
    <x v="3"/>
    <x v="382"/>
    <x v="2"/>
    <x v="0"/>
    <x v="0"/>
    <x v="466"/>
    <x v="466"/>
    <x v="0"/>
    <x v="81"/>
    <x v="1"/>
    <x v="5"/>
    <x v="60"/>
    <x v="384"/>
    <x v="0"/>
    <x v="5"/>
    <x v="466"/>
    <x v="466"/>
  </r>
  <r>
    <x v="467"/>
    <x v="467"/>
    <x v="466"/>
    <x v="22"/>
    <x v="383"/>
    <x v="2"/>
    <x v="0"/>
    <x v="0"/>
    <x v="467"/>
    <x v="467"/>
    <x v="0"/>
    <x v="70"/>
    <x v="1"/>
    <x v="5"/>
    <x v="66"/>
    <x v="385"/>
    <x v="0"/>
    <x v="5"/>
    <x v="467"/>
    <x v="467"/>
  </r>
  <r>
    <x v="468"/>
    <x v="468"/>
    <x v="467"/>
    <x v="51"/>
    <x v="117"/>
    <x v="2"/>
    <x v="0"/>
    <x v="0"/>
    <x v="468"/>
    <x v="468"/>
    <x v="0"/>
    <x v="78"/>
    <x v="1"/>
    <x v="5"/>
    <x v="50"/>
    <x v="121"/>
    <x v="0"/>
    <x v="5"/>
    <x v="468"/>
    <x v="468"/>
  </r>
  <r>
    <x v="469"/>
    <x v="469"/>
    <x v="468"/>
    <x v="12"/>
    <x v="117"/>
    <x v="2"/>
    <x v="1"/>
    <x v="1"/>
    <x v="469"/>
    <x v="469"/>
    <x v="0"/>
    <x v="78"/>
    <x v="1"/>
    <x v="5"/>
    <x v="50"/>
    <x v="121"/>
    <x v="0"/>
    <x v="5"/>
    <x v="469"/>
    <x v="469"/>
  </r>
  <r>
    <x v="470"/>
    <x v="470"/>
    <x v="469"/>
    <x v="10"/>
    <x v="152"/>
    <x v="2"/>
    <x v="0"/>
    <x v="0"/>
    <x v="470"/>
    <x v="470"/>
    <x v="0"/>
    <x v="84"/>
    <x v="1"/>
    <x v="5"/>
    <x v="60"/>
    <x v="156"/>
    <x v="0"/>
    <x v="5"/>
    <x v="470"/>
    <x v="470"/>
  </r>
  <r>
    <x v="471"/>
    <x v="471"/>
    <x v="470"/>
    <x v="56"/>
    <x v="384"/>
    <x v="2"/>
    <x v="0"/>
    <x v="0"/>
    <x v="471"/>
    <x v="471"/>
    <x v="0"/>
    <x v="203"/>
    <x v="1"/>
    <x v="5"/>
    <x v="81"/>
    <x v="386"/>
    <x v="0"/>
    <x v="5"/>
    <x v="471"/>
    <x v="471"/>
  </r>
  <r>
    <x v="472"/>
    <x v="472"/>
    <x v="471"/>
    <x v="134"/>
    <x v="385"/>
    <x v="2"/>
    <x v="0"/>
    <x v="0"/>
    <x v="472"/>
    <x v="472"/>
    <x v="0"/>
    <x v="81"/>
    <x v="1"/>
    <x v="5"/>
    <x v="82"/>
    <x v="387"/>
    <x v="0"/>
    <x v="5"/>
    <x v="472"/>
    <x v="472"/>
  </r>
  <r>
    <x v="473"/>
    <x v="473"/>
    <x v="472"/>
    <x v="11"/>
    <x v="386"/>
    <x v="2"/>
    <x v="0"/>
    <x v="0"/>
    <x v="473"/>
    <x v="473"/>
    <x v="0"/>
    <x v="25"/>
    <x v="1"/>
    <x v="5"/>
    <x v="56"/>
    <x v="242"/>
    <x v="0"/>
    <x v="5"/>
    <x v="473"/>
    <x v="473"/>
  </r>
  <r>
    <x v="474"/>
    <x v="474"/>
    <x v="473"/>
    <x v="126"/>
    <x v="116"/>
    <x v="2"/>
    <x v="0"/>
    <x v="0"/>
    <x v="474"/>
    <x v="474"/>
    <x v="0"/>
    <x v="29"/>
    <x v="1"/>
    <x v="5"/>
    <x v="50"/>
    <x v="120"/>
    <x v="0"/>
    <x v="5"/>
    <x v="474"/>
    <x v="474"/>
  </r>
  <r>
    <x v="475"/>
    <x v="475"/>
    <x v="474"/>
    <x v="13"/>
    <x v="117"/>
    <x v="2"/>
    <x v="0"/>
    <x v="0"/>
    <x v="475"/>
    <x v="475"/>
    <x v="0"/>
    <x v="78"/>
    <x v="1"/>
    <x v="5"/>
    <x v="50"/>
    <x v="121"/>
    <x v="0"/>
    <x v="5"/>
    <x v="475"/>
    <x v="475"/>
  </r>
  <r>
    <x v="476"/>
    <x v="476"/>
    <x v="475"/>
    <x v="135"/>
    <x v="387"/>
    <x v="2"/>
    <x v="0"/>
    <x v="0"/>
    <x v="476"/>
    <x v="476"/>
    <x v="0"/>
    <x v="204"/>
    <x v="1"/>
    <x v="5"/>
    <x v="53"/>
    <x v="388"/>
    <x v="0"/>
    <x v="5"/>
    <x v="476"/>
    <x v="476"/>
  </r>
  <r>
    <x v="477"/>
    <x v="477"/>
    <x v="476"/>
    <x v="15"/>
    <x v="117"/>
    <x v="2"/>
    <x v="0"/>
    <x v="0"/>
    <x v="477"/>
    <x v="477"/>
    <x v="0"/>
    <x v="78"/>
    <x v="1"/>
    <x v="5"/>
    <x v="50"/>
    <x v="121"/>
    <x v="0"/>
    <x v="5"/>
    <x v="477"/>
    <x v="477"/>
  </r>
  <r>
    <x v="478"/>
    <x v="478"/>
    <x v="477"/>
    <x v="3"/>
    <x v="117"/>
    <x v="2"/>
    <x v="0"/>
    <x v="0"/>
    <x v="478"/>
    <x v="478"/>
    <x v="0"/>
    <x v="78"/>
    <x v="1"/>
    <x v="5"/>
    <x v="50"/>
    <x v="121"/>
    <x v="0"/>
    <x v="5"/>
    <x v="478"/>
    <x v="478"/>
  </r>
  <r>
    <x v="479"/>
    <x v="479"/>
    <x v="478"/>
    <x v="36"/>
    <x v="388"/>
    <x v="2"/>
    <x v="0"/>
    <x v="0"/>
    <x v="479"/>
    <x v="479"/>
    <x v="0"/>
    <x v="165"/>
    <x v="1"/>
    <x v="5"/>
    <x v="69"/>
    <x v="389"/>
    <x v="0"/>
    <x v="5"/>
    <x v="479"/>
    <x v="479"/>
  </r>
  <r>
    <x v="480"/>
    <x v="480"/>
    <x v="479"/>
    <x v="79"/>
    <x v="389"/>
    <x v="2"/>
    <x v="0"/>
    <x v="0"/>
    <x v="480"/>
    <x v="480"/>
    <x v="0"/>
    <x v="205"/>
    <x v="1"/>
    <x v="5"/>
    <x v="118"/>
    <x v="390"/>
    <x v="0"/>
    <x v="5"/>
    <x v="480"/>
    <x v="480"/>
  </r>
  <r>
    <x v="481"/>
    <x v="481"/>
    <x v="480"/>
    <x v="11"/>
    <x v="390"/>
    <x v="2"/>
    <x v="0"/>
    <x v="0"/>
    <x v="481"/>
    <x v="481"/>
    <x v="0"/>
    <x v="64"/>
    <x v="1"/>
    <x v="5"/>
    <x v="52"/>
    <x v="391"/>
    <x v="0"/>
    <x v="5"/>
    <x v="481"/>
    <x v="481"/>
  </r>
  <r>
    <x v="482"/>
    <x v="482"/>
    <x v="481"/>
    <x v="3"/>
    <x v="115"/>
    <x v="2"/>
    <x v="0"/>
    <x v="0"/>
    <x v="482"/>
    <x v="482"/>
    <x v="0"/>
    <x v="29"/>
    <x v="1"/>
    <x v="5"/>
    <x v="50"/>
    <x v="119"/>
    <x v="0"/>
    <x v="5"/>
    <x v="482"/>
    <x v="482"/>
  </r>
  <r>
    <x v="483"/>
    <x v="483"/>
    <x v="482"/>
    <x v="36"/>
    <x v="391"/>
    <x v="2"/>
    <x v="1"/>
    <x v="1"/>
    <x v="483"/>
    <x v="483"/>
    <x v="0"/>
    <x v="206"/>
    <x v="1"/>
    <x v="5"/>
    <x v="119"/>
    <x v="392"/>
    <x v="0"/>
    <x v="5"/>
    <x v="483"/>
    <x v="483"/>
  </r>
  <r>
    <x v="484"/>
    <x v="484"/>
    <x v="483"/>
    <x v="58"/>
    <x v="392"/>
    <x v="2"/>
    <x v="1"/>
    <x v="1"/>
    <x v="484"/>
    <x v="484"/>
    <x v="0"/>
    <x v="202"/>
    <x v="1"/>
    <x v="5"/>
    <x v="50"/>
    <x v="393"/>
    <x v="0"/>
    <x v="5"/>
    <x v="484"/>
    <x v="484"/>
  </r>
  <r>
    <x v="485"/>
    <x v="485"/>
    <x v="484"/>
    <x v="136"/>
    <x v="393"/>
    <x v="2"/>
    <x v="1"/>
    <x v="1"/>
    <x v="485"/>
    <x v="485"/>
    <x v="0"/>
    <x v="207"/>
    <x v="1"/>
    <x v="5"/>
    <x v="66"/>
    <x v="394"/>
    <x v="0"/>
    <x v="5"/>
    <x v="485"/>
    <x v="485"/>
  </r>
  <r>
    <x v="486"/>
    <x v="486"/>
    <x v="485"/>
    <x v="137"/>
    <x v="155"/>
    <x v="2"/>
    <x v="2"/>
    <x v="2"/>
    <x v="486"/>
    <x v="486"/>
    <x v="0"/>
    <x v="29"/>
    <x v="1"/>
    <x v="5"/>
    <x v="50"/>
    <x v="73"/>
    <x v="0"/>
    <x v="5"/>
    <x v="486"/>
    <x v="486"/>
  </r>
  <r>
    <x v="487"/>
    <x v="487"/>
    <x v="486"/>
    <x v="63"/>
    <x v="117"/>
    <x v="2"/>
    <x v="5"/>
    <x v="5"/>
    <x v="487"/>
    <x v="487"/>
    <x v="0"/>
    <x v="78"/>
    <x v="1"/>
    <x v="5"/>
    <x v="50"/>
    <x v="121"/>
    <x v="0"/>
    <x v="5"/>
    <x v="487"/>
    <x v="487"/>
  </r>
  <r>
    <x v="488"/>
    <x v="488"/>
    <x v="487"/>
    <x v="14"/>
    <x v="117"/>
    <x v="2"/>
    <x v="0"/>
    <x v="0"/>
    <x v="488"/>
    <x v="488"/>
    <x v="0"/>
    <x v="78"/>
    <x v="1"/>
    <x v="5"/>
    <x v="50"/>
    <x v="121"/>
    <x v="0"/>
    <x v="5"/>
    <x v="488"/>
    <x v="488"/>
  </r>
  <r>
    <x v="489"/>
    <x v="489"/>
    <x v="488"/>
    <x v="138"/>
    <x v="394"/>
    <x v="2"/>
    <x v="0"/>
    <x v="0"/>
    <x v="489"/>
    <x v="489"/>
    <x v="0"/>
    <x v="83"/>
    <x v="1"/>
    <x v="5"/>
    <x v="50"/>
    <x v="395"/>
    <x v="0"/>
    <x v="5"/>
    <x v="489"/>
    <x v="489"/>
  </r>
  <r>
    <x v="490"/>
    <x v="490"/>
    <x v="489"/>
    <x v="28"/>
    <x v="117"/>
    <x v="2"/>
    <x v="0"/>
    <x v="0"/>
    <x v="490"/>
    <x v="490"/>
    <x v="0"/>
    <x v="78"/>
    <x v="1"/>
    <x v="5"/>
    <x v="50"/>
    <x v="121"/>
    <x v="0"/>
    <x v="5"/>
    <x v="490"/>
    <x v="490"/>
  </r>
  <r>
    <x v="491"/>
    <x v="491"/>
    <x v="490"/>
    <x v="3"/>
    <x v="117"/>
    <x v="2"/>
    <x v="0"/>
    <x v="0"/>
    <x v="491"/>
    <x v="491"/>
    <x v="0"/>
    <x v="78"/>
    <x v="1"/>
    <x v="5"/>
    <x v="50"/>
    <x v="121"/>
    <x v="0"/>
    <x v="5"/>
    <x v="491"/>
    <x v="491"/>
  </r>
  <r>
    <x v="492"/>
    <x v="492"/>
    <x v="491"/>
    <x v="139"/>
    <x v="117"/>
    <x v="2"/>
    <x v="11"/>
    <x v="9"/>
    <x v="492"/>
    <x v="492"/>
    <x v="0"/>
    <x v="78"/>
    <x v="1"/>
    <x v="5"/>
    <x v="50"/>
    <x v="121"/>
    <x v="0"/>
    <x v="5"/>
    <x v="492"/>
    <x v="492"/>
  </r>
  <r>
    <x v="493"/>
    <x v="493"/>
    <x v="492"/>
    <x v="11"/>
    <x v="117"/>
    <x v="2"/>
    <x v="1"/>
    <x v="1"/>
    <x v="493"/>
    <x v="493"/>
    <x v="0"/>
    <x v="78"/>
    <x v="1"/>
    <x v="5"/>
    <x v="50"/>
    <x v="121"/>
    <x v="0"/>
    <x v="5"/>
    <x v="493"/>
    <x v="493"/>
  </r>
  <r>
    <x v="494"/>
    <x v="494"/>
    <x v="493"/>
    <x v="22"/>
    <x v="395"/>
    <x v="2"/>
    <x v="0"/>
    <x v="0"/>
    <x v="494"/>
    <x v="494"/>
    <x v="0"/>
    <x v="83"/>
    <x v="1"/>
    <x v="5"/>
    <x v="50"/>
    <x v="396"/>
    <x v="0"/>
    <x v="5"/>
    <x v="494"/>
    <x v="494"/>
  </r>
  <r>
    <x v="495"/>
    <x v="495"/>
    <x v="494"/>
    <x v="39"/>
    <x v="117"/>
    <x v="2"/>
    <x v="0"/>
    <x v="0"/>
    <x v="495"/>
    <x v="495"/>
    <x v="0"/>
    <x v="78"/>
    <x v="1"/>
    <x v="5"/>
    <x v="50"/>
    <x v="121"/>
    <x v="0"/>
    <x v="5"/>
    <x v="495"/>
    <x v="495"/>
  </r>
  <r>
    <x v="496"/>
    <x v="496"/>
    <x v="495"/>
    <x v="127"/>
    <x v="116"/>
    <x v="2"/>
    <x v="0"/>
    <x v="0"/>
    <x v="496"/>
    <x v="496"/>
    <x v="0"/>
    <x v="29"/>
    <x v="1"/>
    <x v="5"/>
    <x v="50"/>
    <x v="120"/>
    <x v="0"/>
    <x v="5"/>
    <x v="496"/>
    <x v="496"/>
  </r>
  <r>
    <x v="497"/>
    <x v="497"/>
    <x v="496"/>
    <x v="140"/>
    <x v="134"/>
    <x v="2"/>
    <x v="0"/>
    <x v="0"/>
    <x v="497"/>
    <x v="497"/>
    <x v="0"/>
    <x v="83"/>
    <x v="1"/>
    <x v="5"/>
    <x v="60"/>
    <x v="119"/>
    <x v="0"/>
    <x v="5"/>
    <x v="497"/>
    <x v="497"/>
  </r>
  <r>
    <x v="498"/>
    <x v="498"/>
    <x v="497"/>
    <x v="141"/>
    <x v="396"/>
    <x v="2"/>
    <x v="0"/>
    <x v="0"/>
    <x v="498"/>
    <x v="498"/>
    <x v="0"/>
    <x v="19"/>
    <x v="1"/>
    <x v="5"/>
    <x v="62"/>
    <x v="397"/>
    <x v="0"/>
    <x v="5"/>
    <x v="498"/>
    <x v="498"/>
  </r>
  <r>
    <x v="499"/>
    <x v="499"/>
    <x v="498"/>
    <x v="22"/>
    <x v="397"/>
    <x v="2"/>
    <x v="0"/>
    <x v="0"/>
    <x v="499"/>
    <x v="499"/>
    <x v="0"/>
    <x v="55"/>
    <x v="1"/>
    <x v="5"/>
    <x v="54"/>
    <x v="398"/>
    <x v="0"/>
    <x v="5"/>
    <x v="499"/>
    <x v="499"/>
  </r>
  <r>
    <x v="500"/>
    <x v="500"/>
    <x v="499"/>
    <x v="115"/>
    <x v="394"/>
    <x v="2"/>
    <x v="0"/>
    <x v="0"/>
    <x v="500"/>
    <x v="500"/>
    <x v="0"/>
    <x v="80"/>
    <x v="1"/>
    <x v="5"/>
    <x v="56"/>
    <x v="399"/>
    <x v="0"/>
    <x v="5"/>
    <x v="500"/>
    <x v="500"/>
  </r>
  <r>
    <x v="501"/>
    <x v="501"/>
    <x v="500"/>
    <x v="3"/>
    <x v="117"/>
    <x v="2"/>
    <x v="0"/>
    <x v="0"/>
    <x v="501"/>
    <x v="501"/>
    <x v="0"/>
    <x v="78"/>
    <x v="1"/>
    <x v="5"/>
    <x v="50"/>
    <x v="121"/>
    <x v="0"/>
    <x v="5"/>
    <x v="501"/>
    <x v="501"/>
  </r>
  <r>
    <x v="502"/>
    <x v="502"/>
    <x v="501"/>
    <x v="22"/>
    <x v="398"/>
    <x v="2"/>
    <x v="0"/>
    <x v="0"/>
    <x v="502"/>
    <x v="502"/>
    <x v="0"/>
    <x v="80"/>
    <x v="1"/>
    <x v="5"/>
    <x v="60"/>
    <x v="400"/>
    <x v="0"/>
    <x v="5"/>
    <x v="502"/>
    <x v="502"/>
  </r>
  <r>
    <x v="503"/>
    <x v="503"/>
    <x v="502"/>
    <x v="115"/>
    <x v="399"/>
    <x v="2"/>
    <x v="1"/>
    <x v="1"/>
    <x v="503"/>
    <x v="503"/>
    <x v="0"/>
    <x v="82"/>
    <x v="1"/>
    <x v="5"/>
    <x v="53"/>
    <x v="401"/>
    <x v="0"/>
    <x v="5"/>
    <x v="503"/>
    <x v="503"/>
  </r>
  <r>
    <x v="504"/>
    <x v="504"/>
    <x v="503"/>
    <x v="142"/>
    <x v="400"/>
    <x v="2"/>
    <x v="0"/>
    <x v="0"/>
    <x v="504"/>
    <x v="504"/>
    <x v="0"/>
    <x v="81"/>
    <x v="1"/>
    <x v="5"/>
    <x v="60"/>
    <x v="402"/>
    <x v="0"/>
    <x v="5"/>
    <x v="504"/>
    <x v="504"/>
  </r>
  <r>
    <x v="505"/>
    <x v="505"/>
    <x v="504"/>
    <x v="14"/>
    <x v="401"/>
    <x v="2"/>
    <x v="0"/>
    <x v="0"/>
    <x v="505"/>
    <x v="505"/>
    <x v="0"/>
    <x v="25"/>
    <x v="1"/>
    <x v="5"/>
    <x v="50"/>
    <x v="403"/>
    <x v="0"/>
    <x v="5"/>
    <x v="505"/>
    <x v="505"/>
  </r>
  <r>
    <x v="506"/>
    <x v="506"/>
    <x v="505"/>
    <x v="61"/>
    <x v="156"/>
    <x v="2"/>
    <x v="0"/>
    <x v="0"/>
    <x v="506"/>
    <x v="506"/>
    <x v="0"/>
    <x v="29"/>
    <x v="1"/>
    <x v="5"/>
    <x v="50"/>
    <x v="404"/>
    <x v="0"/>
    <x v="5"/>
    <x v="506"/>
    <x v="506"/>
  </r>
  <r>
    <x v="507"/>
    <x v="507"/>
    <x v="506"/>
    <x v="22"/>
    <x v="141"/>
    <x v="2"/>
    <x v="0"/>
    <x v="0"/>
    <x v="507"/>
    <x v="507"/>
    <x v="0"/>
    <x v="73"/>
    <x v="1"/>
    <x v="5"/>
    <x v="56"/>
    <x v="405"/>
    <x v="0"/>
    <x v="5"/>
    <x v="507"/>
    <x v="507"/>
  </r>
  <r>
    <x v="508"/>
    <x v="508"/>
    <x v="507"/>
    <x v="63"/>
    <x v="402"/>
    <x v="2"/>
    <x v="0"/>
    <x v="0"/>
    <x v="508"/>
    <x v="508"/>
    <x v="0"/>
    <x v="83"/>
    <x v="1"/>
    <x v="5"/>
    <x v="60"/>
    <x v="44"/>
    <x v="0"/>
    <x v="5"/>
    <x v="508"/>
    <x v="508"/>
  </r>
  <r>
    <x v="509"/>
    <x v="509"/>
    <x v="508"/>
    <x v="10"/>
    <x v="115"/>
    <x v="2"/>
    <x v="1"/>
    <x v="1"/>
    <x v="509"/>
    <x v="509"/>
    <x v="0"/>
    <x v="29"/>
    <x v="1"/>
    <x v="5"/>
    <x v="50"/>
    <x v="119"/>
    <x v="0"/>
    <x v="5"/>
    <x v="509"/>
    <x v="509"/>
  </r>
  <r>
    <x v="510"/>
    <x v="510"/>
    <x v="509"/>
    <x v="32"/>
    <x v="117"/>
    <x v="2"/>
    <x v="0"/>
    <x v="0"/>
    <x v="510"/>
    <x v="510"/>
    <x v="0"/>
    <x v="78"/>
    <x v="1"/>
    <x v="5"/>
    <x v="50"/>
    <x v="121"/>
    <x v="0"/>
    <x v="5"/>
    <x v="510"/>
    <x v="510"/>
  </r>
  <r>
    <x v="511"/>
    <x v="511"/>
    <x v="510"/>
    <x v="10"/>
    <x v="403"/>
    <x v="2"/>
    <x v="0"/>
    <x v="0"/>
    <x v="511"/>
    <x v="511"/>
    <x v="0"/>
    <x v="81"/>
    <x v="1"/>
    <x v="5"/>
    <x v="56"/>
    <x v="179"/>
    <x v="0"/>
    <x v="5"/>
    <x v="511"/>
    <x v="511"/>
  </r>
  <r>
    <x v="512"/>
    <x v="512"/>
    <x v="511"/>
    <x v="6"/>
    <x v="143"/>
    <x v="2"/>
    <x v="0"/>
    <x v="0"/>
    <x v="512"/>
    <x v="512"/>
    <x v="0"/>
    <x v="84"/>
    <x v="1"/>
    <x v="5"/>
    <x v="50"/>
    <x v="148"/>
    <x v="0"/>
    <x v="5"/>
    <x v="512"/>
    <x v="512"/>
  </r>
  <r>
    <x v="513"/>
    <x v="513"/>
    <x v="512"/>
    <x v="63"/>
    <x v="404"/>
    <x v="2"/>
    <x v="0"/>
    <x v="0"/>
    <x v="513"/>
    <x v="513"/>
    <x v="0"/>
    <x v="32"/>
    <x v="1"/>
    <x v="5"/>
    <x v="51"/>
    <x v="406"/>
    <x v="0"/>
    <x v="5"/>
    <x v="513"/>
    <x v="513"/>
  </r>
  <r>
    <x v="514"/>
    <x v="514"/>
    <x v="513"/>
    <x v="15"/>
    <x v="155"/>
    <x v="2"/>
    <x v="5"/>
    <x v="5"/>
    <x v="514"/>
    <x v="514"/>
    <x v="0"/>
    <x v="83"/>
    <x v="1"/>
    <x v="5"/>
    <x v="56"/>
    <x v="407"/>
    <x v="0"/>
    <x v="5"/>
    <x v="514"/>
    <x v="514"/>
  </r>
  <r>
    <x v="515"/>
    <x v="515"/>
    <x v="514"/>
    <x v="143"/>
    <x v="405"/>
    <x v="2"/>
    <x v="0"/>
    <x v="0"/>
    <x v="515"/>
    <x v="515"/>
    <x v="0"/>
    <x v="69"/>
    <x v="1"/>
    <x v="5"/>
    <x v="78"/>
    <x v="408"/>
    <x v="0"/>
    <x v="5"/>
    <x v="515"/>
    <x v="515"/>
  </r>
  <r>
    <x v="516"/>
    <x v="516"/>
    <x v="515"/>
    <x v="10"/>
    <x v="117"/>
    <x v="2"/>
    <x v="1"/>
    <x v="1"/>
    <x v="516"/>
    <x v="516"/>
    <x v="0"/>
    <x v="78"/>
    <x v="1"/>
    <x v="5"/>
    <x v="50"/>
    <x v="121"/>
    <x v="0"/>
    <x v="5"/>
    <x v="516"/>
    <x v="516"/>
  </r>
  <r>
    <x v="517"/>
    <x v="517"/>
    <x v="516"/>
    <x v="36"/>
    <x v="82"/>
    <x v="2"/>
    <x v="0"/>
    <x v="0"/>
    <x v="517"/>
    <x v="517"/>
    <x v="0"/>
    <x v="83"/>
    <x v="1"/>
    <x v="5"/>
    <x v="60"/>
    <x v="409"/>
    <x v="0"/>
    <x v="5"/>
    <x v="517"/>
    <x v="517"/>
  </r>
  <r>
    <x v="518"/>
    <x v="518"/>
    <x v="517"/>
    <x v="144"/>
    <x v="117"/>
    <x v="2"/>
    <x v="0"/>
    <x v="0"/>
    <x v="518"/>
    <x v="518"/>
    <x v="0"/>
    <x v="78"/>
    <x v="1"/>
    <x v="5"/>
    <x v="50"/>
    <x v="121"/>
    <x v="0"/>
    <x v="5"/>
    <x v="518"/>
    <x v="518"/>
  </r>
  <r>
    <x v="519"/>
    <x v="519"/>
    <x v="518"/>
    <x v="145"/>
    <x v="406"/>
    <x v="2"/>
    <x v="0"/>
    <x v="0"/>
    <x v="519"/>
    <x v="519"/>
    <x v="0"/>
    <x v="16"/>
    <x v="1"/>
    <x v="5"/>
    <x v="61"/>
    <x v="410"/>
    <x v="0"/>
    <x v="5"/>
    <x v="519"/>
    <x v="519"/>
  </r>
  <r>
    <x v="520"/>
    <x v="520"/>
    <x v="519"/>
    <x v="10"/>
    <x v="407"/>
    <x v="0"/>
    <x v="1"/>
    <x v="1"/>
    <x v="520"/>
    <x v="520"/>
    <x v="0"/>
    <x v="69"/>
    <x v="0"/>
    <x v="6"/>
    <x v="21"/>
    <x v="411"/>
    <x v="1"/>
    <x v="6"/>
    <x v="520"/>
    <x v="520"/>
  </r>
  <r>
    <x v="521"/>
    <x v="521"/>
    <x v="520"/>
    <x v="10"/>
    <x v="408"/>
    <x v="0"/>
    <x v="0"/>
    <x v="0"/>
    <x v="521"/>
    <x v="521"/>
    <x v="0"/>
    <x v="66"/>
    <x v="0"/>
    <x v="6"/>
    <x v="2"/>
    <x v="412"/>
    <x v="1"/>
    <x v="6"/>
    <x v="521"/>
    <x v="521"/>
  </r>
  <r>
    <x v="522"/>
    <x v="522"/>
    <x v="521"/>
    <x v="9"/>
    <x v="409"/>
    <x v="0"/>
    <x v="0"/>
    <x v="0"/>
    <x v="522"/>
    <x v="522"/>
    <x v="0"/>
    <x v="162"/>
    <x v="0"/>
    <x v="6"/>
    <x v="41"/>
    <x v="413"/>
    <x v="1"/>
    <x v="6"/>
    <x v="522"/>
    <x v="522"/>
  </r>
  <r>
    <x v="523"/>
    <x v="523"/>
    <x v="522"/>
    <x v="10"/>
    <x v="410"/>
    <x v="0"/>
    <x v="0"/>
    <x v="0"/>
    <x v="523"/>
    <x v="523"/>
    <x v="0"/>
    <x v="87"/>
    <x v="0"/>
    <x v="6"/>
    <x v="10"/>
    <x v="414"/>
    <x v="1"/>
    <x v="6"/>
    <x v="523"/>
    <x v="523"/>
  </r>
  <r>
    <x v="524"/>
    <x v="524"/>
    <x v="523"/>
    <x v="8"/>
    <x v="411"/>
    <x v="0"/>
    <x v="1"/>
    <x v="1"/>
    <x v="524"/>
    <x v="524"/>
    <x v="0"/>
    <x v="208"/>
    <x v="0"/>
    <x v="6"/>
    <x v="15"/>
    <x v="415"/>
    <x v="1"/>
    <x v="6"/>
    <x v="524"/>
    <x v="524"/>
  </r>
  <r>
    <x v="525"/>
    <x v="525"/>
    <x v="524"/>
    <x v="14"/>
    <x v="48"/>
    <x v="0"/>
    <x v="0"/>
    <x v="0"/>
    <x v="525"/>
    <x v="525"/>
    <x v="0"/>
    <x v="8"/>
    <x v="0"/>
    <x v="6"/>
    <x v="8"/>
    <x v="416"/>
    <x v="1"/>
    <x v="6"/>
    <x v="525"/>
    <x v="525"/>
  </r>
  <r>
    <x v="526"/>
    <x v="526"/>
    <x v="525"/>
    <x v="15"/>
    <x v="412"/>
    <x v="0"/>
    <x v="1"/>
    <x v="1"/>
    <x v="526"/>
    <x v="526"/>
    <x v="0"/>
    <x v="23"/>
    <x v="0"/>
    <x v="6"/>
    <x v="35"/>
    <x v="417"/>
    <x v="1"/>
    <x v="6"/>
    <x v="526"/>
    <x v="526"/>
  </r>
  <r>
    <x v="527"/>
    <x v="527"/>
    <x v="526"/>
    <x v="3"/>
    <x v="413"/>
    <x v="0"/>
    <x v="0"/>
    <x v="0"/>
    <x v="527"/>
    <x v="527"/>
    <x v="0"/>
    <x v="150"/>
    <x v="0"/>
    <x v="6"/>
    <x v="7"/>
    <x v="418"/>
    <x v="1"/>
    <x v="6"/>
    <x v="527"/>
    <x v="527"/>
  </r>
  <r>
    <x v="528"/>
    <x v="528"/>
    <x v="527"/>
    <x v="146"/>
    <x v="414"/>
    <x v="0"/>
    <x v="0"/>
    <x v="0"/>
    <x v="528"/>
    <x v="528"/>
    <x v="0"/>
    <x v="209"/>
    <x v="0"/>
    <x v="6"/>
    <x v="31"/>
    <x v="419"/>
    <x v="1"/>
    <x v="6"/>
    <x v="528"/>
    <x v="528"/>
  </r>
  <r>
    <x v="529"/>
    <x v="529"/>
    <x v="528"/>
    <x v="38"/>
    <x v="415"/>
    <x v="0"/>
    <x v="5"/>
    <x v="5"/>
    <x v="529"/>
    <x v="529"/>
    <x v="0"/>
    <x v="59"/>
    <x v="0"/>
    <x v="6"/>
    <x v="22"/>
    <x v="420"/>
    <x v="1"/>
    <x v="6"/>
    <x v="529"/>
    <x v="529"/>
  </r>
  <r>
    <x v="530"/>
    <x v="530"/>
    <x v="529"/>
    <x v="147"/>
    <x v="416"/>
    <x v="0"/>
    <x v="0"/>
    <x v="0"/>
    <x v="530"/>
    <x v="530"/>
    <x v="0"/>
    <x v="60"/>
    <x v="0"/>
    <x v="6"/>
    <x v="29"/>
    <x v="421"/>
    <x v="1"/>
    <x v="6"/>
    <x v="530"/>
    <x v="530"/>
  </r>
  <r>
    <x v="531"/>
    <x v="531"/>
    <x v="530"/>
    <x v="23"/>
    <x v="417"/>
    <x v="0"/>
    <x v="0"/>
    <x v="0"/>
    <x v="531"/>
    <x v="531"/>
    <x v="0"/>
    <x v="162"/>
    <x v="0"/>
    <x v="6"/>
    <x v="8"/>
    <x v="422"/>
    <x v="1"/>
    <x v="6"/>
    <x v="531"/>
    <x v="531"/>
  </r>
  <r>
    <x v="532"/>
    <x v="532"/>
    <x v="531"/>
    <x v="3"/>
    <x v="418"/>
    <x v="0"/>
    <x v="0"/>
    <x v="0"/>
    <x v="532"/>
    <x v="532"/>
    <x v="0"/>
    <x v="210"/>
    <x v="0"/>
    <x v="6"/>
    <x v="4"/>
    <x v="423"/>
    <x v="1"/>
    <x v="6"/>
    <x v="532"/>
    <x v="532"/>
  </r>
  <r>
    <x v="533"/>
    <x v="533"/>
    <x v="532"/>
    <x v="13"/>
    <x v="20"/>
    <x v="0"/>
    <x v="1"/>
    <x v="1"/>
    <x v="533"/>
    <x v="533"/>
    <x v="0"/>
    <x v="57"/>
    <x v="0"/>
    <x v="6"/>
    <x v="8"/>
    <x v="424"/>
    <x v="1"/>
    <x v="6"/>
    <x v="533"/>
    <x v="533"/>
  </r>
  <r>
    <x v="534"/>
    <x v="534"/>
    <x v="533"/>
    <x v="36"/>
    <x v="419"/>
    <x v="0"/>
    <x v="10"/>
    <x v="8"/>
    <x v="534"/>
    <x v="534"/>
    <x v="0"/>
    <x v="53"/>
    <x v="0"/>
    <x v="6"/>
    <x v="2"/>
    <x v="425"/>
    <x v="1"/>
    <x v="6"/>
    <x v="534"/>
    <x v="534"/>
  </r>
  <r>
    <x v="535"/>
    <x v="535"/>
    <x v="534"/>
    <x v="13"/>
    <x v="420"/>
    <x v="0"/>
    <x v="1"/>
    <x v="1"/>
    <x v="535"/>
    <x v="535"/>
    <x v="0"/>
    <x v="211"/>
    <x v="0"/>
    <x v="6"/>
    <x v="33"/>
    <x v="426"/>
    <x v="1"/>
    <x v="6"/>
    <x v="535"/>
    <x v="535"/>
  </r>
  <r>
    <x v="536"/>
    <x v="536"/>
    <x v="535"/>
    <x v="126"/>
    <x v="421"/>
    <x v="0"/>
    <x v="1"/>
    <x v="1"/>
    <x v="536"/>
    <x v="536"/>
    <x v="0"/>
    <x v="70"/>
    <x v="0"/>
    <x v="6"/>
    <x v="90"/>
    <x v="427"/>
    <x v="1"/>
    <x v="6"/>
    <x v="536"/>
    <x v="536"/>
  </r>
  <r>
    <x v="537"/>
    <x v="537"/>
    <x v="536"/>
    <x v="13"/>
    <x v="422"/>
    <x v="0"/>
    <x v="0"/>
    <x v="0"/>
    <x v="537"/>
    <x v="537"/>
    <x v="0"/>
    <x v="211"/>
    <x v="0"/>
    <x v="6"/>
    <x v="10"/>
    <x v="428"/>
    <x v="1"/>
    <x v="6"/>
    <x v="537"/>
    <x v="537"/>
  </r>
  <r>
    <x v="538"/>
    <x v="538"/>
    <x v="537"/>
    <x v="10"/>
    <x v="423"/>
    <x v="0"/>
    <x v="0"/>
    <x v="0"/>
    <x v="538"/>
    <x v="538"/>
    <x v="0"/>
    <x v="65"/>
    <x v="0"/>
    <x v="6"/>
    <x v="120"/>
    <x v="429"/>
    <x v="1"/>
    <x v="6"/>
    <x v="538"/>
    <x v="538"/>
  </r>
  <r>
    <x v="539"/>
    <x v="539"/>
    <x v="538"/>
    <x v="2"/>
    <x v="424"/>
    <x v="0"/>
    <x v="1"/>
    <x v="1"/>
    <x v="539"/>
    <x v="539"/>
    <x v="0"/>
    <x v="9"/>
    <x v="0"/>
    <x v="6"/>
    <x v="7"/>
    <x v="430"/>
    <x v="1"/>
    <x v="6"/>
    <x v="539"/>
    <x v="539"/>
  </r>
  <r>
    <x v="540"/>
    <x v="540"/>
    <x v="539"/>
    <x v="36"/>
    <x v="116"/>
    <x v="2"/>
    <x v="0"/>
    <x v="0"/>
    <x v="540"/>
    <x v="540"/>
    <x v="0"/>
    <x v="29"/>
    <x v="1"/>
    <x v="7"/>
    <x v="50"/>
    <x v="120"/>
    <x v="2"/>
    <x v="7"/>
    <x v="540"/>
    <x v="540"/>
  </r>
  <r>
    <x v="541"/>
    <x v="541"/>
    <x v="540"/>
    <x v="37"/>
    <x v="379"/>
    <x v="2"/>
    <x v="0"/>
    <x v="0"/>
    <x v="541"/>
    <x v="541"/>
    <x v="0"/>
    <x v="29"/>
    <x v="1"/>
    <x v="7"/>
    <x v="60"/>
    <x v="380"/>
    <x v="2"/>
    <x v="7"/>
    <x v="541"/>
    <x v="541"/>
  </r>
  <r>
    <x v="542"/>
    <x v="542"/>
    <x v="541"/>
    <x v="65"/>
    <x v="116"/>
    <x v="2"/>
    <x v="0"/>
    <x v="0"/>
    <x v="542"/>
    <x v="542"/>
    <x v="0"/>
    <x v="29"/>
    <x v="1"/>
    <x v="7"/>
    <x v="50"/>
    <x v="120"/>
    <x v="2"/>
    <x v="7"/>
    <x v="542"/>
    <x v="542"/>
  </r>
  <r>
    <x v="543"/>
    <x v="543"/>
    <x v="542"/>
    <x v="29"/>
    <x v="119"/>
    <x v="2"/>
    <x v="2"/>
    <x v="2"/>
    <x v="543"/>
    <x v="543"/>
    <x v="0"/>
    <x v="84"/>
    <x v="1"/>
    <x v="7"/>
    <x v="50"/>
    <x v="431"/>
    <x v="2"/>
    <x v="7"/>
    <x v="543"/>
    <x v="543"/>
  </r>
  <r>
    <x v="544"/>
    <x v="544"/>
    <x v="543"/>
    <x v="2"/>
    <x v="360"/>
    <x v="2"/>
    <x v="0"/>
    <x v="0"/>
    <x v="544"/>
    <x v="544"/>
    <x v="0"/>
    <x v="84"/>
    <x v="1"/>
    <x v="7"/>
    <x v="60"/>
    <x v="362"/>
    <x v="2"/>
    <x v="7"/>
    <x v="544"/>
    <x v="544"/>
  </r>
  <r>
    <x v="545"/>
    <x v="545"/>
    <x v="544"/>
    <x v="63"/>
    <x v="425"/>
    <x v="2"/>
    <x v="6"/>
    <x v="3"/>
    <x v="545"/>
    <x v="545"/>
    <x v="0"/>
    <x v="69"/>
    <x v="1"/>
    <x v="7"/>
    <x v="117"/>
    <x v="432"/>
    <x v="2"/>
    <x v="7"/>
    <x v="545"/>
    <x v="545"/>
  </r>
  <r>
    <x v="546"/>
    <x v="546"/>
    <x v="545"/>
    <x v="127"/>
    <x v="401"/>
    <x v="2"/>
    <x v="0"/>
    <x v="0"/>
    <x v="546"/>
    <x v="546"/>
    <x v="0"/>
    <x v="84"/>
    <x v="1"/>
    <x v="7"/>
    <x v="50"/>
    <x v="433"/>
    <x v="2"/>
    <x v="7"/>
    <x v="546"/>
    <x v="546"/>
  </r>
  <r>
    <x v="547"/>
    <x v="547"/>
    <x v="546"/>
    <x v="51"/>
    <x v="117"/>
    <x v="2"/>
    <x v="1"/>
    <x v="1"/>
    <x v="547"/>
    <x v="547"/>
    <x v="0"/>
    <x v="78"/>
    <x v="1"/>
    <x v="7"/>
    <x v="50"/>
    <x v="121"/>
    <x v="2"/>
    <x v="7"/>
    <x v="547"/>
    <x v="547"/>
  </r>
  <r>
    <x v="548"/>
    <x v="548"/>
    <x v="547"/>
    <x v="3"/>
    <x v="426"/>
    <x v="2"/>
    <x v="1"/>
    <x v="1"/>
    <x v="548"/>
    <x v="548"/>
    <x v="0"/>
    <x v="29"/>
    <x v="1"/>
    <x v="7"/>
    <x v="50"/>
    <x v="373"/>
    <x v="2"/>
    <x v="7"/>
    <x v="548"/>
    <x v="548"/>
  </r>
  <r>
    <x v="549"/>
    <x v="549"/>
    <x v="548"/>
    <x v="30"/>
    <x v="427"/>
    <x v="2"/>
    <x v="1"/>
    <x v="1"/>
    <x v="549"/>
    <x v="549"/>
    <x v="0"/>
    <x v="22"/>
    <x v="1"/>
    <x v="7"/>
    <x v="56"/>
    <x v="434"/>
    <x v="2"/>
    <x v="7"/>
    <x v="549"/>
    <x v="549"/>
  </r>
  <r>
    <x v="550"/>
    <x v="550"/>
    <x v="549"/>
    <x v="10"/>
    <x v="428"/>
    <x v="2"/>
    <x v="5"/>
    <x v="5"/>
    <x v="550"/>
    <x v="550"/>
    <x v="0"/>
    <x v="80"/>
    <x v="1"/>
    <x v="7"/>
    <x v="60"/>
    <x v="435"/>
    <x v="2"/>
    <x v="7"/>
    <x v="550"/>
    <x v="550"/>
  </r>
  <r>
    <x v="551"/>
    <x v="551"/>
    <x v="550"/>
    <x v="96"/>
    <x v="429"/>
    <x v="2"/>
    <x v="0"/>
    <x v="0"/>
    <x v="551"/>
    <x v="551"/>
    <x v="0"/>
    <x v="33"/>
    <x v="1"/>
    <x v="7"/>
    <x v="62"/>
    <x v="436"/>
    <x v="2"/>
    <x v="7"/>
    <x v="551"/>
    <x v="551"/>
  </r>
  <r>
    <x v="552"/>
    <x v="552"/>
    <x v="551"/>
    <x v="101"/>
    <x v="117"/>
    <x v="2"/>
    <x v="5"/>
    <x v="5"/>
    <x v="552"/>
    <x v="552"/>
    <x v="0"/>
    <x v="78"/>
    <x v="1"/>
    <x v="7"/>
    <x v="50"/>
    <x v="121"/>
    <x v="2"/>
    <x v="7"/>
    <x v="552"/>
    <x v="552"/>
  </r>
  <r>
    <x v="553"/>
    <x v="553"/>
    <x v="552"/>
    <x v="31"/>
    <x v="430"/>
    <x v="2"/>
    <x v="0"/>
    <x v="0"/>
    <x v="553"/>
    <x v="553"/>
    <x v="0"/>
    <x v="79"/>
    <x v="1"/>
    <x v="7"/>
    <x v="50"/>
    <x v="372"/>
    <x v="2"/>
    <x v="7"/>
    <x v="553"/>
    <x v="553"/>
  </r>
  <r>
    <x v="554"/>
    <x v="554"/>
    <x v="553"/>
    <x v="148"/>
    <x v="431"/>
    <x v="2"/>
    <x v="0"/>
    <x v="0"/>
    <x v="554"/>
    <x v="554"/>
    <x v="0"/>
    <x v="19"/>
    <x v="1"/>
    <x v="7"/>
    <x v="121"/>
    <x v="437"/>
    <x v="2"/>
    <x v="7"/>
    <x v="554"/>
    <x v="554"/>
  </r>
  <r>
    <x v="555"/>
    <x v="555"/>
    <x v="554"/>
    <x v="51"/>
    <x v="117"/>
    <x v="2"/>
    <x v="1"/>
    <x v="1"/>
    <x v="555"/>
    <x v="555"/>
    <x v="0"/>
    <x v="78"/>
    <x v="1"/>
    <x v="7"/>
    <x v="50"/>
    <x v="121"/>
    <x v="2"/>
    <x v="7"/>
    <x v="555"/>
    <x v="555"/>
  </r>
  <r>
    <x v="556"/>
    <x v="556"/>
    <x v="555"/>
    <x v="6"/>
    <x v="148"/>
    <x v="2"/>
    <x v="0"/>
    <x v="0"/>
    <x v="556"/>
    <x v="556"/>
    <x v="0"/>
    <x v="29"/>
    <x v="1"/>
    <x v="7"/>
    <x v="56"/>
    <x v="438"/>
    <x v="2"/>
    <x v="7"/>
    <x v="556"/>
    <x v="556"/>
  </r>
  <r>
    <x v="557"/>
    <x v="557"/>
    <x v="556"/>
    <x v="60"/>
    <x v="432"/>
    <x v="2"/>
    <x v="12"/>
    <x v="3"/>
    <x v="557"/>
    <x v="557"/>
    <x v="0"/>
    <x v="9"/>
    <x v="1"/>
    <x v="7"/>
    <x v="60"/>
    <x v="439"/>
    <x v="2"/>
    <x v="7"/>
    <x v="557"/>
    <x v="557"/>
  </r>
  <r>
    <x v="558"/>
    <x v="558"/>
    <x v="557"/>
    <x v="47"/>
    <x v="117"/>
    <x v="2"/>
    <x v="0"/>
    <x v="0"/>
    <x v="558"/>
    <x v="558"/>
    <x v="0"/>
    <x v="78"/>
    <x v="1"/>
    <x v="7"/>
    <x v="50"/>
    <x v="121"/>
    <x v="2"/>
    <x v="7"/>
    <x v="558"/>
    <x v="558"/>
  </r>
  <r>
    <x v="559"/>
    <x v="559"/>
    <x v="558"/>
    <x v="149"/>
    <x v="155"/>
    <x v="2"/>
    <x v="0"/>
    <x v="0"/>
    <x v="559"/>
    <x v="559"/>
    <x v="0"/>
    <x v="29"/>
    <x v="1"/>
    <x v="7"/>
    <x v="50"/>
    <x v="73"/>
    <x v="2"/>
    <x v="7"/>
    <x v="559"/>
    <x v="559"/>
  </r>
  <r>
    <x v="560"/>
    <x v="560"/>
    <x v="559"/>
    <x v="57"/>
    <x v="433"/>
    <x v="2"/>
    <x v="5"/>
    <x v="5"/>
    <x v="560"/>
    <x v="560"/>
    <x v="0"/>
    <x v="83"/>
    <x v="1"/>
    <x v="7"/>
    <x v="50"/>
    <x v="143"/>
    <x v="2"/>
    <x v="7"/>
    <x v="560"/>
    <x v="560"/>
  </r>
  <r>
    <x v="561"/>
    <x v="561"/>
    <x v="560"/>
    <x v="36"/>
    <x v="434"/>
    <x v="2"/>
    <x v="0"/>
    <x v="0"/>
    <x v="561"/>
    <x v="561"/>
    <x v="0"/>
    <x v="84"/>
    <x v="1"/>
    <x v="7"/>
    <x v="50"/>
    <x v="440"/>
    <x v="2"/>
    <x v="7"/>
    <x v="561"/>
    <x v="561"/>
  </r>
  <r>
    <x v="562"/>
    <x v="562"/>
    <x v="561"/>
    <x v="63"/>
    <x v="117"/>
    <x v="2"/>
    <x v="9"/>
    <x v="3"/>
    <x v="562"/>
    <x v="562"/>
    <x v="0"/>
    <x v="78"/>
    <x v="1"/>
    <x v="7"/>
    <x v="50"/>
    <x v="121"/>
    <x v="2"/>
    <x v="7"/>
    <x v="562"/>
    <x v="562"/>
  </r>
  <r>
    <x v="563"/>
    <x v="563"/>
    <x v="562"/>
    <x v="96"/>
    <x v="427"/>
    <x v="2"/>
    <x v="2"/>
    <x v="2"/>
    <x v="563"/>
    <x v="563"/>
    <x v="0"/>
    <x v="84"/>
    <x v="1"/>
    <x v="7"/>
    <x v="50"/>
    <x v="441"/>
    <x v="2"/>
    <x v="7"/>
    <x v="563"/>
    <x v="563"/>
  </r>
  <r>
    <x v="564"/>
    <x v="564"/>
    <x v="563"/>
    <x v="102"/>
    <x v="116"/>
    <x v="2"/>
    <x v="6"/>
    <x v="3"/>
    <x v="564"/>
    <x v="564"/>
    <x v="0"/>
    <x v="29"/>
    <x v="1"/>
    <x v="7"/>
    <x v="50"/>
    <x v="120"/>
    <x v="2"/>
    <x v="7"/>
    <x v="564"/>
    <x v="564"/>
  </r>
  <r>
    <x v="565"/>
    <x v="565"/>
    <x v="564"/>
    <x v="31"/>
    <x v="117"/>
    <x v="2"/>
    <x v="1"/>
    <x v="1"/>
    <x v="565"/>
    <x v="565"/>
    <x v="0"/>
    <x v="78"/>
    <x v="1"/>
    <x v="7"/>
    <x v="50"/>
    <x v="121"/>
    <x v="2"/>
    <x v="7"/>
    <x v="565"/>
    <x v="565"/>
  </r>
  <r>
    <x v="566"/>
    <x v="566"/>
    <x v="565"/>
    <x v="10"/>
    <x v="116"/>
    <x v="2"/>
    <x v="0"/>
    <x v="0"/>
    <x v="566"/>
    <x v="566"/>
    <x v="0"/>
    <x v="29"/>
    <x v="1"/>
    <x v="7"/>
    <x v="50"/>
    <x v="120"/>
    <x v="2"/>
    <x v="7"/>
    <x v="566"/>
    <x v="566"/>
  </r>
  <r>
    <x v="567"/>
    <x v="567"/>
    <x v="566"/>
    <x v="3"/>
    <x v="117"/>
    <x v="2"/>
    <x v="0"/>
    <x v="0"/>
    <x v="567"/>
    <x v="567"/>
    <x v="0"/>
    <x v="78"/>
    <x v="1"/>
    <x v="7"/>
    <x v="50"/>
    <x v="121"/>
    <x v="2"/>
    <x v="7"/>
    <x v="567"/>
    <x v="567"/>
  </r>
  <r>
    <x v="568"/>
    <x v="568"/>
    <x v="567"/>
    <x v="142"/>
    <x v="435"/>
    <x v="2"/>
    <x v="4"/>
    <x v="4"/>
    <x v="568"/>
    <x v="568"/>
    <x v="0"/>
    <x v="81"/>
    <x v="1"/>
    <x v="7"/>
    <x v="60"/>
    <x v="442"/>
    <x v="2"/>
    <x v="7"/>
    <x v="568"/>
    <x v="568"/>
  </r>
  <r>
    <x v="569"/>
    <x v="569"/>
    <x v="568"/>
    <x v="30"/>
    <x v="170"/>
    <x v="2"/>
    <x v="5"/>
    <x v="5"/>
    <x v="569"/>
    <x v="569"/>
    <x v="0"/>
    <x v="29"/>
    <x v="1"/>
    <x v="7"/>
    <x v="60"/>
    <x v="135"/>
    <x v="2"/>
    <x v="7"/>
    <x v="569"/>
    <x v="569"/>
  </r>
  <r>
    <x v="570"/>
    <x v="570"/>
    <x v="569"/>
    <x v="94"/>
    <x v="436"/>
    <x v="2"/>
    <x v="0"/>
    <x v="0"/>
    <x v="570"/>
    <x v="570"/>
    <x v="0"/>
    <x v="29"/>
    <x v="1"/>
    <x v="7"/>
    <x v="50"/>
    <x v="443"/>
    <x v="2"/>
    <x v="7"/>
    <x v="570"/>
    <x v="570"/>
  </r>
  <r>
    <x v="571"/>
    <x v="571"/>
    <x v="570"/>
    <x v="31"/>
    <x v="437"/>
    <x v="2"/>
    <x v="0"/>
    <x v="0"/>
    <x v="571"/>
    <x v="571"/>
    <x v="0"/>
    <x v="84"/>
    <x v="1"/>
    <x v="7"/>
    <x v="50"/>
    <x v="444"/>
    <x v="2"/>
    <x v="7"/>
    <x v="571"/>
    <x v="571"/>
  </r>
  <r>
    <x v="572"/>
    <x v="572"/>
    <x v="571"/>
    <x v="30"/>
    <x v="117"/>
    <x v="2"/>
    <x v="0"/>
    <x v="0"/>
    <x v="572"/>
    <x v="572"/>
    <x v="0"/>
    <x v="78"/>
    <x v="1"/>
    <x v="7"/>
    <x v="50"/>
    <x v="121"/>
    <x v="2"/>
    <x v="7"/>
    <x v="572"/>
    <x v="572"/>
  </r>
  <r>
    <x v="573"/>
    <x v="573"/>
    <x v="572"/>
    <x v="150"/>
    <x v="438"/>
    <x v="2"/>
    <x v="0"/>
    <x v="0"/>
    <x v="573"/>
    <x v="573"/>
    <x v="0"/>
    <x v="82"/>
    <x v="1"/>
    <x v="7"/>
    <x v="50"/>
    <x v="445"/>
    <x v="2"/>
    <x v="7"/>
    <x v="573"/>
    <x v="573"/>
  </r>
  <r>
    <x v="574"/>
    <x v="574"/>
    <x v="573"/>
    <x v="151"/>
    <x v="439"/>
    <x v="2"/>
    <x v="1"/>
    <x v="1"/>
    <x v="574"/>
    <x v="574"/>
    <x v="0"/>
    <x v="80"/>
    <x v="1"/>
    <x v="7"/>
    <x v="60"/>
    <x v="135"/>
    <x v="2"/>
    <x v="7"/>
    <x v="574"/>
    <x v="574"/>
  </r>
  <r>
    <x v="575"/>
    <x v="575"/>
    <x v="574"/>
    <x v="127"/>
    <x v="440"/>
    <x v="2"/>
    <x v="12"/>
    <x v="3"/>
    <x v="575"/>
    <x v="575"/>
    <x v="0"/>
    <x v="80"/>
    <x v="1"/>
    <x v="7"/>
    <x v="50"/>
    <x v="446"/>
    <x v="2"/>
    <x v="7"/>
    <x v="575"/>
    <x v="575"/>
  </r>
  <r>
    <x v="576"/>
    <x v="576"/>
    <x v="575"/>
    <x v="58"/>
    <x v="116"/>
    <x v="2"/>
    <x v="0"/>
    <x v="0"/>
    <x v="576"/>
    <x v="576"/>
    <x v="0"/>
    <x v="29"/>
    <x v="1"/>
    <x v="7"/>
    <x v="50"/>
    <x v="120"/>
    <x v="2"/>
    <x v="7"/>
    <x v="576"/>
    <x v="576"/>
  </r>
  <r>
    <x v="577"/>
    <x v="577"/>
    <x v="576"/>
    <x v="10"/>
    <x v="115"/>
    <x v="2"/>
    <x v="0"/>
    <x v="0"/>
    <x v="577"/>
    <x v="577"/>
    <x v="0"/>
    <x v="29"/>
    <x v="1"/>
    <x v="7"/>
    <x v="50"/>
    <x v="119"/>
    <x v="2"/>
    <x v="7"/>
    <x v="577"/>
    <x v="577"/>
  </r>
  <r>
    <x v="578"/>
    <x v="578"/>
    <x v="577"/>
    <x v="152"/>
    <x v="441"/>
    <x v="2"/>
    <x v="1"/>
    <x v="1"/>
    <x v="578"/>
    <x v="578"/>
    <x v="0"/>
    <x v="63"/>
    <x v="1"/>
    <x v="7"/>
    <x v="50"/>
    <x v="447"/>
    <x v="2"/>
    <x v="7"/>
    <x v="578"/>
    <x v="578"/>
  </r>
  <r>
    <x v="579"/>
    <x v="579"/>
    <x v="578"/>
    <x v="14"/>
    <x v="442"/>
    <x v="2"/>
    <x v="0"/>
    <x v="0"/>
    <x v="579"/>
    <x v="579"/>
    <x v="0"/>
    <x v="81"/>
    <x v="1"/>
    <x v="7"/>
    <x v="60"/>
    <x v="431"/>
    <x v="2"/>
    <x v="7"/>
    <x v="579"/>
    <x v="579"/>
  </r>
  <r>
    <x v="580"/>
    <x v="580"/>
    <x v="579"/>
    <x v="9"/>
    <x v="116"/>
    <x v="2"/>
    <x v="0"/>
    <x v="0"/>
    <x v="580"/>
    <x v="580"/>
    <x v="0"/>
    <x v="29"/>
    <x v="1"/>
    <x v="7"/>
    <x v="50"/>
    <x v="120"/>
    <x v="2"/>
    <x v="7"/>
    <x v="580"/>
    <x v="580"/>
  </r>
  <r>
    <x v="581"/>
    <x v="581"/>
    <x v="580"/>
    <x v="44"/>
    <x v="117"/>
    <x v="2"/>
    <x v="0"/>
    <x v="0"/>
    <x v="581"/>
    <x v="581"/>
    <x v="0"/>
    <x v="78"/>
    <x v="1"/>
    <x v="7"/>
    <x v="50"/>
    <x v="121"/>
    <x v="2"/>
    <x v="7"/>
    <x v="581"/>
    <x v="581"/>
  </r>
  <r>
    <x v="582"/>
    <x v="582"/>
    <x v="581"/>
    <x v="57"/>
    <x v="117"/>
    <x v="2"/>
    <x v="0"/>
    <x v="0"/>
    <x v="582"/>
    <x v="582"/>
    <x v="0"/>
    <x v="78"/>
    <x v="1"/>
    <x v="7"/>
    <x v="50"/>
    <x v="121"/>
    <x v="2"/>
    <x v="7"/>
    <x v="582"/>
    <x v="582"/>
  </r>
  <r>
    <x v="583"/>
    <x v="583"/>
    <x v="582"/>
    <x v="7"/>
    <x v="116"/>
    <x v="2"/>
    <x v="0"/>
    <x v="0"/>
    <x v="583"/>
    <x v="583"/>
    <x v="0"/>
    <x v="29"/>
    <x v="1"/>
    <x v="7"/>
    <x v="50"/>
    <x v="120"/>
    <x v="2"/>
    <x v="7"/>
    <x v="583"/>
    <x v="583"/>
  </r>
  <r>
    <x v="584"/>
    <x v="584"/>
    <x v="583"/>
    <x v="28"/>
    <x v="115"/>
    <x v="2"/>
    <x v="0"/>
    <x v="0"/>
    <x v="584"/>
    <x v="584"/>
    <x v="0"/>
    <x v="84"/>
    <x v="1"/>
    <x v="7"/>
    <x v="60"/>
    <x v="144"/>
    <x v="2"/>
    <x v="7"/>
    <x v="584"/>
    <x v="584"/>
  </r>
  <r>
    <x v="585"/>
    <x v="585"/>
    <x v="584"/>
    <x v="7"/>
    <x v="117"/>
    <x v="2"/>
    <x v="1"/>
    <x v="1"/>
    <x v="585"/>
    <x v="585"/>
    <x v="0"/>
    <x v="78"/>
    <x v="1"/>
    <x v="7"/>
    <x v="50"/>
    <x v="121"/>
    <x v="2"/>
    <x v="7"/>
    <x v="585"/>
    <x v="585"/>
  </r>
  <r>
    <x v="586"/>
    <x v="586"/>
    <x v="585"/>
    <x v="3"/>
    <x v="443"/>
    <x v="2"/>
    <x v="0"/>
    <x v="0"/>
    <x v="586"/>
    <x v="586"/>
    <x v="0"/>
    <x v="80"/>
    <x v="1"/>
    <x v="7"/>
    <x v="60"/>
    <x v="448"/>
    <x v="2"/>
    <x v="7"/>
    <x v="586"/>
    <x v="586"/>
  </r>
  <r>
    <x v="587"/>
    <x v="587"/>
    <x v="586"/>
    <x v="11"/>
    <x v="444"/>
    <x v="2"/>
    <x v="5"/>
    <x v="5"/>
    <x v="587"/>
    <x v="587"/>
    <x v="0"/>
    <x v="63"/>
    <x v="1"/>
    <x v="7"/>
    <x v="114"/>
    <x v="449"/>
    <x v="2"/>
    <x v="7"/>
    <x v="587"/>
    <x v="587"/>
  </r>
  <r>
    <x v="588"/>
    <x v="588"/>
    <x v="587"/>
    <x v="7"/>
    <x v="356"/>
    <x v="2"/>
    <x v="13"/>
    <x v="3"/>
    <x v="588"/>
    <x v="588"/>
    <x v="0"/>
    <x v="84"/>
    <x v="1"/>
    <x v="7"/>
    <x v="56"/>
    <x v="450"/>
    <x v="2"/>
    <x v="7"/>
    <x v="588"/>
    <x v="588"/>
  </r>
  <r>
    <x v="589"/>
    <x v="589"/>
    <x v="588"/>
    <x v="51"/>
    <x v="116"/>
    <x v="2"/>
    <x v="0"/>
    <x v="0"/>
    <x v="589"/>
    <x v="589"/>
    <x v="0"/>
    <x v="29"/>
    <x v="1"/>
    <x v="7"/>
    <x v="50"/>
    <x v="120"/>
    <x v="2"/>
    <x v="7"/>
    <x v="589"/>
    <x v="589"/>
  </r>
  <r>
    <x v="590"/>
    <x v="590"/>
    <x v="589"/>
    <x v="10"/>
    <x v="445"/>
    <x v="2"/>
    <x v="1"/>
    <x v="1"/>
    <x v="590"/>
    <x v="590"/>
    <x v="0"/>
    <x v="82"/>
    <x v="1"/>
    <x v="7"/>
    <x v="65"/>
    <x v="451"/>
    <x v="2"/>
    <x v="7"/>
    <x v="590"/>
    <x v="590"/>
  </r>
  <r>
    <x v="591"/>
    <x v="591"/>
    <x v="590"/>
    <x v="57"/>
    <x v="377"/>
    <x v="2"/>
    <x v="0"/>
    <x v="0"/>
    <x v="591"/>
    <x v="591"/>
    <x v="0"/>
    <x v="84"/>
    <x v="1"/>
    <x v="7"/>
    <x v="50"/>
    <x v="452"/>
    <x v="2"/>
    <x v="7"/>
    <x v="591"/>
    <x v="591"/>
  </r>
  <r>
    <x v="592"/>
    <x v="592"/>
    <x v="591"/>
    <x v="51"/>
    <x v="156"/>
    <x v="2"/>
    <x v="0"/>
    <x v="0"/>
    <x v="592"/>
    <x v="592"/>
    <x v="0"/>
    <x v="29"/>
    <x v="1"/>
    <x v="7"/>
    <x v="56"/>
    <x v="404"/>
    <x v="2"/>
    <x v="7"/>
    <x v="592"/>
    <x v="592"/>
  </r>
  <r>
    <x v="593"/>
    <x v="593"/>
    <x v="592"/>
    <x v="2"/>
    <x v="129"/>
    <x v="2"/>
    <x v="1"/>
    <x v="1"/>
    <x v="593"/>
    <x v="593"/>
    <x v="0"/>
    <x v="63"/>
    <x v="1"/>
    <x v="7"/>
    <x v="61"/>
    <x v="453"/>
    <x v="2"/>
    <x v="7"/>
    <x v="593"/>
    <x v="593"/>
  </r>
  <r>
    <x v="594"/>
    <x v="594"/>
    <x v="593"/>
    <x v="31"/>
    <x v="375"/>
    <x v="2"/>
    <x v="0"/>
    <x v="0"/>
    <x v="594"/>
    <x v="594"/>
    <x v="0"/>
    <x v="84"/>
    <x v="1"/>
    <x v="7"/>
    <x v="50"/>
    <x v="31"/>
    <x v="2"/>
    <x v="7"/>
    <x v="594"/>
    <x v="594"/>
  </r>
  <r>
    <x v="595"/>
    <x v="595"/>
    <x v="594"/>
    <x v="57"/>
    <x v="446"/>
    <x v="2"/>
    <x v="0"/>
    <x v="0"/>
    <x v="595"/>
    <x v="595"/>
    <x v="0"/>
    <x v="22"/>
    <x v="1"/>
    <x v="7"/>
    <x v="50"/>
    <x v="454"/>
    <x v="2"/>
    <x v="7"/>
    <x v="595"/>
    <x v="595"/>
  </r>
  <r>
    <x v="596"/>
    <x v="596"/>
    <x v="595"/>
    <x v="22"/>
    <x v="360"/>
    <x v="2"/>
    <x v="0"/>
    <x v="0"/>
    <x v="596"/>
    <x v="596"/>
    <x v="0"/>
    <x v="84"/>
    <x v="1"/>
    <x v="7"/>
    <x v="50"/>
    <x v="362"/>
    <x v="2"/>
    <x v="7"/>
    <x v="596"/>
    <x v="596"/>
  </r>
  <r>
    <x v="597"/>
    <x v="597"/>
    <x v="596"/>
    <x v="51"/>
    <x v="170"/>
    <x v="2"/>
    <x v="0"/>
    <x v="0"/>
    <x v="597"/>
    <x v="597"/>
    <x v="0"/>
    <x v="84"/>
    <x v="1"/>
    <x v="7"/>
    <x v="50"/>
    <x v="119"/>
    <x v="2"/>
    <x v="7"/>
    <x v="597"/>
    <x v="597"/>
  </r>
  <r>
    <x v="598"/>
    <x v="598"/>
    <x v="597"/>
    <x v="30"/>
    <x v="447"/>
    <x v="2"/>
    <x v="0"/>
    <x v="0"/>
    <x v="598"/>
    <x v="598"/>
    <x v="0"/>
    <x v="63"/>
    <x v="1"/>
    <x v="7"/>
    <x v="122"/>
    <x v="455"/>
    <x v="2"/>
    <x v="7"/>
    <x v="598"/>
    <x v="598"/>
  </r>
  <r>
    <x v="599"/>
    <x v="599"/>
    <x v="598"/>
    <x v="63"/>
    <x v="395"/>
    <x v="2"/>
    <x v="0"/>
    <x v="0"/>
    <x v="599"/>
    <x v="599"/>
    <x v="0"/>
    <x v="84"/>
    <x v="1"/>
    <x v="7"/>
    <x v="50"/>
    <x v="456"/>
    <x v="2"/>
    <x v="7"/>
    <x v="599"/>
    <x v="599"/>
  </r>
  <r>
    <x v="600"/>
    <x v="600"/>
    <x v="599"/>
    <x v="10"/>
    <x v="173"/>
    <x v="1"/>
    <x v="0"/>
    <x v="0"/>
    <x v="600"/>
    <x v="600"/>
    <x v="0"/>
    <x v="29"/>
    <x v="1"/>
    <x v="7"/>
    <x v="53"/>
    <x v="101"/>
    <x v="2"/>
    <x v="7"/>
    <x v="600"/>
    <x v="600"/>
  </r>
  <r>
    <x v="601"/>
    <x v="601"/>
    <x v="600"/>
    <x v="3"/>
    <x v="133"/>
    <x v="1"/>
    <x v="5"/>
    <x v="5"/>
    <x v="601"/>
    <x v="601"/>
    <x v="0"/>
    <x v="79"/>
    <x v="1"/>
    <x v="7"/>
    <x v="60"/>
    <x v="457"/>
    <x v="2"/>
    <x v="7"/>
    <x v="601"/>
    <x v="601"/>
  </r>
  <r>
    <x v="602"/>
    <x v="602"/>
    <x v="601"/>
    <x v="54"/>
    <x v="117"/>
    <x v="1"/>
    <x v="0"/>
    <x v="0"/>
    <x v="602"/>
    <x v="602"/>
    <x v="0"/>
    <x v="78"/>
    <x v="1"/>
    <x v="7"/>
    <x v="50"/>
    <x v="121"/>
    <x v="2"/>
    <x v="7"/>
    <x v="602"/>
    <x v="602"/>
  </r>
  <r>
    <x v="603"/>
    <x v="603"/>
    <x v="602"/>
    <x v="36"/>
    <x v="448"/>
    <x v="1"/>
    <x v="0"/>
    <x v="0"/>
    <x v="603"/>
    <x v="603"/>
    <x v="0"/>
    <x v="62"/>
    <x v="1"/>
    <x v="7"/>
    <x v="65"/>
    <x v="458"/>
    <x v="2"/>
    <x v="7"/>
    <x v="603"/>
    <x v="603"/>
  </r>
  <r>
    <x v="604"/>
    <x v="604"/>
    <x v="603"/>
    <x v="15"/>
    <x v="117"/>
    <x v="1"/>
    <x v="0"/>
    <x v="0"/>
    <x v="604"/>
    <x v="604"/>
    <x v="0"/>
    <x v="78"/>
    <x v="1"/>
    <x v="7"/>
    <x v="50"/>
    <x v="121"/>
    <x v="2"/>
    <x v="7"/>
    <x v="604"/>
    <x v="604"/>
  </r>
  <r>
    <x v="605"/>
    <x v="605"/>
    <x v="604"/>
    <x v="10"/>
    <x v="449"/>
    <x v="1"/>
    <x v="0"/>
    <x v="0"/>
    <x v="605"/>
    <x v="605"/>
    <x v="0"/>
    <x v="22"/>
    <x v="1"/>
    <x v="7"/>
    <x v="56"/>
    <x v="459"/>
    <x v="2"/>
    <x v="7"/>
    <x v="605"/>
    <x v="605"/>
  </r>
  <r>
    <x v="606"/>
    <x v="606"/>
    <x v="605"/>
    <x v="10"/>
    <x v="115"/>
    <x v="1"/>
    <x v="9"/>
    <x v="3"/>
    <x v="606"/>
    <x v="606"/>
    <x v="0"/>
    <x v="29"/>
    <x v="1"/>
    <x v="7"/>
    <x v="50"/>
    <x v="119"/>
    <x v="2"/>
    <x v="7"/>
    <x v="606"/>
    <x v="606"/>
  </r>
  <r>
    <x v="607"/>
    <x v="607"/>
    <x v="606"/>
    <x v="49"/>
    <x v="117"/>
    <x v="1"/>
    <x v="0"/>
    <x v="0"/>
    <x v="607"/>
    <x v="607"/>
    <x v="0"/>
    <x v="78"/>
    <x v="1"/>
    <x v="7"/>
    <x v="50"/>
    <x v="121"/>
    <x v="2"/>
    <x v="7"/>
    <x v="607"/>
    <x v="607"/>
  </r>
  <r>
    <x v="608"/>
    <x v="608"/>
    <x v="607"/>
    <x v="60"/>
    <x v="450"/>
    <x v="1"/>
    <x v="0"/>
    <x v="0"/>
    <x v="608"/>
    <x v="608"/>
    <x v="0"/>
    <x v="81"/>
    <x v="1"/>
    <x v="7"/>
    <x v="60"/>
    <x v="460"/>
    <x v="2"/>
    <x v="7"/>
    <x v="608"/>
    <x v="608"/>
  </r>
  <r>
    <x v="609"/>
    <x v="609"/>
    <x v="608"/>
    <x v="153"/>
    <x v="139"/>
    <x v="1"/>
    <x v="1"/>
    <x v="1"/>
    <x v="609"/>
    <x v="609"/>
    <x v="0"/>
    <x v="29"/>
    <x v="1"/>
    <x v="7"/>
    <x v="60"/>
    <x v="144"/>
    <x v="2"/>
    <x v="7"/>
    <x v="609"/>
    <x v="609"/>
  </r>
  <r>
    <x v="610"/>
    <x v="610"/>
    <x v="609"/>
    <x v="154"/>
    <x v="117"/>
    <x v="1"/>
    <x v="0"/>
    <x v="0"/>
    <x v="610"/>
    <x v="610"/>
    <x v="0"/>
    <x v="78"/>
    <x v="1"/>
    <x v="7"/>
    <x v="50"/>
    <x v="121"/>
    <x v="2"/>
    <x v="7"/>
    <x v="610"/>
    <x v="610"/>
  </r>
  <r>
    <x v="611"/>
    <x v="611"/>
    <x v="610"/>
    <x v="58"/>
    <x v="117"/>
    <x v="1"/>
    <x v="6"/>
    <x v="3"/>
    <x v="611"/>
    <x v="611"/>
    <x v="0"/>
    <x v="78"/>
    <x v="1"/>
    <x v="7"/>
    <x v="50"/>
    <x v="121"/>
    <x v="2"/>
    <x v="7"/>
    <x v="611"/>
    <x v="611"/>
  </r>
  <r>
    <x v="612"/>
    <x v="612"/>
    <x v="611"/>
    <x v="3"/>
    <x v="117"/>
    <x v="1"/>
    <x v="13"/>
    <x v="3"/>
    <x v="612"/>
    <x v="612"/>
    <x v="0"/>
    <x v="78"/>
    <x v="1"/>
    <x v="7"/>
    <x v="50"/>
    <x v="121"/>
    <x v="2"/>
    <x v="7"/>
    <x v="612"/>
    <x v="612"/>
  </r>
  <r>
    <x v="613"/>
    <x v="613"/>
    <x v="612"/>
    <x v="127"/>
    <x v="451"/>
    <x v="1"/>
    <x v="0"/>
    <x v="0"/>
    <x v="613"/>
    <x v="613"/>
    <x v="0"/>
    <x v="212"/>
    <x v="1"/>
    <x v="7"/>
    <x v="70"/>
    <x v="461"/>
    <x v="2"/>
    <x v="7"/>
    <x v="613"/>
    <x v="613"/>
  </r>
  <r>
    <x v="614"/>
    <x v="614"/>
    <x v="613"/>
    <x v="3"/>
    <x v="117"/>
    <x v="1"/>
    <x v="0"/>
    <x v="0"/>
    <x v="614"/>
    <x v="614"/>
    <x v="0"/>
    <x v="78"/>
    <x v="1"/>
    <x v="7"/>
    <x v="50"/>
    <x v="121"/>
    <x v="2"/>
    <x v="7"/>
    <x v="614"/>
    <x v="614"/>
  </r>
  <r>
    <x v="615"/>
    <x v="615"/>
    <x v="614"/>
    <x v="155"/>
    <x v="117"/>
    <x v="1"/>
    <x v="4"/>
    <x v="4"/>
    <x v="615"/>
    <x v="615"/>
    <x v="0"/>
    <x v="78"/>
    <x v="1"/>
    <x v="7"/>
    <x v="50"/>
    <x v="121"/>
    <x v="2"/>
    <x v="7"/>
    <x v="615"/>
    <x v="615"/>
  </r>
  <r>
    <x v="616"/>
    <x v="616"/>
    <x v="615"/>
    <x v="10"/>
    <x v="117"/>
    <x v="1"/>
    <x v="6"/>
    <x v="3"/>
    <x v="616"/>
    <x v="616"/>
    <x v="0"/>
    <x v="78"/>
    <x v="1"/>
    <x v="7"/>
    <x v="50"/>
    <x v="121"/>
    <x v="2"/>
    <x v="7"/>
    <x v="616"/>
    <x v="616"/>
  </r>
  <r>
    <x v="617"/>
    <x v="617"/>
    <x v="616"/>
    <x v="13"/>
    <x v="177"/>
    <x v="1"/>
    <x v="1"/>
    <x v="1"/>
    <x v="617"/>
    <x v="617"/>
    <x v="0"/>
    <x v="83"/>
    <x v="1"/>
    <x v="7"/>
    <x v="56"/>
    <x v="135"/>
    <x v="2"/>
    <x v="7"/>
    <x v="617"/>
    <x v="617"/>
  </r>
  <r>
    <x v="618"/>
    <x v="618"/>
    <x v="617"/>
    <x v="44"/>
    <x v="117"/>
    <x v="1"/>
    <x v="0"/>
    <x v="0"/>
    <x v="618"/>
    <x v="618"/>
    <x v="0"/>
    <x v="78"/>
    <x v="1"/>
    <x v="7"/>
    <x v="50"/>
    <x v="121"/>
    <x v="2"/>
    <x v="7"/>
    <x v="618"/>
    <x v="618"/>
  </r>
  <r>
    <x v="619"/>
    <x v="619"/>
    <x v="618"/>
    <x v="156"/>
    <x v="116"/>
    <x v="1"/>
    <x v="0"/>
    <x v="0"/>
    <x v="619"/>
    <x v="619"/>
    <x v="0"/>
    <x v="29"/>
    <x v="1"/>
    <x v="7"/>
    <x v="50"/>
    <x v="120"/>
    <x v="2"/>
    <x v="7"/>
    <x v="619"/>
    <x v="619"/>
  </r>
  <r>
    <x v="620"/>
    <x v="620"/>
    <x v="619"/>
    <x v="11"/>
    <x v="452"/>
    <x v="1"/>
    <x v="5"/>
    <x v="5"/>
    <x v="620"/>
    <x v="620"/>
    <x v="0"/>
    <x v="29"/>
    <x v="1"/>
    <x v="7"/>
    <x v="60"/>
    <x v="462"/>
    <x v="2"/>
    <x v="7"/>
    <x v="620"/>
    <x v="620"/>
  </r>
  <r>
    <x v="621"/>
    <x v="621"/>
    <x v="620"/>
    <x v="31"/>
    <x v="453"/>
    <x v="1"/>
    <x v="0"/>
    <x v="0"/>
    <x v="621"/>
    <x v="621"/>
    <x v="0"/>
    <x v="83"/>
    <x v="1"/>
    <x v="7"/>
    <x v="60"/>
    <x v="463"/>
    <x v="2"/>
    <x v="7"/>
    <x v="621"/>
    <x v="621"/>
  </r>
  <r>
    <x v="622"/>
    <x v="622"/>
    <x v="621"/>
    <x v="12"/>
    <x v="454"/>
    <x v="1"/>
    <x v="0"/>
    <x v="0"/>
    <x v="622"/>
    <x v="622"/>
    <x v="0"/>
    <x v="82"/>
    <x v="1"/>
    <x v="7"/>
    <x v="52"/>
    <x v="464"/>
    <x v="2"/>
    <x v="7"/>
    <x v="622"/>
    <x v="622"/>
  </r>
  <r>
    <x v="623"/>
    <x v="623"/>
    <x v="622"/>
    <x v="96"/>
    <x v="117"/>
    <x v="1"/>
    <x v="2"/>
    <x v="2"/>
    <x v="623"/>
    <x v="623"/>
    <x v="0"/>
    <x v="78"/>
    <x v="1"/>
    <x v="7"/>
    <x v="50"/>
    <x v="121"/>
    <x v="2"/>
    <x v="7"/>
    <x v="623"/>
    <x v="623"/>
  </r>
  <r>
    <x v="624"/>
    <x v="624"/>
    <x v="623"/>
    <x v="10"/>
    <x v="117"/>
    <x v="1"/>
    <x v="0"/>
    <x v="0"/>
    <x v="624"/>
    <x v="624"/>
    <x v="0"/>
    <x v="78"/>
    <x v="1"/>
    <x v="7"/>
    <x v="50"/>
    <x v="121"/>
    <x v="2"/>
    <x v="7"/>
    <x v="624"/>
    <x v="624"/>
  </r>
  <r>
    <x v="625"/>
    <x v="625"/>
    <x v="624"/>
    <x v="31"/>
    <x v="117"/>
    <x v="1"/>
    <x v="5"/>
    <x v="5"/>
    <x v="625"/>
    <x v="625"/>
    <x v="0"/>
    <x v="78"/>
    <x v="1"/>
    <x v="7"/>
    <x v="50"/>
    <x v="121"/>
    <x v="2"/>
    <x v="7"/>
    <x v="625"/>
    <x v="625"/>
  </r>
  <r>
    <x v="626"/>
    <x v="626"/>
    <x v="625"/>
    <x v="31"/>
    <x v="455"/>
    <x v="1"/>
    <x v="0"/>
    <x v="0"/>
    <x v="626"/>
    <x v="626"/>
    <x v="0"/>
    <x v="70"/>
    <x v="1"/>
    <x v="7"/>
    <x v="123"/>
    <x v="465"/>
    <x v="2"/>
    <x v="7"/>
    <x v="626"/>
    <x v="626"/>
  </r>
  <r>
    <x v="627"/>
    <x v="627"/>
    <x v="626"/>
    <x v="157"/>
    <x v="456"/>
    <x v="1"/>
    <x v="11"/>
    <x v="9"/>
    <x v="627"/>
    <x v="627"/>
    <x v="0"/>
    <x v="29"/>
    <x v="1"/>
    <x v="7"/>
    <x v="50"/>
    <x v="466"/>
    <x v="2"/>
    <x v="7"/>
    <x v="627"/>
    <x v="627"/>
  </r>
  <r>
    <x v="628"/>
    <x v="628"/>
    <x v="627"/>
    <x v="10"/>
    <x v="117"/>
    <x v="1"/>
    <x v="0"/>
    <x v="0"/>
    <x v="628"/>
    <x v="628"/>
    <x v="0"/>
    <x v="78"/>
    <x v="1"/>
    <x v="7"/>
    <x v="50"/>
    <x v="121"/>
    <x v="2"/>
    <x v="7"/>
    <x v="628"/>
    <x v="628"/>
  </r>
  <r>
    <x v="629"/>
    <x v="629"/>
    <x v="628"/>
    <x v="61"/>
    <x v="457"/>
    <x v="1"/>
    <x v="2"/>
    <x v="2"/>
    <x v="629"/>
    <x v="629"/>
    <x v="0"/>
    <x v="83"/>
    <x v="1"/>
    <x v="7"/>
    <x v="50"/>
    <x v="467"/>
    <x v="2"/>
    <x v="7"/>
    <x v="629"/>
    <x v="629"/>
  </r>
  <r>
    <x v="630"/>
    <x v="630"/>
    <x v="629"/>
    <x v="158"/>
    <x v="115"/>
    <x v="1"/>
    <x v="0"/>
    <x v="0"/>
    <x v="630"/>
    <x v="630"/>
    <x v="0"/>
    <x v="29"/>
    <x v="1"/>
    <x v="7"/>
    <x v="50"/>
    <x v="119"/>
    <x v="2"/>
    <x v="7"/>
    <x v="630"/>
    <x v="630"/>
  </r>
  <r>
    <x v="631"/>
    <x v="631"/>
    <x v="630"/>
    <x v="63"/>
    <x v="458"/>
    <x v="1"/>
    <x v="5"/>
    <x v="5"/>
    <x v="631"/>
    <x v="631"/>
    <x v="0"/>
    <x v="82"/>
    <x v="1"/>
    <x v="7"/>
    <x v="60"/>
    <x v="468"/>
    <x v="2"/>
    <x v="7"/>
    <x v="631"/>
    <x v="631"/>
  </r>
  <r>
    <x v="632"/>
    <x v="632"/>
    <x v="631"/>
    <x v="22"/>
    <x v="117"/>
    <x v="1"/>
    <x v="9"/>
    <x v="3"/>
    <x v="632"/>
    <x v="632"/>
    <x v="0"/>
    <x v="78"/>
    <x v="1"/>
    <x v="7"/>
    <x v="50"/>
    <x v="121"/>
    <x v="2"/>
    <x v="7"/>
    <x v="632"/>
    <x v="632"/>
  </r>
  <r>
    <x v="633"/>
    <x v="633"/>
    <x v="632"/>
    <x v="3"/>
    <x v="459"/>
    <x v="1"/>
    <x v="0"/>
    <x v="0"/>
    <x v="633"/>
    <x v="633"/>
    <x v="0"/>
    <x v="20"/>
    <x v="1"/>
    <x v="7"/>
    <x v="81"/>
    <x v="469"/>
    <x v="2"/>
    <x v="7"/>
    <x v="633"/>
    <x v="633"/>
  </r>
  <r>
    <x v="634"/>
    <x v="634"/>
    <x v="633"/>
    <x v="10"/>
    <x v="116"/>
    <x v="1"/>
    <x v="0"/>
    <x v="0"/>
    <x v="634"/>
    <x v="634"/>
    <x v="0"/>
    <x v="29"/>
    <x v="1"/>
    <x v="7"/>
    <x v="50"/>
    <x v="120"/>
    <x v="2"/>
    <x v="7"/>
    <x v="634"/>
    <x v="634"/>
  </r>
  <r>
    <x v="635"/>
    <x v="635"/>
    <x v="634"/>
    <x v="31"/>
    <x v="369"/>
    <x v="1"/>
    <x v="0"/>
    <x v="0"/>
    <x v="635"/>
    <x v="635"/>
    <x v="0"/>
    <x v="29"/>
    <x v="1"/>
    <x v="7"/>
    <x v="50"/>
    <x v="447"/>
    <x v="2"/>
    <x v="7"/>
    <x v="635"/>
    <x v="635"/>
  </r>
  <r>
    <x v="636"/>
    <x v="636"/>
    <x v="635"/>
    <x v="13"/>
    <x v="460"/>
    <x v="1"/>
    <x v="1"/>
    <x v="1"/>
    <x v="636"/>
    <x v="636"/>
    <x v="0"/>
    <x v="29"/>
    <x v="1"/>
    <x v="7"/>
    <x v="50"/>
    <x v="143"/>
    <x v="2"/>
    <x v="7"/>
    <x v="636"/>
    <x v="636"/>
  </r>
  <r>
    <x v="637"/>
    <x v="637"/>
    <x v="636"/>
    <x v="57"/>
    <x v="117"/>
    <x v="1"/>
    <x v="1"/>
    <x v="1"/>
    <x v="637"/>
    <x v="637"/>
    <x v="0"/>
    <x v="78"/>
    <x v="1"/>
    <x v="7"/>
    <x v="50"/>
    <x v="121"/>
    <x v="2"/>
    <x v="7"/>
    <x v="637"/>
    <x v="637"/>
  </r>
  <r>
    <x v="638"/>
    <x v="638"/>
    <x v="637"/>
    <x v="61"/>
    <x v="461"/>
    <x v="1"/>
    <x v="12"/>
    <x v="3"/>
    <x v="638"/>
    <x v="638"/>
    <x v="0"/>
    <x v="79"/>
    <x v="1"/>
    <x v="7"/>
    <x v="50"/>
    <x v="362"/>
    <x v="2"/>
    <x v="7"/>
    <x v="638"/>
    <x v="638"/>
  </r>
  <r>
    <x v="639"/>
    <x v="639"/>
    <x v="638"/>
    <x v="80"/>
    <x v="116"/>
    <x v="1"/>
    <x v="0"/>
    <x v="0"/>
    <x v="639"/>
    <x v="639"/>
    <x v="0"/>
    <x v="29"/>
    <x v="1"/>
    <x v="7"/>
    <x v="50"/>
    <x v="120"/>
    <x v="2"/>
    <x v="7"/>
    <x v="639"/>
    <x v="639"/>
  </r>
  <r>
    <x v="640"/>
    <x v="640"/>
    <x v="639"/>
    <x v="159"/>
    <x v="462"/>
    <x v="0"/>
    <x v="6"/>
    <x v="3"/>
    <x v="640"/>
    <x v="640"/>
    <x v="0"/>
    <x v="84"/>
    <x v="0"/>
    <x v="8"/>
    <x v="124"/>
    <x v="470"/>
    <x v="2"/>
    <x v="8"/>
    <x v="640"/>
    <x v="640"/>
  </r>
  <r>
    <x v="641"/>
    <x v="641"/>
    <x v="640"/>
    <x v="79"/>
    <x v="463"/>
    <x v="0"/>
    <x v="0"/>
    <x v="0"/>
    <x v="641"/>
    <x v="641"/>
    <x v="0"/>
    <x v="213"/>
    <x v="0"/>
    <x v="8"/>
    <x v="17"/>
    <x v="471"/>
    <x v="2"/>
    <x v="8"/>
    <x v="641"/>
    <x v="641"/>
  </r>
  <r>
    <x v="642"/>
    <x v="642"/>
    <x v="641"/>
    <x v="22"/>
    <x v="464"/>
    <x v="0"/>
    <x v="12"/>
    <x v="3"/>
    <x v="642"/>
    <x v="642"/>
    <x v="0"/>
    <x v="214"/>
    <x v="0"/>
    <x v="8"/>
    <x v="125"/>
    <x v="472"/>
    <x v="2"/>
    <x v="8"/>
    <x v="642"/>
    <x v="642"/>
  </r>
  <r>
    <x v="643"/>
    <x v="643"/>
    <x v="642"/>
    <x v="31"/>
    <x v="465"/>
    <x v="0"/>
    <x v="0"/>
    <x v="0"/>
    <x v="643"/>
    <x v="643"/>
    <x v="0"/>
    <x v="215"/>
    <x v="0"/>
    <x v="8"/>
    <x v="6"/>
    <x v="473"/>
    <x v="2"/>
    <x v="8"/>
    <x v="643"/>
    <x v="643"/>
  </r>
  <r>
    <x v="644"/>
    <x v="644"/>
    <x v="643"/>
    <x v="31"/>
    <x v="466"/>
    <x v="0"/>
    <x v="0"/>
    <x v="0"/>
    <x v="644"/>
    <x v="644"/>
    <x v="0"/>
    <x v="216"/>
    <x v="0"/>
    <x v="8"/>
    <x v="126"/>
    <x v="474"/>
    <x v="2"/>
    <x v="8"/>
    <x v="644"/>
    <x v="644"/>
  </r>
  <r>
    <x v="645"/>
    <x v="645"/>
    <x v="644"/>
    <x v="13"/>
    <x v="467"/>
    <x v="0"/>
    <x v="0"/>
    <x v="0"/>
    <x v="645"/>
    <x v="645"/>
    <x v="0"/>
    <x v="186"/>
    <x v="0"/>
    <x v="8"/>
    <x v="127"/>
    <x v="475"/>
    <x v="2"/>
    <x v="8"/>
    <x v="645"/>
    <x v="645"/>
  </r>
  <r>
    <x v="646"/>
    <x v="646"/>
    <x v="645"/>
    <x v="134"/>
    <x v="468"/>
    <x v="0"/>
    <x v="0"/>
    <x v="0"/>
    <x v="646"/>
    <x v="646"/>
    <x v="0"/>
    <x v="74"/>
    <x v="0"/>
    <x v="8"/>
    <x v="88"/>
    <x v="476"/>
    <x v="2"/>
    <x v="8"/>
    <x v="646"/>
    <x v="646"/>
  </r>
  <r>
    <x v="647"/>
    <x v="647"/>
    <x v="646"/>
    <x v="13"/>
    <x v="469"/>
    <x v="0"/>
    <x v="5"/>
    <x v="5"/>
    <x v="647"/>
    <x v="647"/>
    <x v="0"/>
    <x v="57"/>
    <x v="0"/>
    <x v="8"/>
    <x v="13"/>
    <x v="477"/>
    <x v="2"/>
    <x v="8"/>
    <x v="647"/>
    <x v="647"/>
  </r>
  <r>
    <x v="648"/>
    <x v="648"/>
    <x v="647"/>
    <x v="19"/>
    <x v="470"/>
    <x v="0"/>
    <x v="0"/>
    <x v="0"/>
    <x v="648"/>
    <x v="648"/>
    <x v="0"/>
    <x v="74"/>
    <x v="0"/>
    <x v="8"/>
    <x v="37"/>
    <x v="478"/>
    <x v="2"/>
    <x v="8"/>
    <x v="648"/>
    <x v="648"/>
  </r>
  <r>
    <x v="649"/>
    <x v="649"/>
    <x v="648"/>
    <x v="30"/>
    <x v="471"/>
    <x v="0"/>
    <x v="0"/>
    <x v="0"/>
    <x v="649"/>
    <x v="649"/>
    <x v="0"/>
    <x v="141"/>
    <x v="0"/>
    <x v="8"/>
    <x v="49"/>
    <x v="479"/>
    <x v="2"/>
    <x v="8"/>
    <x v="649"/>
    <x v="649"/>
  </r>
  <r>
    <x v="650"/>
    <x v="650"/>
    <x v="649"/>
    <x v="15"/>
    <x v="472"/>
    <x v="0"/>
    <x v="0"/>
    <x v="0"/>
    <x v="650"/>
    <x v="650"/>
    <x v="0"/>
    <x v="53"/>
    <x v="0"/>
    <x v="8"/>
    <x v="20"/>
    <x v="480"/>
    <x v="2"/>
    <x v="8"/>
    <x v="650"/>
    <x v="650"/>
  </r>
  <r>
    <x v="651"/>
    <x v="651"/>
    <x v="650"/>
    <x v="31"/>
    <x v="473"/>
    <x v="0"/>
    <x v="0"/>
    <x v="0"/>
    <x v="651"/>
    <x v="651"/>
    <x v="0"/>
    <x v="217"/>
    <x v="0"/>
    <x v="8"/>
    <x v="7"/>
    <x v="481"/>
    <x v="2"/>
    <x v="8"/>
    <x v="651"/>
    <x v="651"/>
  </r>
  <r>
    <x v="652"/>
    <x v="652"/>
    <x v="651"/>
    <x v="9"/>
    <x v="474"/>
    <x v="0"/>
    <x v="0"/>
    <x v="0"/>
    <x v="652"/>
    <x v="652"/>
    <x v="0"/>
    <x v="33"/>
    <x v="0"/>
    <x v="8"/>
    <x v="8"/>
    <x v="482"/>
    <x v="2"/>
    <x v="8"/>
    <x v="652"/>
    <x v="652"/>
  </r>
  <r>
    <x v="653"/>
    <x v="653"/>
    <x v="652"/>
    <x v="96"/>
    <x v="475"/>
    <x v="0"/>
    <x v="0"/>
    <x v="0"/>
    <x v="653"/>
    <x v="653"/>
    <x v="0"/>
    <x v="218"/>
    <x v="0"/>
    <x v="8"/>
    <x v="48"/>
    <x v="483"/>
    <x v="2"/>
    <x v="8"/>
    <x v="653"/>
    <x v="653"/>
  </r>
  <r>
    <x v="654"/>
    <x v="654"/>
    <x v="653"/>
    <x v="14"/>
    <x v="476"/>
    <x v="0"/>
    <x v="0"/>
    <x v="0"/>
    <x v="654"/>
    <x v="654"/>
    <x v="0"/>
    <x v="219"/>
    <x v="0"/>
    <x v="8"/>
    <x v="128"/>
    <x v="484"/>
    <x v="2"/>
    <x v="8"/>
    <x v="654"/>
    <x v="654"/>
  </r>
  <r>
    <x v="655"/>
    <x v="655"/>
    <x v="654"/>
    <x v="6"/>
    <x v="477"/>
    <x v="0"/>
    <x v="0"/>
    <x v="0"/>
    <x v="655"/>
    <x v="655"/>
    <x v="0"/>
    <x v="220"/>
    <x v="0"/>
    <x v="8"/>
    <x v="92"/>
    <x v="485"/>
    <x v="2"/>
    <x v="8"/>
    <x v="655"/>
    <x v="655"/>
  </r>
  <r>
    <x v="656"/>
    <x v="656"/>
    <x v="655"/>
    <x v="10"/>
    <x v="478"/>
    <x v="0"/>
    <x v="0"/>
    <x v="0"/>
    <x v="656"/>
    <x v="656"/>
    <x v="0"/>
    <x v="45"/>
    <x v="0"/>
    <x v="8"/>
    <x v="111"/>
    <x v="486"/>
    <x v="2"/>
    <x v="8"/>
    <x v="656"/>
    <x v="656"/>
  </r>
  <r>
    <x v="657"/>
    <x v="657"/>
    <x v="656"/>
    <x v="36"/>
    <x v="479"/>
    <x v="0"/>
    <x v="0"/>
    <x v="0"/>
    <x v="657"/>
    <x v="657"/>
    <x v="0"/>
    <x v="221"/>
    <x v="0"/>
    <x v="8"/>
    <x v="9"/>
    <x v="487"/>
    <x v="2"/>
    <x v="8"/>
    <x v="657"/>
    <x v="657"/>
  </r>
  <r>
    <x v="658"/>
    <x v="658"/>
    <x v="657"/>
    <x v="160"/>
    <x v="480"/>
    <x v="0"/>
    <x v="0"/>
    <x v="0"/>
    <x v="658"/>
    <x v="658"/>
    <x v="0"/>
    <x v="222"/>
    <x v="0"/>
    <x v="8"/>
    <x v="3"/>
    <x v="488"/>
    <x v="2"/>
    <x v="8"/>
    <x v="658"/>
    <x v="658"/>
  </r>
  <r>
    <x v="659"/>
    <x v="659"/>
    <x v="658"/>
    <x v="9"/>
    <x v="481"/>
    <x v="0"/>
    <x v="0"/>
    <x v="0"/>
    <x v="659"/>
    <x v="659"/>
    <x v="0"/>
    <x v="64"/>
    <x v="0"/>
    <x v="8"/>
    <x v="7"/>
    <x v="489"/>
    <x v="2"/>
    <x v="8"/>
    <x v="659"/>
    <x v="659"/>
  </r>
  <r>
    <x v="660"/>
    <x v="660"/>
    <x v="659"/>
    <x v="63"/>
    <x v="482"/>
    <x v="2"/>
    <x v="0"/>
    <x v="0"/>
    <x v="660"/>
    <x v="660"/>
    <x v="0"/>
    <x v="59"/>
    <x v="1"/>
    <x v="8"/>
    <x v="56"/>
    <x v="490"/>
    <x v="2"/>
    <x v="8"/>
    <x v="660"/>
    <x v="660"/>
  </r>
  <r>
    <x v="661"/>
    <x v="661"/>
    <x v="660"/>
    <x v="3"/>
    <x v="483"/>
    <x v="2"/>
    <x v="0"/>
    <x v="0"/>
    <x v="661"/>
    <x v="661"/>
    <x v="0"/>
    <x v="82"/>
    <x v="1"/>
    <x v="8"/>
    <x v="60"/>
    <x v="491"/>
    <x v="2"/>
    <x v="8"/>
    <x v="661"/>
    <x v="661"/>
  </r>
  <r>
    <x v="662"/>
    <x v="662"/>
    <x v="661"/>
    <x v="130"/>
    <x v="484"/>
    <x v="2"/>
    <x v="0"/>
    <x v="0"/>
    <x v="662"/>
    <x v="662"/>
    <x v="0"/>
    <x v="80"/>
    <x v="1"/>
    <x v="8"/>
    <x v="50"/>
    <x v="492"/>
    <x v="2"/>
    <x v="8"/>
    <x v="662"/>
    <x v="662"/>
  </r>
  <r>
    <x v="663"/>
    <x v="663"/>
    <x v="662"/>
    <x v="61"/>
    <x v="485"/>
    <x v="2"/>
    <x v="8"/>
    <x v="7"/>
    <x v="663"/>
    <x v="663"/>
    <x v="0"/>
    <x v="63"/>
    <x v="1"/>
    <x v="8"/>
    <x v="50"/>
    <x v="101"/>
    <x v="2"/>
    <x v="8"/>
    <x v="663"/>
    <x v="663"/>
  </r>
  <r>
    <x v="664"/>
    <x v="664"/>
    <x v="663"/>
    <x v="14"/>
    <x v="486"/>
    <x v="2"/>
    <x v="0"/>
    <x v="0"/>
    <x v="664"/>
    <x v="664"/>
    <x v="0"/>
    <x v="60"/>
    <x v="1"/>
    <x v="8"/>
    <x v="59"/>
    <x v="493"/>
    <x v="2"/>
    <x v="8"/>
    <x v="664"/>
    <x v="664"/>
  </r>
  <r>
    <x v="665"/>
    <x v="665"/>
    <x v="664"/>
    <x v="3"/>
    <x v="487"/>
    <x v="2"/>
    <x v="0"/>
    <x v="0"/>
    <x v="665"/>
    <x v="665"/>
    <x v="0"/>
    <x v="8"/>
    <x v="1"/>
    <x v="8"/>
    <x v="118"/>
    <x v="494"/>
    <x v="2"/>
    <x v="8"/>
    <x v="665"/>
    <x v="665"/>
  </r>
  <r>
    <x v="666"/>
    <x v="666"/>
    <x v="665"/>
    <x v="61"/>
    <x v="138"/>
    <x v="2"/>
    <x v="0"/>
    <x v="0"/>
    <x v="666"/>
    <x v="666"/>
    <x v="0"/>
    <x v="80"/>
    <x v="1"/>
    <x v="8"/>
    <x v="50"/>
    <x v="447"/>
    <x v="2"/>
    <x v="8"/>
    <x v="666"/>
    <x v="666"/>
  </r>
  <r>
    <x v="667"/>
    <x v="667"/>
    <x v="666"/>
    <x v="63"/>
    <x v="488"/>
    <x v="2"/>
    <x v="13"/>
    <x v="3"/>
    <x v="667"/>
    <x v="667"/>
    <x v="0"/>
    <x v="33"/>
    <x v="1"/>
    <x v="8"/>
    <x v="54"/>
    <x v="495"/>
    <x v="2"/>
    <x v="8"/>
    <x v="667"/>
    <x v="667"/>
  </r>
  <r>
    <x v="668"/>
    <x v="668"/>
    <x v="667"/>
    <x v="36"/>
    <x v="344"/>
    <x v="2"/>
    <x v="0"/>
    <x v="0"/>
    <x v="668"/>
    <x v="668"/>
    <x v="0"/>
    <x v="20"/>
    <x v="1"/>
    <x v="8"/>
    <x v="62"/>
    <x v="496"/>
    <x v="2"/>
    <x v="8"/>
    <x v="668"/>
    <x v="668"/>
  </r>
  <r>
    <x v="669"/>
    <x v="669"/>
    <x v="668"/>
    <x v="61"/>
    <x v="489"/>
    <x v="2"/>
    <x v="11"/>
    <x v="9"/>
    <x v="669"/>
    <x v="669"/>
    <x v="0"/>
    <x v="33"/>
    <x v="1"/>
    <x v="8"/>
    <x v="66"/>
    <x v="497"/>
    <x v="2"/>
    <x v="8"/>
    <x v="669"/>
    <x v="669"/>
  </r>
  <r>
    <x v="670"/>
    <x v="670"/>
    <x v="669"/>
    <x v="161"/>
    <x v="490"/>
    <x v="2"/>
    <x v="13"/>
    <x v="3"/>
    <x v="670"/>
    <x v="670"/>
    <x v="0"/>
    <x v="223"/>
    <x v="1"/>
    <x v="8"/>
    <x v="129"/>
    <x v="498"/>
    <x v="2"/>
    <x v="8"/>
    <x v="670"/>
    <x v="670"/>
  </r>
  <r>
    <x v="671"/>
    <x v="671"/>
    <x v="670"/>
    <x v="11"/>
    <x v="491"/>
    <x v="2"/>
    <x v="0"/>
    <x v="0"/>
    <x v="671"/>
    <x v="671"/>
    <x v="0"/>
    <x v="41"/>
    <x v="1"/>
    <x v="8"/>
    <x v="115"/>
    <x v="499"/>
    <x v="2"/>
    <x v="8"/>
    <x v="671"/>
    <x v="671"/>
  </r>
  <r>
    <x v="672"/>
    <x v="672"/>
    <x v="671"/>
    <x v="63"/>
    <x v="492"/>
    <x v="2"/>
    <x v="0"/>
    <x v="0"/>
    <x v="672"/>
    <x v="672"/>
    <x v="0"/>
    <x v="224"/>
    <x v="1"/>
    <x v="8"/>
    <x v="66"/>
    <x v="500"/>
    <x v="2"/>
    <x v="8"/>
    <x v="672"/>
    <x v="672"/>
  </r>
  <r>
    <x v="673"/>
    <x v="673"/>
    <x v="672"/>
    <x v="57"/>
    <x v="82"/>
    <x v="2"/>
    <x v="0"/>
    <x v="0"/>
    <x v="673"/>
    <x v="673"/>
    <x v="0"/>
    <x v="83"/>
    <x v="1"/>
    <x v="8"/>
    <x v="50"/>
    <x v="409"/>
    <x v="2"/>
    <x v="8"/>
    <x v="673"/>
    <x v="673"/>
  </r>
  <r>
    <x v="674"/>
    <x v="674"/>
    <x v="673"/>
    <x v="63"/>
    <x v="493"/>
    <x v="2"/>
    <x v="0"/>
    <x v="0"/>
    <x v="674"/>
    <x v="674"/>
    <x v="0"/>
    <x v="84"/>
    <x v="1"/>
    <x v="8"/>
    <x v="50"/>
    <x v="501"/>
    <x v="2"/>
    <x v="8"/>
    <x v="674"/>
    <x v="674"/>
  </r>
  <r>
    <x v="675"/>
    <x v="675"/>
    <x v="674"/>
    <x v="12"/>
    <x v="494"/>
    <x v="2"/>
    <x v="0"/>
    <x v="0"/>
    <x v="675"/>
    <x v="675"/>
    <x v="0"/>
    <x v="55"/>
    <x v="1"/>
    <x v="8"/>
    <x v="77"/>
    <x v="502"/>
    <x v="2"/>
    <x v="8"/>
    <x v="675"/>
    <x v="675"/>
  </r>
  <r>
    <x v="676"/>
    <x v="676"/>
    <x v="675"/>
    <x v="57"/>
    <x v="495"/>
    <x v="2"/>
    <x v="5"/>
    <x v="5"/>
    <x v="676"/>
    <x v="676"/>
    <x v="0"/>
    <x v="54"/>
    <x v="1"/>
    <x v="8"/>
    <x v="60"/>
    <x v="503"/>
    <x v="2"/>
    <x v="8"/>
    <x v="676"/>
    <x v="676"/>
  </r>
  <r>
    <x v="677"/>
    <x v="677"/>
    <x v="676"/>
    <x v="63"/>
    <x v="496"/>
    <x v="2"/>
    <x v="13"/>
    <x v="3"/>
    <x v="677"/>
    <x v="677"/>
    <x v="0"/>
    <x v="93"/>
    <x v="1"/>
    <x v="8"/>
    <x v="73"/>
    <x v="504"/>
    <x v="2"/>
    <x v="8"/>
    <x v="677"/>
    <x v="677"/>
  </r>
  <r>
    <x v="678"/>
    <x v="678"/>
    <x v="677"/>
    <x v="88"/>
    <x v="497"/>
    <x v="2"/>
    <x v="0"/>
    <x v="0"/>
    <x v="678"/>
    <x v="678"/>
    <x v="0"/>
    <x v="57"/>
    <x v="1"/>
    <x v="8"/>
    <x v="65"/>
    <x v="505"/>
    <x v="2"/>
    <x v="8"/>
    <x v="678"/>
    <x v="678"/>
  </r>
  <r>
    <x v="679"/>
    <x v="679"/>
    <x v="678"/>
    <x v="162"/>
    <x v="498"/>
    <x v="2"/>
    <x v="0"/>
    <x v="0"/>
    <x v="679"/>
    <x v="679"/>
    <x v="0"/>
    <x v="225"/>
    <x v="1"/>
    <x v="8"/>
    <x v="77"/>
    <x v="506"/>
    <x v="2"/>
    <x v="8"/>
    <x v="679"/>
    <x v="679"/>
  </r>
  <r>
    <x v="680"/>
    <x v="680"/>
    <x v="679"/>
    <x v="96"/>
    <x v="499"/>
    <x v="2"/>
    <x v="0"/>
    <x v="0"/>
    <x v="680"/>
    <x v="680"/>
    <x v="0"/>
    <x v="135"/>
    <x v="1"/>
    <x v="8"/>
    <x v="73"/>
    <x v="507"/>
    <x v="2"/>
    <x v="8"/>
    <x v="680"/>
    <x v="680"/>
  </r>
  <r>
    <x v="681"/>
    <x v="681"/>
    <x v="680"/>
    <x v="30"/>
    <x v="116"/>
    <x v="2"/>
    <x v="0"/>
    <x v="0"/>
    <x v="681"/>
    <x v="681"/>
    <x v="0"/>
    <x v="29"/>
    <x v="1"/>
    <x v="8"/>
    <x v="50"/>
    <x v="120"/>
    <x v="2"/>
    <x v="8"/>
    <x v="681"/>
    <x v="681"/>
  </r>
  <r>
    <x v="682"/>
    <x v="682"/>
    <x v="681"/>
    <x v="63"/>
    <x v="500"/>
    <x v="2"/>
    <x v="0"/>
    <x v="0"/>
    <x v="682"/>
    <x v="682"/>
    <x v="0"/>
    <x v="80"/>
    <x v="1"/>
    <x v="8"/>
    <x v="50"/>
    <x v="508"/>
    <x v="2"/>
    <x v="8"/>
    <x v="682"/>
    <x v="682"/>
  </r>
  <r>
    <x v="683"/>
    <x v="683"/>
    <x v="682"/>
    <x v="19"/>
    <x v="501"/>
    <x v="2"/>
    <x v="0"/>
    <x v="0"/>
    <x v="683"/>
    <x v="683"/>
    <x v="0"/>
    <x v="83"/>
    <x v="1"/>
    <x v="8"/>
    <x v="60"/>
    <x v="509"/>
    <x v="2"/>
    <x v="8"/>
    <x v="683"/>
    <x v="683"/>
  </r>
  <r>
    <x v="684"/>
    <x v="684"/>
    <x v="683"/>
    <x v="163"/>
    <x v="502"/>
    <x v="2"/>
    <x v="0"/>
    <x v="0"/>
    <x v="684"/>
    <x v="684"/>
    <x v="0"/>
    <x v="125"/>
    <x v="1"/>
    <x v="8"/>
    <x v="113"/>
    <x v="510"/>
    <x v="2"/>
    <x v="8"/>
    <x v="684"/>
    <x v="684"/>
  </r>
  <r>
    <x v="685"/>
    <x v="685"/>
    <x v="684"/>
    <x v="13"/>
    <x v="503"/>
    <x v="2"/>
    <x v="0"/>
    <x v="0"/>
    <x v="685"/>
    <x v="685"/>
    <x v="0"/>
    <x v="73"/>
    <x v="1"/>
    <x v="8"/>
    <x v="58"/>
    <x v="511"/>
    <x v="2"/>
    <x v="8"/>
    <x v="685"/>
    <x v="685"/>
  </r>
  <r>
    <x v="686"/>
    <x v="686"/>
    <x v="685"/>
    <x v="69"/>
    <x v="117"/>
    <x v="2"/>
    <x v="13"/>
    <x v="3"/>
    <x v="686"/>
    <x v="686"/>
    <x v="0"/>
    <x v="78"/>
    <x v="1"/>
    <x v="8"/>
    <x v="50"/>
    <x v="121"/>
    <x v="2"/>
    <x v="8"/>
    <x v="686"/>
    <x v="686"/>
  </r>
  <r>
    <x v="687"/>
    <x v="687"/>
    <x v="686"/>
    <x v="57"/>
    <x v="504"/>
    <x v="2"/>
    <x v="14"/>
    <x v="10"/>
    <x v="687"/>
    <x v="687"/>
    <x v="0"/>
    <x v="79"/>
    <x v="1"/>
    <x v="8"/>
    <x v="65"/>
    <x v="512"/>
    <x v="2"/>
    <x v="8"/>
    <x v="687"/>
    <x v="687"/>
  </r>
  <r>
    <x v="688"/>
    <x v="688"/>
    <x v="687"/>
    <x v="22"/>
    <x v="505"/>
    <x v="2"/>
    <x v="0"/>
    <x v="0"/>
    <x v="688"/>
    <x v="688"/>
    <x v="0"/>
    <x v="17"/>
    <x v="1"/>
    <x v="8"/>
    <x v="130"/>
    <x v="513"/>
    <x v="2"/>
    <x v="8"/>
    <x v="688"/>
    <x v="688"/>
  </r>
  <r>
    <x v="689"/>
    <x v="689"/>
    <x v="688"/>
    <x v="61"/>
    <x v="506"/>
    <x v="2"/>
    <x v="0"/>
    <x v="0"/>
    <x v="689"/>
    <x v="689"/>
    <x v="0"/>
    <x v="226"/>
    <x v="1"/>
    <x v="8"/>
    <x v="74"/>
    <x v="514"/>
    <x v="2"/>
    <x v="8"/>
    <x v="689"/>
    <x v="689"/>
  </r>
  <r>
    <x v="690"/>
    <x v="690"/>
    <x v="689"/>
    <x v="22"/>
    <x v="507"/>
    <x v="2"/>
    <x v="0"/>
    <x v="0"/>
    <x v="690"/>
    <x v="690"/>
    <x v="0"/>
    <x v="69"/>
    <x v="1"/>
    <x v="8"/>
    <x v="81"/>
    <x v="515"/>
    <x v="2"/>
    <x v="8"/>
    <x v="690"/>
    <x v="690"/>
  </r>
  <r>
    <x v="691"/>
    <x v="691"/>
    <x v="690"/>
    <x v="63"/>
    <x v="92"/>
    <x v="2"/>
    <x v="0"/>
    <x v="0"/>
    <x v="691"/>
    <x v="691"/>
    <x v="0"/>
    <x v="73"/>
    <x v="1"/>
    <x v="8"/>
    <x v="60"/>
    <x v="433"/>
    <x v="2"/>
    <x v="8"/>
    <x v="691"/>
    <x v="691"/>
  </r>
  <r>
    <x v="692"/>
    <x v="692"/>
    <x v="691"/>
    <x v="22"/>
    <x v="508"/>
    <x v="2"/>
    <x v="1"/>
    <x v="1"/>
    <x v="692"/>
    <x v="692"/>
    <x v="0"/>
    <x v="227"/>
    <x v="1"/>
    <x v="8"/>
    <x v="113"/>
    <x v="516"/>
    <x v="2"/>
    <x v="8"/>
    <x v="692"/>
    <x v="692"/>
  </r>
  <r>
    <x v="693"/>
    <x v="693"/>
    <x v="692"/>
    <x v="57"/>
    <x v="509"/>
    <x v="2"/>
    <x v="0"/>
    <x v="0"/>
    <x v="693"/>
    <x v="693"/>
    <x v="0"/>
    <x v="228"/>
    <x v="1"/>
    <x v="8"/>
    <x v="131"/>
    <x v="517"/>
    <x v="2"/>
    <x v="8"/>
    <x v="693"/>
    <x v="693"/>
  </r>
  <r>
    <x v="694"/>
    <x v="694"/>
    <x v="693"/>
    <x v="60"/>
    <x v="510"/>
    <x v="2"/>
    <x v="0"/>
    <x v="0"/>
    <x v="694"/>
    <x v="694"/>
    <x v="0"/>
    <x v="63"/>
    <x v="1"/>
    <x v="8"/>
    <x v="50"/>
    <x v="518"/>
    <x v="2"/>
    <x v="8"/>
    <x v="694"/>
    <x v="694"/>
  </r>
  <r>
    <x v="695"/>
    <x v="695"/>
    <x v="694"/>
    <x v="127"/>
    <x v="69"/>
    <x v="2"/>
    <x v="0"/>
    <x v="0"/>
    <x v="695"/>
    <x v="695"/>
    <x v="0"/>
    <x v="63"/>
    <x v="1"/>
    <x v="8"/>
    <x v="60"/>
    <x v="519"/>
    <x v="2"/>
    <x v="8"/>
    <x v="695"/>
    <x v="695"/>
  </r>
  <r>
    <x v="696"/>
    <x v="696"/>
    <x v="695"/>
    <x v="164"/>
    <x v="116"/>
    <x v="2"/>
    <x v="9"/>
    <x v="3"/>
    <x v="696"/>
    <x v="696"/>
    <x v="0"/>
    <x v="29"/>
    <x v="1"/>
    <x v="8"/>
    <x v="50"/>
    <x v="120"/>
    <x v="2"/>
    <x v="8"/>
    <x v="696"/>
    <x v="696"/>
  </r>
  <r>
    <x v="697"/>
    <x v="697"/>
    <x v="696"/>
    <x v="10"/>
    <x v="511"/>
    <x v="2"/>
    <x v="12"/>
    <x v="3"/>
    <x v="697"/>
    <x v="697"/>
    <x v="0"/>
    <x v="229"/>
    <x v="1"/>
    <x v="8"/>
    <x v="132"/>
    <x v="520"/>
    <x v="2"/>
    <x v="8"/>
    <x v="697"/>
    <x v="697"/>
  </r>
  <r>
    <x v="698"/>
    <x v="698"/>
    <x v="697"/>
    <x v="57"/>
    <x v="512"/>
    <x v="2"/>
    <x v="0"/>
    <x v="0"/>
    <x v="698"/>
    <x v="698"/>
    <x v="0"/>
    <x v="60"/>
    <x v="1"/>
    <x v="8"/>
    <x v="77"/>
    <x v="521"/>
    <x v="2"/>
    <x v="8"/>
    <x v="698"/>
    <x v="698"/>
  </r>
  <r>
    <x v="699"/>
    <x v="699"/>
    <x v="698"/>
    <x v="64"/>
    <x v="513"/>
    <x v="2"/>
    <x v="0"/>
    <x v="0"/>
    <x v="699"/>
    <x v="699"/>
    <x v="0"/>
    <x v="230"/>
    <x v="1"/>
    <x v="8"/>
    <x v="133"/>
    <x v="522"/>
    <x v="2"/>
    <x v="8"/>
    <x v="699"/>
    <x v="699"/>
  </r>
  <r>
    <x v="700"/>
    <x v="700"/>
    <x v="699"/>
    <x v="36"/>
    <x v="124"/>
    <x v="2"/>
    <x v="3"/>
    <x v="3"/>
    <x v="700"/>
    <x v="700"/>
    <x v="0"/>
    <x v="162"/>
    <x v="1"/>
    <x v="8"/>
    <x v="56"/>
    <x v="31"/>
    <x v="2"/>
    <x v="8"/>
    <x v="700"/>
    <x v="700"/>
  </r>
  <r>
    <x v="701"/>
    <x v="701"/>
    <x v="700"/>
    <x v="165"/>
    <x v="514"/>
    <x v="2"/>
    <x v="1"/>
    <x v="1"/>
    <x v="701"/>
    <x v="701"/>
    <x v="0"/>
    <x v="64"/>
    <x v="1"/>
    <x v="8"/>
    <x v="117"/>
    <x v="523"/>
    <x v="2"/>
    <x v="8"/>
    <x v="701"/>
    <x v="701"/>
  </r>
  <r>
    <x v="702"/>
    <x v="702"/>
    <x v="701"/>
    <x v="36"/>
    <x v="515"/>
    <x v="2"/>
    <x v="0"/>
    <x v="0"/>
    <x v="702"/>
    <x v="702"/>
    <x v="0"/>
    <x v="77"/>
    <x v="1"/>
    <x v="8"/>
    <x v="134"/>
    <x v="524"/>
    <x v="2"/>
    <x v="8"/>
    <x v="702"/>
    <x v="702"/>
  </r>
  <r>
    <x v="703"/>
    <x v="703"/>
    <x v="702"/>
    <x v="36"/>
    <x v="516"/>
    <x v="2"/>
    <x v="0"/>
    <x v="0"/>
    <x v="703"/>
    <x v="703"/>
    <x v="0"/>
    <x v="63"/>
    <x v="1"/>
    <x v="8"/>
    <x v="52"/>
    <x v="525"/>
    <x v="2"/>
    <x v="8"/>
    <x v="703"/>
    <x v="703"/>
  </r>
  <r>
    <x v="704"/>
    <x v="704"/>
    <x v="703"/>
    <x v="56"/>
    <x v="517"/>
    <x v="2"/>
    <x v="5"/>
    <x v="5"/>
    <x v="704"/>
    <x v="704"/>
    <x v="0"/>
    <x v="80"/>
    <x v="1"/>
    <x v="8"/>
    <x v="60"/>
    <x v="526"/>
    <x v="2"/>
    <x v="8"/>
    <x v="704"/>
    <x v="704"/>
  </r>
  <r>
    <x v="705"/>
    <x v="705"/>
    <x v="704"/>
    <x v="57"/>
    <x v="518"/>
    <x v="2"/>
    <x v="9"/>
    <x v="3"/>
    <x v="705"/>
    <x v="705"/>
    <x v="0"/>
    <x v="81"/>
    <x v="1"/>
    <x v="8"/>
    <x v="60"/>
    <x v="527"/>
    <x v="2"/>
    <x v="8"/>
    <x v="705"/>
    <x v="705"/>
  </r>
  <r>
    <x v="706"/>
    <x v="706"/>
    <x v="705"/>
    <x v="57"/>
    <x v="117"/>
    <x v="2"/>
    <x v="3"/>
    <x v="3"/>
    <x v="706"/>
    <x v="706"/>
    <x v="0"/>
    <x v="78"/>
    <x v="1"/>
    <x v="8"/>
    <x v="50"/>
    <x v="121"/>
    <x v="2"/>
    <x v="8"/>
    <x v="706"/>
    <x v="706"/>
  </r>
  <r>
    <x v="707"/>
    <x v="707"/>
    <x v="706"/>
    <x v="118"/>
    <x v="519"/>
    <x v="2"/>
    <x v="1"/>
    <x v="1"/>
    <x v="707"/>
    <x v="707"/>
    <x v="0"/>
    <x v="231"/>
    <x v="1"/>
    <x v="8"/>
    <x v="135"/>
    <x v="528"/>
    <x v="2"/>
    <x v="8"/>
    <x v="707"/>
    <x v="707"/>
  </r>
  <r>
    <x v="708"/>
    <x v="708"/>
    <x v="707"/>
    <x v="79"/>
    <x v="520"/>
    <x v="2"/>
    <x v="1"/>
    <x v="1"/>
    <x v="708"/>
    <x v="708"/>
    <x v="0"/>
    <x v="232"/>
    <x v="1"/>
    <x v="8"/>
    <x v="66"/>
    <x v="529"/>
    <x v="2"/>
    <x v="8"/>
    <x v="708"/>
    <x v="708"/>
  </r>
  <r>
    <x v="709"/>
    <x v="709"/>
    <x v="708"/>
    <x v="36"/>
    <x v="377"/>
    <x v="2"/>
    <x v="0"/>
    <x v="0"/>
    <x v="709"/>
    <x v="709"/>
    <x v="0"/>
    <x v="84"/>
    <x v="1"/>
    <x v="8"/>
    <x v="50"/>
    <x v="452"/>
    <x v="2"/>
    <x v="8"/>
    <x v="709"/>
    <x v="709"/>
  </r>
  <r>
    <x v="710"/>
    <x v="710"/>
    <x v="709"/>
    <x v="38"/>
    <x v="117"/>
    <x v="2"/>
    <x v="5"/>
    <x v="5"/>
    <x v="710"/>
    <x v="710"/>
    <x v="0"/>
    <x v="78"/>
    <x v="1"/>
    <x v="8"/>
    <x v="50"/>
    <x v="121"/>
    <x v="2"/>
    <x v="8"/>
    <x v="710"/>
    <x v="710"/>
  </r>
  <r>
    <x v="711"/>
    <x v="711"/>
    <x v="710"/>
    <x v="57"/>
    <x v="521"/>
    <x v="2"/>
    <x v="9"/>
    <x v="3"/>
    <x v="711"/>
    <x v="711"/>
    <x v="0"/>
    <x v="233"/>
    <x v="1"/>
    <x v="8"/>
    <x v="122"/>
    <x v="530"/>
    <x v="2"/>
    <x v="8"/>
    <x v="711"/>
    <x v="711"/>
  </r>
  <r>
    <x v="712"/>
    <x v="712"/>
    <x v="711"/>
    <x v="166"/>
    <x v="522"/>
    <x v="2"/>
    <x v="0"/>
    <x v="0"/>
    <x v="712"/>
    <x v="712"/>
    <x v="0"/>
    <x v="80"/>
    <x v="1"/>
    <x v="8"/>
    <x v="50"/>
    <x v="531"/>
    <x v="2"/>
    <x v="8"/>
    <x v="712"/>
    <x v="712"/>
  </r>
  <r>
    <x v="713"/>
    <x v="713"/>
    <x v="712"/>
    <x v="31"/>
    <x v="523"/>
    <x v="2"/>
    <x v="13"/>
    <x v="3"/>
    <x v="713"/>
    <x v="713"/>
    <x v="0"/>
    <x v="29"/>
    <x v="1"/>
    <x v="8"/>
    <x v="60"/>
    <x v="532"/>
    <x v="2"/>
    <x v="8"/>
    <x v="713"/>
    <x v="713"/>
  </r>
  <r>
    <x v="714"/>
    <x v="714"/>
    <x v="713"/>
    <x v="36"/>
    <x v="524"/>
    <x v="2"/>
    <x v="0"/>
    <x v="0"/>
    <x v="714"/>
    <x v="714"/>
    <x v="0"/>
    <x v="33"/>
    <x v="1"/>
    <x v="8"/>
    <x v="77"/>
    <x v="533"/>
    <x v="2"/>
    <x v="8"/>
    <x v="714"/>
    <x v="714"/>
  </r>
  <r>
    <x v="715"/>
    <x v="715"/>
    <x v="714"/>
    <x v="167"/>
    <x v="525"/>
    <x v="2"/>
    <x v="0"/>
    <x v="0"/>
    <x v="715"/>
    <x v="715"/>
    <x v="0"/>
    <x v="8"/>
    <x v="1"/>
    <x v="8"/>
    <x v="62"/>
    <x v="534"/>
    <x v="2"/>
    <x v="8"/>
    <x v="715"/>
    <x v="715"/>
  </r>
  <r>
    <x v="716"/>
    <x v="716"/>
    <x v="715"/>
    <x v="39"/>
    <x v="526"/>
    <x v="2"/>
    <x v="0"/>
    <x v="0"/>
    <x v="716"/>
    <x v="716"/>
    <x v="0"/>
    <x v="38"/>
    <x v="1"/>
    <x v="8"/>
    <x v="54"/>
    <x v="535"/>
    <x v="2"/>
    <x v="8"/>
    <x v="716"/>
    <x v="716"/>
  </r>
  <r>
    <x v="717"/>
    <x v="717"/>
    <x v="716"/>
    <x v="57"/>
    <x v="527"/>
    <x v="2"/>
    <x v="0"/>
    <x v="0"/>
    <x v="717"/>
    <x v="717"/>
    <x v="0"/>
    <x v="80"/>
    <x v="1"/>
    <x v="8"/>
    <x v="50"/>
    <x v="536"/>
    <x v="2"/>
    <x v="8"/>
    <x v="717"/>
    <x v="717"/>
  </r>
  <r>
    <x v="718"/>
    <x v="718"/>
    <x v="717"/>
    <x v="14"/>
    <x v="456"/>
    <x v="2"/>
    <x v="0"/>
    <x v="0"/>
    <x v="718"/>
    <x v="718"/>
    <x v="0"/>
    <x v="80"/>
    <x v="1"/>
    <x v="8"/>
    <x v="60"/>
    <x v="377"/>
    <x v="2"/>
    <x v="8"/>
    <x v="718"/>
    <x v="718"/>
  </r>
  <r>
    <x v="719"/>
    <x v="719"/>
    <x v="718"/>
    <x v="36"/>
    <x v="528"/>
    <x v="2"/>
    <x v="0"/>
    <x v="0"/>
    <x v="719"/>
    <x v="719"/>
    <x v="0"/>
    <x v="73"/>
    <x v="1"/>
    <x v="8"/>
    <x v="60"/>
    <x v="537"/>
    <x v="2"/>
    <x v="8"/>
    <x v="719"/>
    <x v="719"/>
  </r>
  <r>
    <x v="720"/>
    <x v="720"/>
    <x v="719"/>
    <x v="168"/>
    <x v="529"/>
    <x v="0"/>
    <x v="0"/>
    <x v="0"/>
    <x v="720"/>
    <x v="720"/>
    <x v="0"/>
    <x v="14"/>
    <x v="0"/>
    <x v="9"/>
    <x v="124"/>
    <x v="538"/>
    <x v="3"/>
    <x v="9"/>
    <x v="720"/>
    <x v="720"/>
  </r>
  <r>
    <x v="721"/>
    <x v="721"/>
    <x v="720"/>
    <x v="169"/>
    <x v="530"/>
    <x v="0"/>
    <x v="0"/>
    <x v="0"/>
    <x v="721"/>
    <x v="721"/>
    <x v="0"/>
    <x v="46"/>
    <x v="0"/>
    <x v="9"/>
    <x v="108"/>
    <x v="539"/>
    <x v="3"/>
    <x v="9"/>
    <x v="721"/>
    <x v="721"/>
  </r>
  <r>
    <x v="722"/>
    <x v="722"/>
    <x v="721"/>
    <x v="31"/>
    <x v="531"/>
    <x v="0"/>
    <x v="0"/>
    <x v="0"/>
    <x v="722"/>
    <x v="722"/>
    <x v="0"/>
    <x v="234"/>
    <x v="0"/>
    <x v="9"/>
    <x v="88"/>
    <x v="540"/>
    <x v="3"/>
    <x v="9"/>
    <x v="722"/>
    <x v="722"/>
  </r>
  <r>
    <x v="723"/>
    <x v="723"/>
    <x v="722"/>
    <x v="10"/>
    <x v="532"/>
    <x v="0"/>
    <x v="0"/>
    <x v="0"/>
    <x v="723"/>
    <x v="723"/>
    <x v="0"/>
    <x v="61"/>
    <x v="0"/>
    <x v="9"/>
    <x v="15"/>
    <x v="541"/>
    <x v="3"/>
    <x v="9"/>
    <x v="723"/>
    <x v="723"/>
  </r>
  <r>
    <x v="724"/>
    <x v="724"/>
    <x v="723"/>
    <x v="39"/>
    <x v="533"/>
    <x v="0"/>
    <x v="0"/>
    <x v="0"/>
    <x v="724"/>
    <x v="724"/>
    <x v="0"/>
    <x v="235"/>
    <x v="0"/>
    <x v="9"/>
    <x v="2"/>
    <x v="542"/>
    <x v="3"/>
    <x v="9"/>
    <x v="724"/>
    <x v="724"/>
  </r>
  <r>
    <x v="725"/>
    <x v="725"/>
    <x v="724"/>
    <x v="22"/>
    <x v="534"/>
    <x v="0"/>
    <x v="0"/>
    <x v="0"/>
    <x v="725"/>
    <x v="725"/>
    <x v="0"/>
    <x v="205"/>
    <x v="0"/>
    <x v="9"/>
    <x v="8"/>
    <x v="543"/>
    <x v="3"/>
    <x v="9"/>
    <x v="725"/>
    <x v="725"/>
  </r>
  <r>
    <x v="726"/>
    <x v="726"/>
    <x v="725"/>
    <x v="30"/>
    <x v="535"/>
    <x v="0"/>
    <x v="0"/>
    <x v="0"/>
    <x v="726"/>
    <x v="726"/>
    <x v="0"/>
    <x v="2"/>
    <x v="0"/>
    <x v="9"/>
    <x v="7"/>
    <x v="544"/>
    <x v="3"/>
    <x v="9"/>
    <x v="726"/>
    <x v="726"/>
  </r>
  <r>
    <x v="727"/>
    <x v="727"/>
    <x v="726"/>
    <x v="8"/>
    <x v="536"/>
    <x v="0"/>
    <x v="0"/>
    <x v="0"/>
    <x v="727"/>
    <x v="727"/>
    <x v="0"/>
    <x v="184"/>
    <x v="0"/>
    <x v="9"/>
    <x v="94"/>
    <x v="545"/>
    <x v="3"/>
    <x v="9"/>
    <x v="727"/>
    <x v="727"/>
  </r>
  <r>
    <x v="728"/>
    <x v="728"/>
    <x v="727"/>
    <x v="51"/>
    <x v="537"/>
    <x v="0"/>
    <x v="0"/>
    <x v="0"/>
    <x v="728"/>
    <x v="728"/>
    <x v="0"/>
    <x v="208"/>
    <x v="0"/>
    <x v="9"/>
    <x v="6"/>
    <x v="546"/>
    <x v="3"/>
    <x v="9"/>
    <x v="728"/>
    <x v="728"/>
  </r>
  <r>
    <x v="729"/>
    <x v="729"/>
    <x v="728"/>
    <x v="23"/>
    <x v="538"/>
    <x v="0"/>
    <x v="0"/>
    <x v="0"/>
    <x v="729"/>
    <x v="729"/>
    <x v="0"/>
    <x v="148"/>
    <x v="0"/>
    <x v="9"/>
    <x v="26"/>
    <x v="547"/>
    <x v="3"/>
    <x v="9"/>
    <x v="729"/>
    <x v="729"/>
  </r>
  <r>
    <x v="730"/>
    <x v="730"/>
    <x v="729"/>
    <x v="22"/>
    <x v="539"/>
    <x v="0"/>
    <x v="0"/>
    <x v="0"/>
    <x v="730"/>
    <x v="730"/>
    <x v="0"/>
    <x v="236"/>
    <x v="0"/>
    <x v="9"/>
    <x v="88"/>
    <x v="548"/>
    <x v="3"/>
    <x v="9"/>
    <x v="730"/>
    <x v="730"/>
  </r>
  <r>
    <x v="731"/>
    <x v="731"/>
    <x v="730"/>
    <x v="10"/>
    <x v="540"/>
    <x v="0"/>
    <x v="0"/>
    <x v="0"/>
    <x v="731"/>
    <x v="731"/>
    <x v="0"/>
    <x v="26"/>
    <x v="0"/>
    <x v="9"/>
    <x v="9"/>
    <x v="549"/>
    <x v="3"/>
    <x v="9"/>
    <x v="731"/>
    <x v="731"/>
  </r>
  <r>
    <x v="732"/>
    <x v="732"/>
    <x v="731"/>
    <x v="170"/>
    <x v="541"/>
    <x v="0"/>
    <x v="1"/>
    <x v="1"/>
    <x v="732"/>
    <x v="732"/>
    <x v="0"/>
    <x v="62"/>
    <x v="0"/>
    <x v="9"/>
    <x v="12"/>
    <x v="550"/>
    <x v="3"/>
    <x v="9"/>
    <x v="732"/>
    <x v="732"/>
  </r>
  <r>
    <x v="733"/>
    <x v="733"/>
    <x v="732"/>
    <x v="30"/>
    <x v="542"/>
    <x v="0"/>
    <x v="1"/>
    <x v="1"/>
    <x v="733"/>
    <x v="733"/>
    <x v="0"/>
    <x v="39"/>
    <x v="0"/>
    <x v="9"/>
    <x v="28"/>
    <x v="551"/>
    <x v="3"/>
    <x v="9"/>
    <x v="733"/>
    <x v="733"/>
  </r>
  <r>
    <x v="734"/>
    <x v="734"/>
    <x v="733"/>
    <x v="0"/>
    <x v="543"/>
    <x v="0"/>
    <x v="5"/>
    <x v="5"/>
    <x v="734"/>
    <x v="734"/>
    <x v="0"/>
    <x v="7"/>
    <x v="0"/>
    <x v="9"/>
    <x v="9"/>
    <x v="552"/>
    <x v="3"/>
    <x v="9"/>
    <x v="734"/>
    <x v="734"/>
  </r>
  <r>
    <x v="735"/>
    <x v="735"/>
    <x v="734"/>
    <x v="171"/>
    <x v="544"/>
    <x v="0"/>
    <x v="0"/>
    <x v="0"/>
    <x v="735"/>
    <x v="735"/>
    <x v="0"/>
    <x v="194"/>
    <x v="0"/>
    <x v="9"/>
    <x v="35"/>
    <x v="553"/>
    <x v="3"/>
    <x v="9"/>
    <x v="735"/>
    <x v="735"/>
  </r>
  <r>
    <x v="736"/>
    <x v="736"/>
    <x v="735"/>
    <x v="172"/>
    <x v="545"/>
    <x v="0"/>
    <x v="0"/>
    <x v="0"/>
    <x v="736"/>
    <x v="736"/>
    <x v="0"/>
    <x v="52"/>
    <x v="0"/>
    <x v="9"/>
    <x v="136"/>
    <x v="201"/>
    <x v="3"/>
    <x v="9"/>
    <x v="736"/>
    <x v="736"/>
  </r>
  <r>
    <x v="737"/>
    <x v="737"/>
    <x v="736"/>
    <x v="10"/>
    <x v="546"/>
    <x v="0"/>
    <x v="0"/>
    <x v="0"/>
    <x v="737"/>
    <x v="737"/>
    <x v="0"/>
    <x v="52"/>
    <x v="0"/>
    <x v="9"/>
    <x v="108"/>
    <x v="98"/>
    <x v="3"/>
    <x v="9"/>
    <x v="737"/>
    <x v="737"/>
  </r>
  <r>
    <x v="738"/>
    <x v="738"/>
    <x v="737"/>
    <x v="15"/>
    <x v="547"/>
    <x v="0"/>
    <x v="0"/>
    <x v="0"/>
    <x v="738"/>
    <x v="738"/>
    <x v="0"/>
    <x v="14"/>
    <x v="0"/>
    <x v="9"/>
    <x v="13"/>
    <x v="554"/>
    <x v="3"/>
    <x v="9"/>
    <x v="738"/>
    <x v="738"/>
  </r>
  <r>
    <x v="739"/>
    <x v="739"/>
    <x v="738"/>
    <x v="12"/>
    <x v="548"/>
    <x v="0"/>
    <x v="0"/>
    <x v="0"/>
    <x v="739"/>
    <x v="739"/>
    <x v="0"/>
    <x v="237"/>
    <x v="0"/>
    <x v="9"/>
    <x v="137"/>
    <x v="555"/>
    <x v="3"/>
    <x v="9"/>
    <x v="739"/>
    <x v="739"/>
  </r>
  <r>
    <x v="740"/>
    <x v="740"/>
    <x v="739"/>
    <x v="9"/>
    <x v="549"/>
    <x v="0"/>
    <x v="0"/>
    <x v="0"/>
    <x v="740"/>
    <x v="740"/>
    <x v="0"/>
    <x v="10"/>
    <x v="0"/>
    <x v="9"/>
    <x v="13"/>
    <x v="556"/>
    <x v="3"/>
    <x v="9"/>
    <x v="740"/>
    <x v="740"/>
  </r>
  <r>
    <x v="741"/>
    <x v="741"/>
    <x v="740"/>
    <x v="93"/>
    <x v="550"/>
    <x v="0"/>
    <x v="0"/>
    <x v="0"/>
    <x v="741"/>
    <x v="741"/>
    <x v="0"/>
    <x v="225"/>
    <x v="0"/>
    <x v="9"/>
    <x v="21"/>
    <x v="557"/>
    <x v="3"/>
    <x v="9"/>
    <x v="741"/>
    <x v="741"/>
  </r>
  <r>
    <x v="742"/>
    <x v="742"/>
    <x v="741"/>
    <x v="123"/>
    <x v="551"/>
    <x v="0"/>
    <x v="0"/>
    <x v="0"/>
    <x v="742"/>
    <x v="742"/>
    <x v="0"/>
    <x v="23"/>
    <x v="0"/>
    <x v="9"/>
    <x v="38"/>
    <x v="558"/>
    <x v="3"/>
    <x v="9"/>
    <x v="742"/>
    <x v="742"/>
  </r>
  <r>
    <x v="743"/>
    <x v="743"/>
    <x v="742"/>
    <x v="131"/>
    <x v="552"/>
    <x v="0"/>
    <x v="0"/>
    <x v="0"/>
    <x v="743"/>
    <x v="743"/>
    <x v="0"/>
    <x v="41"/>
    <x v="0"/>
    <x v="9"/>
    <x v="34"/>
    <x v="559"/>
    <x v="3"/>
    <x v="9"/>
    <x v="743"/>
    <x v="743"/>
  </r>
  <r>
    <x v="744"/>
    <x v="744"/>
    <x v="743"/>
    <x v="10"/>
    <x v="553"/>
    <x v="0"/>
    <x v="0"/>
    <x v="0"/>
    <x v="744"/>
    <x v="744"/>
    <x v="0"/>
    <x v="95"/>
    <x v="0"/>
    <x v="9"/>
    <x v="21"/>
    <x v="560"/>
    <x v="3"/>
    <x v="9"/>
    <x v="744"/>
    <x v="744"/>
  </r>
  <r>
    <x v="745"/>
    <x v="745"/>
    <x v="744"/>
    <x v="173"/>
    <x v="554"/>
    <x v="0"/>
    <x v="0"/>
    <x v="0"/>
    <x v="745"/>
    <x v="745"/>
    <x v="0"/>
    <x v="142"/>
    <x v="0"/>
    <x v="9"/>
    <x v="99"/>
    <x v="561"/>
    <x v="3"/>
    <x v="9"/>
    <x v="745"/>
    <x v="745"/>
  </r>
  <r>
    <x v="746"/>
    <x v="746"/>
    <x v="745"/>
    <x v="174"/>
    <x v="555"/>
    <x v="0"/>
    <x v="0"/>
    <x v="0"/>
    <x v="746"/>
    <x v="746"/>
    <x v="0"/>
    <x v="174"/>
    <x v="0"/>
    <x v="9"/>
    <x v="38"/>
    <x v="562"/>
    <x v="3"/>
    <x v="9"/>
    <x v="746"/>
    <x v="746"/>
  </r>
  <r>
    <x v="747"/>
    <x v="747"/>
    <x v="746"/>
    <x v="39"/>
    <x v="556"/>
    <x v="0"/>
    <x v="9"/>
    <x v="3"/>
    <x v="747"/>
    <x v="747"/>
    <x v="0"/>
    <x v="165"/>
    <x v="0"/>
    <x v="9"/>
    <x v="8"/>
    <x v="563"/>
    <x v="3"/>
    <x v="9"/>
    <x v="747"/>
    <x v="747"/>
  </r>
  <r>
    <x v="748"/>
    <x v="748"/>
    <x v="747"/>
    <x v="13"/>
    <x v="557"/>
    <x v="0"/>
    <x v="0"/>
    <x v="0"/>
    <x v="748"/>
    <x v="748"/>
    <x v="0"/>
    <x v="34"/>
    <x v="0"/>
    <x v="9"/>
    <x v="8"/>
    <x v="564"/>
    <x v="3"/>
    <x v="9"/>
    <x v="748"/>
    <x v="748"/>
  </r>
  <r>
    <x v="749"/>
    <x v="749"/>
    <x v="748"/>
    <x v="3"/>
    <x v="558"/>
    <x v="0"/>
    <x v="0"/>
    <x v="0"/>
    <x v="749"/>
    <x v="749"/>
    <x v="0"/>
    <x v="238"/>
    <x v="0"/>
    <x v="9"/>
    <x v="6"/>
    <x v="565"/>
    <x v="3"/>
    <x v="9"/>
    <x v="749"/>
    <x v="749"/>
  </r>
  <r>
    <x v="750"/>
    <x v="750"/>
    <x v="749"/>
    <x v="175"/>
    <x v="559"/>
    <x v="0"/>
    <x v="0"/>
    <x v="0"/>
    <x v="750"/>
    <x v="750"/>
    <x v="0"/>
    <x v="211"/>
    <x v="0"/>
    <x v="9"/>
    <x v="33"/>
    <x v="566"/>
    <x v="3"/>
    <x v="9"/>
    <x v="750"/>
    <x v="750"/>
  </r>
  <r>
    <x v="751"/>
    <x v="751"/>
    <x v="750"/>
    <x v="9"/>
    <x v="560"/>
    <x v="0"/>
    <x v="0"/>
    <x v="0"/>
    <x v="751"/>
    <x v="751"/>
    <x v="0"/>
    <x v="95"/>
    <x v="0"/>
    <x v="9"/>
    <x v="17"/>
    <x v="567"/>
    <x v="3"/>
    <x v="9"/>
    <x v="751"/>
    <x v="751"/>
  </r>
  <r>
    <x v="752"/>
    <x v="752"/>
    <x v="751"/>
    <x v="10"/>
    <x v="561"/>
    <x v="0"/>
    <x v="2"/>
    <x v="2"/>
    <x v="752"/>
    <x v="752"/>
    <x v="0"/>
    <x v="217"/>
    <x v="0"/>
    <x v="9"/>
    <x v="20"/>
    <x v="568"/>
    <x v="3"/>
    <x v="9"/>
    <x v="752"/>
    <x v="752"/>
  </r>
  <r>
    <x v="753"/>
    <x v="753"/>
    <x v="752"/>
    <x v="3"/>
    <x v="562"/>
    <x v="0"/>
    <x v="0"/>
    <x v="0"/>
    <x v="753"/>
    <x v="753"/>
    <x v="0"/>
    <x v="55"/>
    <x v="0"/>
    <x v="9"/>
    <x v="30"/>
    <x v="569"/>
    <x v="3"/>
    <x v="9"/>
    <x v="753"/>
    <x v="753"/>
  </r>
  <r>
    <x v="754"/>
    <x v="754"/>
    <x v="753"/>
    <x v="13"/>
    <x v="563"/>
    <x v="0"/>
    <x v="0"/>
    <x v="0"/>
    <x v="754"/>
    <x v="754"/>
    <x v="0"/>
    <x v="72"/>
    <x v="0"/>
    <x v="9"/>
    <x v="3"/>
    <x v="570"/>
    <x v="3"/>
    <x v="9"/>
    <x v="754"/>
    <x v="754"/>
  </r>
  <r>
    <x v="755"/>
    <x v="755"/>
    <x v="754"/>
    <x v="30"/>
    <x v="564"/>
    <x v="0"/>
    <x v="0"/>
    <x v="0"/>
    <x v="755"/>
    <x v="755"/>
    <x v="0"/>
    <x v="32"/>
    <x v="0"/>
    <x v="9"/>
    <x v="21"/>
    <x v="571"/>
    <x v="3"/>
    <x v="9"/>
    <x v="755"/>
    <x v="755"/>
  </r>
  <r>
    <x v="756"/>
    <x v="756"/>
    <x v="755"/>
    <x v="176"/>
    <x v="565"/>
    <x v="0"/>
    <x v="0"/>
    <x v="0"/>
    <x v="756"/>
    <x v="756"/>
    <x v="0"/>
    <x v="19"/>
    <x v="0"/>
    <x v="9"/>
    <x v="90"/>
    <x v="572"/>
    <x v="3"/>
    <x v="9"/>
    <x v="756"/>
    <x v="756"/>
  </r>
  <r>
    <x v="757"/>
    <x v="757"/>
    <x v="756"/>
    <x v="49"/>
    <x v="566"/>
    <x v="0"/>
    <x v="0"/>
    <x v="0"/>
    <x v="757"/>
    <x v="757"/>
    <x v="0"/>
    <x v="59"/>
    <x v="0"/>
    <x v="9"/>
    <x v="138"/>
    <x v="573"/>
    <x v="3"/>
    <x v="9"/>
    <x v="757"/>
    <x v="757"/>
  </r>
  <r>
    <x v="758"/>
    <x v="758"/>
    <x v="757"/>
    <x v="30"/>
    <x v="567"/>
    <x v="0"/>
    <x v="0"/>
    <x v="0"/>
    <x v="758"/>
    <x v="758"/>
    <x v="0"/>
    <x v="10"/>
    <x v="0"/>
    <x v="9"/>
    <x v="21"/>
    <x v="574"/>
    <x v="3"/>
    <x v="9"/>
    <x v="758"/>
    <x v="758"/>
  </r>
  <r>
    <x v="759"/>
    <x v="759"/>
    <x v="758"/>
    <x v="10"/>
    <x v="568"/>
    <x v="0"/>
    <x v="1"/>
    <x v="1"/>
    <x v="759"/>
    <x v="759"/>
    <x v="0"/>
    <x v="221"/>
    <x v="0"/>
    <x v="9"/>
    <x v="21"/>
    <x v="575"/>
    <x v="3"/>
    <x v="9"/>
    <x v="759"/>
    <x v="759"/>
  </r>
  <r>
    <x v="760"/>
    <x v="760"/>
    <x v="759"/>
    <x v="41"/>
    <x v="117"/>
    <x v="2"/>
    <x v="0"/>
    <x v="0"/>
    <x v="760"/>
    <x v="760"/>
    <x v="0"/>
    <x v="78"/>
    <x v="1"/>
    <x v="10"/>
    <x v="50"/>
    <x v="121"/>
    <x v="3"/>
    <x v="10"/>
    <x v="760"/>
    <x v="760"/>
  </r>
  <r>
    <x v="761"/>
    <x v="761"/>
    <x v="760"/>
    <x v="10"/>
    <x v="569"/>
    <x v="2"/>
    <x v="0"/>
    <x v="0"/>
    <x v="761"/>
    <x v="761"/>
    <x v="0"/>
    <x v="79"/>
    <x v="1"/>
    <x v="10"/>
    <x v="62"/>
    <x v="576"/>
    <x v="3"/>
    <x v="10"/>
    <x v="761"/>
    <x v="761"/>
  </r>
  <r>
    <x v="762"/>
    <x v="762"/>
    <x v="761"/>
    <x v="8"/>
    <x v="117"/>
    <x v="2"/>
    <x v="14"/>
    <x v="10"/>
    <x v="762"/>
    <x v="762"/>
    <x v="0"/>
    <x v="78"/>
    <x v="1"/>
    <x v="10"/>
    <x v="50"/>
    <x v="121"/>
    <x v="3"/>
    <x v="10"/>
    <x v="762"/>
    <x v="762"/>
  </r>
  <r>
    <x v="763"/>
    <x v="763"/>
    <x v="762"/>
    <x v="177"/>
    <x v="139"/>
    <x v="2"/>
    <x v="1"/>
    <x v="1"/>
    <x v="763"/>
    <x v="763"/>
    <x v="0"/>
    <x v="29"/>
    <x v="1"/>
    <x v="10"/>
    <x v="50"/>
    <x v="144"/>
    <x v="3"/>
    <x v="10"/>
    <x v="763"/>
    <x v="763"/>
  </r>
  <r>
    <x v="764"/>
    <x v="764"/>
    <x v="763"/>
    <x v="10"/>
    <x v="117"/>
    <x v="2"/>
    <x v="0"/>
    <x v="0"/>
    <x v="764"/>
    <x v="764"/>
    <x v="0"/>
    <x v="78"/>
    <x v="1"/>
    <x v="10"/>
    <x v="50"/>
    <x v="121"/>
    <x v="3"/>
    <x v="10"/>
    <x v="764"/>
    <x v="764"/>
  </r>
  <r>
    <x v="765"/>
    <x v="765"/>
    <x v="764"/>
    <x v="39"/>
    <x v="570"/>
    <x v="2"/>
    <x v="0"/>
    <x v="0"/>
    <x v="765"/>
    <x v="765"/>
    <x v="0"/>
    <x v="34"/>
    <x v="1"/>
    <x v="10"/>
    <x v="71"/>
    <x v="577"/>
    <x v="3"/>
    <x v="10"/>
    <x v="765"/>
    <x v="765"/>
  </r>
  <r>
    <x v="766"/>
    <x v="766"/>
    <x v="765"/>
    <x v="23"/>
    <x v="117"/>
    <x v="2"/>
    <x v="5"/>
    <x v="5"/>
    <x v="766"/>
    <x v="766"/>
    <x v="0"/>
    <x v="78"/>
    <x v="1"/>
    <x v="10"/>
    <x v="50"/>
    <x v="121"/>
    <x v="3"/>
    <x v="10"/>
    <x v="766"/>
    <x v="766"/>
  </r>
  <r>
    <x v="767"/>
    <x v="767"/>
    <x v="766"/>
    <x v="10"/>
    <x v="571"/>
    <x v="2"/>
    <x v="0"/>
    <x v="0"/>
    <x v="767"/>
    <x v="767"/>
    <x v="0"/>
    <x v="83"/>
    <x v="1"/>
    <x v="10"/>
    <x v="65"/>
    <x v="578"/>
    <x v="3"/>
    <x v="10"/>
    <x v="767"/>
    <x v="767"/>
  </r>
  <r>
    <x v="768"/>
    <x v="768"/>
    <x v="767"/>
    <x v="30"/>
    <x v="117"/>
    <x v="2"/>
    <x v="0"/>
    <x v="0"/>
    <x v="768"/>
    <x v="768"/>
    <x v="0"/>
    <x v="78"/>
    <x v="1"/>
    <x v="10"/>
    <x v="50"/>
    <x v="121"/>
    <x v="3"/>
    <x v="10"/>
    <x v="768"/>
    <x v="768"/>
  </r>
  <r>
    <x v="769"/>
    <x v="769"/>
    <x v="768"/>
    <x v="23"/>
    <x v="572"/>
    <x v="2"/>
    <x v="0"/>
    <x v="0"/>
    <x v="769"/>
    <x v="769"/>
    <x v="0"/>
    <x v="47"/>
    <x v="1"/>
    <x v="10"/>
    <x v="139"/>
    <x v="579"/>
    <x v="3"/>
    <x v="10"/>
    <x v="769"/>
    <x v="769"/>
  </r>
  <r>
    <x v="770"/>
    <x v="770"/>
    <x v="769"/>
    <x v="178"/>
    <x v="117"/>
    <x v="2"/>
    <x v="0"/>
    <x v="0"/>
    <x v="770"/>
    <x v="770"/>
    <x v="0"/>
    <x v="78"/>
    <x v="1"/>
    <x v="10"/>
    <x v="50"/>
    <x v="121"/>
    <x v="3"/>
    <x v="10"/>
    <x v="770"/>
    <x v="770"/>
  </r>
  <r>
    <x v="771"/>
    <x v="771"/>
    <x v="770"/>
    <x v="114"/>
    <x v="115"/>
    <x v="2"/>
    <x v="0"/>
    <x v="0"/>
    <x v="771"/>
    <x v="771"/>
    <x v="0"/>
    <x v="29"/>
    <x v="1"/>
    <x v="10"/>
    <x v="50"/>
    <x v="119"/>
    <x v="3"/>
    <x v="10"/>
    <x v="771"/>
    <x v="771"/>
  </r>
  <r>
    <x v="772"/>
    <x v="772"/>
    <x v="771"/>
    <x v="15"/>
    <x v="155"/>
    <x v="2"/>
    <x v="0"/>
    <x v="0"/>
    <x v="772"/>
    <x v="772"/>
    <x v="0"/>
    <x v="29"/>
    <x v="1"/>
    <x v="10"/>
    <x v="56"/>
    <x v="73"/>
    <x v="3"/>
    <x v="10"/>
    <x v="772"/>
    <x v="772"/>
  </r>
  <r>
    <x v="773"/>
    <x v="773"/>
    <x v="772"/>
    <x v="179"/>
    <x v="573"/>
    <x v="2"/>
    <x v="1"/>
    <x v="1"/>
    <x v="773"/>
    <x v="773"/>
    <x v="0"/>
    <x v="84"/>
    <x v="1"/>
    <x v="10"/>
    <x v="60"/>
    <x v="580"/>
    <x v="3"/>
    <x v="10"/>
    <x v="773"/>
    <x v="773"/>
  </r>
  <r>
    <x v="774"/>
    <x v="774"/>
    <x v="773"/>
    <x v="2"/>
    <x v="574"/>
    <x v="2"/>
    <x v="0"/>
    <x v="0"/>
    <x v="774"/>
    <x v="774"/>
    <x v="0"/>
    <x v="82"/>
    <x v="1"/>
    <x v="10"/>
    <x v="140"/>
    <x v="492"/>
    <x v="3"/>
    <x v="10"/>
    <x v="774"/>
    <x v="774"/>
  </r>
  <r>
    <x v="775"/>
    <x v="775"/>
    <x v="774"/>
    <x v="3"/>
    <x v="575"/>
    <x v="2"/>
    <x v="0"/>
    <x v="0"/>
    <x v="775"/>
    <x v="775"/>
    <x v="0"/>
    <x v="81"/>
    <x v="1"/>
    <x v="10"/>
    <x v="53"/>
    <x v="441"/>
    <x v="3"/>
    <x v="10"/>
    <x v="775"/>
    <x v="775"/>
  </r>
  <r>
    <x v="776"/>
    <x v="776"/>
    <x v="775"/>
    <x v="39"/>
    <x v="576"/>
    <x v="2"/>
    <x v="0"/>
    <x v="0"/>
    <x v="776"/>
    <x v="776"/>
    <x v="0"/>
    <x v="7"/>
    <x v="1"/>
    <x v="10"/>
    <x v="76"/>
    <x v="581"/>
    <x v="3"/>
    <x v="10"/>
    <x v="776"/>
    <x v="776"/>
  </r>
  <r>
    <x v="777"/>
    <x v="777"/>
    <x v="776"/>
    <x v="9"/>
    <x v="577"/>
    <x v="2"/>
    <x v="0"/>
    <x v="0"/>
    <x v="777"/>
    <x v="777"/>
    <x v="0"/>
    <x v="83"/>
    <x v="1"/>
    <x v="10"/>
    <x v="60"/>
    <x v="582"/>
    <x v="3"/>
    <x v="10"/>
    <x v="777"/>
    <x v="777"/>
  </r>
  <r>
    <x v="778"/>
    <x v="778"/>
    <x v="777"/>
    <x v="2"/>
    <x v="369"/>
    <x v="2"/>
    <x v="0"/>
    <x v="0"/>
    <x v="778"/>
    <x v="778"/>
    <x v="0"/>
    <x v="29"/>
    <x v="1"/>
    <x v="10"/>
    <x v="50"/>
    <x v="447"/>
    <x v="3"/>
    <x v="10"/>
    <x v="778"/>
    <x v="778"/>
  </r>
  <r>
    <x v="779"/>
    <x v="779"/>
    <x v="778"/>
    <x v="36"/>
    <x v="402"/>
    <x v="2"/>
    <x v="0"/>
    <x v="0"/>
    <x v="779"/>
    <x v="779"/>
    <x v="0"/>
    <x v="79"/>
    <x v="1"/>
    <x v="10"/>
    <x v="56"/>
    <x v="583"/>
    <x v="3"/>
    <x v="10"/>
    <x v="779"/>
    <x v="779"/>
  </r>
  <r>
    <x v="780"/>
    <x v="780"/>
    <x v="779"/>
    <x v="28"/>
    <x v="578"/>
    <x v="0"/>
    <x v="0"/>
    <x v="0"/>
    <x v="780"/>
    <x v="780"/>
    <x v="0"/>
    <x v="74"/>
    <x v="0"/>
    <x v="11"/>
    <x v="3"/>
    <x v="584"/>
    <x v="4"/>
    <x v="11"/>
    <x v="780"/>
    <x v="780"/>
  </r>
  <r>
    <x v="781"/>
    <x v="781"/>
    <x v="780"/>
    <x v="134"/>
    <x v="579"/>
    <x v="0"/>
    <x v="0"/>
    <x v="0"/>
    <x v="781"/>
    <x v="781"/>
    <x v="0"/>
    <x v="20"/>
    <x v="0"/>
    <x v="11"/>
    <x v="18"/>
    <x v="585"/>
    <x v="4"/>
    <x v="11"/>
    <x v="781"/>
    <x v="781"/>
  </r>
  <r>
    <x v="782"/>
    <x v="782"/>
    <x v="781"/>
    <x v="176"/>
    <x v="485"/>
    <x v="0"/>
    <x v="0"/>
    <x v="0"/>
    <x v="782"/>
    <x v="782"/>
    <x v="0"/>
    <x v="25"/>
    <x v="0"/>
    <x v="11"/>
    <x v="8"/>
    <x v="73"/>
    <x v="4"/>
    <x v="11"/>
    <x v="782"/>
    <x v="782"/>
  </r>
  <r>
    <x v="783"/>
    <x v="783"/>
    <x v="782"/>
    <x v="15"/>
    <x v="580"/>
    <x v="0"/>
    <x v="0"/>
    <x v="0"/>
    <x v="783"/>
    <x v="783"/>
    <x v="0"/>
    <x v="2"/>
    <x v="0"/>
    <x v="11"/>
    <x v="34"/>
    <x v="586"/>
    <x v="4"/>
    <x v="11"/>
    <x v="783"/>
    <x v="783"/>
  </r>
  <r>
    <x v="784"/>
    <x v="784"/>
    <x v="783"/>
    <x v="28"/>
    <x v="581"/>
    <x v="0"/>
    <x v="0"/>
    <x v="0"/>
    <x v="784"/>
    <x v="784"/>
    <x v="0"/>
    <x v="73"/>
    <x v="0"/>
    <x v="11"/>
    <x v="33"/>
    <x v="587"/>
    <x v="4"/>
    <x v="11"/>
    <x v="784"/>
    <x v="784"/>
  </r>
  <r>
    <x v="785"/>
    <x v="785"/>
    <x v="784"/>
    <x v="2"/>
    <x v="582"/>
    <x v="0"/>
    <x v="0"/>
    <x v="0"/>
    <x v="785"/>
    <x v="785"/>
    <x v="0"/>
    <x v="60"/>
    <x v="0"/>
    <x v="11"/>
    <x v="141"/>
    <x v="588"/>
    <x v="4"/>
    <x v="11"/>
    <x v="785"/>
    <x v="785"/>
  </r>
  <r>
    <x v="786"/>
    <x v="786"/>
    <x v="785"/>
    <x v="10"/>
    <x v="583"/>
    <x v="0"/>
    <x v="0"/>
    <x v="0"/>
    <x v="786"/>
    <x v="786"/>
    <x v="0"/>
    <x v="34"/>
    <x v="0"/>
    <x v="11"/>
    <x v="1"/>
    <x v="589"/>
    <x v="4"/>
    <x v="11"/>
    <x v="786"/>
    <x v="786"/>
  </r>
  <r>
    <x v="787"/>
    <x v="787"/>
    <x v="786"/>
    <x v="38"/>
    <x v="584"/>
    <x v="0"/>
    <x v="0"/>
    <x v="0"/>
    <x v="787"/>
    <x v="787"/>
    <x v="0"/>
    <x v="57"/>
    <x v="0"/>
    <x v="11"/>
    <x v="35"/>
    <x v="590"/>
    <x v="4"/>
    <x v="11"/>
    <x v="787"/>
    <x v="787"/>
  </r>
  <r>
    <x v="788"/>
    <x v="788"/>
    <x v="787"/>
    <x v="28"/>
    <x v="585"/>
    <x v="0"/>
    <x v="0"/>
    <x v="0"/>
    <x v="788"/>
    <x v="788"/>
    <x v="0"/>
    <x v="69"/>
    <x v="0"/>
    <x v="11"/>
    <x v="142"/>
    <x v="591"/>
    <x v="4"/>
    <x v="11"/>
    <x v="788"/>
    <x v="788"/>
  </r>
  <r>
    <x v="789"/>
    <x v="789"/>
    <x v="788"/>
    <x v="180"/>
    <x v="586"/>
    <x v="0"/>
    <x v="0"/>
    <x v="0"/>
    <x v="789"/>
    <x v="789"/>
    <x v="0"/>
    <x v="25"/>
    <x v="0"/>
    <x v="11"/>
    <x v="15"/>
    <x v="592"/>
    <x v="4"/>
    <x v="11"/>
    <x v="789"/>
    <x v="789"/>
  </r>
  <r>
    <x v="790"/>
    <x v="790"/>
    <x v="789"/>
    <x v="3"/>
    <x v="587"/>
    <x v="0"/>
    <x v="0"/>
    <x v="0"/>
    <x v="790"/>
    <x v="790"/>
    <x v="0"/>
    <x v="239"/>
    <x v="0"/>
    <x v="11"/>
    <x v="124"/>
    <x v="593"/>
    <x v="4"/>
    <x v="11"/>
    <x v="790"/>
    <x v="790"/>
  </r>
  <r>
    <x v="791"/>
    <x v="791"/>
    <x v="790"/>
    <x v="51"/>
    <x v="588"/>
    <x v="0"/>
    <x v="0"/>
    <x v="0"/>
    <x v="791"/>
    <x v="791"/>
    <x v="0"/>
    <x v="130"/>
    <x v="0"/>
    <x v="11"/>
    <x v="3"/>
    <x v="594"/>
    <x v="4"/>
    <x v="11"/>
    <x v="791"/>
    <x v="791"/>
  </r>
  <r>
    <x v="792"/>
    <x v="792"/>
    <x v="791"/>
    <x v="30"/>
    <x v="589"/>
    <x v="0"/>
    <x v="0"/>
    <x v="0"/>
    <x v="792"/>
    <x v="792"/>
    <x v="0"/>
    <x v="65"/>
    <x v="0"/>
    <x v="11"/>
    <x v="8"/>
    <x v="595"/>
    <x v="4"/>
    <x v="11"/>
    <x v="792"/>
    <x v="792"/>
  </r>
  <r>
    <x v="793"/>
    <x v="793"/>
    <x v="792"/>
    <x v="181"/>
    <x v="590"/>
    <x v="0"/>
    <x v="0"/>
    <x v="0"/>
    <x v="793"/>
    <x v="793"/>
    <x v="0"/>
    <x v="58"/>
    <x v="0"/>
    <x v="11"/>
    <x v="33"/>
    <x v="596"/>
    <x v="4"/>
    <x v="11"/>
    <x v="793"/>
    <x v="793"/>
  </r>
  <r>
    <x v="794"/>
    <x v="794"/>
    <x v="793"/>
    <x v="6"/>
    <x v="591"/>
    <x v="0"/>
    <x v="0"/>
    <x v="0"/>
    <x v="794"/>
    <x v="794"/>
    <x v="0"/>
    <x v="28"/>
    <x v="0"/>
    <x v="11"/>
    <x v="2"/>
    <x v="597"/>
    <x v="4"/>
    <x v="11"/>
    <x v="794"/>
    <x v="794"/>
  </r>
  <r>
    <x v="795"/>
    <x v="795"/>
    <x v="794"/>
    <x v="32"/>
    <x v="592"/>
    <x v="0"/>
    <x v="0"/>
    <x v="0"/>
    <x v="795"/>
    <x v="795"/>
    <x v="0"/>
    <x v="192"/>
    <x v="0"/>
    <x v="11"/>
    <x v="20"/>
    <x v="598"/>
    <x v="4"/>
    <x v="11"/>
    <x v="795"/>
    <x v="795"/>
  </r>
  <r>
    <x v="796"/>
    <x v="796"/>
    <x v="795"/>
    <x v="3"/>
    <x v="593"/>
    <x v="0"/>
    <x v="0"/>
    <x v="0"/>
    <x v="796"/>
    <x v="796"/>
    <x v="0"/>
    <x v="240"/>
    <x v="0"/>
    <x v="11"/>
    <x v="7"/>
    <x v="599"/>
    <x v="4"/>
    <x v="11"/>
    <x v="796"/>
    <x v="796"/>
  </r>
  <r>
    <x v="797"/>
    <x v="797"/>
    <x v="796"/>
    <x v="9"/>
    <x v="594"/>
    <x v="0"/>
    <x v="0"/>
    <x v="0"/>
    <x v="797"/>
    <x v="797"/>
    <x v="0"/>
    <x v="26"/>
    <x v="0"/>
    <x v="11"/>
    <x v="29"/>
    <x v="600"/>
    <x v="4"/>
    <x v="11"/>
    <x v="797"/>
    <x v="797"/>
  </r>
  <r>
    <x v="798"/>
    <x v="798"/>
    <x v="797"/>
    <x v="8"/>
    <x v="595"/>
    <x v="0"/>
    <x v="0"/>
    <x v="0"/>
    <x v="798"/>
    <x v="798"/>
    <x v="0"/>
    <x v="45"/>
    <x v="0"/>
    <x v="11"/>
    <x v="41"/>
    <x v="601"/>
    <x v="4"/>
    <x v="11"/>
    <x v="798"/>
    <x v="798"/>
  </r>
  <r>
    <x v="799"/>
    <x v="799"/>
    <x v="798"/>
    <x v="10"/>
    <x v="596"/>
    <x v="0"/>
    <x v="0"/>
    <x v="0"/>
    <x v="799"/>
    <x v="799"/>
    <x v="0"/>
    <x v="33"/>
    <x v="0"/>
    <x v="11"/>
    <x v="8"/>
    <x v="602"/>
    <x v="4"/>
    <x v="11"/>
    <x v="799"/>
    <x v="799"/>
  </r>
  <r>
    <x v="800"/>
    <x v="800"/>
    <x v="799"/>
    <x v="15"/>
    <x v="597"/>
    <x v="0"/>
    <x v="1"/>
    <x v="1"/>
    <x v="800"/>
    <x v="800"/>
    <x v="0"/>
    <x v="66"/>
    <x v="0"/>
    <x v="11"/>
    <x v="143"/>
    <x v="603"/>
    <x v="4"/>
    <x v="11"/>
    <x v="800"/>
    <x v="800"/>
  </r>
  <r>
    <x v="801"/>
    <x v="801"/>
    <x v="800"/>
    <x v="13"/>
    <x v="598"/>
    <x v="0"/>
    <x v="0"/>
    <x v="0"/>
    <x v="801"/>
    <x v="801"/>
    <x v="0"/>
    <x v="13"/>
    <x v="0"/>
    <x v="11"/>
    <x v="20"/>
    <x v="604"/>
    <x v="4"/>
    <x v="11"/>
    <x v="801"/>
    <x v="801"/>
  </r>
  <r>
    <x v="802"/>
    <x v="802"/>
    <x v="801"/>
    <x v="12"/>
    <x v="599"/>
    <x v="0"/>
    <x v="0"/>
    <x v="0"/>
    <x v="802"/>
    <x v="802"/>
    <x v="0"/>
    <x v="11"/>
    <x v="0"/>
    <x v="11"/>
    <x v="7"/>
    <x v="605"/>
    <x v="4"/>
    <x v="11"/>
    <x v="802"/>
    <x v="802"/>
  </r>
  <r>
    <x v="803"/>
    <x v="803"/>
    <x v="802"/>
    <x v="98"/>
    <x v="600"/>
    <x v="0"/>
    <x v="0"/>
    <x v="0"/>
    <x v="803"/>
    <x v="803"/>
    <x v="0"/>
    <x v="44"/>
    <x v="0"/>
    <x v="11"/>
    <x v="4"/>
    <x v="606"/>
    <x v="4"/>
    <x v="11"/>
    <x v="803"/>
    <x v="803"/>
  </r>
  <r>
    <x v="804"/>
    <x v="804"/>
    <x v="803"/>
    <x v="62"/>
    <x v="601"/>
    <x v="0"/>
    <x v="0"/>
    <x v="0"/>
    <x v="804"/>
    <x v="804"/>
    <x v="0"/>
    <x v="59"/>
    <x v="0"/>
    <x v="11"/>
    <x v="8"/>
    <x v="607"/>
    <x v="4"/>
    <x v="11"/>
    <x v="804"/>
    <x v="804"/>
  </r>
  <r>
    <x v="805"/>
    <x v="805"/>
    <x v="804"/>
    <x v="9"/>
    <x v="602"/>
    <x v="0"/>
    <x v="0"/>
    <x v="0"/>
    <x v="805"/>
    <x v="805"/>
    <x v="0"/>
    <x v="241"/>
    <x v="0"/>
    <x v="11"/>
    <x v="2"/>
    <x v="608"/>
    <x v="4"/>
    <x v="11"/>
    <x v="805"/>
    <x v="805"/>
  </r>
  <r>
    <x v="806"/>
    <x v="806"/>
    <x v="805"/>
    <x v="6"/>
    <x v="603"/>
    <x v="0"/>
    <x v="0"/>
    <x v="0"/>
    <x v="806"/>
    <x v="806"/>
    <x v="0"/>
    <x v="26"/>
    <x v="0"/>
    <x v="11"/>
    <x v="3"/>
    <x v="168"/>
    <x v="4"/>
    <x v="11"/>
    <x v="806"/>
    <x v="806"/>
  </r>
  <r>
    <x v="807"/>
    <x v="807"/>
    <x v="806"/>
    <x v="23"/>
    <x v="604"/>
    <x v="0"/>
    <x v="0"/>
    <x v="0"/>
    <x v="807"/>
    <x v="807"/>
    <x v="0"/>
    <x v="7"/>
    <x v="0"/>
    <x v="11"/>
    <x v="2"/>
    <x v="609"/>
    <x v="4"/>
    <x v="11"/>
    <x v="807"/>
    <x v="807"/>
  </r>
  <r>
    <x v="808"/>
    <x v="808"/>
    <x v="807"/>
    <x v="37"/>
    <x v="605"/>
    <x v="0"/>
    <x v="5"/>
    <x v="5"/>
    <x v="808"/>
    <x v="808"/>
    <x v="0"/>
    <x v="68"/>
    <x v="0"/>
    <x v="11"/>
    <x v="8"/>
    <x v="610"/>
    <x v="4"/>
    <x v="11"/>
    <x v="808"/>
    <x v="808"/>
  </r>
  <r>
    <x v="809"/>
    <x v="809"/>
    <x v="808"/>
    <x v="23"/>
    <x v="606"/>
    <x v="0"/>
    <x v="0"/>
    <x v="0"/>
    <x v="809"/>
    <x v="809"/>
    <x v="0"/>
    <x v="47"/>
    <x v="0"/>
    <x v="11"/>
    <x v="3"/>
    <x v="611"/>
    <x v="4"/>
    <x v="11"/>
    <x v="809"/>
    <x v="809"/>
  </r>
  <r>
    <x v="810"/>
    <x v="810"/>
    <x v="809"/>
    <x v="15"/>
    <x v="607"/>
    <x v="0"/>
    <x v="0"/>
    <x v="0"/>
    <x v="810"/>
    <x v="810"/>
    <x v="0"/>
    <x v="74"/>
    <x v="0"/>
    <x v="11"/>
    <x v="2"/>
    <x v="608"/>
    <x v="4"/>
    <x v="11"/>
    <x v="810"/>
    <x v="810"/>
  </r>
  <r>
    <x v="811"/>
    <x v="811"/>
    <x v="810"/>
    <x v="28"/>
    <x v="578"/>
    <x v="0"/>
    <x v="0"/>
    <x v="0"/>
    <x v="811"/>
    <x v="811"/>
    <x v="0"/>
    <x v="8"/>
    <x v="0"/>
    <x v="11"/>
    <x v="3"/>
    <x v="64"/>
    <x v="4"/>
    <x v="11"/>
    <x v="811"/>
    <x v="811"/>
  </r>
  <r>
    <x v="812"/>
    <x v="812"/>
    <x v="811"/>
    <x v="20"/>
    <x v="608"/>
    <x v="0"/>
    <x v="0"/>
    <x v="0"/>
    <x v="812"/>
    <x v="812"/>
    <x v="0"/>
    <x v="51"/>
    <x v="0"/>
    <x v="11"/>
    <x v="143"/>
    <x v="612"/>
    <x v="4"/>
    <x v="11"/>
    <x v="812"/>
    <x v="812"/>
  </r>
  <r>
    <x v="813"/>
    <x v="813"/>
    <x v="812"/>
    <x v="15"/>
    <x v="609"/>
    <x v="0"/>
    <x v="0"/>
    <x v="0"/>
    <x v="813"/>
    <x v="813"/>
    <x v="0"/>
    <x v="93"/>
    <x v="0"/>
    <x v="11"/>
    <x v="12"/>
    <x v="380"/>
    <x v="4"/>
    <x v="11"/>
    <x v="813"/>
    <x v="813"/>
  </r>
  <r>
    <x v="814"/>
    <x v="814"/>
    <x v="813"/>
    <x v="28"/>
    <x v="610"/>
    <x v="0"/>
    <x v="0"/>
    <x v="0"/>
    <x v="814"/>
    <x v="814"/>
    <x v="0"/>
    <x v="33"/>
    <x v="0"/>
    <x v="11"/>
    <x v="37"/>
    <x v="613"/>
    <x v="4"/>
    <x v="11"/>
    <x v="814"/>
    <x v="814"/>
  </r>
  <r>
    <x v="815"/>
    <x v="815"/>
    <x v="814"/>
    <x v="23"/>
    <x v="611"/>
    <x v="0"/>
    <x v="0"/>
    <x v="0"/>
    <x v="815"/>
    <x v="815"/>
    <x v="0"/>
    <x v="68"/>
    <x v="0"/>
    <x v="11"/>
    <x v="13"/>
    <x v="614"/>
    <x v="4"/>
    <x v="11"/>
    <x v="815"/>
    <x v="815"/>
  </r>
  <r>
    <x v="816"/>
    <x v="816"/>
    <x v="815"/>
    <x v="39"/>
    <x v="612"/>
    <x v="0"/>
    <x v="0"/>
    <x v="0"/>
    <x v="816"/>
    <x v="816"/>
    <x v="0"/>
    <x v="242"/>
    <x v="0"/>
    <x v="11"/>
    <x v="41"/>
    <x v="615"/>
    <x v="4"/>
    <x v="11"/>
    <x v="816"/>
    <x v="816"/>
  </r>
  <r>
    <x v="817"/>
    <x v="817"/>
    <x v="816"/>
    <x v="15"/>
    <x v="613"/>
    <x v="0"/>
    <x v="0"/>
    <x v="0"/>
    <x v="817"/>
    <x v="817"/>
    <x v="0"/>
    <x v="23"/>
    <x v="0"/>
    <x v="11"/>
    <x v="0"/>
    <x v="616"/>
    <x v="4"/>
    <x v="11"/>
    <x v="817"/>
    <x v="817"/>
  </r>
  <r>
    <x v="818"/>
    <x v="818"/>
    <x v="817"/>
    <x v="18"/>
    <x v="614"/>
    <x v="0"/>
    <x v="0"/>
    <x v="0"/>
    <x v="818"/>
    <x v="818"/>
    <x v="0"/>
    <x v="10"/>
    <x v="0"/>
    <x v="11"/>
    <x v="94"/>
    <x v="617"/>
    <x v="4"/>
    <x v="11"/>
    <x v="818"/>
    <x v="818"/>
  </r>
  <r>
    <x v="819"/>
    <x v="819"/>
    <x v="818"/>
    <x v="44"/>
    <x v="140"/>
    <x v="0"/>
    <x v="0"/>
    <x v="0"/>
    <x v="819"/>
    <x v="819"/>
    <x v="0"/>
    <x v="25"/>
    <x v="0"/>
    <x v="11"/>
    <x v="15"/>
    <x v="618"/>
    <x v="4"/>
    <x v="11"/>
    <x v="819"/>
    <x v="819"/>
  </r>
  <r>
    <x v="820"/>
    <x v="820"/>
    <x v="819"/>
    <x v="13"/>
    <x v="615"/>
    <x v="0"/>
    <x v="0"/>
    <x v="0"/>
    <x v="820"/>
    <x v="820"/>
    <x v="0"/>
    <x v="44"/>
    <x v="0"/>
    <x v="11"/>
    <x v="84"/>
    <x v="619"/>
    <x v="4"/>
    <x v="11"/>
    <x v="820"/>
    <x v="820"/>
  </r>
  <r>
    <x v="821"/>
    <x v="821"/>
    <x v="820"/>
    <x v="182"/>
    <x v="616"/>
    <x v="0"/>
    <x v="0"/>
    <x v="0"/>
    <x v="821"/>
    <x v="821"/>
    <x v="0"/>
    <x v="76"/>
    <x v="0"/>
    <x v="11"/>
    <x v="8"/>
    <x v="620"/>
    <x v="4"/>
    <x v="11"/>
    <x v="821"/>
    <x v="821"/>
  </r>
  <r>
    <x v="822"/>
    <x v="822"/>
    <x v="821"/>
    <x v="9"/>
    <x v="617"/>
    <x v="0"/>
    <x v="0"/>
    <x v="0"/>
    <x v="822"/>
    <x v="822"/>
    <x v="0"/>
    <x v="50"/>
    <x v="0"/>
    <x v="11"/>
    <x v="17"/>
    <x v="621"/>
    <x v="4"/>
    <x v="11"/>
    <x v="822"/>
    <x v="822"/>
  </r>
  <r>
    <x v="823"/>
    <x v="823"/>
    <x v="822"/>
    <x v="134"/>
    <x v="618"/>
    <x v="0"/>
    <x v="0"/>
    <x v="0"/>
    <x v="823"/>
    <x v="823"/>
    <x v="0"/>
    <x v="51"/>
    <x v="0"/>
    <x v="11"/>
    <x v="144"/>
    <x v="622"/>
    <x v="4"/>
    <x v="11"/>
    <x v="823"/>
    <x v="823"/>
  </r>
  <r>
    <x v="824"/>
    <x v="824"/>
    <x v="823"/>
    <x v="183"/>
    <x v="619"/>
    <x v="0"/>
    <x v="0"/>
    <x v="0"/>
    <x v="824"/>
    <x v="824"/>
    <x v="0"/>
    <x v="241"/>
    <x v="0"/>
    <x v="11"/>
    <x v="84"/>
    <x v="623"/>
    <x v="4"/>
    <x v="11"/>
    <x v="824"/>
    <x v="824"/>
  </r>
  <r>
    <x v="825"/>
    <x v="825"/>
    <x v="824"/>
    <x v="78"/>
    <x v="620"/>
    <x v="0"/>
    <x v="0"/>
    <x v="0"/>
    <x v="825"/>
    <x v="825"/>
    <x v="0"/>
    <x v="221"/>
    <x v="0"/>
    <x v="11"/>
    <x v="8"/>
    <x v="624"/>
    <x v="4"/>
    <x v="11"/>
    <x v="825"/>
    <x v="825"/>
  </r>
  <r>
    <x v="826"/>
    <x v="826"/>
    <x v="825"/>
    <x v="62"/>
    <x v="621"/>
    <x v="0"/>
    <x v="0"/>
    <x v="0"/>
    <x v="826"/>
    <x v="826"/>
    <x v="0"/>
    <x v="72"/>
    <x v="0"/>
    <x v="11"/>
    <x v="7"/>
    <x v="625"/>
    <x v="4"/>
    <x v="11"/>
    <x v="826"/>
    <x v="826"/>
  </r>
  <r>
    <x v="827"/>
    <x v="827"/>
    <x v="826"/>
    <x v="43"/>
    <x v="622"/>
    <x v="0"/>
    <x v="0"/>
    <x v="0"/>
    <x v="827"/>
    <x v="827"/>
    <x v="0"/>
    <x v="202"/>
    <x v="0"/>
    <x v="11"/>
    <x v="33"/>
    <x v="626"/>
    <x v="4"/>
    <x v="11"/>
    <x v="827"/>
    <x v="827"/>
  </r>
  <r>
    <x v="828"/>
    <x v="828"/>
    <x v="827"/>
    <x v="46"/>
    <x v="623"/>
    <x v="0"/>
    <x v="0"/>
    <x v="0"/>
    <x v="828"/>
    <x v="828"/>
    <x v="0"/>
    <x v="44"/>
    <x v="0"/>
    <x v="11"/>
    <x v="13"/>
    <x v="247"/>
    <x v="4"/>
    <x v="11"/>
    <x v="828"/>
    <x v="828"/>
  </r>
  <r>
    <x v="829"/>
    <x v="829"/>
    <x v="828"/>
    <x v="2"/>
    <x v="624"/>
    <x v="0"/>
    <x v="1"/>
    <x v="1"/>
    <x v="829"/>
    <x v="829"/>
    <x v="0"/>
    <x v="38"/>
    <x v="0"/>
    <x v="11"/>
    <x v="3"/>
    <x v="151"/>
    <x v="4"/>
    <x v="11"/>
    <x v="829"/>
    <x v="829"/>
  </r>
  <r>
    <x v="830"/>
    <x v="830"/>
    <x v="829"/>
    <x v="40"/>
    <x v="625"/>
    <x v="0"/>
    <x v="0"/>
    <x v="0"/>
    <x v="830"/>
    <x v="830"/>
    <x v="0"/>
    <x v="58"/>
    <x v="0"/>
    <x v="11"/>
    <x v="29"/>
    <x v="627"/>
    <x v="4"/>
    <x v="11"/>
    <x v="830"/>
    <x v="830"/>
  </r>
  <r>
    <x v="831"/>
    <x v="831"/>
    <x v="830"/>
    <x v="15"/>
    <x v="98"/>
    <x v="0"/>
    <x v="0"/>
    <x v="0"/>
    <x v="831"/>
    <x v="831"/>
    <x v="0"/>
    <x v="9"/>
    <x v="0"/>
    <x v="11"/>
    <x v="145"/>
    <x v="628"/>
    <x v="4"/>
    <x v="11"/>
    <x v="831"/>
    <x v="831"/>
  </r>
  <r>
    <x v="832"/>
    <x v="832"/>
    <x v="831"/>
    <x v="36"/>
    <x v="626"/>
    <x v="0"/>
    <x v="0"/>
    <x v="0"/>
    <x v="832"/>
    <x v="832"/>
    <x v="0"/>
    <x v="243"/>
    <x v="0"/>
    <x v="11"/>
    <x v="7"/>
    <x v="629"/>
    <x v="4"/>
    <x v="11"/>
    <x v="832"/>
    <x v="832"/>
  </r>
  <r>
    <x v="833"/>
    <x v="833"/>
    <x v="832"/>
    <x v="12"/>
    <x v="627"/>
    <x v="0"/>
    <x v="0"/>
    <x v="0"/>
    <x v="833"/>
    <x v="833"/>
    <x v="0"/>
    <x v="14"/>
    <x v="0"/>
    <x v="11"/>
    <x v="21"/>
    <x v="630"/>
    <x v="4"/>
    <x v="11"/>
    <x v="833"/>
    <x v="833"/>
  </r>
  <r>
    <x v="834"/>
    <x v="834"/>
    <x v="833"/>
    <x v="62"/>
    <x v="628"/>
    <x v="0"/>
    <x v="0"/>
    <x v="0"/>
    <x v="834"/>
    <x v="834"/>
    <x v="0"/>
    <x v="11"/>
    <x v="0"/>
    <x v="11"/>
    <x v="26"/>
    <x v="631"/>
    <x v="4"/>
    <x v="11"/>
    <x v="834"/>
    <x v="834"/>
  </r>
  <r>
    <x v="835"/>
    <x v="835"/>
    <x v="834"/>
    <x v="13"/>
    <x v="629"/>
    <x v="0"/>
    <x v="0"/>
    <x v="0"/>
    <x v="835"/>
    <x v="835"/>
    <x v="0"/>
    <x v="244"/>
    <x v="0"/>
    <x v="11"/>
    <x v="16"/>
    <x v="632"/>
    <x v="4"/>
    <x v="11"/>
    <x v="835"/>
    <x v="835"/>
  </r>
  <r>
    <x v="836"/>
    <x v="836"/>
    <x v="835"/>
    <x v="10"/>
    <x v="630"/>
    <x v="0"/>
    <x v="0"/>
    <x v="0"/>
    <x v="836"/>
    <x v="836"/>
    <x v="0"/>
    <x v="67"/>
    <x v="0"/>
    <x v="11"/>
    <x v="7"/>
    <x v="633"/>
    <x v="4"/>
    <x v="11"/>
    <x v="836"/>
    <x v="836"/>
  </r>
  <r>
    <x v="837"/>
    <x v="837"/>
    <x v="836"/>
    <x v="30"/>
    <x v="631"/>
    <x v="0"/>
    <x v="0"/>
    <x v="0"/>
    <x v="837"/>
    <x v="837"/>
    <x v="0"/>
    <x v="95"/>
    <x v="0"/>
    <x v="11"/>
    <x v="108"/>
    <x v="634"/>
    <x v="4"/>
    <x v="11"/>
    <x v="837"/>
    <x v="837"/>
  </r>
  <r>
    <x v="838"/>
    <x v="838"/>
    <x v="837"/>
    <x v="13"/>
    <x v="632"/>
    <x v="0"/>
    <x v="0"/>
    <x v="0"/>
    <x v="838"/>
    <x v="838"/>
    <x v="0"/>
    <x v="42"/>
    <x v="0"/>
    <x v="11"/>
    <x v="14"/>
    <x v="635"/>
    <x v="4"/>
    <x v="11"/>
    <x v="838"/>
    <x v="838"/>
  </r>
  <r>
    <x v="839"/>
    <x v="839"/>
    <x v="838"/>
    <x v="10"/>
    <x v="633"/>
    <x v="0"/>
    <x v="0"/>
    <x v="0"/>
    <x v="839"/>
    <x v="839"/>
    <x v="0"/>
    <x v="93"/>
    <x v="0"/>
    <x v="11"/>
    <x v="16"/>
    <x v="636"/>
    <x v="4"/>
    <x v="11"/>
    <x v="839"/>
    <x v="839"/>
  </r>
  <r>
    <x v="840"/>
    <x v="840"/>
    <x v="839"/>
    <x v="3"/>
    <x v="634"/>
    <x v="0"/>
    <x v="0"/>
    <x v="0"/>
    <x v="840"/>
    <x v="840"/>
    <x v="0"/>
    <x v="245"/>
    <x v="0"/>
    <x v="12"/>
    <x v="28"/>
    <x v="637"/>
    <x v="4"/>
    <x v="12"/>
    <x v="840"/>
    <x v="840"/>
  </r>
  <r>
    <x v="841"/>
    <x v="841"/>
    <x v="840"/>
    <x v="10"/>
    <x v="635"/>
    <x v="0"/>
    <x v="0"/>
    <x v="0"/>
    <x v="841"/>
    <x v="841"/>
    <x v="1"/>
    <x v="225"/>
    <x v="0"/>
    <x v="12"/>
    <x v="7"/>
    <x v="638"/>
    <x v="4"/>
    <x v="12"/>
    <x v="841"/>
    <x v="841"/>
  </r>
  <r>
    <x v="842"/>
    <x v="842"/>
    <x v="841"/>
    <x v="30"/>
    <x v="636"/>
    <x v="0"/>
    <x v="5"/>
    <x v="5"/>
    <x v="842"/>
    <x v="842"/>
    <x v="1"/>
    <x v="70"/>
    <x v="0"/>
    <x v="12"/>
    <x v="3"/>
    <x v="639"/>
    <x v="4"/>
    <x v="12"/>
    <x v="842"/>
    <x v="842"/>
  </r>
  <r>
    <x v="843"/>
    <x v="843"/>
    <x v="842"/>
    <x v="9"/>
    <x v="637"/>
    <x v="0"/>
    <x v="0"/>
    <x v="0"/>
    <x v="843"/>
    <x v="843"/>
    <x v="0"/>
    <x v="246"/>
    <x v="0"/>
    <x v="12"/>
    <x v="128"/>
    <x v="640"/>
    <x v="4"/>
    <x v="12"/>
    <x v="843"/>
    <x v="843"/>
  </r>
  <r>
    <x v="844"/>
    <x v="844"/>
    <x v="843"/>
    <x v="9"/>
    <x v="638"/>
    <x v="0"/>
    <x v="0"/>
    <x v="0"/>
    <x v="844"/>
    <x v="844"/>
    <x v="1"/>
    <x v="180"/>
    <x v="0"/>
    <x v="12"/>
    <x v="146"/>
    <x v="641"/>
    <x v="4"/>
    <x v="12"/>
    <x v="844"/>
    <x v="844"/>
  </r>
  <r>
    <x v="845"/>
    <x v="845"/>
    <x v="844"/>
    <x v="10"/>
    <x v="639"/>
    <x v="0"/>
    <x v="0"/>
    <x v="0"/>
    <x v="845"/>
    <x v="845"/>
    <x v="0"/>
    <x v="247"/>
    <x v="0"/>
    <x v="12"/>
    <x v="28"/>
    <x v="642"/>
    <x v="4"/>
    <x v="12"/>
    <x v="845"/>
    <x v="845"/>
  </r>
  <r>
    <x v="846"/>
    <x v="846"/>
    <x v="845"/>
    <x v="184"/>
    <x v="640"/>
    <x v="0"/>
    <x v="1"/>
    <x v="1"/>
    <x v="846"/>
    <x v="846"/>
    <x v="0"/>
    <x v="5"/>
    <x v="0"/>
    <x v="12"/>
    <x v="108"/>
    <x v="643"/>
    <x v="4"/>
    <x v="12"/>
    <x v="846"/>
    <x v="846"/>
  </r>
  <r>
    <x v="847"/>
    <x v="847"/>
    <x v="846"/>
    <x v="185"/>
    <x v="115"/>
    <x v="0"/>
    <x v="0"/>
    <x v="0"/>
    <x v="847"/>
    <x v="847"/>
    <x v="0"/>
    <x v="29"/>
    <x v="0"/>
    <x v="12"/>
    <x v="8"/>
    <x v="119"/>
    <x v="4"/>
    <x v="12"/>
    <x v="847"/>
    <x v="847"/>
  </r>
  <r>
    <x v="848"/>
    <x v="848"/>
    <x v="847"/>
    <x v="43"/>
    <x v="452"/>
    <x v="0"/>
    <x v="0"/>
    <x v="0"/>
    <x v="848"/>
    <x v="848"/>
    <x v="0"/>
    <x v="38"/>
    <x v="0"/>
    <x v="12"/>
    <x v="8"/>
    <x v="644"/>
    <x v="4"/>
    <x v="12"/>
    <x v="848"/>
    <x v="848"/>
  </r>
  <r>
    <x v="849"/>
    <x v="849"/>
    <x v="848"/>
    <x v="23"/>
    <x v="641"/>
    <x v="0"/>
    <x v="0"/>
    <x v="0"/>
    <x v="849"/>
    <x v="849"/>
    <x v="0"/>
    <x v="248"/>
    <x v="0"/>
    <x v="12"/>
    <x v="28"/>
    <x v="645"/>
    <x v="4"/>
    <x v="12"/>
    <x v="849"/>
    <x v="849"/>
  </r>
  <r>
    <x v="850"/>
    <x v="850"/>
    <x v="849"/>
    <x v="23"/>
    <x v="642"/>
    <x v="0"/>
    <x v="0"/>
    <x v="0"/>
    <x v="850"/>
    <x v="850"/>
    <x v="0"/>
    <x v="182"/>
    <x v="0"/>
    <x v="12"/>
    <x v="19"/>
    <x v="646"/>
    <x v="4"/>
    <x v="12"/>
    <x v="850"/>
    <x v="850"/>
  </r>
  <r>
    <x v="851"/>
    <x v="851"/>
    <x v="850"/>
    <x v="13"/>
    <x v="643"/>
    <x v="0"/>
    <x v="6"/>
    <x v="3"/>
    <x v="851"/>
    <x v="851"/>
    <x v="0"/>
    <x v="16"/>
    <x v="0"/>
    <x v="12"/>
    <x v="22"/>
    <x v="647"/>
    <x v="4"/>
    <x v="12"/>
    <x v="851"/>
    <x v="851"/>
  </r>
  <r>
    <x v="852"/>
    <x v="852"/>
    <x v="851"/>
    <x v="8"/>
    <x v="644"/>
    <x v="0"/>
    <x v="0"/>
    <x v="0"/>
    <x v="852"/>
    <x v="852"/>
    <x v="0"/>
    <x v="95"/>
    <x v="0"/>
    <x v="12"/>
    <x v="2"/>
    <x v="648"/>
    <x v="4"/>
    <x v="12"/>
    <x v="852"/>
    <x v="852"/>
  </r>
  <r>
    <x v="853"/>
    <x v="853"/>
    <x v="852"/>
    <x v="43"/>
    <x v="452"/>
    <x v="0"/>
    <x v="0"/>
    <x v="0"/>
    <x v="853"/>
    <x v="853"/>
    <x v="0"/>
    <x v="73"/>
    <x v="0"/>
    <x v="12"/>
    <x v="8"/>
    <x v="179"/>
    <x v="4"/>
    <x v="12"/>
    <x v="853"/>
    <x v="853"/>
  </r>
  <r>
    <x v="854"/>
    <x v="854"/>
    <x v="853"/>
    <x v="186"/>
    <x v="645"/>
    <x v="0"/>
    <x v="0"/>
    <x v="0"/>
    <x v="854"/>
    <x v="854"/>
    <x v="0"/>
    <x v="249"/>
    <x v="0"/>
    <x v="12"/>
    <x v="90"/>
    <x v="649"/>
    <x v="4"/>
    <x v="12"/>
    <x v="854"/>
    <x v="854"/>
  </r>
  <r>
    <x v="855"/>
    <x v="855"/>
    <x v="854"/>
    <x v="187"/>
    <x v="646"/>
    <x v="0"/>
    <x v="0"/>
    <x v="0"/>
    <x v="855"/>
    <x v="855"/>
    <x v="0"/>
    <x v="5"/>
    <x v="0"/>
    <x v="12"/>
    <x v="33"/>
    <x v="650"/>
    <x v="4"/>
    <x v="12"/>
    <x v="855"/>
    <x v="855"/>
  </r>
  <r>
    <x v="856"/>
    <x v="856"/>
    <x v="855"/>
    <x v="49"/>
    <x v="614"/>
    <x v="0"/>
    <x v="12"/>
    <x v="3"/>
    <x v="856"/>
    <x v="856"/>
    <x v="0"/>
    <x v="33"/>
    <x v="0"/>
    <x v="12"/>
    <x v="147"/>
    <x v="651"/>
    <x v="4"/>
    <x v="12"/>
    <x v="856"/>
    <x v="856"/>
  </r>
  <r>
    <x v="857"/>
    <x v="857"/>
    <x v="856"/>
    <x v="38"/>
    <x v="647"/>
    <x v="0"/>
    <x v="3"/>
    <x v="3"/>
    <x v="857"/>
    <x v="857"/>
    <x v="0"/>
    <x v="54"/>
    <x v="0"/>
    <x v="12"/>
    <x v="8"/>
    <x v="73"/>
    <x v="4"/>
    <x v="12"/>
    <x v="857"/>
    <x v="857"/>
  </r>
  <r>
    <x v="858"/>
    <x v="858"/>
    <x v="857"/>
    <x v="38"/>
    <x v="648"/>
    <x v="0"/>
    <x v="1"/>
    <x v="1"/>
    <x v="858"/>
    <x v="858"/>
    <x v="0"/>
    <x v="88"/>
    <x v="0"/>
    <x v="12"/>
    <x v="124"/>
    <x v="652"/>
    <x v="4"/>
    <x v="12"/>
    <x v="858"/>
    <x v="858"/>
  </r>
  <r>
    <x v="859"/>
    <x v="859"/>
    <x v="858"/>
    <x v="23"/>
    <x v="649"/>
    <x v="0"/>
    <x v="0"/>
    <x v="0"/>
    <x v="859"/>
    <x v="859"/>
    <x v="0"/>
    <x v="15"/>
    <x v="0"/>
    <x v="12"/>
    <x v="2"/>
    <x v="653"/>
    <x v="4"/>
    <x v="12"/>
    <x v="859"/>
    <x v="859"/>
  </r>
  <r>
    <x v="860"/>
    <x v="860"/>
    <x v="859"/>
    <x v="32"/>
    <x v="650"/>
    <x v="2"/>
    <x v="0"/>
    <x v="0"/>
    <x v="860"/>
    <x v="860"/>
    <x v="0"/>
    <x v="53"/>
    <x v="1"/>
    <x v="13"/>
    <x v="82"/>
    <x v="654"/>
    <x v="4"/>
    <x v="13"/>
    <x v="860"/>
    <x v="860"/>
  </r>
  <r>
    <x v="861"/>
    <x v="861"/>
    <x v="860"/>
    <x v="37"/>
    <x v="462"/>
    <x v="2"/>
    <x v="0"/>
    <x v="0"/>
    <x v="861"/>
    <x v="861"/>
    <x v="0"/>
    <x v="84"/>
    <x v="1"/>
    <x v="13"/>
    <x v="53"/>
    <x v="470"/>
    <x v="4"/>
    <x v="13"/>
    <x v="861"/>
    <x v="861"/>
  </r>
  <r>
    <x v="862"/>
    <x v="862"/>
    <x v="861"/>
    <x v="63"/>
    <x v="575"/>
    <x v="2"/>
    <x v="1"/>
    <x v="1"/>
    <x v="862"/>
    <x v="862"/>
    <x v="0"/>
    <x v="80"/>
    <x v="1"/>
    <x v="13"/>
    <x v="50"/>
    <x v="655"/>
    <x v="4"/>
    <x v="13"/>
    <x v="862"/>
    <x v="862"/>
  </r>
  <r>
    <x v="863"/>
    <x v="863"/>
    <x v="862"/>
    <x v="13"/>
    <x v="456"/>
    <x v="2"/>
    <x v="0"/>
    <x v="0"/>
    <x v="863"/>
    <x v="863"/>
    <x v="0"/>
    <x v="81"/>
    <x v="1"/>
    <x v="13"/>
    <x v="62"/>
    <x v="656"/>
    <x v="4"/>
    <x v="13"/>
    <x v="863"/>
    <x v="863"/>
  </r>
  <r>
    <x v="864"/>
    <x v="864"/>
    <x v="863"/>
    <x v="115"/>
    <x v="651"/>
    <x v="2"/>
    <x v="0"/>
    <x v="0"/>
    <x v="864"/>
    <x v="864"/>
    <x v="0"/>
    <x v="1"/>
    <x v="1"/>
    <x v="13"/>
    <x v="72"/>
    <x v="657"/>
    <x v="4"/>
    <x v="13"/>
    <x v="864"/>
    <x v="864"/>
  </r>
  <r>
    <x v="865"/>
    <x v="865"/>
    <x v="864"/>
    <x v="41"/>
    <x v="372"/>
    <x v="2"/>
    <x v="0"/>
    <x v="0"/>
    <x v="865"/>
    <x v="865"/>
    <x v="0"/>
    <x v="84"/>
    <x v="1"/>
    <x v="13"/>
    <x v="53"/>
    <x v="377"/>
    <x v="4"/>
    <x v="13"/>
    <x v="865"/>
    <x v="865"/>
  </r>
  <r>
    <x v="866"/>
    <x v="866"/>
    <x v="865"/>
    <x v="8"/>
    <x v="141"/>
    <x v="2"/>
    <x v="0"/>
    <x v="0"/>
    <x v="866"/>
    <x v="866"/>
    <x v="0"/>
    <x v="202"/>
    <x v="1"/>
    <x v="13"/>
    <x v="82"/>
    <x v="658"/>
    <x v="4"/>
    <x v="13"/>
    <x v="866"/>
    <x v="866"/>
  </r>
  <r>
    <x v="867"/>
    <x v="867"/>
    <x v="866"/>
    <x v="10"/>
    <x v="652"/>
    <x v="2"/>
    <x v="0"/>
    <x v="0"/>
    <x v="867"/>
    <x v="867"/>
    <x v="0"/>
    <x v="202"/>
    <x v="1"/>
    <x v="13"/>
    <x v="148"/>
    <x v="659"/>
    <x v="4"/>
    <x v="13"/>
    <x v="867"/>
    <x v="867"/>
  </r>
  <r>
    <x v="868"/>
    <x v="868"/>
    <x v="867"/>
    <x v="101"/>
    <x v="155"/>
    <x v="2"/>
    <x v="0"/>
    <x v="0"/>
    <x v="868"/>
    <x v="868"/>
    <x v="0"/>
    <x v="29"/>
    <x v="1"/>
    <x v="13"/>
    <x v="50"/>
    <x v="73"/>
    <x v="4"/>
    <x v="13"/>
    <x v="868"/>
    <x v="868"/>
  </r>
  <r>
    <x v="869"/>
    <x v="869"/>
    <x v="868"/>
    <x v="188"/>
    <x v="578"/>
    <x v="2"/>
    <x v="0"/>
    <x v="0"/>
    <x v="869"/>
    <x v="869"/>
    <x v="0"/>
    <x v="83"/>
    <x v="1"/>
    <x v="13"/>
    <x v="81"/>
    <x v="660"/>
    <x v="4"/>
    <x v="13"/>
    <x v="869"/>
    <x v="869"/>
  </r>
  <r>
    <x v="870"/>
    <x v="870"/>
    <x v="869"/>
    <x v="22"/>
    <x v="653"/>
    <x v="2"/>
    <x v="1"/>
    <x v="1"/>
    <x v="870"/>
    <x v="870"/>
    <x v="0"/>
    <x v="81"/>
    <x v="1"/>
    <x v="13"/>
    <x v="50"/>
    <x v="661"/>
    <x v="4"/>
    <x v="13"/>
    <x v="870"/>
    <x v="870"/>
  </r>
  <r>
    <x v="871"/>
    <x v="871"/>
    <x v="870"/>
    <x v="12"/>
    <x v="144"/>
    <x v="2"/>
    <x v="0"/>
    <x v="0"/>
    <x v="871"/>
    <x v="871"/>
    <x v="0"/>
    <x v="8"/>
    <x v="1"/>
    <x v="13"/>
    <x v="62"/>
    <x v="662"/>
    <x v="4"/>
    <x v="13"/>
    <x v="871"/>
    <x v="871"/>
  </r>
  <r>
    <x v="872"/>
    <x v="872"/>
    <x v="871"/>
    <x v="6"/>
    <x v="654"/>
    <x v="2"/>
    <x v="0"/>
    <x v="0"/>
    <x v="872"/>
    <x v="872"/>
    <x v="0"/>
    <x v="84"/>
    <x v="1"/>
    <x v="13"/>
    <x v="60"/>
    <x v="151"/>
    <x v="4"/>
    <x v="13"/>
    <x v="872"/>
    <x v="872"/>
  </r>
  <r>
    <x v="873"/>
    <x v="873"/>
    <x v="872"/>
    <x v="8"/>
    <x v="372"/>
    <x v="2"/>
    <x v="0"/>
    <x v="0"/>
    <x v="873"/>
    <x v="873"/>
    <x v="0"/>
    <x v="81"/>
    <x v="1"/>
    <x v="13"/>
    <x v="60"/>
    <x v="373"/>
    <x v="4"/>
    <x v="13"/>
    <x v="873"/>
    <x v="873"/>
  </r>
  <r>
    <x v="874"/>
    <x v="874"/>
    <x v="873"/>
    <x v="9"/>
    <x v="655"/>
    <x v="2"/>
    <x v="0"/>
    <x v="0"/>
    <x v="874"/>
    <x v="874"/>
    <x v="0"/>
    <x v="64"/>
    <x v="1"/>
    <x v="13"/>
    <x v="148"/>
    <x v="663"/>
    <x v="4"/>
    <x v="13"/>
    <x v="874"/>
    <x v="874"/>
  </r>
  <r>
    <x v="875"/>
    <x v="875"/>
    <x v="874"/>
    <x v="10"/>
    <x v="117"/>
    <x v="2"/>
    <x v="0"/>
    <x v="0"/>
    <x v="875"/>
    <x v="875"/>
    <x v="0"/>
    <x v="78"/>
    <x v="1"/>
    <x v="13"/>
    <x v="50"/>
    <x v="121"/>
    <x v="4"/>
    <x v="13"/>
    <x v="875"/>
    <x v="875"/>
  </r>
  <r>
    <x v="876"/>
    <x v="876"/>
    <x v="875"/>
    <x v="189"/>
    <x v="656"/>
    <x v="2"/>
    <x v="1"/>
    <x v="1"/>
    <x v="876"/>
    <x v="876"/>
    <x v="0"/>
    <x v="43"/>
    <x v="1"/>
    <x v="13"/>
    <x v="139"/>
    <x v="232"/>
    <x v="4"/>
    <x v="13"/>
    <x v="876"/>
    <x v="876"/>
  </r>
  <r>
    <x v="877"/>
    <x v="877"/>
    <x v="876"/>
    <x v="13"/>
    <x v="77"/>
    <x v="2"/>
    <x v="0"/>
    <x v="0"/>
    <x v="877"/>
    <x v="877"/>
    <x v="0"/>
    <x v="60"/>
    <x v="1"/>
    <x v="13"/>
    <x v="149"/>
    <x v="664"/>
    <x v="4"/>
    <x v="13"/>
    <x v="877"/>
    <x v="877"/>
  </r>
  <r>
    <x v="878"/>
    <x v="878"/>
    <x v="877"/>
    <x v="10"/>
    <x v="654"/>
    <x v="2"/>
    <x v="0"/>
    <x v="0"/>
    <x v="878"/>
    <x v="878"/>
    <x v="0"/>
    <x v="84"/>
    <x v="1"/>
    <x v="13"/>
    <x v="60"/>
    <x v="151"/>
    <x v="4"/>
    <x v="13"/>
    <x v="878"/>
    <x v="878"/>
  </r>
  <r>
    <x v="879"/>
    <x v="879"/>
    <x v="878"/>
    <x v="190"/>
    <x v="657"/>
    <x v="2"/>
    <x v="0"/>
    <x v="0"/>
    <x v="879"/>
    <x v="879"/>
    <x v="0"/>
    <x v="209"/>
    <x v="1"/>
    <x v="13"/>
    <x v="134"/>
    <x v="665"/>
    <x v="4"/>
    <x v="13"/>
    <x v="879"/>
    <x v="879"/>
  </r>
  <r>
    <x v="880"/>
    <x v="880"/>
    <x v="879"/>
    <x v="191"/>
    <x v="658"/>
    <x v="2"/>
    <x v="0"/>
    <x v="0"/>
    <x v="880"/>
    <x v="880"/>
    <x v="0"/>
    <x v="22"/>
    <x v="1"/>
    <x v="14"/>
    <x v="56"/>
    <x v="666"/>
    <x v="4"/>
    <x v="14"/>
    <x v="880"/>
    <x v="880"/>
  </r>
  <r>
    <x v="881"/>
    <x v="881"/>
    <x v="880"/>
    <x v="192"/>
    <x v="134"/>
    <x v="2"/>
    <x v="0"/>
    <x v="0"/>
    <x v="881"/>
    <x v="881"/>
    <x v="0"/>
    <x v="29"/>
    <x v="1"/>
    <x v="14"/>
    <x v="60"/>
    <x v="179"/>
    <x v="4"/>
    <x v="14"/>
    <x v="881"/>
    <x v="881"/>
  </r>
  <r>
    <x v="882"/>
    <x v="882"/>
    <x v="881"/>
    <x v="15"/>
    <x v="659"/>
    <x v="2"/>
    <x v="0"/>
    <x v="0"/>
    <x v="882"/>
    <x v="882"/>
    <x v="0"/>
    <x v="25"/>
    <x v="1"/>
    <x v="14"/>
    <x v="68"/>
    <x v="667"/>
    <x v="4"/>
    <x v="14"/>
    <x v="882"/>
    <x v="882"/>
  </r>
  <r>
    <x v="883"/>
    <x v="883"/>
    <x v="882"/>
    <x v="10"/>
    <x v="660"/>
    <x v="2"/>
    <x v="0"/>
    <x v="0"/>
    <x v="883"/>
    <x v="883"/>
    <x v="0"/>
    <x v="54"/>
    <x v="1"/>
    <x v="14"/>
    <x v="67"/>
    <x v="668"/>
    <x v="4"/>
    <x v="14"/>
    <x v="883"/>
    <x v="883"/>
  </r>
  <r>
    <x v="884"/>
    <x v="884"/>
    <x v="883"/>
    <x v="13"/>
    <x v="170"/>
    <x v="2"/>
    <x v="0"/>
    <x v="0"/>
    <x v="884"/>
    <x v="884"/>
    <x v="0"/>
    <x v="84"/>
    <x v="1"/>
    <x v="14"/>
    <x v="60"/>
    <x v="119"/>
    <x v="4"/>
    <x v="14"/>
    <x v="884"/>
    <x v="884"/>
  </r>
  <r>
    <x v="885"/>
    <x v="885"/>
    <x v="884"/>
    <x v="28"/>
    <x v="661"/>
    <x v="2"/>
    <x v="0"/>
    <x v="0"/>
    <x v="885"/>
    <x v="885"/>
    <x v="0"/>
    <x v="64"/>
    <x v="1"/>
    <x v="14"/>
    <x v="150"/>
    <x v="669"/>
    <x v="4"/>
    <x v="14"/>
    <x v="885"/>
    <x v="885"/>
  </r>
  <r>
    <x v="886"/>
    <x v="886"/>
    <x v="885"/>
    <x v="2"/>
    <x v="82"/>
    <x v="2"/>
    <x v="0"/>
    <x v="0"/>
    <x v="886"/>
    <x v="886"/>
    <x v="0"/>
    <x v="63"/>
    <x v="1"/>
    <x v="14"/>
    <x v="139"/>
    <x v="670"/>
    <x v="4"/>
    <x v="14"/>
    <x v="886"/>
    <x v="886"/>
  </r>
  <r>
    <x v="887"/>
    <x v="887"/>
    <x v="886"/>
    <x v="28"/>
    <x v="117"/>
    <x v="2"/>
    <x v="0"/>
    <x v="0"/>
    <x v="887"/>
    <x v="887"/>
    <x v="0"/>
    <x v="78"/>
    <x v="1"/>
    <x v="14"/>
    <x v="50"/>
    <x v="121"/>
    <x v="4"/>
    <x v="14"/>
    <x v="887"/>
    <x v="887"/>
  </r>
  <r>
    <x v="888"/>
    <x v="888"/>
    <x v="887"/>
    <x v="28"/>
    <x v="662"/>
    <x v="2"/>
    <x v="0"/>
    <x v="0"/>
    <x v="888"/>
    <x v="888"/>
    <x v="0"/>
    <x v="80"/>
    <x v="1"/>
    <x v="14"/>
    <x v="113"/>
    <x v="656"/>
    <x v="4"/>
    <x v="14"/>
    <x v="888"/>
    <x v="888"/>
  </r>
  <r>
    <x v="889"/>
    <x v="889"/>
    <x v="888"/>
    <x v="31"/>
    <x v="663"/>
    <x v="2"/>
    <x v="0"/>
    <x v="0"/>
    <x v="889"/>
    <x v="889"/>
    <x v="0"/>
    <x v="58"/>
    <x v="1"/>
    <x v="14"/>
    <x v="114"/>
    <x v="671"/>
    <x v="4"/>
    <x v="14"/>
    <x v="889"/>
    <x v="889"/>
  </r>
  <r>
    <x v="890"/>
    <x v="890"/>
    <x v="889"/>
    <x v="9"/>
    <x v="366"/>
    <x v="2"/>
    <x v="0"/>
    <x v="0"/>
    <x v="890"/>
    <x v="890"/>
    <x v="0"/>
    <x v="80"/>
    <x v="1"/>
    <x v="14"/>
    <x v="65"/>
    <x v="672"/>
    <x v="4"/>
    <x v="14"/>
    <x v="890"/>
    <x v="890"/>
  </r>
  <r>
    <x v="891"/>
    <x v="891"/>
    <x v="890"/>
    <x v="6"/>
    <x v="92"/>
    <x v="2"/>
    <x v="0"/>
    <x v="0"/>
    <x v="891"/>
    <x v="891"/>
    <x v="0"/>
    <x v="82"/>
    <x v="1"/>
    <x v="14"/>
    <x v="56"/>
    <x v="673"/>
    <x v="4"/>
    <x v="14"/>
    <x v="891"/>
    <x v="891"/>
  </r>
  <r>
    <x v="892"/>
    <x v="892"/>
    <x v="891"/>
    <x v="12"/>
    <x v="664"/>
    <x v="2"/>
    <x v="0"/>
    <x v="0"/>
    <x v="892"/>
    <x v="892"/>
    <x v="0"/>
    <x v="57"/>
    <x v="1"/>
    <x v="14"/>
    <x v="139"/>
    <x v="674"/>
    <x v="4"/>
    <x v="14"/>
    <x v="892"/>
    <x v="892"/>
  </r>
  <r>
    <x v="893"/>
    <x v="893"/>
    <x v="892"/>
    <x v="13"/>
    <x v="148"/>
    <x v="2"/>
    <x v="0"/>
    <x v="0"/>
    <x v="893"/>
    <x v="893"/>
    <x v="0"/>
    <x v="81"/>
    <x v="1"/>
    <x v="14"/>
    <x v="54"/>
    <x v="375"/>
    <x v="4"/>
    <x v="14"/>
    <x v="893"/>
    <x v="893"/>
  </r>
  <r>
    <x v="894"/>
    <x v="894"/>
    <x v="893"/>
    <x v="22"/>
    <x v="665"/>
    <x v="2"/>
    <x v="0"/>
    <x v="0"/>
    <x v="894"/>
    <x v="894"/>
    <x v="0"/>
    <x v="28"/>
    <x v="1"/>
    <x v="14"/>
    <x v="115"/>
    <x v="675"/>
    <x v="4"/>
    <x v="14"/>
    <x v="894"/>
    <x v="894"/>
  </r>
  <r>
    <x v="895"/>
    <x v="895"/>
    <x v="894"/>
    <x v="6"/>
    <x v="666"/>
    <x v="2"/>
    <x v="0"/>
    <x v="0"/>
    <x v="895"/>
    <x v="895"/>
    <x v="0"/>
    <x v="63"/>
    <x v="1"/>
    <x v="14"/>
    <x v="53"/>
    <x v="676"/>
    <x v="4"/>
    <x v="14"/>
    <x v="895"/>
    <x v="895"/>
  </r>
  <r>
    <x v="896"/>
    <x v="896"/>
    <x v="895"/>
    <x v="6"/>
    <x v="667"/>
    <x v="2"/>
    <x v="0"/>
    <x v="0"/>
    <x v="896"/>
    <x v="896"/>
    <x v="0"/>
    <x v="250"/>
    <x v="1"/>
    <x v="14"/>
    <x v="67"/>
    <x v="677"/>
    <x v="4"/>
    <x v="14"/>
    <x v="896"/>
    <x v="896"/>
  </r>
  <r>
    <x v="897"/>
    <x v="897"/>
    <x v="896"/>
    <x v="9"/>
    <x v="117"/>
    <x v="2"/>
    <x v="0"/>
    <x v="0"/>
    <x v="897"/>
    <x v="897"/>
    <x v="0"/>
    <x v="78"/>
    <x v="1"/>
    <x v="14"/>
    <x v="50"/>
    <x v="121"/>
    <x v="4"/>
    <x v="14"/>
    <x v="897"/>
    <x v="897"/>
  </r>
  <r>
    <x v="898"/>
    <x v="898"/>
    <x v="897"/>
    <x v="30"/>
    <x v="119"/>
    <x v="2"/>
    <x v="0"/>
    <x v="0"/>
    <x v="898"/>
    <x v="898"/>
    <x v="0"/>
    <x v="84"/>
    <x v="1"/>
    <x v="14"/>
    <x v="56"/>
    <x v="431"/>
    <x v="4"/>
    <x v="14"/>
    <x v="898"/>
    <x v="898"/>
  </r>
  <r>
    <x v="899"/>
    <x v="899"/>
    <x v="898"/>
    <x v="47"/>
    <x v="668"/>
    <x v="2"/>
    <x v="0"/>
    <x v="0"/>
    <x v="899"/>
    <x v="899"/>
    <x v="0"/>
    <x v="22"/>
    <x v="1"/>
    <x v="14"/>
    <x v="121"/>
    <x v="431"/>
    <x v="4"/>
    <x v="14"/>
    <x v="899"/>
    <x v="899"/>
  </r>
  <r>
    <x v="900"/>
    <x v="900"/>
    <x v="899"/>
    <x v="10"/>
    <x v="577"/>
    <x v="2"/>
    <x v="0"/>
    <x v="0"/>
    <x v="900"/>
    <x v="900"/>
    <x v="0"/>
    <x v="84"/>
    <x v="1"/>
    <x v="13"/>
    <x v="50"/>
    <x v="678"/>
    <x v="4"/>
    <x v="13"/>
    <x v="900"/>
    <x v="900"/>
  </r>
  <r>
    <x v="901"/>
    <x v="901"/>
    <x v="900"/>
    <x v="115"/>
    <x v="117"/>
    <x v="2"/>
    <x v="0"/>
    <x v="0"/>
    <x v="901"/>
    <x v="901"/>
    <x v="0"/>
    <x v="78"/>
    <x v="1"/>
    <x v="13"/>
    <x v="50"/>
    <x v="121"/>
    <x v="4"/>
    <x v="13"/>
    <x v="901"/>
    <x v="901"/>
  </r>
  <r>
    <x v="902"/>
    <x v="902"/>
    <x v="901"/>
    <x v="11"/>
    <x v="456"/>
    <x v="2"/>
    <x v="0"/>
    <x v="0"/>
    <x v="902"/>
    <x v="902"/>
    <x v="0"/>
    <x v="83"/>
    <x v="1"/>
    <x v="13"/>
    <x v="50"/>
    <x v="179"/>
    <x v="4"/>
    <x v="13"/>
    <x v="902"/>
    <x v="902"/>
  </r>
  <r>
    <x v="903"/>
    <x v="903"/>
    <x v="902"/>
    <x v="10"/>
    <x v="669"/>
    <x v="2"/>
    <x v="0"/>
    <x v="0"/>
    <x v="903"/>
    <x v="903"/>
    <x v="0"/>
    <x v="80"/>
    <x v="1"/>
    <x v="13"/>
    <x v="56"/>
    <x v="375"/>
    <x v="4"/>
    <x v="13"/>
    <x v="903"/>
    <x v="903"/>
  </r>
  <r>
    <x v="904"/>
    <x v="904"/>
    <x v="903"/>
    <x v="63"/>
    <x v="118"/>
    <x v="2"/>
    <x v="0"/>
    <x v="0"/>
    <x v="904"/>
    <x v="904"/>
    <x v="0"/>
    <x v="83"/>
    <x v="1"/>
    <x v="13"/>
    <x v="50"/>
    <x v="679"/>
    <x v="4"/>
    <x v="13"/>
    <x v="904"/>
    <x v="904"/>
  </r>
  <r>
    <x v="905"/>
    <x v="905"/>
    <x v="904"/>
    <x v="115"/>
    <x v="670"/>
    <x v="2"/>
    <x v="0"/>
    <x v="0"/>
    <x v="905"/>
    <x v="905"/>
    <x v="0"/>
    <x v="79"/>
    <x v="1"/>
    <x v="13"/>
    <x v="56"/>
    <x v="680"/>
    <x v="4"/>
    <x v="13"/>
    <x v="905"/>
    <x v="905"/>
  </r>
  <r>
    <x v="906"/>
    <x v="906"/>
    <x v="905"/>
    <x v="36"/>
    <x v="117"/>
    <x v="2"/>
    <x v="0"/>
    <x v="0"/>
    <x v="906"/>
    <x v="906"/>
    <x v="0"/>
    <x v="78"/>
    <x v="1"/>
    <x v="13"/>
    <x v="50"/>
    <x v="121"/>
    <x v="4"/>
    <x v="13"/>
    <x v="906"/>
    <x v="906"/>
  </r>
  <r>
    <x v="907"/>
    <x v="907"/>
    <x v="906"/>
    <x v="193"/>
    <x v="117"/>
    <x v="2"/>
    <x v="0"/>
    <x v="0"/>
    <x v="907"/>
    <x v="907"/>
    <x v="0"/>
    <x v="78"/>
    <x v="1"/>
    <x v="13"/>
    <x v="50"/>
    <x v="121"/>
    <x v="4"/>
    <x v="13"/>
    <x v="907"/>
    <x v="907"/>
  </r>
  <r>
    <x v="908"/>
    <x v="908"/>
    <x v="907"/>
    <x v="30"/>
    <x v="117"/>
    <x v="2"/>
    <x v="0"/>
    <x v="0"/>
    <x v="908"/>
    <x v="908"/>
    <x v="0"/>
    <x v="78"/>
    <x v="1"/>
    <x v="13"/>
    <x v="50"/>
    <x v="121"/>
    <x v="4"/>
    <x v="13"/>
    <x v="908"/>
    <x v="908"/>
  </r>
  <r>
    <x v="909"/>
    <x v="909"/>
    <x v="908"/>
    <x v="194"/>
    <x v="624"/>
    <x v="2"/>
    <x v="0"/>
    <x v="0"/>
    <x v="909"/>
    <x v="909"/>
    <x v="0"/>
    <x v="22"/>
    <x v="1"/>
    <x v="13"/>
    <x v="56"/>
    <x v="177"/>
    <x v="4"/>
    <x v="13"/>
    <x v="909"/>
    <x v="909"/>
  </r>
  <r>
    <x v="910"/>
    <x v="910"/>
    <x v="909"/>
    <x v="131"/>
    <x v="430"/>
    <x v="2"/>
    <x v="1"/>
    <x v="1"/>
    <x v="910"/>
    <x v="910"/>
    <x v="0"/>
    <x v="81"/>
    <x v="1"/>
    <x v="13"/>
    <x v="66"/>
    <x v="681"/>
    <x v="4"/>
    <x v="13"/>
    <x v="910"/>
    <x v="910"/>
  </r>
  <r>
    <x v="911"/>
    <x v="911"/>
    <x v="910"/>
    <x v="57"/>
    <x v="117"/>
    <x v="2"/>
    <x v="0"/>
    <x v="0"/>
    <x v="911"/>
    <x v="911"/>
    <x v="0"/>
    <x v="78"/>
    <x v="1"/>
    <x v="13"/>
    <x v="50"/>
    <x v="121"/>
    <x v="4"/>
    <x v="13"/>
    <x v="911"/>
    <x v="911"/>
  </r>
  <r>
    <x v="912"/>
    <x v="912"/>
    <x v="911"/>
    <x v="8"/>
    <x v="134"/>
    <x v="2"/>
    <x v="0"/>
    <x v="0"/>
    <x v="912"/>
    <x v="912"/>
    <x v="0"/>
    <x v="84"/>
    <x v="1"/>
    <x v="13"/>
    <x v="60"/>
    <x v="2"/>
    <x v="4"/>
    <x v="13"/>
    <x v="912"/>
    <x v="912"/>
  </r>
  <r>
    <x v="913"/>
    <x v="913"/>
    <x v="912"/>
    <x v="11"/>
    <x v="671"/>
    <x v="2"/>
    <x v="0"/>
    <x v="0"/>
    <x v="913"/>
    <x v="913"/>
    <x v="0"/>
    <x v="54"/>
    <x v="1"/>
    <x v="13"/>
    <x v="113"/>
    <x v="682"/>
    <x v="4"/>
    <x v="13"/>
    <x v="913"/>
    <x v="913"/>
  </r>
  <r>
    <x v="914"/>
    <x v="914"/>
    <x v="913"/>
    <x v="15"/>
    <x v="117"/>
    <x v="2"/>
    <x v="0"/>
    <x v="0"/>
    <x v="914"/>
    <x v="914"/>
    <x v="0"/>
    <x v="78"/>
    <x v="1"/>
    <x v="13"/>
    <x v="50"/>
    <x v="121"/>
    <x v="4"/>
    <x v="13"/>
    <x v="914"/>
    <x v="914"/>
  </r>
  <r>
    <x v="915"/>
    <x v="915"/>
    <x v="914"/>
    <x v="115"/>
    <x v="672"/>
    <x v="2"/>
    <x v="0"/>
    <x v="0"/>
    <x v="915"/>
    <x v="915"/>
    <x v="0"/>
    <x v="82"/>
    <x v="1"/>
    <x v="13"/>
    <x v="52"/>
    <x v="683"/>
    <x v="4"/>
    <x v="13"/>
    <x v="915"/>
    <x v="915"/>
  </r>
  <r>
    <x v="916"/>
    <x v="916"/>
    <x v="915"/>
    <x v="126"/>
    <x v="117"/>
    <x v="2"/>
    <x v="0"/>
    <x v="0"/>
    <x v="916"/>
    <x v="916"/>
    <x v="0"/>
    <x v="78"/>
    <x v="1"/>
    <x v="13"/>
    <x v="50"/>
    <x v="121"/>
    <x v="4"/>
    <x v="13"/>
    <x v="916"/>
    <x v="916"/>
  </r>
  <r>
    <x v="917"/>
    <x v="917"/>
    <x v="916"/>
    <x v="10"/>
    <x v="134"/>
    <x v="2"/>
    <x v="0"/>
    <x v="0"/>
    <x v="917"/>
    <x v="917"/>
    <x v="0"/>
    <x v="29"/>
    <x v="1"/>
    <x v="13"/>
    <x v="60"/>
    <x v="179"/>
    <x v="4"/>
    <x v="13"/>
    <x v="917"/>
    <x v="917"/>
  </r>
  <r>
    <x v="918"/>
    <x v="918"/>
    <x v="917"/>
    <x v="195"/>
    <x v="670"/>
    <x v="2"/>
    <x v="1"/>
    <x v="1"/>
    <x v="918"/>
    <x v="918"/>
    <x v="0"/>
    <x v="73"/>
    <x v="1"/>
    <x v="13"/>
    <x v="62"/>
    <x v="684"/>
    <x v="4"/>
    <x v="13"/>
    <x v="918"/>
    <x v="918"/>
  </r>
  <r>
    <x v="919"/>
    <x v="919"/>
    <x v="918"/>
    <x v="22"/>
    <x v="173"/>
    <x v="2"/>
    <x v="0"/>
    <x v="0"/>
    <x v="919"/>
    <x v="919"/>
    <x v="0"/>
    <x v="29"/>
    <x v="1"/>
    <x v="13"/>
    <x v="60"/>
    <x v="101"/>
    <x v="4"/>
    <x v="13"/>
    <x v="919"/>
    <x v="919"/>
  </r>
  <r>
    <x v="920"/>
    <x v="920"/>
    <x v="919"/>
    <x v="62"/>
    <x v="117"/>
    <x v="2"/>
    <x v="0"/>
    <x v="0"/>
    <x v="920"/>
    <x v="920"/>
    <x v="0"/>
    <x v="78"/>
    <x v="1"/>
    <x v="13"/>
    <x v="50"/>
    <x v="121"/>
    <x v="4"/>
    <x v="13"/>
    <x v="920"/>
    <x v="920"/>
  </r>
  <r>
    <x v="921"/>
    <x v="921"/>
    <x v="920"/>
    <x v="36"/>
    <x v="673"/>
    <x v="2"/>
    <x v="0"/>
    <x v="0"/>
    <x v="921"/>
    <x v="921"/>
    <x v="0"/>
    <x v="9"/>
    <x v="1"/>
    <x v="13"/>
    <x v="134"/>
    <x v="685"/>
    <x v="4"/>
    <x v="13"/>
    <x v="921"/>
    <x v="921"/>
  </r>
  <r>
    <x v="922"/>
    <x v="922"/>
    <x v="921"/>
    <x v="100"/>
    <x v="674"/>
    <x v="2"/>
    <x v="0"/>
    <x v="0"/>
    <x v="922"/>
    <x v="922"/>
    <x v="0"/>
    <x v="209"/>
    <x v="1"/>
    <x v="13"/>
    <x v="70"/>
    <x v="686"/>
    <x v="4"/>
    <x v="13"/>
    <x v="922"/>
    <x v="922"/>
  </r>
  <r>
    <x v="923"/>
    <x v="923"/>
    <x v="922"/>
    <x v="36"/>
    <x v="675"/>
    <x v="2"/>
    <x v="0"/>
    <x v="0"/>
    <x v="923"/>
    <x v="923"/>
    <x v="0"/>
    <x v="79"/>
    <x v="1"/>
    <x v="13"/>
    <x v="53"/>
    <x v="687"/>
    <x v="4"/>
    <x v="13"/>
    <x v="923"/>
    <x v="923"/>
  </r>
  <r>
    <x v="924"/>
    <x v="924"/>
    <x v="923"/>
    <x v="9"/>
    <x v="676"/>
    <x v="2"/>
    <x v="0"/>
    <x v="0"/>
    <x v="924"/>
    <x v="924"/>
    <x v="0"/>
    <x v="41"/>
    <x v="1"/>
    <x v="13"/>
    <x v="57"/>
    <x v="688"/>
    <x v="4"/>
    <x v="13"/>
    <x v="924"/>
    <x v="924"/>
  </r>
  <r>
    <x v="925"/>
    <x v="925"/>
    <x v="924"/>
    <x v="12"/>
    <x v="669"/>
    <x v="2"/>
    <x v="0"/>
    <x v="0"/>
    <x v="925"/>
    <x v="925"/>
    <x v="0"/>
    <x v="81"/>
    <x v="1"/>
    <x v="13"/>
    <x v="56"/>
    <x v="689"/>
    <x v="4"/>
    <x v="13"/>
    <x v="925"/>
    <x v="925"/>
  </r>
  <r>
    <x v="926"/>
    <x v="926"/>
    <x v="925"/>
    <x v="39"/>
    <x v="117"/>
    <x v="2"/>
    <x v="0"/>
    <x v="0"/>
    <x v="926"/>
    <x v="926"/>
    <x v="0"/>
    <x v="78"/>
    <x v="1"/>
    <x v="13"/>
    <x v="50"/>
    <x v="121"/>
    <x v="4"/>
    <x v="13"/>
    <x v="926"/>
    <x v="926"/>
  </r>
  <r>
    <x v="927"/>
    <x v="927"/>
    <x v="926"/>
    <x v="22"/>
    <x v="117"/>
    <x v="2"/>
    <x v="0"/>
    <x v="0"/>
    <x v="927"/>
    <x v="927"/>
    <x v="0"/>
    <x v="78"/>
    <x v="1"/>
    <x v="13"/>
    <x v="50"/>
    <x v="121"/>
    <x v="4"/>
    <x v="13"/>
    <x v="927"/>
    <x v="927"/>
  </r>
  <r>
    <x v="928"/>
    <x v="928"/>
    <x v="927"/>
    <x v="107"/>
    <x v="607"/>
    <x v="2"/>
    <x v="0"/>
    <x v="0"/>
    <x v="928"/>
    <x v="928"/>
    <x v="0"/>
    <x v="33"/>
    <x v="1"/>
    <x v="13"/>
    <x v="57"/>
    <x v="690"/>
    <x v="4"/>
    <x v="13"/>
    <x v="928"/>
    <x v="928"/>
  </r>
  <r>
    <x v="929"/>
    <x v="929"/>
    <x v="928"/>
    <x v="2"/>
    <x v="117"/>
    <x v="2"/>
    <x v="0"/>
    <x v="0"/>
    <x v="929"/>
    <x v="929"/>
    <x v="0"/>
    <x v="78"/>
    <x v="1"/>
    <x v="13"/>
    <x v="50"/>
    <x v="121"/>
    <x v="4"/>
    <x v="13"/>
    <x v="929"/>
    <x v="929"/>
  </r>
  <r>
    <x v="930"/>
    <x v="930"/>
    <x v="929"/>
    <x v="42"/>
    <x v="154"/>
    <x v="2"/>
    <x v="0"/>
    <x v="0"/>
    <x v="930"/>
    <x v="930"/>
    <x v="0"/>
    <x v="81"/>
    <x v="1"/>
    <x v="13"/>
    <x v="151"/>
    <x v="159"/>
    <x v="4"/>
    <x v="13"/>
    <x v="930"/>
    <x v="930"/>
  </r>
  <r>
    <x v="931"/>
    <x v="931"/>
    <x v="930"/>
    <x v="13"/>
    <x v="449"/>
    <x v="2"/>
    <x v="1"/>
    <x v="1"/>
    <x v="931"/>
    <x v="931"/>
    <x v="0"/>
    <x v="63"/>
    <x v="1"/>
    <x v="13"/>
    <x v="113"/>
    <x v="691"/>
    <x v="4"/>
    <x v="13"/>
    <x v="931"/>
    <x v="931"/>
  </r>
  <r>
    <x v="932"/>
    <x v="932"/>
    <x v="931"/>
    <x v="196"/>
    <x v="677"/>
    <x v="2"/>
    <x v="0"/>
    <x v="0"/>
    <x v="932"/>
    <x v="932"/>
    <x v="0"/>
    <x v="209"/>
    <x v="1"/>
    <x v="13"/>
    <x v="77"/>
    <x v="692"/>
    <x v="4"/>
    <x v="13"/>
    <x v="932"/>
    <x v="932"/>
  </r>
  <r>
    <x v="933"/>
    <x v="933"/>
    <x v="932"/>
    <x v="13"/>
    <x v="678"/>
    <x v="2"/>
    <x v="0"/>
    <x v="0"/>
    <x v="933"/>
    <x v="933"/>
    <x v="0"/>
    <x v="84"/>
    <x v="1"/>
    <x v="13"/>
    <x v="52"/>
    <x v="88"/>
    <x v="4"/>
    <x v="13"/>
    <x v="933"/>
    <x v="933"/>
  </r>
  <r>
    <x v="934"/>
    <x v="934"/>
    <x v="933"/>
    <x v="10"/>
    <x v="679"/>
    <x v="2"/>
    <x v="5"/>
    <x v="5"/>
    <x v="934"/>
    <x v="934"/>
    <x v="0"/>
    <x v="209"/>
    <x v="1"/>
    <x v="13"/>
    <x v="75"/>
    <x v="693"/>
    <x v="4"/>
    <x v="13"/>
    <x v="934"/>
    <x v="934"/>
  </r>
  <r>
    <x v="935"/>
    <x v="935"/>
    <x v="934"/>
    <x v="8"/>
    <x v="155"/>
    <x v="2"/>
    <x v="0"/>
    <x v="0"/>
    <x v="935"/>
    <x v="935"/>
    <x v="0"/>
    <x v="84"/>
    <x v="1"/>
    <x v="13"/>
    <x v="60"/>
    <x v="380"/>
    <x v="4"/>
    <x v="13"/>
    <x v="935"/>
    <x v="935"/>
  </r>
  <r>
    <x v="936"/>
    <x v="936"/>
    <x v="935"/>
    <x v="123"/>
    <x v="117"/>
    <x v="2"/>
    <x v="0"/>
    <x v="0"/>
    <x v="936"/>
    <x v="936"/>
    <x v="0"/>
    <x v="78"/>
    <x v="1"/>
    <x v="13"/>
    <x v="50"/>
    <x v="121"/>
    <x v="4"/>
    <x v="13"/>
    <x v="936"/>
    <x v="936"/>
  </r>
  <r>
    <x v="937"/>
    <x v="937"/>
    <x v="936"/>
    <x v="8"/>
    <x v="130"/>
    <x v="2"/>
    <x v="0"/>
    <x v="0"/>
    <x v="937"/>
    <x v="937"/>
    <x v="0"/>
    <x v="84"/>
    <x v="1"/>
    <x v="13"/>
    <x v="60"/>
    <x v="135"/>
    <x v="4"/>
    <x v="13"/>
    <x v="937"/>
    <x v="937"/>
  </r>
  <r>
    <x v="938"/>
    <x v="938"/>
    <x v="937"/>
    <x v="39"/>
    <x v="379"/>
    <x v="2"/>
    <x v="0"/>
    <x v="0"/>
    <x v="938"/>
    <x v="938"/>
    <x v="0"/>
    <x v="29"/>
    <x v="1"/>
    <x v="13"/>
    <x v="50"/>
    <x v="380"/>
    <x v="4"/>
    <x v="13"/>
    <x v="938"/>
    <x v="938"/>
  </r>
  <r>
    <x v="939"/>
    <x v="939"/>
    <x v="938"/>
    <x v="181"/>
    <x v="130"/>
    <x v="2"/>
    <x v="0"/>
    <x v="0"/>
    <x v="939"/>
    <x v="939"/>
    <x v="0"/>
    <x v="84"/>
    <x v="1"/>
    <x v="13"/>
    <x v="60"/>
    <x v="135"/>
    <x v="4"/>
    <x v="13"/>
    <x v="939"/>
    <x v="939"/>
  </r>
  <r>
    <x v="940"/>
    <x v="940"/>
    <x v="939"/>
    <x v="7"/>
    <x v="680"/>
    <x v="2"/>
    <x v="0"/>
    <x v="0"/>
    <x v="940"/>
    <x v="940"/>
    <x v="0"/>
    <x v="25"/>
    <x v="1"/>
    <x v="8"/>
    <x v="123"/>
    <x v="694"/>
    <x v="2"/>
    <x v="8"/>
    <x v="940"/>
    <x v="940"/>
  </r>
  <r>
    <x v="941"/>
    <x v="941"/>
    <x v="940"/>
    <x v="63"/>
    <x v="681"/>
    <x v="2"/>
    <x v="0"/>
    <x v="0"/>
    <x v="941"/>
    <x v="941"/>
    <x v="0"/>
    <x v="162"/>
    <x v="1"/>
    <x v="8"/>
    <x v="53"/>
    <x v="572"/>
    <x v="2"/>
    <x v="8"/>
    <x v="941"/>
    <x v="941"/>
  </r>
  <r>
    <x v="942"/>
    <x v="942"/>
    <x v="941"/>
    <x v="51"/>
    <x v="682"/>
    <x v="2"/>
    <x v="0"/>
    <x v="0"/>
    <x v="942"/>
    <x v="942"/>
    <x v="0"/>
    <x v="38"/>
    <x v="1"/>
    <x v="8"/>
    <x v="114"/>
    <x v="695"/>
    <x v="2"/>
    <x v="8"/>
    <x v="942"/>
    <x v="942"/>
  </r>
  <r>
    <x v="943"/>
    <x v="943"/>
    <x v="942"/>
    <x v="9"/>
    <x v="683"/>
    <x v="2"/>
    <x v="0"/>
    <x v="0"/>
    <x v="943"/>
    <x v="943"/>
    <x v="0"/>
    <x v="8"/>
    <x v="1"/>
    <x v="8"/>
    <x v="54"/>
    <x v="696"/>
    <x v="2"/>
    <x v="8"/>
    <x v="943"/>
    <x v="943"/>
  </r>
  <r>
    <x v="944"/>
    <x v="944"/>
    <x v="943"/>
    <x v="63"/>
    <x v="684"/>
    <x v="2"/>
    <x v="0"/>
    <x v="0"/>
    <x v="944"/>
    <x v="944"/>
    <x v="0"/>
    <x v="93"/>
    <x v="1"/>
    <x v="8"/>
    <x v="55"/>
    <x v="697"/>
    <x v="2"/>
    <x v="8"/>
    <x v="944"/>
    <x v="944"/>
  </r>
  <r>
    <x v="945"/>
    <x v="945"/>
    <x v="944"/>
    <x v="57"/>
    <x v="685"/>
    <x v="2"/>
    <x v="6"/>
    <x v="3"/>
    <x v="945"/>
    <x v="945"/>
    <x v="0"/>
    <x v="38"/>
    <x v="1"/>
    <x v="8"/>
    <x v="53"/>
    <x v="698"/>
    <x v="2"/>
    <x v="8"/>
    <x v="945"/>
    <x v="945"/>
  </r>
  <r>
    <x v="946"/>
    <x v="946"/>
    <x v="945"/>
    <x v="36"/>
    <x v="686"/>
    <x v="2"/>
    <x v="0"/>
    <x v="0"/>
    <x v="946"/>
    <x v="946"/>
    <x v="0"/>
    <x v="81"/>
    <x v="1"/>
    <x v="8"/>
    <x v="53"/>
    <x v="699"/>
    <x v="2"/>
    <x v="8"/>
    <x v="946"/>
    <x v="946"/>
  </r>
  <r>
    <x v="947"/>
    <x v="947"/>
    <x v="946"/>
    <x v="16"/>
    <x v="117"/>
    <x v="2"/>
    <x v="0"/>
    <x v="0"/>
    <x v="947"/>
    <x v="947"/>
    <x v="0"/>
    <x v="78"/>
    <x v="1"/>
    <x v="8"/>
    <x v="50"/>
    <x v="121"/>
    <x v="2"/>
    <x v="8"/>
    <x v="947"/>
    <x v="947"/>
  </r>
  <r>
    <x v="948"/>
    <x v="948"/>
    <x v="947"/>
    <x v="23"/>
    <x v="374"/>
    <x v="2"/>
    <x v="9"/>
    <x v="3"/>
    <x v="948"/>
    <x v="948"/>
    <x v="0"/>
    <x v="22"/>
    <x v="1"/>
    <x v="8"/>
    <x v="81"/>
    <x v="88"/>
    <x v="2"/>
    <x v="8"/>
    <x v="948"/>
    <x v="948"/>
  </r>
  <r>
    <x v="949"/>
    <x v="949"/>
    <x v="948"/>
    <x v="22"/>
    <x v="687"/>
    <x v="2"/>
    <x v="12"/>
    <x v="3"/>
    <x v="949"/>
    <x v="949"/>
    <x v="0"/>
    <x v="63"/>
    <x v="1"/>
    <x v="8"/>
    <x v="60"/>
    <x v="492"/>
    <x v="2"/>
    <x v="8"/>
    <x v="949"/>
    <x v="949"/>
  </r>
  <r>
    <x v="950"/>
    <x v="950"/>
    <x v="949"/>
    <x v="10"/>
    <x v="688"/>
    <x v="2"/>
    <x v="5"/>
    <x v="5"/>
    <x v="950"/>
    <x v="950"/>
    <x v="0"/>
    <x v="54"/>
    <x v="1"/>
    <x v="8"/>
    <x v="58"/>
    <x v="700"/>
    <x v="2"/>
    <x v="8"/>
    <x v="950"/>
    <x v="950"/>
  </r>
  <r>
    <x v="951"/>
    <x v="951"/>
    <x v="950"/>
    <x v="63"/>
    <x v="689"/>
    <x v="2"/>
    <x v="0"/>
    <x v="0"/>
    <x v="951"/>
    <x v="951"/>
    <x v="0"/>
    <x v="212"/>
    <x v="1"/>
    <x v="8"/>
    <x v="151"/>
    <x v="701"/>
    <x v="2"/>
    <x v="8"/>
    <x v="951"/>
    <x v="951"/>
  </r>
  <r>
    <x v="952"/>
    <x v="952"/>
    <x v="951"/>
    <x v="197"/>
    <x v="690"/>
    <x v="2"/>
    <x v="0"/>
    <x v="0"/>
    <x v="952"/>
    <x v="952"/>
    <x v="0"/>
    <x v="193"/>
    <x v="1"/>
    <x v="8"/>
    <x v="67"/>
    <x v="284"/>
    <x v="2"/>
    <x v="8"/>
    <x v="952"/>
    <x v="952"/>
  </r>
  <r>
    <x v="953"/>
    <x v="953"/>
    <x v="952"/>
    <x v="36"/>
    <x v="691"/>
    <x v="2"/>
    <x v="0"/>
    <x v="0"/>
    <x v="953"/>
    <x v="953"/>
    <x v="0"/>
    <x v="81"/>
    <x v="1"/>
    <x v="8"/>
    <x v="60"/>
    <x v="702"/>
    <x v="2"/>
    <x v="8"/>
    <x v="953"/>
    <x v="953"/>
  </r>
  <r>
    <x v="954"/>
    <x v="954"/>
    <x v="953"/>
    <x v="36"/>
    <x v="692"/>
    <x v="2"/>
    <x v="0"/>
    <x v="0"/>
    <x v="954"/>
    <x v="954"/>
    <x v="0"/>
    <x v="196"/>
    <x v="1"/>
    <x v="8"/>
    <x v="152"/>
    <x v="703"/>
    <x v="2"/>
    <x v="8"/>
    <x v="954"/>
    <x v="954"/>
  </r>
  <r>
    <x v="955"/>
    <x v="955"/>
    <x v="954"/>
    <x v="82"/>
    <x v="693"/>
    <x v="2"/>
    <x v="0"/>
    <x v="0"/>
    <x v="955"/>
    <x v="955"/>
    <x v="0"/>
    <x v="251"/>
    <x v="1"/>
    <x v="8"/>
    <x v="52"/>
    <x v="704"/>
    <x v="2"/>
    <x v="8"/>
    <x v="955"/>
    <x v="955"/>
  </r>
  <r>
    <x v="956"/>
    <x v="956"/>
    <x v="955"/>
    <x v="63"/>
    <x v="386"/>
    <x v="2"/>
    <x v="0"/>
    <x v="0"/>
    <x v="956"/>
    <x v="956"/>
    <x v="0"/>
    <x v="57"/>
    <x v="1"/>
    <x v="8"/>
    <x v="53"/>
    <x v="705"/>
    <x v="2"/>
    <x v="8"/>
    <x v="956"/>
    <x v="956"/>
  </r>
  <r>
    <x v="957"/>
    <x v="957"/>
    <x v="956"/>
    <x v="14"/>
    <x v="694"/>
    <x v="2"/>
    <x v="0"/>
    <x v="0"/>
    <x v="957"/>
    <x v="957"/>
    <x v="0"/>
    <x v="63"/>
    <x v="1"/>
    <x v="8"/>
    <x v="53"/>
    <x v="706"/>
    <x v="2"/>
    <x v="8"/>
    <x v="957"/>
    <x v="957"/>
  </r>
  <r>
    <x v="958"/>
    <x v="958"/>
    <x v="957"/>
    <x v="198"/>
    <x v="695"/>
    <x v="2"/>
    <x v="0"/>
    <x v="0"/>
    <x v="958"/>
    <x v="958"/>
    <x v="0"/>
    <x v="57"/>
    <x v="1"/>
    <x v="8"/>
    <x v="57"/>
    <x v="707"/>
    <x v="2"/>
    <x v="8"/>
    <x v="958"/>
    <x v="958"/>
  </r>
  <r>
    <x v="959"/>
    <x v="959"/>
    <x v="958"/>
    <x v="63"/>
    <x v="696"/>
    <x v="2"/>
    <x v="0"/>
    <x v="0"/>
    <x v="959"/>
    <x v="959"/>
    <x v="0"/>
    <x v="199"/>
    <x v="1"/>
    <x v="8"/>
    <x v="115"/>
    <x v="708"/>
    <x v="2"/>
    <x v="8"/>
    <x v="959"/>
    <x v="959"/>
  </r>
  <r>
    <x v="960"/>
    <x v="960"/>
    <x v="959"/>
    <x v="199"/>
    <x v="697"/>
    <x v="2"/>
    <x v="0"/>
    <x v="0"/>
    <x v="960"/>
    <x v="960"/>
    <x v="0"/>
    <x v="101"/>
    <x v="1"/>
    <x v="8"/>
    <x v="132"/>
    <x v="709"/>
    <x v="2"/>
    <x v="8"/>
    <x v="960"/>
    <x v="960"/>
  </r>
  <r>
    <x v="961"/>
    <x v="961"/>
    <x v="960"/>
    <x v="75"/>
    <x v="698"/>
    <x v="2"/>
    <x v="0"/>
    <x v="0"/>
    <x v="961"/>
    <x v="961"/>
    <x v="0"/>
    <x v="238"/>
    <x v="1"/>
    <x v="8"/>
    <x v="72"/>
    <x v="710"/>
    <x v="2"/>
    <x v="8"/>
    <x v="961"/>
    <x v="961"/>
  </r>
  <r>
    <x v="962"/>
    <x v="962"/>
    <x v="961"/>
    <x v="30"/>
    <x v="699"/>
    <x v="2"/>
    <x v="0"/>
    <x v="0"/>
    <x v="962"/>
    <x v="962"/>
    <x v="0"/>
    <x v="77"/>
    <x v="1"/>
    <x v="8"/>
    <x v="58"/>
    <x v="711"/>
    <x v="2"/>
    <x v="8"/>
    <x v="962"/>
    <x v="962"/>
  </r>
  <r>
    <x v="963"/>
    <x v="963"/>
    <x v="962"/>
    <x v="19"/>
    <x v="700"/>
    <x v="2"/>
    <x v="0"/>
    <x v="0"/>
    <x v="963"/>
    <x v="963"/>
    <x v="0"/>
    <x v="82"/>
    <x v="1"/>
    <x v="8"/>
    <x v="60"/>
    <x v="712"/>
    <x v="2"/>
    <x v="8"/>
    <x v="963"/>
    <x v="963"/>
  </r>
  <r>
    <x v="964"/>
    <x v="964"/>
    <x v="963"/>
    <x v="74"/>
    <x v="701"/>
    <x v="2"/>
    <x v="5"/>
    <x v="5"/>
    <x v="964"/>
    <x v="964"/>
    <x v="0"/>
    <x v="60"/>
    <x v="1"/>
    <x v="8"/>
    <x v="60"/>
    <x v="713"/>
    <x v="2"/>
    <x v="8"/>
    <x v="964"/>
    <x v="964"/>
  </r>
  <r>
    <x v="965"/>
    <x v="965"/>
    <x v="964"/>
    <x v="31"/>
    <x v="501"/>
    <x v="2"/>
    <x v="0"/>
    <x v="0"/>
    <x v="965"/>
    <x v="965"/>
    <x v="0"/>
    <x v="79"/>
    <x v="1"/>
    <x v="8"/>
    <x v="60"/>
    <x v="714"/>
    <x v="2"/>
    <x v="8"/>
    <x v="965"/>
    <x v="965"/>
  </r>
  <r>
    <x v="966"/>
    <x v="966"/>
    <x v="965"/>
    <x v="14"/>
    <x v="702"/>
    <x v="2"/>
    <x v="0"/>
    <x v="0"/>
    <x v="966"/>
    <x v="966"/>
    <x v="0"/>
    <x v="209"/>
    <x v="1"/>
    <x v="8"/>
    <x v="77"/>
    <x v="715"/>
    <x v="2"/>
    <x v="8"/>
    <x v="966"/>
    <x v="966"/>
  </r>
  <r>
    <x v="967"/>
    <x v="967"/>
    <x v="966"/>
    <x v="22"/>
    <x v="703"/>
    <x v="2"/>
    <x v="0"/>
    <x v="0"/>
    <x v="967"/>
    <x v="967"/>
    <x v="0"/>
    <x v="75"/>
    <x v="1"/>
    <x v="8"/>
    <x v="82"/>
    <x v="716"/>
    <x v="2"/>
    <x v="8"/>
    <x v="967"/>
    <x v="967"/>
  </r>
  <r>
    <x v="968"/>
    <x v="968"/>
    <x v="967"/>
    <x v="6"/>
    <x v="437"/>
    <x v="2"/>
    <x v="0"/>
    <x v="0"/>
    <x v="968"/>
    <x v="968"/>
    <x v="0"/>
    <x v="80"/>
    <x v="1"/>
    <x v="8"/>
    <x v="60"/>
    <x v="717"/>
    <x v="2"/>
    <x v="8"/>
    <x v="968"/>
    <x v="968"/>
  </r>
  <r>
    <x v="969"/>
    <x v="969"/>
    <x v="968"/>
    <x v="11"/>
    <x v="704"/>
    <x v="2"/>
    <x v="14"/>
    <x v="10"/>
    <x v="969"/>
    <x v="969"/>
    <x v="0"/>
    <x v="202"/>
    <x v="1"/>
    <x v="8"/>
    <x v="153"/>
    <x v="718"/>
    <x v="2"/>
    <x v="8"/>
    <x v="969"/>
    <x v="969"/>
  </r>
  <r>
    <x v="970"/>
    <x v="970"/>
    <x v="969"/>
    <x v="10"/>
    <x v="705"/>
    <x v="2"/>
    <x v="5"/>
    <x v="5"/>
    <x v="970"/>
    <x v="970"/>
    <x v="0"/>
    <x v="25"/>
    <x v="1"/>
    <x v="8"/>
    <x v="132"/>
    <x v="719"/>
    <x v="2"/>
    <x v="8"/>
    <x v="970"/>
    <x v="970"/>
  </r>
  <r>
    <x v="971"/>
    <x v="971"/>
    <x v="970"/>
    <x v="57"/>
    <x v="706"/>
    <x v="2"/>
    <x v="0"/>
    <x v="0"/>
    <x v="971"/>
    <x v="971"/>
    <x v="0"/>
    <x v="81"/>
    <x v="1"/>
    <x v="8"/>
    <x v="50"/>
    <x v="720"/>
    <x v="2"/>
    <x v="8"/>
    <x v="971"/>
    <x v="971"/>
  </r>
  <r>
    <x v="972"/>
    <x v="972"/>
    <x v="971"/>
    <x v="22"/>
    <x v="707"/>
    <x v="2"/>
    <x v="0"/>
    <x v="0"/>
    <x v="972"/>
    <x v="972"/>
    <x v="0"/>
    <x v="43"/>
    <x v="1"/>
    <x v="8"/>
    <x v="131"/>
    <x v="721"/>
    <x v="2"/>
    <x v="8"/>
    <x v="972"/>
    <x v="972"/>
  </r>
  <r>
    <x v="973"/>
    <x v="973"/>
    <x v="972"/>
    <x v="22"/>
    <x v="708"/>
    <x v="2"/>
    <x v="0"/>
    <x v="0"/>
    <x v="973"/>
    <x v="973"/>
    <x v="0"/>
    <x v="22"/>
    <x v="1"/>
    <x v="8"/>
    <x v="53"/>
    <x v="722"/>
    <x v="2"/>
    <x v="8"/>
    <x v="973"/>
    <x v="973"/>
  </r>
  <r>
    <x v="974"/>
    <x v="974"/>
    <x v="973"/>
    <x v="63"/>
    <x v="668"/>
    <x v="2"/>
    <x v="0"/>
    <x v="0"/>
    <x v="974"/>
    <x v="974"/>
    <x v="0"/>
    <x v="83"/>
    <x v="1"/>
    <x v="8"/>
    <x v="60"/>
    <x v="723"/>
    <x v="2"/>
    <x v="8"/>
    <x v="974"/>
    <x v="974"/>
  </r>
  <r>
    <x v="975"/>
    <x v="975"/>
    <x v="974"/>
    <x v="57"/>
    <x v="709"/>
    <x v="2"/>
    <x v="0"/>
    <x v="0"/>
    <x v="975"/>
    <x v="975"/>
    <x v="0"/>
    <x v="54"/>
    <x v="1"/>
    <x v="8"/>
    <x v="56"/>
    <x v="724"/>
    <x v="2"/>
    <x v="8"/>
    <x v="975"/>
    <x v="975"/>
  </r>
  <r>
    <x v="976"/>
    <x v="976"/>
    <x v="975"/>
    <x v="60"/>
    <x v="710"/>
    <x v="2"/>
    <x v="2"/>
    <x v="2"/>
    <x v="976"/>
    <x v="976"/>
    <x v="0"/>
    <x v="59"/>
    <x v="1"/>
    <x v="8"/>
    <x v="53"/>
    <x v="725"/>
    <x v="2"/>
    <x v="8"/>
    <x v="976"/>
    <x v="976"/>
  </r>
  <r>
    <x v="977"/>
    <x v="977"/>
    <x v="976"/>
    <x v="200"/>
    <x v="711"/>
    <x v="2"/>
    <x v="15"/>
    <x v="3"/>
    <x v="977"/>
    <x v="977"/>
    <x v="0"/>
    <x v="8"/>
    <x v="1"/>
    <x v="8"/>
    <x v="122"/>
    <x v="726"/>
    <x v="2"/>
    <x v="8"/>
    <x v="977"/>
    <x v="977"/>
  </r>
  <r>
    <x v="978"/>
    <x v="978"/>
    <x v="977"/>
    <x v="201"/>
    <x v="712"/>
    <x v="2"/>
    <x v="11"/>
    <x v="9"/>
    <x v="978"/>
    <x v="978"/>
    <x v="0"/>
    <x v="252"/>
    <x v="1"/>
    <x v="8"/>
    <x v="80"/>
    <x v="727"/>
    <x v="2"/>
    <x v="8"/>
    <x v="978"/>
    <x v="978"/>
  </r>
  <r>
    <x v="979"/>
    <x v="979"/>
    <x v="978"/>
    <x v="19"/>
    <x v="713"/>
    <x v="2"/>
    <x v="0"/>
    <x v="0"/>
    <x v="979"/>
    <x v="979"/>
    <x v="0"/>
    <x v="93"/>
    <x v="1"/>
    <x v="8"/>
    <x v="154"/>
    <x v="728"/>
    <x v="2"/>
    <x v="8"/>
    <x v="979"/>
    <x v="979"/>
  </r>
  <r>
    <x v="980"/>
    <x v="980"/>
    <x v="979"/>
    <x v="3"/>
    <x v="714"/>
    <x v="2"/>
    <x v="0"/>
    <x v="0"/>
    <x v="980"/>
    <x v="980"/>
    <x v="0"/>
    <x v="162"/>
    <x v="1"/>
    <x v="8"/>
    <x v="77"/>
    <x v="729"/>
    <x v="2"/>
    <x v="8"/>
    <x v="980"/>
    <x v="980"/>
  </r>
  <r>
    <x v="981"/>
    <x v="981"/>
    <x v="980"/>
    <x v="150"/>
    <x v="143"/>
    <x v="2"/>
    <x v="0"/>
    <x v="0"/>
    <x v="981"/>
    <x v="981"/>
    <x v="0"/>
    <x v="80"/>
    <x v="1"/>
    <x v="8"/>
    <x v="50"/>
    <x v="730"/>
    <x v="2"/>
    <x v="8"/>
    <x v="981"/>
    <x v="981"/>
  </r>
  <r>
    <x v="982"/>
    <x v="982"/>
    <x v="981"/>
    <x v="178"/>
    <x v="158"/>
    <x v="2"/>
    <x v="0"/>
    <x v="0"/>
    <x v="982"/>
    <x v="982"/>
    <x v="0"/>
    <x v="83"/>
    <x v="1"/>
    <x v="8"/>
    <x v="50"/>
    <x v="120"/>
    <x v="2"/>
    <x v="8"/>
    <x v="982"/>
    <x v="982"/>
  </r>
  <r>
    <x v="983"/>
    <x v="983"/>
    <x v="982"/>
    <x v="202"/>
    <x v="715"/>
    <x v="2"/>
    <x v="3"/>
    <x v="3"/>
    <x v="983"/>
    <x v="983"/>
    <x v="0"/>
    <x v="122"/>
    <x v="1"/>
    <x v="8"/>
    <x v="75"/>
    <x v="731"/>
    <x v="2"/>
    <x v="8"/>
    <x v="983"/>
    <x v="983"/>
  </r>
  <r>
    <x v="984"/>
    <x v="984"/>
    <x v="983"/>
    <x v="3"/>
    <x v="437"/>
    <x v="2"/>
    <x v="0"/>
    <x v="0"/>
    <x v="984"/>
    <x v="984"/>
    <x v="0"/>
    <x v="83"/>
    <x v="1"/>
    <x v="8"/>
    <x v="60"/>
    <x v="732"/>
    <x v="2"/>
    <x v="8"/>
    <x v="984"/>
    <x v="984"/>
  </r>
  <r>
    <x v="985"/>
    <x v="985"/>
    <x v="984"/>
    <x v="11"/>
    <x v="716"/>
    <x v="2"/>
    <x v="12"/>
    <x v="3"/>
    <x v="985"/>
    <x v="985"/>
    <x v="0"/>
    <x v="23"/>
    <x v="1"/>
    <x v="8"/>
    <x v="52"/>
    <x v="733"/>
    <x v="2"/>
    <x v="8"/>
    <x v="985"/>
    <x v="985"/>
  </r>
  <r>
    <x v="986"/>
    <x v="986"/>
    <x v="985"/>
    <x v="22"/>
    <x v="567"/>
    <x v="2"/>
    <x v="1"/>
    <x v="1"/>
    <x v="986"/>
    <x v="986"/>
    <x v="0"/>
    <x v="23"/>
    <x v="1"/>
    <x v="8"/>
    <x v="55"/>
    <x v="734"/>
    <x v="2"/>
    <x v="8"/>
    <x v="986"/>
    <x v="986"/>
  </r>
  <r>
    <x v="987"/>
    <x v="987"/>
    <x v="986"/>
    <x v="63"/>
    <x v="717"/>
    <x v="2"/>
    <x v="9"/>
    <x v="3"/>
    <x v="987"/>
    <x v="987"/>
    <x v="0"/>
    <x v="14"/>
    <x v="1"/>
    <x v="8"/>
    <x v="55"/>
    <x v="735"/>
    <x v="2"/>
    <x v="8"/>
    <x v="987"/>
    <x v="987"/>
  </r>
  <r>
    <x v="988"/>
    <x v="988"/>
    <x v="987"/>
    <x v="10"/>
    <x v="117"/>
    <x v="2"/>
    <x v="13"/>
    <x v="3"/>
    <x v="988"/>
    <x v="988"/>
    <x v="0"/>
    <x v="78"/>
    <x v="1"/>
    <x v="8"/>
    <x v="50"/>
    <x v="121"/>
    <x v="2"/>
    <x v="8"/>
    <x v="988"/>
    <x v="988"/>
  </r>
  <r>
    <x v="989"/>
    <x v="989"/>
    <x v="988"/>
    <x v="3"/>
    <x v="718"/>
    <x v="2"/>
    <x v="0"/>
    <x v="0"/>
    <x v="989"/>
    <x v="989"/>
    <x v="0"/>
    <x v="58"/>
    <x v="1"/>
    <x v="8"/>
    <x v="123"/>
    <x v="736"/>
    <x v="2"/>
    <x v="8"/>
    <x v="989"/>
    <x v="989"/>
  </r>
  <r>
    <x v="990"/>
    <x v="990"/>
    <x v="989"/>
    <x v="31"/>
    <x v="375"/>
    <x v="2"/>
    <x v="0"/>
    <x v="0"/>
    <x v="990"/>
    <x v="990"/>
    <x v="0"/>
    <x v="84"/>
    <x v="1"/>
    <x v="8"/>
    <x v="50"/>
    <x v="31"/>
    <x v="2"/>
    <x v="8"/>
    <x v="990"/>
    <x v="990"/>
  </r>
  <r>
    <x v="991"/>
    <x v="991"/>
    <x v="990"/>
    <x v="10"/>
    <x v="719"/>
    <x v="2"/>
    <x v="1"/>
    <x v="1"/>
    <x v="991"/>
    <x v="991"/>
    <x v="0"/>
    <x v="63"/>
    <x v="1"/>
    <x v="8"/>
    <x v="65"/>
    <x v="737"/>
    <x v="2"/>
    <x v="8"/>
    <x v="991"/>
    <x v="991"/>
  </r>
  <r>
    <x v="992"/>
    <x v="992"/>
    <x v="991"/>
    <x v="57"/>
    <x v="720"/>
    <x v="2"/>
    <x v="0"/>
    <x v="0"/>
    <x v="992"/>
    <x v="992"/>
    <x v="0"/>
    <x v="80"/>
    <x v="1"/>
    <x v="8"/>
    <x v="50"/>
    <x v="738"/>
    <x v="2"/>
    <x v="8"/>
    <x v="992"/>
    <x v="992"/>
  </r>
  <r>
    <x v="993"/>
    <x v="993"/>
    <x v="992"/>
    <x v="54"/>
    <x v="721"/>
    <x v="2"/>
    <x v="0"/>
    <x v="0"/>
    <x v="993"/>
    <x v="993"/>
    <x v="0"/>
    <x v="193"/>
    <x v="1"/>
    <x v="8"/>
    <x v="78"/>
    <x v="739"/>
    <x v="2"/>
    <x v="8"/>
    <x v="993"/>
    <x v="993"/>
  </r>
  <r>
    <x v="994"/>
    <x v="994"/>
    <x v="993"/>
    <x v="61"/>
    <x v="722"/>
    <x v="2"/>
    <x v="0"/>
    <x v="0"/>
    <x v="994"/>
    <x v="994"/>
    <x v="0"/>
    <x v="202"/>
    <x v="1"/>
    <x v="8"/>
    <x v="53"/>
    <x v="740"/>
    <x v="2"/>
    <x v="8"/>
    <x v="994"/>
    <x v="994"/>
  </r>
  <r>
    <x v="995"/>
    <x v="995"/>
    <x v="994"/>
    <x v="3"/>
    <x v="723"/>
    <x v="2"/>
    <x v="0"/>
    <x v="0"/>
    <x v="995"/>
    <x v="995"/>
    <x v="0"/>
    <x v="82"/>
    <x v="1"/>
    <x v="8"/>
    <x v="113"/>
    <x v="741"/>
    <x v="2"/>
    <x v="8"/>
    <x v="995"/>
    <x v="995"/>
  </r>
  <r>
    <x v="996"/>
    <x v="996"/>
    <x v="995"/>
    <x v="23"/>
    <x v="654"/>
    <x v="2"/>
    <x v="0"/>
    <x v="0"/>
    <x v="996"/>
    <x v="996"/>
    <x v="0"/>
    <x v="81"/>
    <x v="1"/>
    <x v="8"/>
    <x v="53"/>
    <x v="31"/>
    <x v="2"/>
    <x v="8"/>
    <x v="996"/>
    <x v="996"/>
  </r>
  <r>
    <x v="997"/>
    <x v="997"/>
    <x v="996"/>
    <x v="10"/>
    <x v="654"/>
    <x v="2"/>
    <x v="0"/>
    <x v="0"/>
    <x v="997"/>
    <x v="997"/>
    <x v="0"/>
    <x v="22"/>
    <x v="1"/>
    <x v="8"/>
    <x v="60"/>
    <x v="742"/>
    <x v="2"/>
    <x v="8"/>
    <x v="997"/>
    <x v="997"/>
  </r>
  <r>
    <x v="998"/>
    <x v="998"/>
    <x v="997"/>
    <x v="127"/>
    <x v="724"/>
    <x v="2"/>
    <x v="5"/>
    <x v="5"/>
    <x v="998"/>
    <x v="998"/>
    <x v="0"/>
    <x v="194"/>
    <x v="1"/>
    <x v="8"/>
    <x v="155"/>
    <x v="743"/>
    <x v="2"/>
    <x v="8"/>
    <x v="998"/>
    <x v="998"/>
  </r>
  <r>
    <x v="999"/>
    <x v="999"/>
    <x v="998"/>
    <x v="60"/>
    <x v="725"/>
    <x v="2"/>
    <x v="5"/>
    <x v="5"/>
    <x v="999"/>
    <x v="999"/>
    <x v="0"/>
    <x v="244"/>
    <x v="1"/>
    <x v="8"/>
    <x v="59"/>
    <x v="744"/>
    <x v="2"/>
    <x v="8"/>
    <x v="999"/>
    <x v="999"/>
  </r>
  <r>
    <x v="1000"/>
    <x v="1000"/>
    <x v="999"/>
    <x v="203"/>
    <x v="726"/>
    <x v="1"/>
    <x v="0"/>
    <x v="0"/>
    <x v="1000"/>
    <x v="1000"/>
    <x v="0"/>
    <x v="79"/>
    <x v="1"/>
    <x v="8"/>
    <x v="53"/>
    <x v="745"/>
    <x v="2"/>
    <x v="8"/>
    <x v="1000"/>
    <x v="1000"/>
  </r>
  <r>
    <x v="1001"/>
    <x v="1001"/>
    <x v="1000"/>
    <x v="10"/>
    <x v="107"/>
    <x v="1"/>
    <x v="1"/>
    <x v="1"/>
    <x v="1001"/>
    <x v="1001"/>
    <x v="0"/>
    <x v="80"/>
    <x v="1"/>
    <x v="8"/>
    <x v="3"/>
    <x v="746"/>
    <x v="2"/>
    <x v="8"/>
    <x v="1001"/>
    <x v="1001"/>
  </r>
  <r>
    <x v="1002"/>
    <x v="1002"/>
    <x v="1001"/>
    <x v="204"/>
    <x v="727"/>
    <x v="1"/>
    <x v="0"/>
    <x v="0"/>
    <x v="1002"/>
    <x v="1002"/>
    <x v="0"/>
    <x v="19"/>
    <x v="1"/>
    <x v="8"/>
    <x v="75"/>
    <x v="747"/>
    <x v="2"/>
    <x v="8"/>
    <x v="1002"/>
    <x v="1002"/>
  </r>
  <r>
    <x v="1003"/>
    <x v="1003"/>
    <x v="1002"/>
    <x v="22"/>
    <x v="728"/>
    <x v="1"/>
    <x v="6"/>
    <x v="3"/>
    <x v="1003"/>
    <x v="1003"/>
    <x v="0"/>
    <x v="41"/>
    <x v="1"/>
    <x v="8"/>
    <x v="63"/>
    <x v="748"/>
    <x v="2"/>
    <x v="8"/>
    <x v="1003"/>
    <x v="1003"/>
  </r>
  <r>
    <x v="1004"/>
    <x v="1004"/>
    <x v="1003"/>
    <x v="31"/>
    <x v="729"/>
    <x v="1"/>
    <x v="0"/>
    <x v="0"/>
    <x v="1004"/>
    <x v="1004"/>
    <x v="0"/>
    <x v="195"/>
    <x v="1"/>
    <x v="8"/>
    <x v="133"/>
    <x v="749"/>
    <x v="2"/>
    <x v="8"/>
    <x v="1004"/>
    <x v="1004"/>
  </r>
  <r>
    <x v="1005"/>
    <x v="1005"/>
    <x v="1004"/>
    <x v="61"/>
    <x v="730"/>
    <x v="1"/>
    <x v="0"/>
    <x v="0"/>
    <x v="1005"/>
    <x v="1005"/>
    <x v="0"/>
    <x v="253"/>
    <x v="1"/>
    <x v="8"/>
    <x v="150"/>
    <x v="750"/>
    <x v="2"/>
    <x v="8"/>
    <x v="1005"/>
    <x v="1005"/>
  </r>
  <r>
    <x v="1006"/>
    <x v="1006"/>
    <x v="1005"/>
    <x v="23"/>
    <x v="731"/>
    <x v="1"/>
    <x v="0"/>
    <x v="0"/>
    <x v="1006"/>
    <x v="1006"/>
    <x v="0"/>
    <x v="22"/>
    <x v="1"/>
    <x v="8"/>
    <x v="52"/>
    <x v="751"/>
    <x v="2"/>
    <x v="8"/>
    <x v="1006"/>
    <x v="1006"/>
  </r>
  <r>
    <x v="1007"/>
    <x v="1007"/>
    <x v="1006"/>
    <x v="11"/>
    <x v="732"/>
    <x v="1"/>
    <x v="0"/>
    <x v="0"/>
    <x v="1007"/>
    <x v="1007"/>
    <x v="0"/>
    <x v="88"/>
    <x v="1"/>
    <x v="8"/>
    <x v="156"/>
    <x v="752"/>
    <x v="2"/>
    <x v="8"/>
    <x v="1007"/>
    <x v="1007"/>
  </r>
  <r>
    <x v="1008"/>
    <x v="1008"/>
    <x v="1007"/>
    <x v="205"/>
    <x v="156"/>
    <x v="1"/>
    <x v="14"/>
    <x v="10"/>
    <x v="1008"/>
    <x v="1008"/>
    <x v="0"/>
    <x v="29"/>
    <x v="1"/>
    <x v="8"/>
    <x v="50"/>
    <x v="404"/>
    <x v="2"/>
    <x v="8"/>
    <x v="1008"/>
    <x v="1008"/>
  </r>
  <r>
    <x v="1009"/>
    <x v="1009"/>
    <x v="1008"/>
    <x v="63"/>
    <x v="733"/>
    <x v="1"/>
    <x v="0"/>
    <x v="0"/>
    <x v="1009"/>
    <x v="1009"/>
    <x v="0"/>
    <x v="21"/>
    <x v="1"/>
    <x v="8"/>
    <x v="55"/>
    <x v="177"/>
    <x v="2"/>
    <x v="8"/>
    <x v="1009"/>
    <x v="1009"/>
  </r>
  <r>
    <x v="1010"/>
    <x v="1010"/>
    <x v="1009"/>
    <x v="206"/>
    <x v="734"/>
    <x v="1"/>
    <x v="0"/>
    <x v="0"/>
    <x v="1010"/>
    <x v="1010"/>
    <x v="0"/>
    <x v="80"/>
    <x v="1"/>
    <x v="8"/>
    <x v="50"/>
    <x v="687"/>
    <x v="2"/>
    <x v="8"/>
    <x v="1010"/>
    <x v="1010"/>
  </r>
  <r>
    <x v="1011"/>
    <x v="1011"/>
    <x v="1010"/>
    <x v="22"/>
    <x v="735"/>
    <x v="1"/>
    <x v="0"/>
    <x v="0"/>
    <x v="1011"/>
    <x v="1011"/>
    <x v="0"/>
    <x v="29"/>
    <x v="1"/>
    <x v="8"/>
    <x v="50"/>
    <x v="753"/>
    <x v="2"/>
    <x v="8"/>
    <x v="1011"/>
    <x v="1011"/>
  </r>
  <r>
    <x v="1012"/>
    <x v="1012"/>
    <x v="1011"/>
    <x v="10"/>
    <x v="736"/>
    <x v="1"/>
    <x v="0"/>
    <x v="0"/>
    <x v="1012"/>
    <x v="1012"/>
    <x v="0"/>
    <x v="254"/>
    <x v="1"/>
    <x v="8"/>
    <x v="157"/>
    <x v="754"/>
    <x v="2"/>
    <x v="8"/>
    <x v="1012"/>
    <x v="1012"/>
  </r>
  <r>
    <x v="1013"/>
    <x v="1013"/>
    <x v="1012"/>
    <x v="31"/>
    <x v="737"/>
    <x v="1"/>
    <x v="0"/>
    <x v="0"/>
    <x v="1013"/>
    <x v="1013"/>
    <x v="0"/>
    <x v="240"/>
    <x v="1"/>
    <x v="8"/>
    <x v="131"/>
    <x v="755"/>
    <x v="2"/>
    <x v="8"/>
    <x v="1013"/>
    <x v="1013"/>
  </r>
  <r>
    <x v="1014"/>
    <x v="1014"/>
    <x v="1013"/>
    <x v="3"/>
    <x v="738"/>
    <x v="1"/>
    <x v="0"/>
    <x v="0"/>
    <x v="1014"/>
    <x v="1014"/>
    <x v="0"/>
    <x v="38"/>
    <x v="1"/>
    <x v="8"/>
    <x v="134"/>
    <x v="756"/>
    <x v="2"/>
    <x v="8"/>
    <x v="1014"/>
    <x v="1014"/>
  </r>
  <r>
    <x v="1015"/>
    <x v="1015"/>
    <x v="1014"/>
    <x v="7"/>
    <x v="739"/>
    <x v="1"/>
    <x v="16"/>
    <x v="11"/>
    <x v="1015"/>
    <x v="1015"/>
    <x v="0"/>
    <x v="79"/>
    <x v="1"/>
    <x v="8"/>
    <x v="56"/>
    <x v="375"/>
    <x v="2"/>
    <x v="8"/>
    <x v="1015"/>
    <x v="1015"/>
  </r>
  <r>
    <x v="1016"/>
    <x v="1016"/>
    <x v="1015"/>
    <x v="57"/>
    <x v="740"/>
    <x v="1"/>
    <x v="0"/>
    <x v="0"/>
    <x v="1016"/>
    <x v="1016"/>
    <x v="0"/>
    <x v="44"/>
    <x v="1"/>
    <x v="8"/>
    <x v="56"/>
    <x v="757"/>
    <x v="2"/>
    <x v="8"/>
    <x v="1016"/>
    <x v="1016"/>
  </r>
  <r>
    <x v="1017"/>
    <x v="1017"/>
    <x v="1016"/>
    <x v="65"/>
    <x v="741"/>
    <x v="1"/>
    <x v="0"/>
    <x v="0"/>
    <x v="1017"/>
    <x v="1017"/>
    <x v="0"/>
    <x v="255"/>
    <x v="1"/>
    <x v="8"/>
    <x v="61"/>
    <x v="758"/>
    <x v="2"/>
    <x v="8"/>
    <x v="1017"/>
    <x v="1017"/>
  </r>
  <r>
    <x v="1018"/>
    <x v="1018"/>
    <x v="1017"/>
    <x v="22"/>
    <x v="742"/>
    <x v="1"/>
    <x v="0"/>
    <x v="0"/>
    <x v="1018"/>
    <x v="1018"/>
    <x v="0"/>
    <x v="63"/>
    <x v="1"/>
    <x v="8"/>
    <x v="56"/>
    <x v="759"/>
    <x v="2"/>
    <x v="8"/>
    <x v="1018"/>
    <x v="1018"/>
  </r>
  <r>
    <x v="1019"/>
    <x v="1019"/>
    <x v="1018"/>
    <x v="101"/>
    <x v="743"/>
    <x v="1"/>
    <x v="0"/>
    <x v="0"/>
    <x v="1019"/>
    <x v="1019"/>
    <x v="0"/>
    <x v="256"/>
    <x v="1"/>
    <x v="8"/>
    <x v="153"/>
    <x v="454"/>
    <x v="2"/>
    <x v="8"/>
    <x v="1019"/>
    <x v="1019"/>
  </r>
  <r>
    <x v="1020"/>
    <x v="1020"/>
    <x v="1019"/>
    <x v="207"/>
    <x v="744"/>
    <x v="0"/>
    <x v="5"/>
    <x v="5"/>
    <x v="1020"/>
    <x v="1020"/>
    <x v="0"/>
    <x v="209"/>
    <x v="0"/>
    <x v="15"/>
    <x v="158"/>
    <x v="760"/>
    <x v="4"/>
    <x v="15"/>
    <x v="1020"/>
    <x v="1020"/>
  </r>
  <r>
    <x v="1021"/>
    <x v="1021"/>
    <x v="1020"/>
    <x v="9"/>
    <x v="745"/>
    <x v="0"/>
    <x v="0"/>
    <x v="0"/>
    <x v="1021"/>
    <x v="1021"/>
    <x v="1"/>
    <x v="257"/>
    <x v="0"/>
    <x v="15"/>
    <x v="159"/>
    <x v="761"/>
    <x v="4"/>
    <x v="15"/>
    <x v="1021"/>
    <x v="1021"/>
  </r>
  <r>
    <x v="1022"/>
    <x v="1022"/>
    <x v="1021"/>
    <x v="13"/>
    <x v="746"/>
    <x v="0"/>
    <x v="0"/>
    <x v="0"/>
    <x v="1022"/>
    <x v="1022"/>
    <x v="1"/>
    <x v="142"/>
    <x v="0"/>
    <x v="15"/>
    <x v="41"/>
    <x v="762"/>
    <x v="4"/>
    <x v="15"/>
    <x v="1022"/>
    <x v="1022"/>
  </r>
  <r>
    <x v="1023"/>
    <x v="1023"/>
    <x v="1022"/>
    <x v="13"/>
    <x v="747"/>
    <x v="0"/>
    <x v="1"/>
    <x v="1"/>
    <x v="1023"/>
    <x v="1023"/>
    <x v="0"/>
    <x v="132"/>
    <x v="0"/>
    <x v="15"/>
    <x v="160"/>
    <x v="763"/>
    <x v="4"/>
    <x v="15"/>
    <x v="1023"/>
    <x v="1023"/>
  </r>
  <r>
    <x v="1024"/>
    <x v="1024"/>
    <x v="1023"/>
    <x v="22"/>
    <x v="748"/>
    <x v="0"/>
    <x v="11"/>
    <x v="9"/>
    <x v="1024"/>
    <x v="1024"/>
    <x v="1"/>
    <x v="42"/>
    <x v="0"/>
    <x v="15"/>
    <x v="17"/>
    <x v="764"/>
    <x v="4"/>
    <x v="15"/>
    <x v="1024"/>
    <x v="1024"/>
  </r>
  <r>
    <x v="1025"/>
    <x v="1025"/>
    <x v="1024"/>
    <x v="54"/>
    <x v="749"/>
    <x v="0"/>
    <x v="0"/>
    <x v="0"/>
    <x v="1025"/>
    <x v="1025"/>
    <x v="1"/>
    <x v="258"/>
    <x v="0"/>
    <x v="15"/>
    <x v="5"/>
    <x v="765"/>
    <x v="4"/>
    <x v="15"/>
    <x v="1025"/>
    <x v="1025"/>
  </r>
  <r>
    <x v="1026"/>
    <x v="1026"/>
    <x v="1025"/>
    <x v="39"/>
    <x v="750"/>
    <x v="0"/>
    <x v="1"/>
    <x v="1"/>
    <x v="1026"/>
    <x v="1026"/>
    <x v="1"/>
    <x v="259"/>
    <x v="0"/>
    <x v="15"/>
    <x v="8"/>
    <x v="766"/>
    <x v="4"/>
    <x v="15"/>
    <x v="1026"/>
    <x v="1026"/>
  </r>
  <r>
    <x v="1027"/>
    <x v="1027"/>
    <x v="1026"/>
    <x v="208"/>
    <x v="751"/>
    <x v="0"/>
    <x v="0"/>
    <x v="0"/>
    <x v="1027"/>
    <x v="1027"/>
    <x v="1"/>
    <x v="112"/>
    <x v="0"/>
    <x v="15"/>
    <x v="33"/>
    <x v="767"/>
    <x v="4"/>
    <x v="15"/>
    <x v="1027"/>
    <x v="1027"/>
  </r>
  <r>
    <x v="1028"/>
    <x v="1028"/>
    <x v="1027"/>
    <x v="3"/>
    <x v="752"/>
    <x v="0"/>
    <x v="1"/>
    <x v="1"/>
    <x v="1028"/>
    <x v="1028"/>
    <x v="1"/>
    <x v="260"/>
    <x v="0"/>
    <x v="15"/>
    <x v="16"/>
    <x v="768"/>
    <x v="4"/>
    <x v="15"/>
    <x v="1028"/>
    <x v="1028"/>
  </r>
  <r>
    <x v="1029"/>
    <x v="1029"/>
    <x v="1028"/>
    <x v="3"/>
    <x v="753"/>
    <x v="0"/>
    <x v="11"/>
    <x v="9"/>
    <x v="1029"/>
    <x v="1029"/>
    <x v="0"/>
    <x v="261"/>
    <x v="0"/>
    <x v="15"/>
    <x v="20"/>
    <x v="769"/>
    <x v="4"/>
    <x v="15"/>
    <x v="1029"/>
    <x v="1029"/>
  </r>
  <r>
    <x v="1030"/>
    <x v="1030"/>
    <x v="1029"/>
    <x v="13"/>
    <x v="754"/>
    <x v="0"/>
    <x v="0"/>
    <x v="0"/>
    <x v="1030"/>
    <x v="1030"/>
    <x v="0"/>
    <x v="180"/>
    <x v="0"/>
    <x v="15"/>
    <x v="161"/>
    <x v="770"/>
    <x v="4"/>
    <x v="15"/>
    <x v="1030"/>
    <x v="1030"/>
  </r>
  <r>
    <x v="1031"/>
    <x v="1031"/>
    <x v="1030"/>
    <x v="3"/>
    <x v="755"/>
    <x v="0"/>
    <x v="0"/>
    <x v="0"/>
    <x v="1031"/>
    <x v="1031"/>
    <x v="0"/>
    <x v="221"/>
    <x v="0"/>
    <x v="15"/>
    <x v="13"/>
    <x v="771"/>
    <x v="4"/>
    <x v="15"/>
    <x v="1031"/>
    <x v="1031"/>
  </r>
  <r>
    <x v="1032"/>
    <x v="1032"/>
    <x v="1031"/>
    <x v="105"/>
    <x v="756"/>
    <x v="0"/>
    <x v="0"/>
    <x v="0"/>
    <x v="1032"/>
    <x v="1032"/>
    <x v="0"/>
    <x v="93"/>
    <x v="0"/>
    <x v="15"/>
    <x v="29"/>
    <x v="772"/>
    <x v="4"/>
    <x v="15"/>
    <x v="1032"/>
    <x v="1032"/>
  </r>
  <r>
    <x v="1033"/>
    <x v="1033"/>
    <x v="1032"/>
    <x v="209"/>
    <x v="432"/>
    <x v="0"/>
    <x v="1"/>
    <x v="1"/>
    <x v="1033"/>
    <x v="1033"/>
    <x v="0"/>
    <x v="74"/>
    <x v="0"/>
    <x v="15"/>
    <x v="33"/>
    <x v="96"/>
    <x v="4"/>
    <x v="15"/>
    <x v="1033"/>
    <x v="1033"/>
  </r>
  <r>
    <x v="1034"/>
    <x v="1034"/>
    <x v="1033"/>
    <x v="10"/>
    <x v="757"/>
    <x v="0"/>
    <x v="0"/>
    <x v="0"/>
    <x v="1034"/>
    <x v="1034"/>
    <x v="0"/>
    <x v="262"/>
    <x v="0"/>
    <x v="15"/>
    <x v="22"/>
    <x v="773"/>
    <x v="4"/>
    <x v="15"/>
    <x v="1034"/>
    <x v="1034"/>
  </r>
  <r>
    <x v="1035"/>
    <x v="1035"/>
    <x v="1034"/>
    <x v="210"/>
    <x v="758"/>
    <x v="0"/>
    <x v="0"/>
    <x v="0"/>
    <x v="1035"/>
    <x v="1035"/>
    <x v="0"/>
    <x v="88"/>
    <x v="0"/>
    <x v="15"/>
    <x v="29"/>
    <x v="774"/>
    <x v="4"/>
    <x v="15"/>
    <x v="1035"/>
    <x v="1035"/>
  </r>
  <r>
    <x v="1036"/>
    <x v="1036"/>
    <x v="1035"/>
    <x v="37"/>
    <x v="759"/>
    <x v="0"/>
    <x v="0"/>
    <x v="0"/>
    <x v="1036"/>
    <x v="1036"/>
    <x v="0"/>
    <x v="263"/>
    <x v="0"/>
    <x v="15"/>
    <x v="20"/>
    <x v="775"/>
    <x v="4"/>
    <x v="15"/>
    <x v="1036"/>
    <x v="1036"/>
  </r>
  <r>
    <x v="1037"/>
    <x v="1037"/>
    <x v="1036"/>
    <x v="28"/>
    <x v="760"/>
    <x v="0"/>
    <x v="0"/>
    <x v="0"/>
    <x v="1037"/>
    <x v="1037"/>
    <x v="0"/>
    <x v="64"/>
    <x v="0"/>
    <x v="15"/>
    <x v="21"/>
    <x v="776"/>
    <x v="4"/>
    <x v="15"/>
    <x v="1037"/>
    <x v="1037"/>
  </r>
  <r>
    <x v="1038"/>
    <x v="1038"/>
    <x v="1037"/>
    <x v="15"/>
    <x v="761"/>
    <x v="0"/>
    <x v="0"/>
    <x v="0"/>
    <x v="1038"/>
    <x v="1038"/>
    <x v="0"/>
    <x v="42"/>
    <x v="0"/>
    <x v="15"/>
    <x v="14"/>
    <x v="777"/>
    <x v="4"/>
    <x v="15"/>
    <x v="1038"/>
    <x v="1038"/>
  </r>
  <r>
    <x v="1039"/>
    <x v="1039"/>
    <x v="1038"/>
    <x v="2"/>
    <x v="762"/>
    <x v="0"/>
    <x v="0"/>
    <x v="0"/>
    <x v="1039"/>
    <x v="1039"/>
    <x v="0"/>
    <x v="209"/>
    <x v="0"/>
    <x v="15"/>
    <x v="30"/>
    <x v="778"/>
    <x v="4"/>
    <x v="15"/>
    <x v="1039"/>
    <x v="1039"/>
  </r>
  <r>
    <x v="1040"/>
    <x v="1040"/>
    <x v="1039"/>
    <x v="94"/>
    <x v="156"/>
    <x v="1"/>
    <x v="0"/>
    <x v="0"/>
    <x v="1040"/>
    <x v="1040"/>
    <x v="0"/>
    <x v="29"/>
    <x v="1"/>
    <x v="16"/>
    <x v="50"/>
    <x v="404"/>
    <x v="5"/>
    <x v="16"/>
    <x v="1040"/>
    <x v="1040"/>
  </r>
  <r>
    <x v="1041"/>
    <x v="1041"/>
    <x v="1040"/>
    <x v="45"/>
    <x v="117"/>
    <x v="1"/>
    <x v="0"/>
    <x v="0"/>
    <x v="1041"/>
    <x v="1041"/>
    <x v="0"/>
    <x v="78"/>
    <x v="1"/>
    <x v="16"/>
    <x v="50"/>
    <x v="121"/>
    <x v="5"/>
    <x v="16"/>
    <x v="1041"/>
    <x v="1041"/>
  </r>
  <r>
    <x v="1042"/>
    <x v="1042"/>
    <x v="1041"/>
    <x v="81"/>
    <x v="115"/>
    <x v="1"/>
    <x v="0"/>
    <x v="0"/>
    <x v="1042"/>
    <x v="1042"/>
    <x v="0"/>
    <x v="29"/>
    <x v="1"/>
    <x v="16"/>
    <x v="53"/>
    <x v="119"/>
    <x v="5"/>
    <x v="16"/>
    <x v="1042"/>
    <x v="1042"/>
  </r>
  <r>
    <x v="1043"/>
    <x v="1043"/>
    <x v="1042"/>
    <x v="57"/>
    <x v="763"/>
    <x v="1"/>
    <x v="0"/>
    <x v="0"/>
    <x v="1043"/>
    <x v="1043"/>
    <x v="0"/>
    <x v="264"/>
    <x v="1"/>
    <x v="16"/>
    <x v="114"/>
    <x v="779"/>
    <x v="5"/>
    <x v="16"/>
    <x v="1043"/>
    <x v="1043"/>
  </r>
  <r>
    <x v="1044"/>
    <x v="1044"/>
    <x v="1043"/>
    <x v="39"/>
    <x v="360"/>
    <x v="1"/>
    <x v="0"/>
    <x v="0"/>
    <x v="1044"/>
    <x v="1044"/>
    <x v="0"/>
    <x v="84"/>
    <x v="1"/>
    <x v="16"/>
    <x v="50"/>
    <x v="362"/>
    <x v="5"/>
    <x v="16"/>
    <x v="1044"/>
    <x v="1044"/>
  </r>
  <r>
    <x v="1045"/>
    <x v="1045"/>
    <x v="1044"/>
    <x v="3"/>
    <x v="764"/>
    <x v="1"/>
    <x v="0"/>
    <x v="0"/>
    <x v="1045"/>
    <x v="1045"/>
    <x v="0"/>
    <x v="22"/>
    <x v="1"/>
    <x v="16"/>
    <x v="56"/>
    <x v="780"/>
    <x v="5"/>
    <x v="16"/>
    <x v="1045"/>
    <x v="1045"/>
  </r>
  <r>
    <x v="1046"/>
    <x v="1046"/>
    <x v="1045"/>
    <x v="9"/>
    <x v="117"/>
    <x v="1"/>
    <x v="12"/>
    <x v="3"/>
    <x v="1046"/>
    <x v="1046"/>
    <x v="0"/>
    <x v="78"/>
    <x v="1"/>
    <x v="16"/>
    <x v="50"/>
    <x v="121"/>
    <x v="5"/>
    <x v="16"/>
    <x v="1046"/>
    <x v="1046"/>
  </r>
  <r>
    <x v="1047"/>
    <x v="1047"/>
    <x v="1046"/>
    <x v="13"/>
    <x v="116"/>
    <x v="1"/>
    <x v="0"/>
    <x v="0"/>
    <x v="1047"/>
    <x v="1047"/>
    <x v="0"/>
    <x v="29"/>
    <x v="1"/>
    <x v="16"/>
    <x v="50"/>
    <x v="120"/>
    <x v="5"/>
    <x v="16"/>
    <x v="1047"/>
    <x v="1047"/>
  </r>
  <r>
    <x v="1048"/>
    <x v="1048"/>
    <x v="1047"/>
    <x v="36"/>
    <x v="719"/>
    <x v="1"/>
    <x v="0"/>
    <x v="0"/>
    <x v="1048"/>
    <x v="1048"/>
    <x v="0"/>
    <x v="80"/>
    <x v="1"/>
    <x v="16"/>
    <x v="60"/>
    <x v="444"/>
    <x v="5"/>
    <x v="16"/>
    <x v="1048"/>
    <x v="1048"/>
  </r>
  <r>
    <x v="1049"/>
    <x v="1049"/>
    <x v="1048"/>
    <x v="14"/>
    <x v="117"/>
    <x v="1"/>
    <x v="0"/>
    <x v="0"/>
    <x v="1049"/>
    <x v="1049"/>
    <x v="0"/>
    <x v="78"/>
    <x v="1"/>
    <x v="16"/>
    <x v="50"/>
    <x v="121"/>
    <x v="5"/>
    <x v="16"/>
    <x v="1049"/>
    <x v="1049"/>
  </r>
  <r>
    <x v="1050"/>
    <x v="1050"/>
    <x v="1049"/>
    <x v="30"/>
    <x v="117"/>
    <x v="1"/>
    <x v="0"/>
    <x v="0"/>
    <x v="1050"/>
    <x v="1050"/>
    <x v="0"/>
    <x v="78"/>
    <x v="1"/>
    <x v="16"/>
    <x v="50"/>
    <x v="121"/>
    <x v="5"/>
    <x v="16"/>
    <x v="1050"/>
    <x v="1050"/>
  </r>
  <r>
    <x v="1051"/>
    <x v="1051"/>
    <x v="1050"/>
    <x v="2"/>
    <x v="117"/>
    <x v="1"/>
    <x v="0"/>
    <x v="0"/>
    <x v="1051"/>
    <x v="1051"/>
    <x v="0"/>
    <x v="78"/>
    <x v="1"/>
    <x v="16"/>
    <x v="50"/>
    <x v="121"/>
    <x v="5"/>
    <x v="16"/>
    <x v="1051"/>
    <x v="1051"/>
  </r>
  <r>
    <x v="1052"/>
    <x v="1052"/>
    <x v="1051"/>
    <x v="211"/>
    <x v="117"/>
    <x v="1"/>
    <x v="0"/>
    <x v="0"/>
    <x v="1052"/>
    <x v="1052"/>
    <x v="0"/>
    <x v="78"/>
    <x v="1"/>
    <x v="16"/>
    <x v="50"/>
    <x v="121"/>
    <x v="5"/>
    <x v="16"/>
    <x v="1052"/>
    <x v="1052"/>
  </r>
  <r>
    <x v="1053"/>
    <x v="1053"/>
    <x v="1052"/>
    <x v="15"/>
    <x v="493"/>
    <x v="1"/>
    <x v="0"/>
    <x v="0"/>
    <x v="1053"/>
    <x v="1053"/>
    <x v="0"/>
    <x v="29"/>
    <x v="1"/>
    <x v="16"/>
    <x v="60"/>
    <x v="2"/>
    <x v="5"/>
    <x v="16"/>
    <x v="1053"/>
    <x v="1053"/>
  </r>
  <r>
    <x v="1054"/>
    <x v="1054"/>
    <x v="1053"/>
    <x v="30"/>
    <x v="117"/>
    <x v="1"/>
    <x v="0"/>
    <x v="0"/>
    <x v="1054"/>
    <x v="1054"/>
    <x v="0"/>
    <x v="78"/>
    <x v="1"/>
    <x v="16"/>
    <x v="50"/>
    <x v="121"/>
    <x v="5"/>
    <x v="16"/>
    <x v="1054"/>
    <x v="1054"/>
  </r>
  <r>
    <x v="1055"/>
    <x v="1055"/>
    <x v="1054"/>
    <x v="8"/>
    <x v="117"/>
    <x v="1"/>
    <x v="0"/>
    <x v="0"/>
    <x v="1055"/>
    <x v="1055"/>
    <x v="0"/>
    <x v="78"/>
    <x v="1"/>
    <x v="16"/>
    <x v="50"/>
    <x v="121"/>
    <x v="5"/>
    <x v="16"/>
    <x v="1055"/>
    <x v="1055"/>
  </r>
  <r>
    <x v="1056"/>
    <x v="1056"/>
    <x v="1055"/>
    <x v="3"/>
    <x v="117"/>
    <x v="1"/>
    <x v="0"/>
    <x v="0"/>
    <x v="1056"/>
    <x v="1056"/>
    <x v="0"/>
    <x v="78"/>
    <x v="1"/>
    <x v="16"/>
    <x v="50"/>
    <x v="121"/>
    <x v="5"/>
    <x v="16"/>
    <x v="1056"/>
    <x v="1056"/>
  </r>
  <r>
    <x v="1057"/>
    <x v="1057"/>
    <x v="1056"/>
    <x v="3"/>
    <x v="117"/>
    <x v="1"/>
    <x v="0"/>
    <x v="0"/>
    <x v="1057"/>
    <x v="1057"/>
    <x v="0"/>
    <x v="78"/>
    <x v="1"/>
    <x v="16"/>
    <x v="50"/>
    <x v="121"/>
    <x v="5"/>
    <x v="16"/>
    <x v="1057"/>
    <x v="1057"/>
  </r>
  <r>
    <x v="1058"/>
    <x v="1058"/>
    <x v="1057"/>
    <x v="79"/>
    <x v="117"/>
    <x v="1"/>
    <x v="0"/>
    <x v="0"/>
    <x v="1058"/>
    <x v="1058"/>
    <x v="0"/>
    <x v="78"/>
    <x v="1"/>
    <x v="16"/>
    <x v="50"/>
    <x v="121"/>
    <x v="5"/>
    <x v="16"/>
    <x v="1058"/>
    <x v="1058"/>
  </r>
  <r>
    <x v="1059"/>
    <x v="1059"/>
    <x v="1058"/>
    <x v="184"/>
    <x v="117"/>
    <x v="1"/>
    <x v="0"/>
    <x v="0"/>
    <x v="1059"/>
    <x v="1059"/>
    <x v="0"/>
    <x v="78"/>
    <x v="1"/>
    <x v="16"/>
    <x v="50"/>
    <x v="121"/>
    <x v="5"/>
    <x v="16"/>
    <x v="1059"/>
    <x v="1059"/>
  </r>
  <r>
    <x v="1060"/>
    <x v="1060"/>
    <x v="1059"/>
    <x v="10"/>
    <x v="155"/>
    <x v="1"/>
    <x v="0"/>
    <x v="0"/>
    <x v="1060"/>
    <x v="1060"/>
    <x v="0"/>
    <x v="29"/>
    <x v="1"/>
    <x v="16"/>
    <x v="60"/>
    <x v="73"/>
    <x v="5"/>
    <x v="16"/>
    <x v="1060"/>
    <x v="1060"/>
  </r>
  <r>
    <x v="1061"/>
    <x v="1061"/>
    <x v="1060"/>
    <x v="23"/>
    <x v="117"/>
    <x v="1"/>
    <x v="0"/>
    <x v="0"/>
    <x v="1061"/>
    <x v="1061"/>
    <x v="0"/>
    <x v="78"/>
    <x v="1"/>
    <x v="16"/>
    <x v="50"/>
    <x v="121"/>
    <x v="5"/>
    <x v="16"/>
    <x v="1061"/>
    <x v="1061"/>
  </r>
  <r>
    <x v="1062"/>
    <x v="1062"/>
    <x v="1061"/>
    <x v="212"/>
    <x v="121"/>
    <x v="1"/>
    <x v="0"/>
    <x v="0"/>
    <x v="1062"/>
    <x v="1062"/>
    <x v="0"/>
    <x v="80"/>
    <x v="1"/>
    <x v="16"/>
    <x v="162"/>
    <x v="125"/>
    <x v="5"/>
    <x v="16"/>
    <x v="1062"/>
    <x v="1062"/>
  </r>
  <r>
    <x v="1063"/>
    <x v="1063"/>
    <x v="1062"/>
    <x v="28"/>
    <x v="117"/>
    <x v="1"/>
    <x v="0"/>
    <x v="0"/>
    <x v="1063"/>
    <x v="1063"/>
    <x v="0"/>
    <x v="78"/>
    <x v="1"/>
    <x v="16"/>
    <x v="50"/>
    <x v="121"/>
    <x v="5"/>
    <x v="16"/>
    <x v="1063"/>
    <x v="1063"/>
  </r>
  <r>
    <x v="1064"/>
    <x v="1064"/>
    <x v="1063"/>
    <x v="161"/>
    <x v="765"/>
    <x v="2"/>
    <x v="0"/>
    <x v="0"/>
    <x v="1064"/>
    <x v="1064"/>
    <x v="0"/>
    <x v="252"/>
    <x v="1"/>
    <x v="17"/>
    <x v="114"/>
    <x v="781"/>
    <x v="6"/>
    <x v="17"/>
    <x v="1064"/>
    <x v="1064"/>
  </r>
  <r>
    <x v="1065"/>
    <x v="1065"/>
    <x v="1064"/>
    <x v="9"/>
    <x v="136"/>
    <x v="2"/>
    <x v="2"/>
    <x v="2"/>
    <x v="1065"/>
    <x v="1065"/>
    <x v="0"/>
    <x v="81"/>
    <x v="1"/>
    <x v="17"/>
    <x v="56"/>
    <x v="782"/>
    <x v="6"/>
    <x v="17"/>
    <x v="1065"/>
    <x v="1065"/>
  </r>
  <r>
    <x v="1066"/>
    <x v="1066"/>
    <x v="1065"/>
    <x v="60"/>
    <x v="766"/>
    <x v="2"/>
    <x v="0"/>
    <x v="0"/>
    <x v="1066"/>
    <x v="1066"/>
    <x v="0"/>
    <x v="265"/>
    <x v="1"/>
    <x v="17"/>
    <x v="56"/>
    <x v="783"/>
    <x v="6"/>
    <x v="17"/>
    <x v="1066"/>
    <x v="1066"/>
  </r>
  <r>
    <x v="1067"/>
    <x v="1067"/>
    <x v="1066"/>
    <x v="2"/>
    <x v="176"/>
    <x v="2"/>
    <x v="0"/>
    <x v="0"/>
    <x v="1067"/>
    <x v="1067"/>
    <x v="0"/>
    <x v="73"/>
    <x v="1"/>
    <x v="17"/>
    <x v="73"/>
    <x v="31"/>
    <x v="6"/>
    <x v="17"/>
    <x v="1067"/>
    <x v="1067"/>
  </r>
  <r>
    <x v="1068"/>
    <x v="1068"/>
    <x v="1067"/>
    <x v="11"/>
    <x v="372"/>
    <x v="2"/>
    <x v="0"/>
    <x v="0"/>
    <x v="1068"/>
    <x v="1068"/>
    <x v="0"/>
    <x v="80"/>
    <x v="1"/>
    <x v="17"/>
    <x v="50"/>
    <x v="784"/>
    <x v="6"/>
    <x v="17"/>
    <x v="1068"/>
    <x v="1068"/>
  </r>
  <r>
    <x v="1069"/>
    <x v="1069"/>
    <x v="1068"/>
    <x v="41"/>
    <x v="447"/>
    <x v="2"/>
    <x v="0"/>
    <x v="0"/>
    <x v="1069"/>
    <x v="1069"/>
    <x v="0"/>
    <x v="64"/>
    <x v="1"/>
    <x v="17"/>
    <x v="115"/>
    <x v="785"/>
    <x v="6"/>
    <x v="17"/>
    <x v="1069"/>
    <x v="1069"/>
  </r>
  <r>
    <x v="1070"/>
    <x v="1070"/>
    <x v="1069"/>
    <x v="3"/>
    <x v="119"/>
    <x v="2"/>
    <x v="0"/>
    <x v="0"/>
    <x v="1070"/>
    <x v="1070"/>
    <x v="0"/>
    <x v="84"/>
    <x v="1"/>
    <x v="17"/>
    <x v="60"/>
    <x v="431"/>
    <x v="6"/>
    <x v="17"/>
    <x v="1070"/>
    <x v="1070"/>
  </r>
  <r>
    <x v="1071"/>
    <x v="1071"/>
    <x v="1070"/>
    <x v="213"/>
    <x v="117"/>
    <x v="2"/>
    <x v="10"/>
    <x v="8"/>
    <x v="1071"/>
    <x v="1071"/>
    <x v="0"/>
    <x v="78"/>
    <x v="1"/>
    <x v="17"/>
    <x v="50"/>
    <x v="121"/>
    <x v="6"/>
    <x v="17"/>
    <x v="1071"/>
    <x v="1071"/>
  </r>
  <r>
    <x v="1072"/>
    <x v="1072"/>
    <x v="1071"/>
    <x v="96"/>
    <x v="152"/>
    <x v="2"/>
    <x v="0"/>
    <x v="0"/>
    <x v="1072"/>
    <x v="1072"/>
    <x v="0"/>
    <x v="80"/>
    <x v="1"/>
    <x v="17"/>
    <x v="50"/>
    <x v="786"/>
    <x v="6"/>
    <x v="17"/>
    <x v="1072"/>
    <x v="1072"/>
  </r>
  <r>
    <x v="1073"/>
    <x v="1073"/>
    <x v="1072"/>
    <x v="47"/>
    <x v="115"/>
    <x v="2"/>
    <x v="0"/>
    <x v="0"/>
    <x v="1073"/>
    <x v="1073"/>
    <x v="0"/>
    <x v="29"/>
    <x v="1"/>
    <x v="17"/>
    <x v="60"/>
    <x v="119"/>
    <x v="6"/>
    <x v="17"/>
    <x v="1073"/>
    <x v="1073"/>
  </r>
  <r>
    <x v="1074"/>
    <x v="1074"/>
    <x v="1073"/>
    <x v="214"/>
    <x v="767"/>
    <x v="2"/>
    <x v="0"/>
    <x v="0"/>
    <x v="1074"/>
    <x v="1074"/>
    <x v="0"/>
    <x v="209"/>
    <x v="1"/>
    <x v="17"/>
    <x v="52"/>
    <x v="787"/>
    <x v="6"/>
    <x v="17"/>
    <x v="1074"/>
    <x v="1074"/>
  </r>
  <r>
    <x v="1075"/>
    <x v="1075"/>
    <x v="1074"/>
    <x v="28"/>
    <x v="372"/>
    <x v="2"/>
    <x v="0"/>
    <x v="0"/>
    <x v="1075"/>
    <x v="1075"/>
    <x v="0"/>
    <x v="83"/>
    <x v="1"/>
    <x v="17"/>
    <x v="62"/>
    <x v="2"/>
    <x v="6"/>
    <x v="17"/>
    <x v="1075"/>
    <x v="1075"/>
  </r>
  <r>
    <x v="1076"/>
    <x v="1076"/>
    <x v="1075"/>
    <x v="96"/>
    <x v="768"/>
    <x v="2"/>
    <x v="0"/>
    <x v="0"/>
    <x v="1076"/>
    <x v="1076"/>
    <x v="0"/>
    <x v="266"/>
    <x v="1"/>
    <x v="17"/>
    <x v="163"/>
    <x v="788"/>
    <x v="6"/>
    <x v="17"/>
    <x v="1076"/>
    <x v="1076"/>
  </r>
  <r>
    <x v="1077"/>
    <x v="1077"/>
    <x v="1076"/>
    <x v="31"/>
    <x v="769"/>
    <x v="2"/>
    <x v="0"/>
    <x v="0"/>
    <x v="1077"/>
    <x v="1077"/>
    <x v="0"/>
    <x v="157"/>
    <x v="1"/>
    <x v="17"/>
    <x v="129"/>
    <x v="716"/>
    <x v="6"/>
    <x v="17"/>
    <x v="1077"/>
    <x v="1077"/>
  </r>
  <r>
    <x v="1078"/>
    <x v="1078"/>
    <x v="1077"/>
    <x v="20"/>
    <x v="372"/>
    <x v="2"/>
    <x v="0"/>
    <x v="0"/>
    <x v="1078"/>
    <x v="1078"/>
    <x v="0"/>
    <x v="81"/>
    <x v="1"/>
    <x v="17"/>
    <x v="59"/>
    <x v="373"/>
    <x v="6"/>
    <x v="17"/>
    <x v="1078"/>
    <x v="1078"/>
  </r>
  <r>
    <x v="1079"/>
    <x v="1079"/>
    <x v="1078"/>
    <x v="91"/>
    <x v="770"/>
    <x v="2"/>
    <x v="12"/>
    <x v="3"/>
    <x v="1079"/>
    <x v="1079"/>
    <x v="0"/>
    <x v="59"/>
    <x v="1"/>
    <x v="17"/>
    <x v="56"/>
    <x v="789"/>
    <x v="6"/>
    <x v="17"/>
    <x v="1079"/>
    <x v="1079"/>
  </r>
  <r>
    <x v="1080"/>
    <x v="1080"/>
    <x v="1079"/>
    <x v="22"/>
    <x v="771"/>
    <x v="2"/>
    <x v="0"/>
    <x v="0"/>
    <x v="1080"/>
    <x v="1080"/>
    <x v="0"/>
    <x v="15"/>
    <x v="1"/>
    <x v="17"/>
    <x v="114"/>
    <x v="790"/>
    <x v="6"/>
    <x v="17"/>
    <x v="1080"/>
    <x v="1080"/>
  </r>
  <r>
    <x v="1081"/>
    <x v="1081"/>
    <x v="1080"/>
    <x v="118"/>
    <x v="433"/>
    <x v="2"/>
    <x v="0"/>
    <x v="0"/>
    <x v="1081"/>
    <x v="1081"/>
    <x v="0"/>
    <x v="80"/>
    <x v="1"/>
    <x v="17"/>
    <x v="50"/>
    <x v="362"/>
    <x v="6"/>
    <x v="17"/>
    <x v="1081"/>
    <x v="1081"/>
  </r>
  <r>
    <x v="1082"/>
    <x v="1082"/>
    <x v="1081"/>
    <x v="3"/>
    <x v="443"/>
    <x v="2"/>
    <x v="0"/>
    <x v="0"/>
    <x v="1082"/>
    <x v="1082"/>
    <x v="0"/>
    <x v="83"/>
    <x v="1"/>
    <x v="17"/>
    <x v="60"/>
    <x v="791"/>
    <x v="6"/>
    <x v="17"/>
    <x v="1082"/>
    <x v="1082"/>
  </r>
  <r>
    <x v="1083"/>
    <x v="1083"/>
    <x v="1082"/>
    <x v="63"/>
    <x v="22"/>
    <x v="2"/>
    <x v="5"/>
    <x v="5"/>
    <x v="1083"/>
    <x v="1083"/>
    <x v="0"/>
    <x v="29"/>
    <x v="1"/>
    <x v="17"/>
    <x v="60"/>
    <x v="792"/>
    <x v="6"/>
    <x v="17"/>
    <x v="1083"/>
    <x v="1083"/>
  </r>
  <r>
    <x v="1084"/>
    <x v="1084"/>
    <x v="1083"/>
    <x v="131"/>
    <x v="117"/>
    <x v="2"/>
    <x v="0"/>
    <x v="0"/>
    <x v="1084"/>
    <x v="1084"/>
    <x v="0"/>
    <x v="78"/>
    <x v="1"/>
    <x v="17"/>
    <x v="50"/>
    <x v="121"/>
    <x v="6"/>
    <x v="17"/>
    <x v="1084"/>
    <x v="1084"/>
  </r>
  <r>
    <x v="1085"/>
    <x v="1085"/>
    <x v="1084"/>
    <x v="11"/>
    <x v="772"/>
    <x v="2"/>
    <x v="5"/>
    <x v="5"/>
    <x v="1085"/>
    <x v="1085"/>
    <x v="0"/>
    <x v="82"/>
    <x v="1"/>
    <x v="17"/>
    <x v="56"/>
    <x v="793"/>
    <x v="6"/>
    <x v="17"/>
    <x v="1085"/>
    <x v="1085"/>
  </r>
  <r>
    <x v="1086"/>
    <x v="1086"/>
    <x v="1085"/>
    <x v="102"/>
    <x v="493"/>
    <x v="2"/>
    <x v="0"/>
    <x v="0"/>
    <x v="1086"/>
    <x v="1086"/>
    <x v="0"/>
    <x v="84"/>
    <x v="1"/>
    <x v="17"/>
    <x v="50"/>
    <x v="501"/>
    <x v="6"/>
    <x v="17"/>
    <x v="1086"/>
    <x v="1086"/>
  </r>
  <r>
    <x v="1087"/>
    <x v="1087"/>
    <x v="1086"/>
    <x v="184"/>
    <x v="117"/>
    <x v="2"/>
    <x v="0"/>
    <x v="0"/>
    <x v="1087"/>
    <x v="1087"/>
    <x v="0"/>
    <x v="78"/>
    <x v="1"/>
    <x v="17"/>
    <x v="50"/>
    <x v="121"/>
    <x v="6"/>
    <x v="17"/>
    <x v="1087"/>
    <x v="1087"/>
  </r>
  <r>
    <x v="1088"/>
    <x v="1088"/>
    <x v="1087"/>
    <x v="101"/>
    <x v="773"/>
    <x v="2"/>
    <x v="0"/>
    <x v="0"/>
    <x v="1088"/>
    <x v="1088"/>
    <x v="0"/>
    <x v="206"/>
    <x v="1"/>
    <x v="17"/>
    <x v="51"/>
    <x v="794"/>
    <x v="6"/>
    <x v="17"/>
    <x v="1088"/>
    <x v="1088"/>
  </r>
  <r>
    <x v="1089"/>
    <x v="1089"/>
    <x v="1088"/>
    <x v="36"/>
    <x v="774"/>
    <x v="2"/>
    <x v="6"/>
    <x v="3"/>
    <x v="1089"/>
    <x v="1089"/>
    <x v="0"/>
    <x v="72"/>
    <x v="1"/>
    <x v="17"/>
    <x v="59"/>
    <x v="775"/>
    <x v="6"/>
    <x v="17"/>
    <x v="1089"/>
    <x v="1089"/>
  </r>
  <r>
    <x v="1090"/>
    <x v="1090"/>
    <x v="1089"/>
    <x v="215"/>
    <x v="139"/>
    <x v="2"/>
    <x v="2"/>
    <x v="2"/>
    <x v="1090"/>
    <x v="1090"/>
    <x v="0"/>
    <x v="29"/>
    <x v="1"/>
    <x v="17"/>
    <x v="50"/>
    <x v="144"/>
    <x v="6"/>
    <x v="17"/>
    <x v="1090"/>
    <x v="1090"/>
  </r>
  <r>
    <x v="1091"/>
    <x v="1091"/>
    <x v="1090"/>
    <x v="48"/>
    <x v="379"/>
    <x v="2"/>
    <x v="1"/>
    <x v="1"/>
    <x v="1091"/>
    <x v="1091"/>
    <x v="0"/>
    <x v="84"/>
    <x v="1"/>
    <x v="17"/>
    <x v="55"/>
    <x v="381"/>
    <x v="6"/>
    <x v="17"/>
    <x v="1091"/>
    <x v="1091"/>
  </r>
  <r>
    <x v="1092"/>
    <x v="1092"/>
    <x v="1091"/>
    <x v="13"/>
    <x v="577"/>
    <x v="2"/>
    <x v="0"/>
    <x v="0"/>
    <x v="1092"/>
    <x v="1092"/>
    <x v="0"/>
    <x v="63"/>
    <x v="1"/>
    <x v="17"/>
    <x v="60"/>
    <x v="362"/>
    <x v="6"/>
    <x v="17"/>
    <x v="1092"/>
    <x v="1092"/>
  </r>
  <r>
    <x v="1093"/>
    <x v="1093"/>
    <x v="1092"/>
    <x v="43"/>
    <x v="775"/>
    <x v="2"/>
    <x v="5"/>
    <x v="5"/>
    <x v="1093"/>
    <x v="1093"/>
    <x v="0"/>
    <x v="80"/>
    <x v="1"/>
    <x v="17"/>
    <x v="51"/>
    <x v="491"/>
    <x v="6"/>
    <x v="17"/>
    <x v="1093"/>
    <x v="1093"/>
  </r>
  <r>
    <x v="1094"/>
    <x v="1094"/>
    <x v="1093"/>
    <x v="102"/>
    <x v="776"/>
    <x v="2"/>
    <x v="0"/>
    <x v="0"/>
    <x v="1094"/>
    <x v="1094"/>
    <x v="0"/>
    <x v="74"/>
    <x v="1"/>
    <x v="17"/>
    <x v="82"/>
    <x v="795"/>
    <x v="6"/>
    <x v="17"/>
    <x v="1094"/>
    <x v="1094"/>
  </r>
  <r>
    <x v="1095"/>
    <x v="1095"/>
    <x v="1094"/>
    <x v="69"/>
    <x v="777"/>
    <x v="2"/>
    <x v="0"/>
    <x v="0"/>
    <x v="1095"/>
    <x v="1095"/>
    <x v="0"/>
    <x v="225"/>
    <x v="1"/>
    <x v="17"/>
    <x v="62"/>
    <x v="796"/>
    <x v="6"/>
    <x v="17"/>
    <x v="1095"/>
    <x v="1095"/>
  </r>
  <r>
    <x v="1096"/>
    <x v="1096"/>
    <x v="1095"/>
    <x v="14"/>
    <x v="778"/>
    <x v="2"/>
    <x v="0"/>
    <x v="0"/>
    <x v="1096"/>
    <x v="1096"/>
    <x v="0"/>
    <x v="60"/>
    <x v="1"/>
    <x v="17"/>
    <x v="82"/>
    <x v="797"/>
    <x v="6"/>
    <x v="17"/>
    <x v="1096"/>
    <x v="1096"/>
  </r>
  <r>
    <x v="1097"/>
    <x v="1097"/>
    <x v="1096"/>
    <x v="57"/>
    <x v="779"/>
    <x v="2"/>
    <x v="0"/>
    <x v="0"/>
    <x v="1097"/>
    <x v="1097"/>
    <x v="0"/>
    <x v="63"/>
    <x v="1"/>
    <x v="17"/>
    <x v="50"/>
    <x v="798"/>
    <x v="6"/>
    <x v="17"/>
    <x v="1097"/>
    <x v="1097"/>
  </r>
  <r>
    <x v="1098"/>
    <x v="1098"/>
    <x v="1097"/>
    <x v="31"/>
    <x v="780"/>
    <x v="2"/>
    <x v="0"/>
    <x v="0"/>
    <x v="1098"/>
    <x v="1098"/>
    <x v="0"/>
    <x v="19"/>
    <x v="1"/>
    <x v="17"/>
    <x v="113"/>
    <x v="799"/>
    <x v="6"/>
    <x v="17"/>
    <x v="1098"/>
    <x v="1098"/>
  </r>
  <r>
    <x v="1099"/>
    <x v="1099"/>
    <x v="1098"/>
    <x v="10"/>
    <x v="379"/>
    <x v="2"/>
    <x v="1"/>
    <x v="1"/>
    <x v="1099"/>
    <x v="1099"/>
    <x v="0"/>
    <x v="29"/>
    <x v="1"/>
    <x v="17"/>
    <x v="60"/>
    <x v="380"/>
    <x v="6"/>
    <x v="17"/>
    <x v="1099"/>
    <x v="1099"/>
  </r>
  <r>
    <x v="1100"/>
    <x v="1100"/>
    <x v="1099"/>
    <x v="23"/>
    <x v="173"/>
    <x v="2"/>
    <x v="12"/>
    <x v="3"/>
    <x v="1100"/>
    <x v="1100"/>
    <x v="0"/>
    <x v="73"/>
    <x v="1"/>
    <x v="17"/>
    <x v="56"/>
    <x v="119"/>
    <x v="6"/>
    <x v="17"/>
    <x v="1100"/>
    <x v="1100"/>
  </r>
  <r>
    <x v="1101"/>
    <x v="1101"/>
    <x v="1100"/>
    <x v="57"/>
    <x v="781"/>
    <x v="2"/>
    <x v="0"/>
    <x v="0"/>
    <x v="1101"/>
    <x v="1101"/>
    <x v="0"/>
    <x v="79"/>
    <x v="1"/>
    <x v="17"/>
    <x v="50"/>
    <x v="800"/>
    <x v="6"/>
    <x v="17"/>
    <x v="1101"/>
    <x v="1101"/>
  </r>
  <r>
    <x v="1102"/>
    <x v="1102"/>
    <x v="1101"/>
    <x v="6"/>
    <x v="94"/>
    <x v="2"/>
    <x v="0"/>
    <x v="0"/>
    <x v="1102"/>
    <x v="1102"/>
    <x v="0"/>
    <x v="54"/>
    <x v="1"/>
    <x v="17"/>
    <x v="62"/>
    <x v="801"/>
    <x v="6"/>
    <x v="17"/>
    <x v="1102"/>
    <x v="1102"/>
  </r>
  <r>
    <x v="1103"/>
    <x v="1103"/>
    <x v="1102"/>
    <x v="36"/>
    <x v="782"/>
    <x v="2"/>
    <x v="0"/>
    <x v="0"/>
    <x v="1103"/>
    <x v="1103"/>
    <x v="0"/>
    <x v="41"/>
    <x v="1"/>
    <x v="17"/>
    <x v="53"/>
    <x v="782"/>
    <x v="6"/>
    <x v="17"/>
    <x v="1103"/>
    <x v="1103"/>
  </r>
  <r>
    <x v="1104"/>
    <x v="1104"/>
    <x v="1103"/>
    <x v="127"/>
    <x v="783"/>
    <x v="2"/>
    <x v="1"/>
    <x v="1"/>
    <x v="1104"/>
    <x v="1104"/>
    <x v="0"/>
    <x v="77"/>
    <x v="1"/>
    <x v="17"/>
    <x v="62"/>
    <x v="802"/>
    <x v="6"/>
    <x v="17"/>
    <x v="1104"/>
    <x v="1104"/>
  </r>
  <r>
    <x v="1105"/>
    <x v="1105"/>
    <x v="1104"/>
    <x v="216"/>
    <x v="784"/>
    <x v="2"/>
    <x v="0"/>
    <x v="0"/>
    <x v="1105"/>
    <x v="1105"/>
    <x v="0"/>
    <x v="9"/>
    <x v="1"/>
    <x v="17"/>
    <x v="50"/>
    <x v="803"/>
    <x v="6"/>
    <x v="17"/>
    <x v="1105"/>
    <x v="1105"/>
  </r>
  <r>
    <x v="1106"/>
    <x v="1106"/>
    <x v="1105"/>
    <x v="44"/>
    <x v="785"/>
    <x v="2"/>
    <x v="0"/>
    <x v="0"/>
    <x v="1106"/>
    <x v="1106"/>
    <x v="0"/>
    <x v="63"/>
    <x v="1"/>
    <x v="17"/>
    <x v="139"/>
    <x v="804"/>
    <x v="6"/>
    <x v="17"/>
    <x v="1106"/>
    <x v="1106"/>
  </r>
  <r>
    <x v="1107"/>
    <x v="1107"/>
    <x v="1106"/>
    <x v="3"/>
    <x v="117"/>
    <x v="2"/>
    <x v="0"/>
    <x v="0"/>
    <x v="1107"/>
    <x v="1107"/>
    <x v="0"/>
    <x v="78"/>
    <x v="1"/>
    <x v="17"/>
    <x v="50"/>
    <x v="121"/>
    <x v="6"/>
    <x v="17"/>
    <x v="1107"/>
    <x v="1107"/>
  </r>
  <r>
    <x v="1108"/>
    <x v="1108"/>
    <x v="1107"/>
    <x v="31"/>
    <x v="786"/>
    <x v="2"/>
    <x v="0"/>
    <x v="0"/>
    <x v="1108"/>
    <x v="1108"/>
    <x v="0"/>
    <x v="64"/>
    <x v="1"/>
    <x v="17"/>
    <x v="56"/>
    <x v="805"/>
    <x v="6"/>
    <x v="17"/>
    <x v="1108"/>
    <x v="1108"/>
  </r>
  <r>
    <x v="1109"/>
    <x v="1109"/>
    <x v="1108"/>
    <x v="3"/>
    <x v="372"/>
    <x v="2"/>
    <x v="0"/>
    <x v="0"/>
    <x v="1109"/>
    <x v="1109"/>
    <x v="0"/>
    <x v="83"/>
    <x v="1"/>
    <x v="17"/>
    <x v="50"/>
    <x v="2"/>
    <x v="6"/>
    <x v="17"/>
    <x v="1109"/>
    <x v="1109"/>
  </r>
  <r>
    <x v="1110"/>
    <x v="1110"/>
    <x v="1109"/>
    <x v="63"/>
    <x v="787"/>
    <x v="2"/>
    <x v="0"/>
    <x v="0"/>
    <x v="1110"/>
    <x v="1110"/>
    <x v="0"/>
    <x v="202"/>
    <x v="1"/>
    <x v="17"/>
    <x v="60"/>
    <x v="806"/>
    <x v="6"/>
    <x v="17"/>
    <x v="1110"/>
    <x v="1110"/>
  </r>
  <r>
    <x v="1111"/>
    <x v="1111"/>
    <x v="1110"/>
    <x v="30"/>
    <x v="116"/>
    <x v="2"/>
    <x v="0"/>
    <x v="0"/>
    <x v="1111"/>
    <x v="1111"/>
    <x v="0"/>
    <x v="29"/>
    <x v="1"/>
    <x v="17"/>
    <x v="50"/>
    <x v="120"/>
    <x v="6"/>
    <x v="17"/>
    <x v="1111"/>
    <x v="1111"/>
  </r>
  <r>
    <x v="1112"/>
    <x v="1112"/>
    <x v="1111"/>
    <x v="217"/>
    <x v="788"/>
    <x v="2"/>
    <x v="0"/>
    <x v="0"/>
    <x v="1112"/>
    <x v="1112"/>
    <x v="0"/>
    <x v="267"/>
    <x v="1"/>
    <x v="17"/>
    <x v="71"/>
    <x v="807"/>
    <x v="6"/>
    <x v="17"/>
    <x v="1112"/>
    <x v="1112"/>
  </r>
  <r>
    <x v="1113"/>
    <x v="1113"/>
    <x v="1112"/>
    <x v="28"/>
    <x v="139"/>
    <x v="2"/>
    <x v="1"/>
    <x v="1"/>
    <x v="1113"/>
    <x v="1113"/>
    <x v="0"/>
    <x v="29"/>
    <x v="1"/>
    <x v="17"/>
    <x v="60"/>
    <x v="144"/>
    <x v="6"/>
    <x v="17"/>
    <x v="1113"/>
    <x v="1113"/>
  </r>
  <r>
    <x v="1114"/>
    <x v="1114"/>
    <x v="1113"/>
    <x v="12"/>
    <x v="115"/>
    <x v="2"/>
    <x v="1"/>
    <x v="1"/>
    <x v="1114"/>
    <x v="1114"/>
    <x v="0"/>
    <x v="83"/>
    <x v="1"/>
    <x v="17"/>
    <x v="50"/>
    <x v="808"/>
    <x v="6"/>
    <x v="17"/>
    <x v="1114"/>
    <x v="1114"/>
  </r>
  <r>
    <x v="1115"/>
    <x v="1115"/>
    <x v="1114"/>
    <x v="79"/>
    <x v="500"/>
    <x v="2"/>
    <x v="0"/>
    <x v="0"/>
    <x v="1115"/>
    <x v="1115"/>
    <x v="0"/>
    <x v="80"/>
    <x v="1"/>
    <x v="17"/>
    <x v="50"/>
    <x v="508"/>
    <x v="6"/>
    <x v="17"/>
    <x v="1115"/>
    <x v="1115"/>
  </r>
  <r>
    <x v="1116"/>
    <x v="1116"/>
    <x v="1115"/>
    <x v="69"/>
    <x v="789"/>
    <x v="2"/>
    <x v="0"/>
    <x v="0"/>
    <x v="1116"/>
    <x v="1116"/>
    <x v="0"/>
    <x v="73"/>
    <x v="1"/>
    <x v="17"/>
    <x v="50"/>
    <x v="809"/>
    <x v="6"/>
    <x v="17"/>
    <x v="1116"/>
    <x v="1116"/>
  </r>
  <r>
    <x v="1117"/>
    <x v="1117"/>
    <x v="1116"/>
    <x v="28"/>
    <x v="790"/>
    <x v="2"/>
    <x v="12"/>
    <x v="3"/>
    <x v="1117"/>
    <x v="1117"/>
    <x v="0"/>
    <x v="22"/>
    <x v="1"/>
    <x v="17"/>
    <x v="59"/>
    <x v="810"/>
    <x v="6"/>
    <x v="17"/>
    <x v="1117"/>
    <x v="1117"/>
  </r>
  <r>
    <x v="1118"/>
    <x v="1118"/>
    <x v="1117"/>
    <x v="37"/>
    <x v="791"/>
    <x v="2"/>
    <x v="2"/>
    <x v="2"/>
    <x v="1118"/>
    <x v="1118"/>
    <x v="0"/>
    <x v="83"/>
    <x v="1"/>
    <x v="17"/>
    <x v="53"/>
    <x v="811"/>
    <x v="6"/>
    <x v="17"/>
    <x v="1118"/>
    <x v="1118"/>
  </r>
  <r>
    <x v="1119"/>
    <x v="1119"/>
    <x v="1118"/>
    <x v="190"/>
    <x v="139"/>
    <x v="2"/>
    <x v="0"/>
    <x v="0"/>
    <x v="1119"/>
    <x v="1119"/>
    <x v="0"/>
    <x v="29"/>
    <x v="1"/>
    <x v="17"/>
    <x v="50"/>
    <x v="144"/>
    <x v="6"/>
    <x v="17"/>
    <x v="1119"/>
    <x v="1119"/>
  </r>
  <r>
    <x v="1120"/>
    <x v="1120"/>
    <x v="1119"/>
    <x v="31"/>
    <x v="117"/>
    <x v="2"/>
    <x v="0"/>
    <x v="0"/>
    <x v="1120"/>
    <x v="1120"/>
    <x v="0"/>
    <x v="78"/>
    <x v="1"/>
    <x v="17"/>
    <x v="50"/>
    <x v="121"/>
    <x v="6"/>
    <x v="17"/>
    <x v="1120"/>
    <x v="1120"/>
  </r>
  <r>
    <x v="1121"/>
    <x v="1121"/>
    <x v="1120"/>
    <x v="65"/>
    <x v="792"/>
    <x v="2"/>
    <x v="0"/>
    <x v="0"/>
    <x v="1121"/>
    <x v="1121"/>
    <x v="0"/>
    <x v="81"/>
    <x v="1"/>
    <x v="17"/>
    <x v="50"/>
    <x v="812"/>
    <x v="6"/>
    <x v="17"/>
    <x v="1121"/>
    <x v="1121"/>
  </r>
  <r>
    <x v="1122"/>
    <x v="1122"/>
    <x v="1121"/>
    <x v="50"/>
    <x v="117"/>
    <x v="2"/>
    <x v="1"/>
    <x v="1"/>
    <x v="1122"/>
    <x v="1122"/>
    <x v="0"/>
    <x v="78"/>
    <x v="1"/>
    <x v="17"/>
    <x v="50"/>
    <x v="121"/>
    <x v="6"/>
    <x v="17"/>
    <x v="1122"/>
    <x v="1122"/>
  </r>
  <r>
    <x v="1123"/>
    <x v="1123"/>
    <x v="1122"/>
    <x v="10"/>
    <x v="143"/>
    <x v="2"/>
    <x v="0"/>
    <x v="0"/>
    <x v="1123"/>
    <x v="1123"/>
    <x v="0"/>
    <x v="83"/>
    <x v="1"/>
    <x v="17"/>
    <x v="50"/>
    <x v="813"/>
    <x v="6"/>
    <x v="17"/>
    <x v="1123"/>
    <x v="1123"/>
  </r>
  <r>
    <x v="1124"/>
    <x v="1124"/>
    <x v="1123"/>
    <x v="161"/>
    <x v="94"/>
    <x v="2"/>
    <x v="0"/>
    <x v="0"/>
    <x v="1124"/>
    <x v="1124"/>
    <x v="0"/>
    <x v="63"/>
    <x v="1"/>
    <x v="18"/>
    <x v="50"/>
    <x v="814"/>
    <x v="6"/>
    <x v="18"/>
    <x v="1124"/>
    <x v="1124"/>
  </r>
  <r>
    <x v="1125"/>
    <x v="1125"/>
    <x v="1124"/>
    <x v="9"/>
    <x v="117"/>
    <x v="2"/>
    <x v="1"/>
    <x v="1"/>
    <x v="1125"/>
    <x v="1125"/>
    <x v="0"/>
    <x v="78"/>
    <x v="1"/>
    <x v="18"/>
    <x v="50"/>
    <x v="121"/>
    <x v="6"/>
    <x v="18"/>
    <x v="1125"/>
    <x v="1125"/>
  </r>
  <r>
    <x v="1126"/>
    <x v="1126"/>
    <x v="1125"/>
    <x v="13"/>
    <x v="115"/>
    <x v="2"/>
    <x v="0"/>
    <x v="0"/>
    <x v="1126"/>
    <x v="1126"/>
    <x v="0"/>
    <x v="84"/>
    <x v="1"/>
    <x v="18"/>
    <x v="60"/>
    <x v="144"/>
    <x v="6"/>
    <x v="18"/>
    <x v="1126"/>
    <x v="1126"/>
  </r>
  <r>
    <x v="1127"/>
    <x v="1127"/>
    <x v="1126"/>
    <x v="19"/>
    <x v="793"/>
    <x v="2"/>
    <x v="0"/>
    <x v="0"/>
    <x v="1127"/>
    <x v="1127"/>
    <x v="0"/>
    <x v="23"/>
    <x v="1"/>
    <x v="18"/>
    <x v="53"/>
    <x v="815"/>
    <x v="6"/>
    <x v="18"/>
    <x v="1127"/>
    <x v="1127"/>
  </r>
  <r>
    <x v="1128"/>
    <x v="1128"/>
    <x v="1127"/>
    <x v="28"/>
    <x v="116"/>
    <x v="2"/>
    <x v="1"/>
    <x v="1"/>
    <x v="1128"/>
    <x v="1128"/>
    <x v="0"/>
    <x v="29"/>
    <x v="1"/>
    <x v="18"/>
    <x v="50"/>
    <x v="120"/>
    <x v="6"/>
    <x v="18"/>
    <x v="1128"/>
    <x v="1128"/>
  </r>
  <r>
    <x v="1129"/>
    <x v="1129"/>
    <x v="1128"/>
    <x v="22"/>
    <x v="577"/>
    <x v="2"/>
    <x v="0"/>
    <x v="0"/>
    <x v="1129"/>
    <x v="1129"/>
    <x v="0"/>
    <x v="84"/>
    <x v="1"/>
    <x v="18"/>
    <x v="50"/>
    <x v="678"/>
    <x v="6"/>
    <x v="18"/>
    <x v="1129"/>
    <x v="1129"/>
  </r>
  <r>
    <x v="1130"/>
    <x v="1130"/>
    <x v="1129"/>
    <x v="10"/>
    <x v="143"/>
    <x v="2"/>
    <x v="0"/>
    <x v="0"/>
    <x v="1130"/>
    <x v="1130"/>
    <x v="0"/>
    <x v="83"/>
    <x v="1"/>
    <x v="18"/>
    <x v="50"/>
    <x v="813"/>
    <x v="6"/>
    <x v="18"/>
    <x v="1130"/>
    <x v="1130"/>
  </r>
  <r>
    <x v="1131"/>
    <x v="1131"/>
    <x v="1130"/>
    <x v="79"/>
    <x v="117"/>
    <x v="2"/>
    <x v="2"/>
    <x v="2"/>
    <x v="1131"/>
    <x v="1131"/>
    <x v="0"/>
    <x v="78"/>
    <x v="1"/>
    <x v="18"/>
    <x v="50"/>
    <x v="121"/>
    <x v="6"/>
    <x v="18"/>
    <x v="1131"/>
    <x v="1131"/>
  </r>
  <r>
    <x v="1132"/>
    <x v="1132"/>
    <x v="1131"/>
    <x v="3"/>
    <x v="794"/>
    <x v="2"/>
    <x v="5"/>
    <x v="5"/>
    <x v="1132"/>
    <x v="1132"/>
    <x v="0"/>
    <x v="62"/>
    <x v="1"/>
    <x v="18"/>
    <x v="51"/>
    <x v="816"/>
    <x v="6"/>
    <x v="18"/>
    <x v="1132"/>
    <x v="1132"/>
  </r>
  <r>
    <x v="1133"/>
    <x v="1133"/>
    <x v="1132"/>
    <x v="9"/>
    <x v="170"/>
    <x v="2"/>
    <x v="1"/>
    <x v="1"/>
    <x v="1133"/>
    <x v="1133"/>
    <x v="0"/>
    <x v="29"/>
    <x v="1"/>
    <x v="18"/>
    <x v="60"/>
    <x v="135"/>
    <x v="6"/>
    <x v="18"/>
    <x v="1133"/>
    <x v="1133"/>
  </r>
  <r>
    <x v="1134"/>
    <x v="1134"/>
    <x v="1133"/>
    <x v="31"/>
    <x v="116"/>
    <x v="2"/>
    <x v="2"/>
    <x v="2"/>
    <x v="1134"/>
    <x v="1134"/>
    <x v="0"/>
    <x v="29"/>
    <x v="1"/>
    <x v="18"/>
    <x v="50"/>
    <x v="120"/>
    <x v="6"/>
    <x v="18"/>
    <x v="1134"/>
    <x v="1134"/>
  </r>
  <r>
    <x v="1135"/>
    <x v="1135"/>
    <x v="1134"/>
    <x v="28"/>
    <x v="155"/>
    <x v="2"/>
    <x v="12"/>
    <x v="3"/>
    <x v="1135"/>
    <x v="1135"/>
    <x v="0"/>
    <x v="29"/>
    <x v="1"/>
    <x v="18"/>
    <x v="62"/>
    <x v="73"/>
    <x v="6"/>
    <x v="18"/>
    <x v="1135"/>
    <x v="1135"/>
  </r>
  <r>
    <x v="1136"/>
    <x v="1136"/>
    <x v="1135"/>
    <x v="218"/>
    <x v="795"/>
    <x v="2"/>
    <x v="6"/>
    <x v="3"/>
    <x v="1136"/>
    <x v="1136"/>
    <x v="0"/>
    <x v="79"/>
    <x v="1"/>
    <x v="18"/>
    <x v="52"/>
    <x v="817"/>
    <x v="6"/>
    <x v="18"/>
    <x v="1136"/>
    <x v="1136"/>
  </r>
  <r>
    <x v="1137"/>
    <x v="1137"/>
    <x v="1136"/>
    <x v="31"/>
    <x v="796"/>
    <x v="2"/>
    <x v="0"/>
    <x v="0"/>
    <x v="1137"/>
    <x v="1137"/>
    <x v="0"/>
    <x v="70"/>
    <x v="1"/>
    <x v="18"/>
    <x v="67"/>
    <x v="818"/>
    <x v="6"/>
    <x v="18"/>
    <x v="1137"/>
    <x v="1137"/>
  </r>
  <r>
    <x v="1138"/>
    <x v="1138"/>
    <x v="1137"/>
    <x v="19"/>
    <x v="366"/>
    <x v="2"/>
    <x v="0"/>
    <x v="0"/>
    <x v="1138"/>
    <x v="1138"/>
    <x v="0"/>
    <x v="80"/>
    <x v="1"/>
    <x v="18"/>
    <x v="50"/>
    <x v="672"/>
    <x v="6"/>
    <x v="18"/>
    <x v="1138"/>
    <x v="1138"/>
  </r>
  <r>
    <x v="1139"/>
    <x v="1139"/>
    <x v="1138"/>
    <x v="6"/>
    <x v="139"/>
    <x v="2"/>
    <x v="0"/>
    <x v="0"/>
    <x v="1139"/>
    <x v="1139"/>
    <x v="0"/>
    <x v="29"/>
    <x v="1"/>
    <x v="18"/>
    <x v="50"/>
    <x v="144"/>
    <x v="6"/>
    <x v="18"/>
    <x v="1139"/>
    <x v="1139"/>
  </r>
  <r>
    <x v="1140"/>
    <x v="1140"/>
    <x v="1139"/>
    <x v="10"/>
    <x v="117"/>
    <x v="2"/>
    <x v="1"/>
    <x v="1"/>
    <x v="1140"/>
    <x v="1140"/>
    <x v="0"/>
    <x v="78"/>
    <x v="1"/>
    <x v="18"/>
    <x v="50"/>
    <x v="121"/>
    <x v="6"/>
    <x v="18"/>
    <x v="1140"/>
    <x v="1140"/>
  </r>
  <r>
    <x v="1141"/>
    <x v="1141"/>
    <x v="1140"/>
    <x v="2"/>
    <x v="117"/>
    <x v="2"/>
    <x v="12"/>
    <x v="3"/>
    <x v="1141"/>
    <x v="1141"/>
    <x v="0"/>
    <x v="78"/>
    <x v="1"/>
    <x v="18"/>
    <x v="50"/>
    <x v="121"/>
    <x v="6"/>
    <x v="18"/>
    <x v="1141"/>
    <x v="1141"/>
  </r>
  <r>
    <x v="1142"/>
    <x v="1142"/>
    <x v="1141"/>
    <x v="23"/>
    <x v="117"/>
    <x v="2"/>
    <x v="0"/>
    <x v="0"/>
    <x v="1142"/>
    <x v="1142"/>
    <x v="0"/>
    <x v="78"/>
    <x v="1"/>
    <x v="18"/>
    <x v="50"/>
    <x v="121"/>
    <x v="6"/>
    <x v="18"/>
    <x v="1142"/>
    <x v="1142"/>
  </r>
  <r>
    <x v="1143"/>
    <x v="1143"/>
    <x v="1142"/>
    <x v="101"/>
    <x v="797"/>
    <x v="2"/>
    <x v="0"/>
    <x v="0"/>
    <x v="1143"/>
    <x v="1143"/>
    <x v="0"/>
    <x v="22"/>
    <x v="1"/>
    <x v="18"/>
    <x v="50"/>
    <x v="819"/>
    <x v="6"/>
    <x v="18"/>
    <x v="1143"/>
    <x v="1143"/>
  </r>
  <r>
    <x v="1144"/>
    <x v="1144"/>
    <x v="1143"/>
    <x v="219"/>
    <x v="117"/>
    <x v="2"/>
    <x v="0"/>
    <x v="0"/>
    <x v="1144"/>
    <x v="1144"/>
    <x v="0"/>
    <x v="78"/>
    <x v="1"/>
    <x v="19"/>
    <x v="50"/>
    <x v="121"/>
    <x v="7"/>
    <x v="19"/>
    <x v="1144"/>
    <x v="1144"/>
  </r>
  <r>
    <x v="1145"/>
    <x v="1145"/>
    <x v="1144"/>
    <x v="58"/>
    <x v="173"/>
    <x v="2"/>
    <x v="0"/>
    <x v="0"/>
    <x v="1145"/>
    <x v="1145"/>
    <x v="0"/>
    <x v="29"/>
    <x v="1"/>
    <x v="19"/>
    <x v="50"/>
    <x v="101"/>
    <x v="7"/>
    <x v="19"/>
    <x v="1145"/>
    <x v="1145"/>
  </r>
  <r>
    <x v="1146"/>
    <x v="1146"/>
    <x v="1145"/>
    <x v="12"/>
    <x v="798"/>
    <x v="2"/>
    <x v="0"/>
    <x v="0"/>
    <x v="1146"/>
    <x v="1146"/>
    <x v="0"/>
    <x v="8"/>
    <x v="1"/>
    <x v="19"/>
    <x v="114"/>
    <x v="820"/>
    <x v="7"/>
    <x v="19"/>
    <x v="1146"/>
    <x v="1146"/>
  </r>
  <r>
    <x v="1147"/>
    <x v="1147"/>
    <x v="1146"/>
    <x v="31"/>
    <x v="117"/>
    <x v="2"/>
    <x v="5"/>
    <x v="5"/>
    <x v="1147"/>
    <x v="1147"/>
    <x v="0"/>
    <x v="78"/>
    <x v="1"/>
    <x v="19"/>
    <x v="50"/>
    <x v="121"/>
    <x v="7"/>
    <x v="19"/>
    <x v="1147"/>
    <x v="1147"/>
  </r>
  <r>
    <x v="1148"/>
    <x v="1148"/>
    <x v="1147"/>
    <x v="36"/>
    <x v="799"/>
    <x v="2"/>
    <x v="0"/>
    <x v="0"/>
    <x v="1148"/>
    <x v="1148"/>
    <x v="0"/>
    <x v="83"/>
    <x v="1"/>
    <x v="19"/>
    <x v="50"/>
    <x v="821"/>
    <x v="7"/>
    <x v="19"/>
    <x v="1148"/>
    <x v="1148"/>
  </r>
  <r>
    <x v="1149"/>
    <x v="1149"/>
    <x v="1148"/>
    <x v="63"/>
    <x v="735"/>
    <x v="2"/>
    <x v="0"/>
    <x v="0"/>
    <x v="1149"/>
    <x v="1149"/>
    <x v="0"/>
    <x v="84"/>
    <x v="1"/>
    <x v="19"/>
    <x v="50"/>
    <x v="822"/>
    <x v="7"/>
    <x v="19"/>
    <x v="1149"/>
    <x v="1149"/>
  </r>
  <r>
    <x v="1150"/>
    <x v="1150"/>
    <x v="1149"/>
    <x v="30"/>
    <x v="800"/>
    <x v="2"/>
    <x v="0"/>
    <x v="0"/>
    <x v="1150"/>
    <x v="1150"/>
    <x v="0"/>
    <x v="79"/>
    <x v="1"/>
    <x v="19"/>
    <x v="54"/>
    <x v="823"/>
    <x v="7"/>
    <x v="19"/>
    <x v="1150"/>
    <x v="1150"/>
  </r>
  <r>
    <x v="1151"/>
    <x v="1151"/>
    <x v="1150"/>
    <x v="31"/>
    <x v="117"/>
    <x v="2"/>
    <x v="0"/>
    <x v="0"/>
    <x v="1151"/>
    <x v="1151"/>
    <x v="0"/>
    <x v="78"/>
    <x v="1"/>
    <x v="19"/>
    <x v="50"/>
    <x v="121"/>
    <x v="7"/>
    <x v="19"/>
    <x v="1151"/>
    <x v="1151"/>
  </r>
  <r>
    <x v="1152"/>
    <x v="1152"/>
    <x v="1151"/>
    <x v="194"/>
    <x v="608"/>
    <x v="2"/>
    <x v="0"/>
    <x v="0"/>
    <x v="1152"/>
    <x v="1152"/>
    <x v="0"/>
    <x v="41"/>
    <x v="1"/>
    <x v="19"/>
    <x v="52"/>
    <x v="824"/>
    <x v="7"/>
    <x v="19"/>
    <x v="1152"/>
    <x v="1152"/>
  </r>
  <r>
    <x v="1153"/>
    <x v="1153"/>
    <x v="1152"/>
    <x v="6"/>
    <x v="155"/>
    <x v="2"/>
    <x v="0"/>
    <x v="0"/>
    <x v="1153"/>
    <x v="1153"/>
    <x v="0"/>
    <x v="29"/>
    <x v="1"/>
    <x v="19"/>
    <x v="60"/>
    <x v="73"/>
    <x v="7"/>
    <x v="19"/>
    <x v="1153"/>
    <x v="1153"/>
  </r>
  <r>
    <x v="1154"/>
    <x v="1154"/>
    <x v="1153"/>
    <x v="10"/>
    <x v="144"/>
    <x v="2"/>
    <x v="0"/>
    <x v="0"/>
    <x v="1154"/>
    <x v="1154"/>
    <x v="0"/>
    <x v="83"/>
    <x v="1"/>
    <x v="19"/>
    <x v="113"/>
    <x v="149"/>
    <x v="7"/>
    <x v="19"/>
    <x v="1154"/>
    <x v="1154"/>
  </r>
  <r>
    <x v="1155"/>
    <x v="1155"/>
    <x v="1154"/>
    <x v="31"/>
    <x v="801"/>
    <x v="2"/>
    <x v="0"/>
    <x v="0"/>
    <x v="1155"/>
    <x v="1155"/>
    <x v="0"/>
    <x v="22"/>
    <x v="1"/>
    <x v="19"/>
    <x v="60"/>
    <x v="825"/>
    <x v="7"/>
    <x v="19"/>
    <x v="1155"/>
    <x v="1155"/>
  </r>
  <r>
    <x v="1156"/>
    <x v="1156"/>
    <x v="1155"/>
    <x v="115"/>
    <x v="117"/>
    <x v="2"/>
    <x v="0"/>
    <x v="0"/>
    <x v="1156"/>
    <x v="1156"/>
    <x v="0"/>
    <x v="78"/>
    <x v="1"/>
    <x v="19"/>
    <x v="50"/>
    <x v="121"/>
    <x v="7"/>
    <x v="19"/>
    <x v="1156"/>
    <x v="1156"/>
  </r>
  <r>
    <x v="1157"/>
    <x v="1157"/>
    <x v="1156"/>
    <x v="3"/>
    <x v="118"/>
    <x v="2"/>
    <x v="0"/>
    <x v="0"/>
    <x v="1157"/>
    <x v="1157"/>
    <x v="0"/>
    <x v="83"/>
    <x v="1"/>
    <x v="19"/>
    <x v="53"/>
    <x v="679"/>
    <x v="7"/>
    <x v="19"/>
    <x v="1157"/>
    <x v="1157"/>
  </r>
  <r>
    <x v="1158"/>
    <x v="1158"/>
    <x v="1157"/>
    <x v="51"/>
    <x v="428"/>
    <x v="2"/>
    <x v="0"/>
    <x v="0"/>
    <x v="1158"/>
    <x v="1158"/>
    <x v="0"/>
    <x v="83"/>
    <x v="1"/>
    <x v="19"/>
    <x v="50"/>
    <x v="123"/>
    <x v="7"/>
    <x v="19"/>
    <x v="1158"/>
    <x v="1158"/>
  </r>
  <r>
    <x v="1159"/>
    <x v="1159"/>
    <x v="1158"/>
    <x v="220"/>
    <x v="117"/>
    <x v="2"/>
    <x v="0"/>
    <x v="0"/>
    <x v="1159"/>
    <x v="1159"/>
    <x v="0"/>
    <x v="78"/>
    <x v="1"/>
    <x v="19"/>
    <x v="50"/>
    <x v="121"/>
    <x v="7"/>
    <x v="19"/>
    <x v="1159"/>
    <x v="1159"/>
  </r>
  <r>
    <x v="1160"/>
    <x v="1160"/>
    <x v="1159"/>
    <x v="11"/>
    <x v="802"/>
    <x v="2"/>
    <x v="0"/>
    <x v="0"/>
    <x v="1160"/>
    <x v="1160"/>
    <x v="0"/>
    <x v="10"/>
    <x v="1"/>
    <x v="19"/>
    <x v="65"/>
    <x v="826"/>
    <x v="7"/>
    <x v="19"/>
    <x v="1160"/>
    <x v="1160"/>
  </r>
  <r>
    <x v="1161"/>
    <x v="1161"/>
    <x v="1160"/>
    <x v="102"/>
    <x v="117"/>
    <x v="2"/>
    <x v="0"/>
    <x v="0"/>
    <x v="1161"/>
    <x v="1161"/>
    <x v="0"/>
    <x v="78"/>
    <x v="1"/>
    <x v="19"/>
    <x v="50"/>
    <x v="121"/>
    <x v="7"/>
    <x v="19"/>
    <x v="1161"/>
    <x v="1161"/>
  </r>
  <r>
    <x v="1162"/>
    <x v="1162"/>
    <x v="1161"/>
    <x v="127"/>
    <x v="428"/>
    <x v="2"/>
    <x v="0"/>
    <x v="0"/>
    <x v="1162"/>
    <x v="1162"/>
    <x v="0"/>
    <x v="84"/>
    <x v="1"/>
    <x v="19"/>
    <x v="50"/>
    <x v="827"/>
    <x v="7"/>
    <x v="19"/>
    <x v="1162"/>
    <x v="1162"/>
  </r>
  <r>
    <x v="1163"/>
    <x v="1163"/>
    <x v="1162"/>
    <x v="221"/>
    <x v="117"/>
    <x v="2"/>
    <x v="0"/>
    <x v="0"/>
    <x v="1163"/>
    <x v="1163"/>
    <x v="0"/>
    <x v="78"/>
    <x v="1"/>
    <x v="19"/>
    <x v="50"/>
    <x v="121"/>
    <x v="7"/>
    <x v="19"/>
    <x v="1163"/>
    <x v="1163"/>
  </r>
  <r>
    <x v="1164"/>
    <x v="1164"/>
    <x v="1163"/>
    <x v="3"/>
    <x v="117"/>
    <x v="2"/>
    <x v="0"/>
    <x v="0"/>
    <x v="1164"/>
    <x v="1164"/>
    <x v="0"/>
    <x v="78"/>
    <x v="1"/>
    <x v="19"/>
    <x v="50"/>
    <x v="121"/>
    <x v="7"/>
    <x v="19"/>
    <x v="1164"/>
    <x v="1164"/>
  </r>
  <r>
    <x v="1165"/>
    <x v="1165"/>
    <x v="1164"/>
    <x v="3"/>
    <x v="803"/>
    <x v="2"/>
    <x v="0"/>
    <x v="0"/>
    <x v="1165"/>
    <x v="1165"/>
    <x v="0"/>
    <x v="20"/>
    <x v="1"/>
    <x v="19"/>
    <x v="70"/>
    <x v="828"/>
    <x v="7"/>
    <x v="19"/>
    <x v="1165"/>
    <x v="1165"/>
  </r>
  <r>
    <x v="1166"/>
    <x v="1166"/>
    <x v="1165"/>
    <x v="36"/>
    <x v="804"/>
    <x v="2"/>
    <x v="0"/>
    <x v="0"/>
    <x v="1166"/>
    <x v="1166"/>
    <x v="0"/>
    <x v="22"/>
    <x v="1"/>
    <x v="19"/>
    <x v="118"/>
    <x v="829"/>
    <x v="7"/>
    <x v="19"/>
    <x v="1166"/>
    <x v="1166"/>
  </r>
  <r>
    <x v="1167"/>
    <x v="1167"/>
    <x v="1166"/>
    <x v="127"/>
    <x v="805"/>
    <x v="2"/>
    <x v="0"/>
    <x v="0"/>
    <x v="1167"/>
    <x v="1167"/>
    <x v="0"/>
    <x v="38"/>
    <x v="1"/>
    <x v="19"/>
    <x v="53"/>
    <x v="830"/>
    <x v="7"/>
    <x v="19"/>
    <x v="1167"/>
    <x v="1167"/>
  </r>
  <r>
    <x v="1168"/>
    <x v="1168"/>
    <x v="1167"/>
    <x v="102"/>
    <x v="806"/>
    <x v="2"/>
    <x v="0"/>
    <x v="0"/>
    <x v="1168"/>
    <x v="1168"/>
    <x v="0"/>
    <x v="83"/>
    <x v="1"/>
    <x v="19"/>
    <x v="52"/>
    <x v="831"/>
    <x v="7"/>
    <x v="19"/>
    <x v="1168"/>
    <x v="1168"/>
  </r>
  <r>
    <x v="1169"/>
    <x v="1169"/>
    <x v="1168"/>
    <x v="3"/>
    <x v="157"/>
    <x v="2"/>
    <x v="0"/>
    <x v="0"/>
    <x v="1169"/>
    <x v="1169"/>
    <x v="0"/>
    <x v="83"/>
    <x v="1"/>
    <x v="19"/>
    <x v="50"/>
    <x v="161"/>
    <x v="7"/>
    <x v="19"/>
    <x v="1169"/>
    <x v="1169"/>
  </r>
  <r>
    <x v="1170"/>
    <x v="1170"/>
    <x v="1169"/>
    <x v="31"/>
    <x v="173"/>
    <x v="2"/>
    <x v="1"/>
    <x v="1"/>
    <x v="1170"/>
    <x v="1170"/>
    <x v="0"/>
    <x v="84"/>
    <x v="1"/>
    <x v="19"/>
    <x v="50"/>
    <x v="73"/>
    <x v="7"/>
    <x v="19"/>
    <x v="1170"/>
    <x v="1170"/>
  </r>
  <r>
    <x v="1171"/>
    <x v="1171"/>
    <x v="1170"/>
    <x v="31"/>
    <x v="379"/>
    <x v="2"/>
    <x v="0"/>
    <x v="0"/>
    <x v="1171"/>
    <x v="1171"/>
    <x v="0"/>
    <x v="29"/>
    <x v="1"/>
    <x v="19"/>
    <x v="50"/>
    <x v="380"/>
    <x v="7"/>
    <x v="19"/>
    <x v="1171"/>
    <x v="1171"/>
  </r>
  <r>
    <x v="1172"/>
    <x v="1172"/>
    <x v="1171"/>
    <x v="7"/>
    <x v="117"/>
    <x v="2"/>
    <x v="0"/>
    <x v="0"/>
    <x v="1172"/>
    <x v="1172"/>
    <x v="0"/>
    <x v="78"/>
    <x v="1"/>
    <x v="19"/>
    <x v="50"/>
    <x v="121"/>
    <x v="7"/>
    <x v="19"/>
    <x v="1172"/>
    <x v="1172"/>
  </r>
  <r>
    <x v="1173"/>
    <x v="1173"/>
    <x v="1172"/>
    <x v="152"/>
    <x v="134"/>
    <x v="2"/>
    <x v="0"/>
    <x v="0"/>
    <x v="1173"/>
    <x v="1173"/>
    <x v="0"/>
    <x v="29"/>
    <x v="1"/>
    <x v="19"/>
    <x v="50"/>
    <x v="179"/>
    <x v="7"/>
    <x v="19"/>
    <x v="1173"/>
    <x v="1173"/>
  </r>
  <r>
    <x v="1174"/>
    <x v="1174"/>
    <x v="1173"/>
    <x v="36"/>
    <x v="807"/>
    <x v="2"/>
    <x v="0"/>
    <x v="0"/>
    <x v="1174"/>
    <x v="1174"/>
    <x v="0"/>
    <x v="10"/>
    <x v="1"/>
    <x v="19"/>
    <x v="52"/>
    <x v="832"/>
    <x v="7"/>
    <x v="19"/>
    <x v="1174"/>
    <x v="1174"/>
  </r>
  <r>
    <x v="1175"/>
    <x v="1175"/>
    <x v="1174"/>
    <x v="22"/>
    <x v="793"/>
    <x v="2"/>
    <x v="0"/>
    <x v="0"/>
    <x v="1175"/>
    <x v="1175"/>
    <x v="0"/>
    <x v="82"/>
    <x v="1"/>
    <x v="19"/>
    <x v="56"/>
    <x v="177"/>
    <x v="7"/>
    <x v="19"/>
    <x v="1175"/>
    <x v="1175"/>
  </r>
  <r>
    <x v="1176"/>
    <x v="1176"/>
    <x v="1175"/>
    <x v="164"/>
    <x v="115"/>
    <x v="2"/>
    <x v="2"/>
    <x v="2"/>
    <x v="1176"/>
    <x v="1176"/>
    <x v="0"/>
    <x v="29"/>
    <x v="1"/>
    <x v="19"/>
    <x v="50"/>
    <x v="119"/>
    <x v="7"/>
    <x v="19"/>
    <x v="1176"/>
    <x v="1176"/>
  </r>
  <r>
    <x v="1177"/>
    <x v="1177"/>
    <x v="1176"/>
    <x v="12"/>
    <x v="117"/>
    <x v="2"/>
    <x v="1"/>
    <x v="1"/>
    <x v="1177"/>
    <x v="1177"/>
    <x v="0"/>
    <x v="78"/>
    <x v="1"/>
    <x v="19"/>
    <x v="50"/>
    <x v="121"/>
    <x v="7"/>
    <x v="19"/>
    <x v="1177"/>
    <x v="1177"/>
  </r>
  <r>
    <x v="1178"/>
    <x v="1178"/>
    <x v="1177"/>
    <x v="96"/>
    <x v="139"/>
    <x v="2"/>
    <x v="0"/>
    <x v="0"/>
    <x v="1178"/>
    <x v="1178"/>
    <x v="0"/>
    <x v="29"/>
    <x v="1"/>
    <x v="19"/>
    <x v="50"/>
    <x v="144"/>
    <x v="7"/>
    <x v="19"/>
    <x v="1178"/>
    <x v="1178"/>
  </r>
  <r>
    <x v="1179"/>
    <x v="1179"/>
    <x v="1178"/>
    <x v="127"/>
    <x v="667"/>
    <x v="2"/>
    <x v="5"/>
    <x v="5"/>
    <x v="1179"/>
    <x v="1179"/>
    <x v="0"/>
    <x v="81"/>
    <x v="1"/>
    <x v="19"/>
    <x v="62"/>
    <x v="833"/>
    <x v="7"/>
    <x v="19"/>
    <x v="1179"/>
    <x v="1179"/>
  </r>
  <r>
    <x v="1180"/>
    <x v="1180"/>
    <x v="1179"/>
    <x v="63"/>
    <x v="808"/>
    <x v="2"/>
    <x v="0"/>
    <x v="0"/>
    <x v="1180"/>
    <x v="1180"/>
    <x v="0"/>
    <x v="268"/>
    <x v="1"/>
    <x v="19"/>
    <x v="81"/>
    <x v="834"/>
    <x v="7"/>
    <x v="19"/>
    <x v="1180"/>
    <x v="1180"/>
  </r>
  <r>
    <x v="1181"/>
    <x v="1181"/>
    <x v="1180"/>
    <x v="63"/>
    <x v="460"/>
    <x v="2"/>
    <x v="0"/>
    <x v="0"/>
    <x v="1181"/>
    <x v="1181"/>
    <x v="0"/>
    <x v="83"/>
    <x v="1"/>
    <x v="19"/>
    <x v="50"/>
    <x v="835"/>
    <x v="7"/>
    <x v="19"/>
    <x v="1181"/>
    <x v="1181"/>
  </r>
  <r>
    <x v="1182"/>
    <x v="1182"/>
    <x v="1181"/>
    <x v="28"/>
    <x v="809"/>
    <x v="2"/>
    <x v="0"/>
    <x v="0"/>
    <x v="1182"/>
    <x v="1182"/>
    <x v="0"/>
    <x v="80"/>
    <x v="1"/>
    <x v="19"/>
    <x v="65"/>
    <x v="678"/>
    <x v="7"/>
    <x v="19"/>
    <x v="1182"/>
    <x v="1182"/>
  </r>
  <r>
    <x v="1183"/>
    <x v="1183"/>
    <x v="1182"/>
    <x v="30"/>
    <x v="173"/>
    <x v="2"/>
    <x v="0"/>
    <x v="0"/>
    <x v="1183"/>
    <x v="1183"/>
    <x v="0"/>
    <x v="83"/>
    <x v="1"/>
    <x v="19"/>
    <x v="65"/>
    <x v="836"/>
    <x v="7"/>
    <x v="19"/>
    <x v="1183"/>
    <x v="1183"/>
  </r>
  <r>
    <x v="1184"/>
    <x v="1184"/>
    <x v="1183"/>
    <x v="29"/>
    <x v="810"/>
    <x v="0"/>
    <x v="1"/>
    <x v="1"/>
    <x v="1184"/>
    <x v="1184"/>
    <x v="0"/>
    <x v="269"/>
    <x v="0"/>
    <x v="20"/>
    <x v="2"/>
    <x v="837"/>
    <x v="8"/>
    <x v="20"/>
    <x v="1184"/>
    <x v="1184"/>
  </r>
  <r>
    <x v="1185"/>
    <x v="1185"/>
    <x v="1184"/>
    <x v="78"/>
    <x v="811"/>
    <x v="0"/>
    <x v="0"/>
    <x v="0"/>
    <x v="1185"/>
    <x v="1185"/>
    <x v="0"/>
    <x v="112"/>
    <x v="0"/>
    <x v="20"/>
    <x v="2"/>
    <x v="838"/>
    <x v="8"/>
    <x v="20"/>
    <x v="1185"/>
    <x v="1185"/>
  </r>
  <r>
    <x v="1186"/>
    <x v="1186"/>
    <x v="1185"/>
    <x v="51"/>
    <x v="812"/>
    <x v="0"/>
    <x v="1"/>
    <x v="1"/>
    <x v="1186"/>
    <x v="1186"/>
    <x v="0"/>
    <x v="252"/>
    <x v="0"/>
    <x v="20"/>
    <x v="13"/>
    <x v="839"/>
    <x v="8"/>
    <x v="20"/>
    <x v="1186"/>
    <x v="1186"/>
  </r>
  <r>
    <x v="1187"/>
    <x v="1187"/>
    <x v="1186"/>
    <x v="222"/>
    <x v="813"/>
    <x v="0"/>
    <x v="0"/>
    <x v="0"/>
    <x v="1187"/>
    <x v="1187"/>
    <x v="0"/>
    <x v="16"/>
    <x v="0"/>
    <x v="20"/>
    <x v="3"/>
    <x v="840"/>
    <x v="8"/>
    <x v="20"/>
    <x v="1187"/>
    <x v="1187"/>
  </r>
  <r>
    <x v="1188"/>
    <x v="1188"/>
    <x v="1187"/>
    <x v="13"/>
    <x v="728"/>
    <x v="0"/>
    <x v="5"/>
    <x v="5"/>
    <x v="1188"/>
    <x v="1188"/>
    <x v="0"/>
    <x v="268"/>
    <x v="0"/>
    <x v="20"/>
    <x v="164"/>
    <x v="841"/>
    <x v="8"/>
    <x v="20"/>
    <x v="1188"/>
    <x v="1188"/>
  </r>
  <r>
    <x v="1189"/>
    <x v="1189"/>
    <x v="1188"/>
    <x v="7"/>
    <x v="814"/>
    <x v="0"/>
    <x v="0"/>
    <x v="0"/>
    <x v="1189"/>
    <x v="1189"/>
    <x v="0"/>
    <x v="48"/>
    <x v="0"/>
    <x v="20"/>
    <x v="29"/>
    <x v="842"/>
    <x v="8"/>
    <x v="20"/>
    <x v="1189"/>
    <x v="1189"/>
  </r>
  <r>
    <x v="1190"/>
    <x v="1190"/>
    <x v="1189"/>
    <x v="2"/>
    <x v="815"/>
    <x v="0"/>
    <x v="0"/>
    <x v="0"/>
    <x v="1190"/>
    <x v="1190"/>
    <x v="0"/>
    <x v="62"/>
    <x v="0"/>
    <x v="20"/>
    <x v="165"/>
    <x v="843"/>
    <x v="8"/>
    <x v="20"/>
    <x v="1190"/>
    <x v="1190"/>
  </r>
  <r>
    <x v="1191"/>
    <x v="1191"/>
    <x v="1190"/>
    <x v="200"/>
    <x v="816"/>
    <x v="0"/>
    <x v="0"/>
    <x v="0"/>
    <x v="1191"/>
    <x v="1191"/>
    <x v="0"/>
    <x v="51"/>
    <x v="0"/>
    <x v="20"/>
    <x v="15"/>
    <x v="844"/>
    <x v="8"/>
    <x v="20"/>
    <x v="1191"/>
    <x v="1191"/>
  </r>
  <r>
    <x v="1192"/>
    <x v="1192"/>
    <x v="1191"/>
    <x v="213"/>
    <x v="817"/>
    <x v="0"/>
    <x v="1"/>
    <x v="1"/>
    <x v="1192"/>
    <x v="1192"/>
    <x v="0"/>
    <x v="41"/>
    <x v="0"/>
    <x v="20"/>
    <x v="166"/>
    <x v="845"/>
    <x v="8"/>
    <x v="20"/>
    <x v="1192"/>
    <x v="1192"/>
  </r>
  <r>
    <x v="1193"/>
    <x v="1193"/>
    <x v="1192"/>
    <x v="223"/>
    <x v="818"/>
    <x v="0"/>
    <x v="0"/>
    <x v="0"/>
    <x v="1193"/>
    <x v="1193"/>
    <x v="0"/>
    <x v="270"/>
    <x v="0"/>
    <x v="20"/>
    <x v="3"/>
    <x v="846"/>
    <x v="8"/>
    <x v="20"/>
    <x v="1193"/>
    <x v="1193"/>
  </r>
  <r>
    <x v="1194"/>
    <x v="1194"/>
    <x v="1193"/>
    <x v="78"/>
    <x v="819"/>
    <x v="0"/>
    <x v="17"/>
    <x v="3"/>
    <x v="1194"/>
    <x v="1194"/>
    <x v="0"/>
    <x v="271"/>
    <x v="0"/>
    <x v="20"/>
    <x v="167"/>
    <x v="847"/>
    <x v="8"/>
    <x v="20"/>
    <x v="1194"/>
    <x v="1194"/>
  </r>
  <r>
    <x v="1195"/>
    <x v="1195"/>
    <x v="1194"/>
    <x v="3"/>
    <x v="820"/>
    <x v="0"/>
    <x v="13"/>
    <x v="3"/>
    <x v="1195"/>
    <x v="1195"/>
    <x v="0"/>
    <x v="203"/>
    <x v="0"/>
    <x v="20"/>
    <x v="165"/>
    <x v="848"/>
    <x v="8"/>
    <x v="20"/>
    <x v="1195"/>
    <x v="1195"/>
  </r>
  <r>
    <x v="1196"/>
    <x v="1196"/>
    <x v="1195"/>
    <x v="107"/>
    <x v="821"/>
    <x v="0"/>
    <x v="1"/>
    <x v="1"/>
    <x v="1196"/>
    <x v="1196"/>
    <x v="0"/>
    <x v="272"/>
    <x v="0"/>
    <x v="20"/>
    <x v="168"/>
    <x v="849"/>
    <x v="8"/>
    <x v="20"/>
    <x v="1196"/>
    <x v="1196"/>
  </r>
  <r>
    <x v="1197"/>
    <x v="1197"/>
    <x v="1196"/>
    <x v="36"/>
    <x v="822"/>
    <x v="0"/>
    <x v="0"/>
    <x v="0"/>
    <x v="1197"/>
    <x v="1197"/>
    <x v="0"/>
    <x v="100"/>
    <x v="0"/>
    <x v="20"/>
    <x v="169"/>
    <x v="850"/>
    <x v="8"/>
    <x v="20"/>
    <x v="1197"/>
    <x v="1197"/>
  </r>
  <r>
    <x v="1198"/>
    <x v="1198"/>
    <x v="1197"/>
    <x v="8"/>
    <x v="823"/>
    <x v="0"/>
    <x v="0"/>
    <x v="0"/>
    <x v="1198"/>
    <x v="1198"/>
    <x v="0"/>
    <x v="157"/>
    <x v="0"/>
    <x v="20"/>
    <x v="170"/>
    <x v="851"/>
    <x v="8"/>
    <x v="20"/>
    <x v="1198"/>
    <x v="1198"/>
  </r>
  <r>
    <x v="1199"/>
    <x v="1199"/>
    <x v="1198"/>
    <x v="224"/>
    <x v="824"/>
    <x v="0"/>
    <x v="1"/>
    <x v="1"/>
    <x v="1199"/>
    <x v="1199"/>
    <x v="0"/>
    <x v="82"/>
    <x v="0"/>
    <x v="20"/>
    <x v="7"/>
    <x v="852"/>
    <x v="8"/>
    <x v="20"/>
    <x v="1199"/>
    <x v="1199"/>
  </r>
  <r>
    <x v="1200"/>
    <x v="1200"/>
    <x v="1199"/>
    <x v="225"/>
    <x v="825"/>
    <x v="0"/>
    <x v="0"/>
    <x v="0"/>
    <x v="1200"/>
    <x v="1200"/>
    <x v="0"/>
    <x v="273"/>
    <x v="0"/>
    <x v="20"/>
    <x v="9"/>
    <x v="853"/>
    <x v="8"/>
    <x v="20"/>
    <x v="1200"/>
    <x v="1200"/>
  </r>
  <r>
    <x v="1201"/>
    <x v="1201"/>
    <x v="1200"/>
    <x v="12"/>
    <x v="826"/>
    <x v="0"/>
    <x v="1"/>
    <x v="1"/>
    <x v="1201"/>
    <x v="1201"/>
    <x v="0"/>
    <x v="112"/>
    <x v="0"/>
    <x v="20"/>
    <x v="21"/>
    <x v="854"/>
    <x v="8"/>
    <x v="20"/>
    <x v="1201"/>
    <x v="1201"/>
  </r>
  <r>
    <x v="1202"/>
    <x v="1202"/>
    <x v="1201"/>
    <x v="31"/>
    <x v="827"/>
    <x v="0"/>
    <x v="2"/>
    <x v="2"/>
    <x v="1202"/>
    <x v="1202"/>
    <x v="0"/>
    <x v="197"/>
    <x v="0"/>
    <x v="20"/>
    <x v="171"/>
    <x v="855"/>
    <x v="8"/>
    <x v="20"/>
    <x v="1202"/>
    <x v="1202"/>
  </r>
  <r>
    <x v="1203"/>
    <x v="1203"/>
    <x v="1202"/>
    <x v="226"/>
    <x v="828"/>
    <x v="0"/>
    <x v="0"/>
    <x v="0"/>
    <x v="1203"/>
    <x v="1203"/>
    <x v="0"/>
    <x v="21"/>
    <x v="0"/>
    <x v="20"/>
    <x v="21"/>
    <x v="856"/>
    <x v="8"/>
    <x v="20"/>
    <x v="1203"/>
    <x v="1203"/>
  </r>
  <r>
    <x v="1204"/>
    <x v="1204"/>
    <x v="1203"/>
    <x v="93"/>
    <x v="829"/>
    <x v="0"/>
    <x v="0"/>
    <x v="0"/>
    <x v="1204"/>
    <x v="1204"/>
    <x v="0"/>
    <x v="7"/>
    <x v="0"/>
    <x v="20"/>
    <x v="33"/>
    <x v="857"/>
    <x v="8"/>
    <x v="20"/>
    <x v="1204"/>
    <x v="1204"/>
  </r>
  <r>
    <x v="1205"/>
    <x v="1205"/>
    <x v="1204"/>
    <x v="93"/>
    <x v="830"/>
    <x v="0"/>
    <x v="12"/>
    <x v="3"/>
    <x v="1205"/>
    <x v="1205"/>
    <x v="0"/>
    <x v="95"/>
    <x v="0"/>
    <x v="20"/>
    <x v="7"/>
    <x v="858"/>
    <x v="8"/>
    <x v="20"/>
    <x v="1205"/>
    <x v="1205"/>
  </r>
  <r>
    <x v="1206"/>
    <x v="1206"/>
    <x v="1205"/>
    <x v="42"/>
    <x v="831"/>
    <x v="0"/>
    <x v="15"/>
    <x v="3"/>
    <x v="1206"/>
    <x v="1206"/>
    <x v="0"/>
    <x v="58"/>
    <x v="0"/>
    <x v="20"/>
    <x v="41"/>
    <x v="859"/>
    <x v="8"/>
    <x v="20"/>
    <x v="1206"/>
    <x v="1206"/>
  </r>
  <r>
    <x v="1207"/>
    <x v="1207"/>
    <x v="1206"/>
    <x v="227"/>
    <x v="832"/>
    <x v="0"/>
    <x v="13"/>
    <x v="3"/>
    <x v="1207"/>
    <x v="1207"/>
    <x v="0"/>
    <x v="261"/>
    <x v="0"/>
    <x v="20"/>
    <x v="3"/>
    <x v="860"/>
    <x v="8"/>
    <x v="20"/>
    <x v="1207"/>
    <x v="1207"/>
  </r>
  <r>
    <x v="1208"/>
    <x v="1208"/>
    <x v="1207"/>
    <x v="3"/>
    <x v="833"/>
    <x v="0"/>
    <x v="0"/>
    <x v="0"/>
    <x v="1208"/>
    <x v="1208"/>
    <x v="0"/>
    <x v="11"/>
    <x v="0"/>
    <x v="20"/>
    <x v="19"/>
    <x v="861"/>
    <x v="8"/>
    <x v="20"/>
    <x v="1208"/>
    <x v="1208"/>
  </r>
  <r>
    <x v="1209"/>
    <x v="1209"/>
    <x v="1208"/>
    <x v="12"/>
    <x v="834"/>
    <x v="0"/>
    <x v="0"/>
    <x v="0"/>
    <x v="1209"/>
    <x v="1209"/>
    <x v="0"/>
    <x v="67"/>
    <x v="0"/>
    <x v="20"/>
    <x v="6"/>
    <x v="862"/>
    <x v="8"/>
    <x v="20"/>
    <x v="1209"/>
    <x v="1209"/>
  </r>
  <r>
    <x v="1210"/>
    <x v="1210"/>
    <x v="1209"/>
    <x v="22"/>
    <x v="835"/>
    <x v="0"/>
    <x v="11"/>
    <x v="9"/>
    <x v="1210"/>
    <x v="1210"/>
    <x v="0"/>
    <x v="273"/>
    <x v="0"/>
    <x v="20"/>
    <x v="172"/>
    <x v="863"/>
    <x v="8"/>
    <x v="20"/>
    <x v="1210"/>
    <x v="1210"/>
  </r>
  <r>
    <x v="1211"/>
    <x v="1211"/>
    <x v="1210"/>
    <x v="28"/>
    <x v="836"/>
    <x v="0"/>
    <x v="5"/>
    <x v="5"/>
    <x v="1211"/>
    <x v="1211"/>
    <x v="0"/>
    <x v="79"/>
    <x v="0"/>
    <x v="20"/>
    <x v="7"/>
    <x v="864"/>
    <x v="8"/>
    <x v="20"/>
    <x v="1211"/>
    <x v="1211"/>
  </r>
  <r>
    <x v="1212"/>
    <x v="1212"/>
    <x v="1211"/>
    <x v="30"/>
    <x v="594"/>
    <x v="0"/>
    <x v="0"/>
    <x v="0"/>
    <x v="1212"/>
    <x v="1212"/>
    <x v="0"/>
    <x v="183"/>
    <x v="0"/>
    <x v="20"/>
    <x v="32"/>
    <x v="865"/>
    <x v="8"/>
    <x v="20"/>
    <x v="1212"/>
    <x v="1212"/>
  </r>
  <r>
    <x v="1213"/>
    <x v="1213"/>
    <x v="1212"/>
    <x v="115"/>
    <x v="837"/>
    <x v="0"/>
    <x v="1"/>
    <x v="1"/>
    <x v="1213"/>
    <x v="1213"/>
    <x v="0"/>
    <x v="52"/>
    <x v="0"/>
    <x v="20"/>
    <x v="21"/>
    <x v="866"/>
    <x v="8"/>
    <x v="20"/>
    <x v="1213"/>
    <x v="1213"/>
  </r>
  <r>
    <x v="1214"/>
    <x v="1214"/>
    <x v="1213"/>
    <x v="13"/>
    <x v="838"/>
    <x v="0"/>
    <x v="0"/>
    <x v="0"/>
    <x v="1214"/>
    <x v="1214"/>
    <x v="0"/>
    <x v="20"/>
    <x v="0"/>
    <x v="20"/>
    <x v="88"/>
    <x v="867"/>
    <x v="8"/>
    <x v="20"/>
    <x v="1214"/>
    <x v="1214"/>
  </r>
  <r>
    <x v="1215"/>
    <x v="1215"/>
    <x v="1214"/>
    <x v="10"/>
    <x v="839"/>
    <x v="0"/>
    <x v="0"/>
    <x v="0"/>
    <x v="1215"/>
    <x v="1215"/>
    <x v="0"/>
    <x v="274"/>
    <x v="0"/>
    <x v="20"/>
    <x v="173"/>
    <x v="868"/>
    <x v="8"/>
    <x v="20"/>
    <x v="1215"/>
    <x v="1215"/>
  </r>
  <r>
    <x v="1216"/>
    <x v="1216"/>
    <x v="1215"/>
    <x v="32"/>
    <x v="840"/>
    <x v="0"/>
    <x v="0"/>
    <x v="0"/>
    <x v="1216"/>
    <x v="1216"/>
    <x v="0"/>
    <x v="147"/>
    <x v="0"/>
    <x v="20"/>
    <x v="91"/>
    <x v="869"/>
    <x v="8"/>
    <x v="20"/>
    <x v="1216"/>
    <x v="1216"/>
  </r>
  <r>
    <x v="1217"/>
    <x v="1217"/>
    <x v="1216"/>
    <x v="228"/>
    <x v="841"/>
    <x v="0"/>
    <x v="0"/>
    <x v="0"/>
    <x v="1217"/>
    <x v="1217"/>
    <x v="0"/>
    <x v="275"/>
    <x v="0"/>
    <x v="20"/>
    <x v="33"/>
    <x v="870"/>
    <x v="8"/>
    <x v="20"/>
    <x v="1217"/>
    <x v="1217"/>
  </r>
  <r>
    <x v="1218"/>
    <x v="1218"/>
    <x v="1217"/>
    <x v="7"/>
    <x v="842"/>
    <x v="0"/>
    <x v="0"/>
    <x v="0"/>
    <x v="1218"/>
    <x v="1218"/>
    <x v="0"/>
    <x v="30"/>
    <x v="0"/>
    <x v="20"/>
    <x v="174"/>
    <x v="871"/>
    <x v="8"/>
    <x v="20"/>
    <x v="1218"/>
    <x v="1218"/>
  </r>
  <r>
    <x v="1219"/>
    <x v="1219"/>
    <x v="1218"/>
    <x v="229"/>
    <x v="843"/>
    <x v="0"/>
    <x v="0"/>
    <x v="0"/>
    <x v="1219"/>
    <x v="1219"/>
    <x v="0"/>
    <x v="35"/>
    <x v="0"/>
    <x v="20"/>
    <x v="175"/>
    <x v="872"/>
    <x v="8"/>
    <x v="20"/>
    <x v="1219"/>
    <x v="1219"/>
  </r>
  <r>
    <x v="1220"/>
    <x v="1220"/>
    <x v="1219"/>
    <x v="36"/>
    <x v="844"/>
    <x v="0"/>
    <x v="12"/>
    <x v="3"/>
    <x v="1220"/>
    <x v="1220"/>
    <x v="0"/>
    <x v="205"/>
    <x v="0"/>
    <x v="20"/>
    <x v="3"/>
    <x v="873"/>
    <x v="8"/>
    <x v="20"/>
    <x v="1220"/>
    <x v="1220"/>
  </r>
  <r>
    <x v="1221"/>
    <x v="1221"/>
    <x v="1220"/>
    <x v="41"/>
    <x v="845"/>
    <x v="0"/>
    <x v="1"/>
    <x v="1"/>
    <x v="1221"/>
    <x v="1221"/>
    <x v="0"/>
    <x v="273"/>
    <x v="0"/>
    <x v="20"/>
    <x v="38"/>
    <x v="874"/>
    <x v="8"/>
    <x v="20"/>
    <x v="1221"/>
    <x v="1221"/>
  </r>
  <r>
    <x v="1222"/>
    <x v="1222"/>
    <x v="1221"/>
    <x v="23"/>
    <x v="846"/>
    <x v="0"/>
    <x v="5"/>
    <x v="5"/>
    <x v="1222"/>
    <x v="1222"/>
    <x v="0"/>
    <x v="276"/>
    <x v="0"/>
    <x v="20"/>
    <x v="176"/>
    <x v="875"/>
    <x v="8"/>
    <x v="20"/>
    <x v="1222"/>
    <x v="1222"/>
  </r>
  <r>
    <x v="1223"/>
    <x v="1223"/>
    <x v="1222"/>
    <x v="230"/>
    <x v="847"/>
    <x v="0"/>
    <x v="0"/>
    <x v="0"/>
    <x v="1223"/>
    <x v="1223"/>
    <x v="0"/>
    <x v="277"/>
    <x v="0"/>
    <x v="20"/>
    <x v="20"/>
    <x v="876"/>
    <x v="8"/>
    <x v="20"/>
    <x v="1223"/>
    <x v="1223"/>
  </r>
  <r>
    <x v="1224"/>
    <x v="1224"/>
    <x v="1223"/>
    <x v="36"/>
    <x v="848"/>
    <x v="1"/>
    <x v="0"/>
    <x v="0"/>
    <x v="1224"/>
    <x v="1224"/>
    <x v="0"/>
    <x v="59"/>
    <x v="1"/>
    <x v="21"/>
    <x v="113"/>
    <x v="877"/>
    <x v="4"/>
    <x v="21"/>
    <x v="1224"/>
    <x v="1224"/>
  </r>
  <r>
    <x v="1225"/>
    <x v="1225"/>
    <x v="1224"/>
    <x v="9"/>
    <x v="849"/>
    <x v="1"/>
    <x v="0"/>
    <x v="0"/>
    <x v="1225"/>
    <x v="1225"/>
    <x v="0"/>
    <x v="83"/>
    <x v="1"/>
    <x v="21"/>
    <x v="65"/>
    <x v="878"/>
    <x v="4"/>
    <x v="21"/>
    <x v="1225"/>
    <x v="1225"/>
  </r>
  <r>
    <x v="1226"/>
    <x v="1226"/>
    <x v="1225"/>
    <x v="63"/>
    <x v="850"/>
    <x v="1"/>
    <x v="0"/>
    <x v="0"/>
    <x v="1226"/>
    <x v="1226"/>
    <x v="0"/>
    <x v="244"/>
    <x v="1"/>
    <x v="21"/>
    <x v="65"/>
    <x v="879"/>
    <x v="4"/>
    <x v="21"/>
    <x v="1226"/>
    <x v="1226"/>
  </r>
  <r>
    <x v="1227"/>
    <x v="1227"/>
    <x v="1226"/>
    <x v="13"/>
    <x v="117"/>
    <x v="1"/>
    <x v="0"/>
    <x v="0"/>
    <x v="1227"/>
    <x v="1227"/>
    <x v="0"/>
    <x v="78"/>
    <x v="1"/>
    <x v="21"/>
    <x v="50"/>
    <x v="121"/>
    <x v="4"/>
    <x v="21"/>
    <x v="1227"/>
    <x v="1227"/>
  </r>
  <r>
    <x v="1228"/>
    <x v="1228"/>
    <x v="1227"/>
    <x v="10"/>
    <x v="159"/>
    <x v="1"/>
    <x v="0"/>
    <x v="0"/>
    <x v="1228"/>
    <x v="1228"/>
    <x v="0"/>
    <x v="54"/>
    <x v="1"/>
    <x v="21"/>
    <x v="129"/>
    <x v="880"/>
    <x v="4"/>
    <x v="21"/>
    <x v="1228"/>
    <x v="1228"/>
  </r>
  <r>
    <x v="1229"/>
    <x v="1229"/>
    <x v="1228"/>
    <x v="181"/>
    <x v="379"/>
    <x v="1"/>
    <x v="0"/>
    <x v="0"/>
    <x v="1229"/>
    <x v="1229"/>
    <x v="0"/>
    <x v="29"/>
    <x v="1"/>
    <x v="21"/>
    <x v="60"/>
    <x v="380"/>
    <x v="4"/>
    <x v="21"/>
    <x v="1229"/>
    <x v="1229"/>
  </r>
  <r>
    <x v="1230"/>
    <x v="1230"/>
    <x v="1229"/>
    <x v="69"/>
    <x v="117"/>
    <x v="1"/>
    <x v="0"/>
    <x v="0"/>
    <x v="1230"/>
    <x v="1230"/>
    <x v="0"/>
    <x v="78"/>
    <x v="1"/>
    <x v="21"/>
    <x v="50"/>
    <x v="121"/>
    <x v="4"/>
    <x v="21"/>
    <x v="1230"/>
    <x v="1230"/>
  </r>
  <r>
    <x v="1231"/>
    <x v="1231"/>
    <x v="1230"/>
    <x v="10"/>
    <x v="117"/>
    <x v="1"/>
    <x v="0"/>
    <x v="0"/>
    <x v="1231"/>
    <x v="1231"/>
    <x v="0"/>
    <x v="78"/>
    <x v="1"/>
    <x v="21"/>
    <x v="50"/>
    <x v="121"/>
    <x v="4"/>
    <x v="21"/>
    <x v="1231"/>
    <x v="1231"/>
  </r>
  <r>
    <x v="1232"/>
    <x v="1232"/>
    <x v="1231"/>
    <x v="10"/>
    <x v="130"/>
    <x v="1"/>
    <x v="0"/>
    <x v="0"/>
    <x v="1232"/>
    <x v="1232"/>
    <x v="0"/>
    <x v="29"/>
    <x v="1"/>
    <x v="21"/>
    <x v="60"/>
    <x v="375"/>
    <x v="4"/>
    <x v="21"/>
    <x v="1232"/>
    <x v="1232"/>
  </r>
  <r>
    <x v="1233"/>
    <x v="1233"/>
    <x v="1232"/>
    <x v="28"/>
    <x v="851"/>
    <x v="1"/>
    <x v="0"/>
    <x v="0"/>
    <x v="1233"/>
    <x v="1233"/>
    <x v="0"/>
    <x v="79"/>
    <x v="1"/>
    <x v="21"/>
    <x v="81"/>
    <x v="845"/>
    <x v="4"/>
    <x v="21"/>
    <x v="1233"/>
    <x v="1233"/>
  </r>
  <r>
    <x v="1234"/>
    <x v="1234"/>
    <x v="1233"/>
    <x v="63"/>
    <x v="117"/>
    <x v="1"/>
    <x v="1"/>
    <x v="1"/>
    <x v="1234"/>
    <x v="1234"/>
    <x v="0"/>
    <x v="78"/>
    <x v="1"/>
    <x v="21"/>
    <x v="50"/>
    <x v="121"/>
    <x v="4"/>
    <x v="21"/>
    <x v="1234"/>
    <x v="1234"/>
  </r>
  <r>
    <x v="1235"/>
    <x v="1235"/>
    <x v="1234"/>
    <x v="231"/>
    <x v="852"/>
    <x v="1"/>
    <x v="0"/>
    <x v="0"/>
    <x v="1235"/>
    <x v="1235"/>
    <x v="0"/>
    <x v="79"/>
    <x v="1"/>
    <x v="21"/>
    <x v="56"/>
    <x v="431"/>
    <x v="4"/>
    <x v="21"/>
    <x v="1235"/>
    <x v="1235"/>
  </r>
  <r>
    <x v="1236"/>
    <x v="1236"/>
    <x v="1235"/>
    <x v="30"/>
    <x v="117"/>
    <x v="1"/>
    <x v="0"/>
    <x v="0"/>
    <x v="1236"/>
    <x v="1236"/>
    <x v="0"/>
    <x v="78"/>
    <x v="1"/>
    <x v="21"/>
    <x v="50"/>
    <x v="121"/>
    <x v="4"/>
    <x v="21"/>
    <x v="1236"/>
    <x v="1236"/>
  </r>
  <r>
    <x v="1237"/>
    <x v="1237"/>
    <x v="1236"/>
    <x v="31"/>
    <x v="117"/>
    <x v="1"/>
    <x v="0"/>
    <x v="0"/>
    <x v="1237"/>
    <x v="1237"/>
    <x v="0"/>
    <x v="78"/>
    <x v="1"/>
    <x v="21"/>
    <x v="50"/>
    <x v="121"/>
    <x v="4"/>
    <x v="21"/>
    <x v="1237"/>
    <x v="1237"/>
  </r>
  <r>
    <x v="1238"/>
    <x v="1238"/>
    <x v="1237"/>
    <x v="28"/>
    <x v="853"/>
    <x v="1"/>
    <x v="0"/>
    <x v="0"/>
    <x v="1238"/>
    <x v="1238"/>
    <x v="0"/>
    <x v="83"/>
    <x v="1"/>
    <x v="21"/>
    <x v="82"/>
    <x v="881"/>
    <x v="4"/>
    <x v="21"/>
    <x v="1238"/>
    <x v="1238"/>
  </r>
  <r>
    <x v="1239"/>
    <x v="1239"/>
    <x v="1238"/>
    <x v="30"/>
    <x v="117"/>
    <x v="1"/>
    <x v="0"/>
    <x v="0"/>
    <x v="1239"/>
    <x v="1239"/>
    <x v="0"/>
    <x v="78"/>
    <x v="1"/>
    <x v="21"/>
    <x v="50"/>
    <x v="121"/>
    <x v="4"/>
    <x v="21"/>
    <x v="1239"/>
    <x v="1239"/>
  </r>
  <r>
    <x v="1240"/>
    <x v="1240"/>
    <x v="1239"/>
    <x v="6"/>
    <x v="854"/>
    <x v="1"/>
    <x v="0"/>
    <x v="0"/>
    <x v="1240"/>
    <x v="1240"/>
    <x v="0"/>
    <x v="22"/>
    <x v="1"/>
    <x v="21"/>
    <x v="56"/>
    <x v="882"/>
    <x v="4"/>
    <x v="21"/>
    <x v="1240"/>
    <x v="1240"/>
  </r>
  <r>
    <x v="1241"/>
    <x v="1241"/>
    <x v="1240"/>
    <x v="10"/>
    <x v="855"/>
    <x v="1"/>
    <x v="0"/>
    <x v="0"/>
    <x v="1241"/>
    <x v="1241"/>
    <x v="0"/>
    <x v="69"/>
    <x v="1"/>
    <x v="21"/>
    <x v="76"/>
    <x v="883"/>
    <x v="4"/>
    <x v="21"/>
    <x v="1241"/>
    <x v="1241"/>
  </r>
  <r>
    <x v="1242"/>
    <x v="1242"/>
    <x v="1241"/>
    <x v="232"/>
    <x v="139"/>
    <x v="1"/>
    <x v="0"/>
    <x v="0"/>
    <x v="1242"/>
    <x v="1242"/>
    <x v="0"/>
    <x v="29"/>
    <x v="1"/>
    <x v="21"/>
    <x v="60"/>
    <x v="144"/>
    <x v="4"/>
    <x v="21"/>
    <x v="1242"/>
    <x v="1242"/>
  </r>
  <r>
    <x v="1243"/>
    <x v="1243"/>
    <x v="1242"/>
    <x v="14"/>
    <x v="856"/>
    <x v="1"/>
    <x v="0"/>
    <x v="0"/>
    <x v="1243"/>
    <x v="1243"/>
    <x v="0"/>
    <x v="44"/>
    <x v="1"/>
    <x v="21"/>
    <x v="51"/>
    <x v="884"/>
    <x v="4"/>
    <x v="21"/>
    <x v="1243"/>
    <x v="1243"/>
  </r>
  <r>
    <x v="1244"/>
    <x v="1244"/>
    <x v="1243"/>
    <x v="13"/>
    <x v="857"/>
    <x v="0"/>
    <x v="0"/>
    <x v="0"/>
    <x v="1244"/>
    <x v="1244"/>
    <x v="1"/>
    <x v="43"/>
    <x v="0"/>
    <x v="11"/>
    <x v="3"/>
    <x v="885"/>
    <x v="4"/>
    <x v="11"/>
    <x v="1244"/>
    <x v="1244"/>
  </r>
  <r>
    <x v="1245"/>
    <x v="1245"/>
    <x v="1244"/>
    <x v="13"/>
    <x v="858"/>
    <x v="0"/>
    <x v="0"/>
    <x v="0"/>
    <x v="1245"/>
    <x v="1245"/>
    <x v="1"/>
    <x v="57"/>
    <x v="0"/>
    <x v="11"/>
    <x v="28"/>
    <x v="886"/>
    <x v="4"/>
    <x v="11"/>
    <x v="1245"/>
    <x v="1245"/>
  </r>
  <r>
    <x v="1246"/>
    <x v="1246"/>
    <x v="1245"/>
    <x v="13"/>
    <x v="859"/>
    <x v="0"/>
    <x v="0"/>
    <x v="0"/>
    <x v="1246"/>
    <x v="1246"/>
    <x v="1"/>
    <x v="162"/>
    <x v="0"/>
    <x v="11"/>
    <x v="16"/>
    <x v="887"/>
    <x v="4"/>
    <x v="11"/>
    <x v="1246"/>
    <x v="1246"/>
  </r>
  <r>
    <x v="1247"/>
    <x v="1247"/>
    <x v="1246"/>
    <x v="8"/>
    <x v="860"/>
    <x v="0"/>
    <x v="0"/>
    <x v="0"/>
    <x v="1247"/>
    <x v="1247"/>
    <x v="1"/>
    <x v="133"/>
    <x v="0"/>
    <x v="11"/>
    <x v="108"/>
    <x v="888"/>
    <x v="4"/>
    <x v="11"/>
    <x v="1247"/>
    <x v="1247"/>
  </r>
  <r>
    <x v="1248"/>
    <x v="1248"/>
    <x v="1247"/>
    <x v="30"/>
    <x v="861"/>
    <x v="0"/>
    <x v="0"/>
    <x v="0"/>
    <x v="1248"/>
    <x v="1248"/>
    <x v="1"/>
    <x v="211"/>
    <x v="0"/>
    <x v="11"/>
    <x v="143"/>
    <x v="889"/>
    <x v="4"/>
    <x v="11"/>
    <x v="1248"/>
    <x v="1248"/>
  </r>
  <r>
    <x v="1249"/>
    <x v="1249"/>
    <x v="1248"/>
    <x v="10"/>
    <x v="862"/>
    <x v="0"/>
    <x v="0"/>
    <x v="0"/>
    <x v="1249"/>
    <x v="1249"/>
    <x v="1"/>
    <x v="75"/>
    <x v="0"/>
    <x v="11"/>
    <x v="3"/>
    <x v="890"/>
    <x v="4"/>
    <x v="11"/>
    <x v="1249"/>
    <x v="1249"/>
  </r>
  <r>
    <x v="1250"/>
    <x v="1250"/>
    <x v="1249"/>
    <x v="11"/>
    <x v="863"/>
    <x v="0"/>
    <x v="0"/>
    <x v="0"/>
    <x v="1250"/>
    <x v="1250"/>
    <x v="1"/>
    <x v="278"/>
    <x v="0"/>
    <x v="11"/>
    <x v="177"/>
    <x v="891"/>
    <x v="4"/>
    <x v="11"/>
    <x v="1250"/>
    <x v="1250"/>
  </r>
  <r>
    <x v="1251"/>
    <x v="1251"/>
    <x v="1250"/>
    <x v="12"/>
    <x v="864"/>
    <x v="0"/>
    <x v="0"/>
    <x v="0"/>
    <x v="1251"/>
    <x v="1251"/>
    <x v="1"/>
    <x v="142"/>
    <x v="0"/>
    <x v="11"/>
    <x v="21"/>
    <x v="892"/>
    <x v="4"/>
    <x v="11"/>
    <x v="1251"/>
    <x v="1251"/>
  </r>
  <r>
    <x v="1252"/>
    <x v="1252"/>
    <x v="1251"/>
    <x v="8"/>
    <x v="865"/>
    <x v="0"/>
    <x v="0"/>
    <x v="0"/>
    <x v="1252"/>
    <x v="1252"/>
    <x v="1"/>
    <x v="261"/>
    <x v="0"/>
    <x v="11"/>
    <x v="178"/>
    <x v="893"/>
    <x v="4"/>
    <x v="11"/>
    <x v="1252"/>
    <x v="1252"/>
  </r>
  <r>
    <x v="1253"/>
    <x v="1253"/>
    <x v="1252"/>
    <x v="185"/>
    <x v="866"/>
    <x v="0"/>
    <x v="0"/>
    <x v="0"/>
    <x v="1253"/>
    <x v="1253"/>
    <x v="1"/>
    <x v="279"/>
    <x v="0"/>
    <x v="11"/>
    <x v="179"/>
    <x v="894"/>
    <x v="4"/>
    <x v="11"/>
    <x v="1253"/>
    <x v="1253"/>
  </r>
  <r>
    <x v="1254"/>
    <x v="1254"/>
    <x v="1253"/>
    <x v="233"/>
    <x v="867"/>
    <x v="0"/>
    <x v="0"/>
    <x v="0"/>
    <x v="1254"/>
    <x v="1254"/>
    <x v="1"/>
    <x v="261"/>
    <x v="0"/>
    <x v="11"/>
    <x v="171"/>
    <x v="895"/>
    <x v="4"/>
    <x v="11"/>
    <x v="1254"/>
    <x v="1254"/>
  </r>
  <r>
    <x v="1255"/>
    <x v="1255"/>
    <x v="1254"/>
    <x v="9"/>
    <x v="868"/>
    <x v="0"/>
    <x v="0"/>
    <x v="0"/>
    <x v="1255"/>
    <x v="1255"/>
    <x v="1"/>
    <x v="280"/>
    <x v="0"/>
    <x v="11"/>
    <x v="180"/>
    <x v="896"/>
    <x v="4"/>
    <x v="11"/>
    <x v="1255"/>
    <x v="1255"/>
  </r>
  <r>
    <x v="1256"/>
    <x v="1256"/>
    <x v="1255"/>
    <x v="11"/>
    <x v="869"/>
    <x v="0"/>
    <x v="0"/>
    <x v="0"/>
    <x v="1256"/>
    <x v="1256"/>
    <x v="1"/>
    <x v="281"/>
    <x v="0"/>
    <x v="11"/>
    <x v="90"/>
    <x v="897"/>
    <x v="4"/>
    <x v="11"/>
    <x v="1256"/>
    <x v="1256"/>
  </r>
  <r>
    <x v="1257"/>
    <x v="1257"/>
    <x v="1256"/>
    <x v="62"/>
    <x v="870"/>
    <x v="0"/>
    <x v="0"/>
    <x v="0"/>
    <x v="1257"/>
    <x v="1257"/>
    <x v="1"/>
    <x v="282"/>
    <x v="0"/>
    <x v="11"/>
    <x v="181"/>
    <x v="898"/>
    <x v="4"/>
    <x v="11"/>
    <x v="1257"/>
    <x v="1257"/>
  </r>
  <r>
    <x v="1258"/>
    <x v="1258"/>
    <x v="1257"/>
    <x v="14"/>
    <x v="871"/>
    <x v="0"/>
    <x v="0"/>
    <x v="0"/>
    <x v="1258"/>
    <x v="1258"/>
    <x v="1"/>
    <x v="283"/>
    <x v="0"/>
    <x v="11"/>
    <x v="182"/>
    <x v="899"/>
    <x v="4"/>
    <x v="11"/>
    <x v="1258"/>
    <x v="1258"/>
  </r>
  <r>
    <x v="1259"/>
    <x v="1259"/>
    <x v="1258"/>
    <x v="30"/>
    <x v="872"/>
    <x v="0"/>
    <x v="0"/>
    <x v="0"/>
    <x v="1259"/>
    <x v="1259"/>
    <x v="1"/>
    <x v="93"/>
    <x v="0"/>
    <x v="11"/>
    <x v="3"/>
    <x v="900"/>
    <x v="4"/>
    <x v="11"/>
    <x v="1259"/>
    <x v="1259"/>
  </r>
  <r>
    <x v="1260"/>
    <x v="1260"/>
    <x v="1259"/>
    <x v="126"/>
    <x v="873"/>
    <x v="0"/>
    <x v="0"/>
    <x v="0"/>
    <x v="1260"/>
    <x v="1260"/>
    <x v="1"/>
    <x v="142"/>
    <x v="0"/>
    <x v="11"/>
    <x v="35"/>
    <x v="901"/>
    <x v="4"/>
    <x v="11"/>
    <x v="1260"/>
    <x v="1260"/>
  </r>
  <r>
    <x v="1261"/>
    <x v="1261"/>
    <x v="1260"/>
    <x v="13"/>
    <x v="874"/>
    <x v="0"/>
    <x v="0"/>
    <x v="0"/>
    <x v="1261"/>
    <x v="1261"/>
    <x v="1"/>
    <x v="47"/>
    <x v="0"/>
    <x v="11"/>
    <x v="7"/>
    <x v="902"/>
    <x v="4"/>
    <x v="11"/>
    <x v="1261"/>
    <x v="1261"/>
  </r>
  <r>
    <x v="1262"/>
    <x v="1262"/>
    <x v="1261"/>
    <x v="115"/>
    <x v="875"/>
    <x v="0"/>
    <x v="5"/>
    <x v="5"/>
    <x v="1262"/>
    <x v="1262"/>
    <x v="1"/>
    <x v="217"/>
    <x v="0"/>
    <x v="11"/>
    <x v="105"/>
    <x v="903"/>
    <x v="4"/>
    <x v="11"/>
    <x v="1262"/>
    <x v="1262"/>
  </r>
  <r>
    <x v="1263"/>
    <x v="1263"/>
    <x v="1262"/>
    <x v="15"/>
    <x v="137"/>
    <x v="0"/>
    <x v="0"/>
    <x v="0"/>
    <x v="1263"/>
    <x v="1263"/>
    <x v="1"/>
    <x v="14"/>
    <x v="0"/>
    <x v="11"/>
    <x v="17"/>
    <x v="904"/>
    <x v="4"/>
    <x v="11"/>
    <x v="1263"/>
    <x v="1263"/>
  </r>
  <r>
    <x v="1264"/>
    <x v="1264"/>
    <x v="1263"/>
    <x v="81"/>
    <x v="876"/>
    <x v="0"/>
    <x v="0"/>
    <x v="0"/>
    <x v="1264"/>
    <x v="1264"/>
    <x v="1"/>
    <x v="69"/>
    <x v="0"/>
    <x v="11"/>
    <x v="183"/>
    <x v="905"/>
    <x v="4"/>
    <x v="11"/>
    <x v="1264"/>
    <x v="1264"/>
  </r>
  <r>
    <x v="1265"/>
    <x v="1265"/>
    <x v="1264"/>
    <x v="8"/>
    <x v="877"/>
    <x v="0"/>
    <x v="0"/>
    <x v="0"/>
    <x v="1265"/>
    <x v="1265"/>
    <x v="1"/>
    <x v="36"/>
    <x v="0"/>
    <x v="11"/>
    <x v="17"/>
    <x v="906"/>
    <x v="4"/>
    <x v="11"/>
    <x v="1265"/>
    <x v="1265"/>
  </r>
  <r>
    <x v="1266"/>
    <x v="1266"/>
    <x v="1265"/>
    <x v="196"/>
    <x v="878"/>
    <x v="0"/>
    <x v="0"/>
    <x v="0"/>
    <x v="1266"/>
    <x v="1266"/>
    <x v="1"/>
    <x v="133"/>
    <x v="0"/>
    <x v="11"/>
    <x v="8"/>
    <x v="907"/>
    <x v="4"/>
    <x v="11"/>
    <x v="1266"/>
    <x v="1266"/>
  </r>
  <r>
    <x v="1267"/>
    <x v="1267"/>
    <x v="1266"/>
    <x v="29"/>
    <x v="879"/>
    <x v="0"/>
    <x v="0"/>
    <x v="0"/>
    <x v="1267"/>
    <x v="1267"/>
    <x v="1"/>
    <x v="180"/>
    <x v="0"/>
    <x v="11"/>
    <x v="21"/>
    <x v="908"/>
    <x v="4"/>
    <x v="11"/>
    <x v="1267"/>
    <x v="1267"/>
  </r>
  <r>
    <x v="1268"/>
    <x v="1268"/>
    <x v="1267"/>
    <x v="14"/>
    <x v="704"/>
    <x v="0"/>
    <x v="0"/>
    <x v="0"/>
    <x v="1268"/>
    <x v="1268"/>
    <x v="1"/>
    <x v="0"/>
    <x v="0"/>
    <x v="11"/>
    <x v="16"/>
    <x v="909"/>
    <x v="4"/>
    <x v="11"/>
    <x v="1268"/>
    <x v="1268"/>
  </r>
  <r>
    <x v="1269"/>
    <x v="1269"/>
    <x v="1268"/>
    <x v="234"/>
    <x v="880"/>
    <x v="0"/>
    <x v="0"/>
    <x v="0"/>
    <x v="1269"/>
    <x v="1269"/>
    <x v="1"/>
    <x v="190"/>
    <x v="0"/>
    <x v="11"/>
    <x v="15"/>
    <x v="910"/>
    <x v="4"/>
    <x v="11"/>
    <x v="1269"/>
    <x v="1269"/>
  </r>
  <r>
    <x v="1270"/>
    <x v="1270"/>
    <x v="1269"/>
    <x v="3"/>
    <x v="881"/>
    <x v="0"/>
    <x v="0"/>
    <x v="0"/>
    <x v="1270"/>
    <x v="1270"/>
    <x v="1"/>
    <x v="39"/>
    <x v="0"/>
    <x v="11"/>
    <x v="41"/>
    <x v="911"/>
    <x v="4"/>
    <x v="11"/>
    <x v="1270"/>
    <x v="1270"/>
  </r>
  <r>
    <x v="1271"/>
    <x v="1271"/>
    <x v="1270"/>
    <x v="51"/>
    <x v="882"/>
    <x v="0"/>
    <x v="0"/>
    <x v="0"/>
    <x v="1271"/>
    <x v="1271"/>
    <x v="1"/>
    <x v="162"/>
    <x v="0"/>
    <x v="11"/>
    <x v="21"/>
    <x v="912"/>
    <x v="4"/>
    <x v="11"/>
    <x v="1271"/>
    <x v="1271"/>
  </r>
  <r>
    <x v="1272"/>
    <x v="1272"/>
    <x v="1271"/>
    <x v="10"/>
    <x v="883"/>
    <x v="0"/>
    <x v="0"/>
    <x v="0"/>
    <x v="1272"/>
    <x v="1272"/>
    <x v="1"/>
    <x v="33"/>
    <x v="0"/>
    <x v="11"/>
    <x v="6"/>
    <x v="913"/>
    <x v="4"/>
    <x v="11"/>
    <x v="1272"/>
    <x v="1272"/>
  </r>
  <r>
    <x v="1273"/>
    <x v="1273"/>
    <x v="1272"/>
    <x v="23"/>
    <x v="884"/>
    <x v="0"/>
    <x v="5"/>
    <x v="5"/>
    <x v="1273"/>
    <x v="1273"/>
    <x v="1"/>
    <x v="241"/>
    <x v="0"/>
    <x v="11"/>
    <x v="3"/>
    <x v="468"/>
    <x v="4"/>
    <x v="11"/>
    <x v="1273"/>
    <x v="1273"/>
  </r>
  <r>
    <x v="1274"/>
    <x v="1274"/>
    <x v="1273"/>
    <x v="31"/>
    <x v="885"/>
    <x v="0"/>
    <x v="0"/>
    <x v="0"/>
    <x v="1274"/>
    <x v="1274"/>
    <x v="1"/>
    <x v="284"/>
    <x v="0"/>
    <x v="11"/>
    <x v="19"/>
    <x v="914"/>
    <x v="4"/>
    <x v="11"/>
    <x v="1274"/>
    <x v="1274"/>
  </r>
  <r>
    <x v="1275"/>
    <x v="1275"/>
    <x v="1274"/>
    <x v="36"/>
    <x v="886"/>
    <x v="0"/>
    <x v="0"/>
    <x v="0"/>
    <x v="1275"/>
    <x v="1275"/>
    <x v="1"/>
    <x v="285"/>
    <x v="0"/>
    <x v="11"/>
    <x v="184"/>
    <x v="915"/>
    <x v="4"/>
    <x v="11"/>
    <x v="1275"/>
    <x v="1275"/>
  </r>
  <r>
    <x v="1276"/>
    <x v="1276"/>
    <x v="1275"/>
    <x v="9"/>
    <x v="887"/>
    <x v="0"/>
    <x v="0"/>
    <x v="0"/>
    <x v="1276"/>
    <x v="1276"/>
    <x v="1"/>
    <x v="32"/>
    <x v="0"/>
    <x v="11"/>
    <x v="3"/>
    <x v="916"/>
    <x v="4"/>
    <x v="11"/>
    <x v="1276"/>
    <x v="1276"/>
  </r>
  <r>
    <x v="1277"/>
    <x v="1277"/>
    <x v="1276"/>
    <x v="36"/>
    <x v="888"/>
    <x v="0"/>
    <x v="0"/>
    <x v="0"/>
    <x v="1277"/>
    <x v="1277"/>
    <x v="1"/>
    <x v="286"/>
    <x v="0"/>
    <x v="11"/>
    <x v="6"/>
    <x v="917"/>
    <x v="4"/>
    <x v="11"/>
    <x v="1277"/>
    <x v="1277"/>
  </r>
  <r>
    <x v="1278"/>
    <x v="1278"/>
    <x v="1277"/>
    <x v="115"/>
    <x v="889"/>
    <x v="0"/>
    <x v="0"/>
    <x v="0"/>
    <x v="1278"/>
    <x v="1278"/>
    <x v="1"/>
    <x v="245"/>
    <x v="0"/>
    <x v="11"/>
    <x v="19"/>
    <x v="918"/>
    <x v="4"/>
    <x v="11"/>
    <x v="1278"/>
    <x v="1278"/>
  </r>
  <r>
    <x v="1279"/>
    <x v="1279"/>
    <x v="1278"/>
    <x v="235"/>
    <x v="890"/>
    <x v="0"/>
    <x v="0"/>
    <x v="0"/>
    <x v="1279"/>
    <x v="1279"/>
    <x v="1"/>
    <x v="143"/>
    <x v="0"/>
    <x v="11"/>
    <x v="38"/>
    <x v="919"/>
    <x v="4"/>
    <x v="11"/>
    <x v="1279"/>
    <x v="1279"/>
  </r>
  <r>
    <x v="1280"/>
    <x v="1280"/>
    <x v="1279"/>
    <x v="36"/>
    <x v="891"/>
    <x v="0"/>
    <x v="0"/>
    <x v="0"/>
    <x v="1280"/>
    <x v="1280"/>
    <x v="1"/>
    <x v="208"/>
    <x v="0"/>
    <x v="11"/>
    <x v="38"/>
    <x v="920"/>
    <x v="4"/>
    <x v="11"/>
    <x v="1280"/>
    <x v="1280"/>
  </r>
  <r>
    <x v="1281"/>
    <x v="1281"/>
    <x v="1280"/>
    <x v="39"/>
    <x v="892"/>
    <x v="0"/>
    <x v="0"/>
    <x v="0"/>
    <x v="1281"/>
    <x v="1281"/>
    <x v="1"/>
    <x v="142"/>
    <x v="0"/>
    <x v="11"/>
    <x v="38"/>
    <x v="921"/>
    <x v="4"/>
    <x v="11"/>
    <x v="1281"/>
    <x v="1281"/>
  </r>
  <r>
    <x v="1282"/>
    <x v="1282"/>
    <x v="1281"/>
    <x v="36"/>
    <x v="893"/>
    <x v="0"/>
    <x v="0"/>
    <x v="0"/>
    <x v="1282"/>
    <x v="1282"/>
    <x v="1"/>
    <x v="220"/>
    <x v="0"/>
    <x v="11"/>
    <x v="39"/>
    <x v="922"/>
    <x v="4"/>
    <x v="11"/>
    <x v="1282"/>
    <x v="1282"/>
  </r>
  <r>
    <x v="1283"/>
    <x v="1283"/>
    <x v="1282"/>
    <x v="28"/>
    <x v="894"/>
    <x v="0"/>
    <x v="0"/>
    <x v="0"/>
    <x v="1283"/>
    <x v="1283"/>
    <x v="1"/>
    <x v="19"/>
    <x v="0"/>
    <x v="11"/>
    <x v="185"/>
    <x v="923"/>
    <x v="4"/>
    <x v="11"/>
    <x v="1283"/>
    <x v="1283"/>
  </r>
  <r>
    <x v="1284"/>
    <x v="1284"/>
    <x v="1283"/>
    <x v="13"/>
    <x v="895"/>
    <x v="0"/>
    <x v="0"/>
    <x v="0"/>
    <x v="1284"/>
    <x v="1284"/>
    <x v="0"/>
    <x v="162"/>
    <x v="0"/>
    <x v="6"/>
    <x v="7"/>
    <x v="774"/>
    <x v="1"/>
    <x v="6"/>
    <x v="1284"/>
    <x v="1284"/>
  </r>
  <r>
    <x v="1285"/>
    <x v="1285"/>
    <x v="1284"/>
    <x v="13"/>
    <x v="896"/>
    <x v="0"/>
    <x v="1"/>
    <x v="1"/>
    <x v="1285"/>
    <x v="1285"/>
    <x v="0"/>
    <x v="287"/>
    <x v="0"/>
    <x v="6"/>
    <x v="21"/>
    <x v="924"/>
    <x v="1"/>
    <x v="6"/>
    <x v="1285"/>
    <x v="1285"/>
  </r>
  <r>
    <x v="1286"/>
    <x v="1286"/>
    <x v="1285"/>
    <x v="15"/>
    <x v="897"/>
    <x v="0"/>
    <x v="1"/>
    <x v="1"/>
    <x v="1286"/>
    <x v="1286"/>
    <x v="0"/>
    <x v="9"/>
    <x v="0"/>
    <x v="6"/>
    <x v="29"/>
    <x v="925"/>
    <x v="1"/>
    <x v="6"/>
    <x v="1286"/>
    <x v="1286"/>
  </r>
  <r>
    <x v="1287"/>
    <x v="1287"/>
    <x v="1286"/>
    <x v="49"/>
    <x v="898"/>
    <x v="0"/>
    <x v="1"/>
    <x v="1"/>
    <x v="1287"/>
    <x v="1287"/>
    <x v="0"/>
    <x v="20"/>
    <x v="0"/>
    <x v="6"/>
    <x v="186"/>
    <x v="926"/>
    <x v="1"/>
    <x v="6"/>
    <x v="1287"/>
    <x v="1287"/>
  </r>
  <r>
    <x v="1288"/>
    <x v="1288"/>
    <x v="1287"/>
    <x v="23"/>
    <x v="899"/>
    <x v="0"/>
    <x v="0"/>
    <x v="0"/>
    <x v="1288"/>
    <x v="1288"/>
    <x v="0"/>
    <x v="42"/>
    <x v="0"/>
    <x v="6"/>
    <x v="8"/>
    <x v="927"/>
    <x v="1"/>
    <x v="6"/>
    <x v="1288"/>
    <x v="1288"/>
  </r>
  <r>
    <x v="1289"/>
    <x v="1289"/>
    <x v="1288"/>
    <x v="15"/>
    <x v="367"/>
    <x v="0"/>
    <x v="0"/>
    <x v="0"/>
    <x v="1289"/>
    <x v="1289"/>
    <x v="0"/>
    <x v="47"/>
    <x v="0"/>
    <x v="6"/>
    <x v="105"/>
    <x v="928"/>
    <x v="1"/>
    <x v="6"/>
    <x v="1289"/>
    <x v="1289"/>
  </r>
  <r>
    <x v="1290"/>
    <x v="1290"/>
    <x v="1289"/>
    <x v="8"/>
    <x v="900"/>
    <x v="0"/>
    <x v="0"/>
    <x v="0"/>
    <x v="1290"/>
    <x v="1290"/>
    <x v="0"/>
    <x v="48"/>
    <x v="0"/>
    <x v="6"/>
    <x v="15"/>
    <x v="929"/>
    <x v="1"/>
    <x v="6"/>
    <x v="1290"/>
    <x v="1290"/>
  </r>
  <r>
    <x v="1291"/>
    <x v="1291"/>
    <x v="1290"/>
    <x v="9"/>
    <x v="901"/>
    <x v="0"/>
    <x v="0"/>
    <x v="0"/>
    <x v="1291"/>
    <x v="1291"/>
    <x v="0"/>
    <x v="288"/>
    <x v="0"/>
    <x v="6"/>
    <x v="91"/>
    <x v="930"/>
    <x v="1"/>
    <x v="6"/>
    <x v="1291"/>
    <x v="1291"/>
  </r>
  <r>
    <x v="1292"/>
    <x v="1292"/>
    <x v="1291"/>
    <x v="180"/>
    <x v="902"/>
    <x v="0"/>
    <x v="1"/>
    <x v="1"/>
    <x v="1292"/>
    <x v="1292"/>
    <x v="0"/>
    <x v="47"/>
    <x v="0"/>
    <x v="6"/>
    <x v="5"/>
    <x v="931"/>
    <x v="1"/>
    <x v="6"/>
    <x v="1292"/>
    <x v="1292"/>
  </r>
  <r>
    <x v="1293"/>
    <x v="1293"/>
    <x v="1292"/>
    <x v="36"/>
    <x v="903"/>
    <x v="0"/>
    <x v="0"/>
    <x v="0"/>
    <x v="1293"/>
    <x v="1293"/>
    <x v="0"/>
    <x v="148"/>
    <x v="0"/>
    <x v="6"/>
    <x v="21"/>
    <x v="932"/>
    <x v="1"/>
    <x v="6"/>
    <x v="1293"/>
    <x v="1293"/>
  </r>
  <r>
    <x v="1294"/>
    <x v="1294"/>
    <x v="1293"/>
    <x v="2"/>
    <x v="904"/>
    <x v="0"/>
    <x v="1"/>
    <x v="1"/>
    <x v="1294"/>
    <x v="1294"/>
    <x v="0"/>
    <x v="19"/>
    <x v="0"/>
    <x v="6"/>
    <x v="108"/>
    <x v="933"/>
    <x v="1"/>
    <x v="6"/>
    <x v="1294"/>
    <x v="1294"/>
  </r>
  <r>
    <x v="1295"/>
    <x v="1295"/>
    <x v="1294"/>
    <x v="30"/>
    <x v="905"/>
    <x v="0"/>
    <x v="1"/>
    <x v="1"/>
    <x v="1295"/>
    <x v="1295"/>
    <x v="0"/>
    <x v="31"/>
    <x v="0"/>
    <x v="6"/>
    <x v="21"/>
    <x v="934"/>
    <x v="1"/>
    <x v="6"/>
    <x v="1295"/>
    <x v="1295"/>
  </r>
  <r>
    <x v="1296"/>
    <x v="1296"/>
    <x v="1295"/>
    <x v="16"/>
    <x v="647"/>
    <x v="0"/>
    <x v="1"/>
    <x v="1"/>
    <x v="1296"/>
    <x v="1296"/>
    <x v="0"/>
    <x v="23"/>
    <x v="0"/>
    <x v="6"/>
    <x v="48"/>
    <x v="935"/>
    <x v="1"/>
    <x v="6"/>
    <x v="1296"/>
    <x v="1296"/>
  </r>
  <r>
    <x v="1297"/>
    <x v="1297"/>
    <x v="1296"/>
    <x v="22"/>
    <x v="906"/>
    <x v="0"/>
    <x v="0"/>
    <x v="0"/>
    <x v="1297"/>
    <x v="1297"/>
    <x v="0"/>
    <x v="146"/>
    <x v="0"/>
    <x v="6"/>
    <x v="5"/>
    <x v="936"/>
    <x v="1"/>
    <x v="6"/>
    <x v="1297"/>
    <x v="1297"/>
  </r>
  <r>
    <x v="1298"/>
    <x v="1298"/>
    <x v="1297"/>
    <x v="13"/>
    <x v="907"/>
    <x v="0"/>
    <x v="1"/>
    <x v="1"/>
    <x v="1298"/>
    <x v="1298"/>
    <x v="0"/>
    <x v="51"/>
    <x v="0"/>
    <x v="6"/>
    <x v="2"/>
    <x v="937"/>
    <x v="1"/>
    <x v="6"/>
    <x v="1298"/>
    <x v="1298"/>
  </r>
  <r>
    <x v="1299"/>
    <x v="1299"/>
    <x v="1298"/>
    <x v="8"/>
    <x v="908"/>
    <x v="0"/>
    <x v="0"/>
    <x v="0"/>
    <x v="1299"/>
    <x v="1299"/>
    <x v="0"/>
    <x v="58"/>
    <x v="0"/>
    <x v="6"/>
    <x v="39"/>
    <x v="938"/>
    <x v="1"/>
    <x v="6"/>
    <x v="1299"/>
    <x v="1299"/>
  </r>
  <r>
    <x v="1300"/>
    <x v="1300"/>
    <x v="1299"/>
    <x v="9"/>
    <x v="909"/>
    <x v="0"/>
    <x v="0"/>
    <x v="0"/>
    <x v="1300"/>
    <x v="1300"/>
    <x v="0"/>
    <x v="54"/>
    <x v="0"/>
    <x v="6"/>
    <x v="165"/>
    <x v="939"/>
    <x v="1"/>
    <x v="6"/>
    <x v="1300"/>
    <x v="1300"/>
  </r>
  <r>
    <x v="1301"/>
    <x v="1301"/>
    <x v="1300"/>
    <x v="13"/>
    <x v="910"/>
    <x v="0"/>
    <x v="0"/>
    <x v="0"/>
    <x v="1301"/>
    <x v="1301"/>
    <x v="0"/>
    <x v="60"/>
    <x v="0"/>
    <x v="6"/>
    <x v="33"/>
    <x v="940"/>
    <x v="1"/>
    <x v="6"/>
    <x v="1301"/>
    <x v="1301"/>
  </r>
  <r>
    <x v="1302"/>
    <x v="1302"/>
    <x v="1301"/>
    <x v="30"/>
    <x v="911"/>
    <x v="0"/>
    <x v="0"/>
    <x v="0"/>
    <x v="1302"/>
    <x v="1302"/>
    <x v="0"/>
    <x v="133"/>
    <x v="0"/>
    <x v="6"/>
    <x v="8"/>
    <x v="73"/>
    <x v="1"/>
    <x v="6"/>
    <x v="1302"/>
    <x v="1302"/>
  </r>
  <r>
    <x v="1303"/>
    <x v="1303"/>
    <x v="1302"/>
    <x v="8"/>
    <x v="912"/>
    <x v="0"/>
    <x v="1"/>
    <x v="1"/>
    <x v="1303"/>
    <x v="1303"/>
    <x v="0"/>
    <x v="52"/>
    <x v="0"/>
    <x v="6"/>
    <x v="22"/>
    <x v="941"/>
    <x v="1"/>
    <x v="6"/>
    <x v="1303"/>
    <x v="1303"/>
  </r>
  <r>
    <x v="1304"/>
    <x v="1304"/>
    <x v="1303"/>
    <x v="79"/>
    <x v="913"/>
    <x v="1"/>
    <x v="1"/>
    <x v="1"/>
    <x v="1304"/>
    <x v="1304"/>
    <x v="0"/>
    <x v="201"/>
    <x v="1"/>
    <x v="8"/>
    <x v="67"/>
    <x v="942"/>
    <x v="2"/>
    <x v="8"/>
    <x v="1304"/>
    <x v="1304"/>
  </r>
  <r>
    <x v="1305"/>
    <x v="1305"/>
    <x v="1304"/>
    <x v="11"/>
    <x v="914"/>
    <x v="1"/>
    <x v="0"/>
    <x v="0"/>
    <x v="1305"/>
    <x v="1305"/>
    <x v="0"/>
    <x v="48"/>
    <x v="1"/>
    <x v="8"/>
    <x v="73"/>
    <x v="330"/>
    <x v="2"/>
    <x v="8"/>
    <x v="1305"/>
    <x v="1305"/>
  </r>
  <r>
    <x v="1306"/>
    <x v="1306"/>
    <x v="1305"/>
    <x v="74"/>
    <x v="915"/>
    <x v="1"/>
    <x v="0"/>
    <x v="0"/>
    <x v="1306"/>
    <x v="1306"/>
    <x v="0"/>
    <x v="289"/>
    <x v="1"/>
    <x v="8"/>
    <x v="187"/>
    <x v="943"/>
    <x v="2"/>
    <x v="8"/>
    <x v="1306"/>
    <x v="1306"/>
  </r>
  <r>
    <x v="1307"/>
    <x v="1307"/>
    <x v="1306"/>
    <x v="63"/>
    <x v="916"/>
    <x v="1"/>
    <x v="0"/>
    <x v="0"/>
    <x v="1307"/>
    <x v="1307"/>
    <x v="0"/>
    <x v="43"/>
    <x v="1"/>
    <x v="8"/>
    <x v="81"/>
    <x v="944"/>
    <x v="2"/>
    <x v="8"/>
    <x v="1307"/>
    <x v="1307"/>
  </r>
  <r>
    <x v="1308"/>
    <x v="1308"/>
    <x v="1307"/>
    <x v="3"/>
    <x v="917"/>
    <x v="1"/>
    <x v="0"/>
    <x v="0"/>
    <x v="1308"/>
    <x v="1308"/>
    <x v="0"/>
    <x v="44"/>
    <x v="1"/>
    <x v="8"/>
    <x v="57"/>
    <x v="945"/>
    <x v="2"/>
    <x v="8"/>
    <x v="1308"/>
    <x v="1308"/>
  </r>
  <r>
    <x v="1309"/>
    <x v="1309"/>
    <x v="1308"/>
    <x v="236"/>
    <x v="918"/>
    <x v="1"/>
    <x v="0"/>
    <x v="0"/>
    <x v="1309"/>
    <x v="1309"/>
    <x v="0"/>
    <x v="2"/>
    <x v="1"/>
    <x v="8"/>
    <x v="20"/>
    <x v="946"/>
    <x v="2"/>
    <x v="8"/>
    <x v="1309"/>
    <x v="1309"/>
  </r>
  <r>
    <x v="1310"/>
    <x v="1310"/>
    <x v="1309"/>
    <x v="22"/>
    <x v="109"/>
    <x v="1"/>
    <x v="0"/>
    <x v="0"/>
    <x v="1310"/>
    <x v="1310"/>
    <x v="0"/>
    <x v="54"/>
    <x v="1"/>
    <x v="8"/>
    <x v="63"/>
    <x v="947"/>
    <x v="2"/>
    <x v="8"/>
    <x v="1310"/>
    <x v="1310"/>
  </r>
  <r>
    <x v="1311"/>
    <x v="1311"/>
    <x v="1310"/>
    <x v="65"/>
    <x v="919"/>
    <x v="1"/>
    <x v="0"/>
    <x v="0"/>
    <x v="1311"/>
    <x v="1311"/>
    <x v="0"/>
    <x v="61"/>
    <x v="1"/>
    <x v="8"/>
    <x v="188"/>
    <x v="948"/>
    <x v="2"/>
    <x v="8"/>
    <x v="1311"/>
    <x v="1311"/>
  </r>
  <r>
    <x v="1312"/>
    <x v="1312"/>
    <x v="1311"/>
    <x v="210"/>
    <x v="920"/>
    <x v="1"/>
    <x v="0"/>
    <x v="0"/>
    <x v="1312"/>
    <x v="1312"/>
    <x v="0"/>
    <x v="29"/>
    <x v="1"/>
    <x v="8"/>
    <x v="60"/>
    <x v="138"/>
    <x v="2"/>
    <x v="8"/>
    <x v="1312"/>
    <x v="1312"/>
  </r>
  <r>
    <x v="1313"/>
    <x v="1313"/>
    <x v="1312"/>
    <x v="79"/>
    <x v="921"/>
    <x v="1"/>
    <x v="0"/>
    <x v="0"/>
    <x v="1313"/>
    <x v="1313"/>
    <x v="0"/>
    <x v="259"/>
    <x v="1"/>
    <x v="8"/>
    <x v="134"/>
    <x v="949"/>
    <x v="2"/>
    <x v="8"/>
    <x v="1313"/>
    <x v="1313"/>
  </r>
  <r>
    <x v="1314"/>
    <x v="1314"/>
    <x v="664"/>
    <x v="237"/>
    <x v="922"/>
    <x v="1"/>
    <x v="0"/>
    <x v="0"/>
    <x v="1314"/>
    <x v="1314"/>
    <x v="0"/>
    <x v="202"/>
    <x v="1"/>
    <x v="8"/>
    <x v="60"/>
    <x v="950"/>
    <x v="2"/>
    <x v="8"/>
    <x v="1314"/>
    <x v="1314"/>
  </r>
  <r>
    <x v="1315"/>
    <x v="1315"/>
    <x v="1313"/>
    <x v="57"/>
    <x v="923"/>
    <x v="1"/>
    <x v="0"/>
    <x v="0"/>
    <x v="1315"/>
    <x v="1315"/>
    <x v="0"/>
    <x v="290"/>
    <x v="1"/>
    <x v="8"/>
    <x v="67"/>
    <x v="951"/>
    <x v="2"/>
    <x v="8"/>
    <x v="1315"/>
    <x v="1315"/>
  </r>
  <r>
    <x v="1316"/>
    <x v="1316"/>
    <x v="1314"/>
    <x v="96"/>
    <x v="116"/>
    <x v="1"/>
    <x v="0"/>
    <x v="0"/>
    <x v="1316"/>
    <x v="1316"/>
    <x v="0"/>
    <x v="29"/>
    <x v="1"/>
    <x v="8"/>
    <x v="50"/>
    <x v="120"/>
    <x v="2"/>
    <x v="8"/>
    <x v="1316"/>
    <x v="1316"/>
  </r>
  <r>
    <x v="1317"/>
    <x v="1317"/>
    <x v="1315"/>
    <x v="61"/>
    <x v="924"/>
    <x v="1"/>
    <x v="8"/>
    <x v="7"/>
    <x v="1317"/>
    <x v="1317"/>
    <x v="0"/>
    <x v="10"/>
    <x v="1"/>
    <x v="8"/>
    <x v="52"/>
    <x v="952"/>
    <x v="2"/>
    <x v="8"/>
    <x v="1317"/>
    <x v="1317"/>
  </r>
  <r>
    <x v="1318"/>
    <x v="1318"/>
    <x v="1316"/>
    <x v="79"/>
    <x v="925"/>
    <x v="1"/>
    <x v="0"/>
    <x v="0"/>
    <x v="1318"/>
    <x v="1318"/>
    <x v="0"/>
    <x v="125"/>
    <x v="1"/>
    <x v="8"/>
    <x v="77"/>
    <x v="953"/>
    <x v="2"/>
    <x v="8"/>
    <x v="1318"/>
    <x v="1318"/>
  </r>
  <r>
    <x v="1319"/>
    <x v="1319"/>
    <x v="1317"/>
    <x v="238"/>
    <x v="926"/>
    <x v="1"/>
    <x v="1"/>
    <x v="1"/>
    <x v="1319"/>
    <x v="1319"/>
    <x v="0"/>
    <x v="82"/>
    <x v="1"/>
    <x v="8"/>
    <x v="77"/>
    <x v="954"/>
    <x v="2"/>
    <x v="8"/>
    <x v="1319"/>
    <x v="1319"/>
  </r>
  <r>
    <x v="1320"/>
    <x v="1320"/>
    <x v="1318"/>
    <x v="57"/>
    <x v="927"/>
    <x v="1"/>
    <x v="9"/>
    <x v="3"/>
    <x v="1320"/>
    <x v="1320"/>
    <x v="0"/>
    <x v="83"/>
    <x v="1"/>
    <x v="8"/>
    <x v="60"/>
    <x v="955"/>
    <x v="2"/>
    <x v="8"/>
    <x v="1320"/>
    <x v="1320"/>
  </r>
  <r>
    <x v="1321"/>
    <x v="1321"/>
    <x v="1319"/>
    <x v="239"/>
    <x v="928"/>
    <x v="1"/>
    <x v="11"/>
    <x v="9"/>
    <x v="1321"/>
    <x v="1321"/>
    <x v="0"/>
    <x v="63"/>
    <x v="1"/>
    <x v="8"/>
    <x v="60"/>
    <x v="956"/>
    <x v="2"/>
    <x v="8"/>
    <x v="1321"/>
    <x v="1321"/>
  </r>
  <r>
    <x v="1322"/>
    <x v="1322"/>
    <x v="1320"/>
    <x v="19"/>
    <x v="437"/>
    <x v="1"/>
    <x v="1"/>
    <x v="1"/>
    <x v="1322"/>
    <x v="1322"/>
    <x v="0"/>
    <x v="80"/>
    <x v="1"/>
    <x v="8"/>
    <x v="50"/>
    <x v="717"/>
    <x v="2"/>
    <x v="8"/>
    <x v="1322"/>
    <x v="1322"/>
  </r>
  <r>
    <x v="1323"/>
    <x v="1323"/>
    <x v="1321"/>
    <x v="36"/>
    <x v="929"/>
    <x v="1"/>
    <x v="0"/>
    <x v="0"/>
    <x v="1323"/>
    <x v="1323"/>
    <x v="0"/>
    <x v="34"/>
    <x v="1"/>
    <x v="8"/>
    <x v="114"/>
    <x v="957"/>
    <x v="2"/>
    <x v="8"/>
    <x v="1323"/>
    <x v="1323"/>
  </r>
  <r>
    <x v="1324"/>
    <x v="1324"/>
    <x v="1322"/>
    <x v="63"/>
    <x v="930"/>
    <x v="1"/>
    <x v="0"/>
    <x v="0"/>
    <x v="1324"/>
    <x v="1324"/>
    <x v="0"/>
    <x v="240"/>
    <x v="1"/>
    <x v="8"/>
    <x v="54"/>
    <x v="958"/>
    <x v="2"/>
    <x v="8"/>
    <x v="1324"/>
    <x v="1324"/>
  </r>
  <r>
    <x v="1325"/>
    <x v="1325"/>
    <x v="1323"/>
    <x v="22"/>
    <x v="931"/>
    <x v="1"/>
    <x v="0"/>
    <x v="0"/>
    <x v="1325"/>
    <x v="1325"/>
    <x v="0"/>
    <x v="22"/>
    <x v="1"/>
    <x v="8"/>
    <x v="53"/>
    <x v="959"/>
    <x v="2"/>
    <x v="8"/>
    <x v="1325"/>
    <x v="1325"/>
  </r>
  <r>
    <x v="1326"/>
    <x v="1326"/>
    <x v="1324"/>
    <x v="57"/>
    <x v="932"/>
    <x v="1"/>
    <x v="0"/>
    <x v="0"/>
    <x v="1326"/>
    <x v="1326"/>
    <x v="0"/>
    <x v="202"/>
    <x v="1"/>
    <x v="8"/>
    <x v="60"/>
    <x v="960"/>
    <x v="2"/>
    <x v="8"/>
    <x v="1326"/>
    <x v="1326"/>
  </r>
  <r>
    <x v="1327"/>
    <x v="1327"/>
    <x v="1325"/>
    <x v="240"/>
    <x v="933"/>
    <x v="1"/>
    <x v="0"/>
    <x v="0"/>
    <x v="1327"/>
    <x v="1327"/>
    <x v="0"/>
    <x v="14"/>
    <x v="1"/>
    <x v="8"/>
    <x v="65"/>
    <x v="961"/>
    <x v="2"/>
    <x v="8"/>
    <x v="1327"/>
    <x v="1327"/>
  </r>
  <r>
    <x v="1328"/>
    <x v="1328"/>
    <x v="1326"/>
    <x v="96"/>
    <x v="934"/>
    <x v="1"/>
    <x v="0"/>
    <x v="0"/>
    <x v="1328"/>
    <x v="1328"/>
    <x v="0"/>
    <x v="41"/>
    <x v="1"/>
    <x v="8"/>
    <x v="53"/>
    <x v="962"/>
    <x v="2"/>
    <x v="8"/>
    <x v="1328"/>
    <x v="1328"/>
  </r>
  <r>
    <x v="1329"/>
    <x v="1329"/>
    <x v="1327"/>
    <x v="63"/>
    <x v="935"/>
    <x v="1"/>
    <x v="0"/>
    <x v="0"/>
    <x v="1329"/>
    <x v="1329"/>
    <x v="0"/>
    <x v="82"/>
    <x v="1"/>
    <x v="8"/>
    <x v="60"/>
    <x v="963"/>
    <x v="2"/>
    <x v="8"/>
    <x v="1329"/>
    <x v="1329"/>
  </r>
  <r>
    <x v="1330"/>
    <x v="1330"/>
    <x v="1328"/>
    <x v="19"/>
    <x v="936"/>
    <x v="1"/>
    <x v="0"/>
    <x v="0"/>
    <x v="1330"/>
    <x v="1330"/>
    <x v="0"/>
    <x v="133"/>
    <x v="1"/>
    <x v="8"/>
    <x v="66"/>
    <x v="964"/>
    <x v="2"/>
    <x v="8"/>
    <x v="1330"/>
    <x v="1330"/>
  </r>
  <r>
    <x v="1331"/>
    <x v="1331"/>
    <x v="1329"/>
    <x v="65"/>
    <x v="937"/>
    <x v="1"/>
    <x v="0"/>
    <x v="0"/>
    <x v="1331"/>
    <x v="1331"/>
    <x v="0"/>
    <x v="69"/>
    <x v="1"/>
    <x v="8"/>
    <x v="60"/>
    <x v="965"/>
    <x v="2"/>
    <x v="8"/>
    <x v="1331"/>
    <x v="1331"/>
  </r>
  <r>
    <x v="1332"/>
    <x v="1332"/>
    <x v="1330"/>
    <x v="241"/>
    <x v="117"/>
    <x v="1"/>
    <x v="16"/>
    <x v="11"/>
    <x v="1332"/>
    <x v="1332"/>
    <x v="0"/>
    <x v="78"/>
    <x v="1"/>
    <x v="8"/>
    <x v="50"/>
    <x v="121"/>
    <x v="2"/>
    <x v="8"/>
    <x v="1332"/>
    <x v="1332"/>
  </r>
  <r>
    <x v="1333"/>
    <x v="1333"/>
    <x v="1331"/>
    <x v="30"/>
    <x v="117"/>
    <x v="1"/>
    <x v="2"/>
    <x v="2"/>
    <x v="1333"/>
    <x v="1333"/>
    <x v="0"/>
    <x v="78"/>
    <x v="1"/>
    <x v="8"/>
    <x v="50"/>
    <x v="121"/>
    <x v="2"/>
    <x v="8"/>
    <x v="1333"/>
    <x v="1333"/>
  </r>
  <r>
    <x v="1334"/>
    <x v="1334"/>
    <x v="1332"/>
    <x v="242"/>
    <x v="938"/>
    <x v="1"/>
    <x v="0"/>
    <x v="0"/>
    <x v="1334"/>
    <x v="1334"/>
    <x v="0"/>
    <x v="222"/>
    <x v="1"/>
    <x v="8"/>
    <x v="57"/>
    <x v="707"/>
    <x v="2"/>
    <x v="8"/>
    <x v="1334"/>
    <x v="1334"/>
  </r>
  <r>
    <x v="1335"/>
    <x v="1335"/>
    <x v="1333"/>
    <x v="31"/>
    <x v="939"/>
    <x v="1"/>
    <x v="0"/>
    <x v="0"/>
    <x v="1335"/>
    <x v="1335"/>
    <x v="0"/>
    <x v="38"/>
    <x v="1"/>
    <x v="8"/>
    <x v="68"/>
    <x v="966"/>
    <x v="2"/>
    <x v="8"/>
    <x v="1335"/>
    <x v="1335"/>
  </r>
  <r>
    <x v="1336"/>
    <x v="1336"/>
    <x v="1334"/>
    <x v="57"/>
    <x v="940"/>
    <x v="1"/>
    <x v="0"/>
    <x v="0"/>
    <x v="1336"/>
    <x v="1336"/>
    <x v="0"/>
    <x v="291"/>
    <x v="1"/>
    <x v="8"/>
    <x v="189"/>
    <x v="967"/>
    <x v="2"/>
    <x v="8"/>
    <x v="1336"/>
    <x v="1336"/>
  </r>
  <r>
    <x v="1337"/>
    <x v="1337"/>
    <x v="1335"/>
    <x v="63"/>
    <x v="941"/>
    <x v="1"/>
    <x v="0"/>
    <x v="0"/>
    <x v="1337"/>
    <x v="1337"/>
    <x v="0"/>
    <x v="205"/>
    <x v="1"/>
    <x v="8"/>
    <x v="190"/>
    <x v="968"/>
    <x v="2"/>
    <x v="8"/>
    <x v="1337"/>
    <x v="1337"/>
  </r>
  <r>
    <x v="1338"/>
    <x v="1338"/>
    <x v="1336"/>
    <x v="11"/>
    <x v="942"/>
    <x v="1"/>
    <x v="0"/>
    <x v="0"/>
    <x v="1338"/>
    <x v="1338"/>
    <x v="0"/>
    <x v="41"/>
    <x v="1"/>
    <x v="8"/>
    <x v="56"/>
    <x v="969"/>
    <x v="2"/>
    <x v="8"/>
    <x v="1338"/>
    <x v="1338"/>
  </r>
  <r>
    <x v="1339"/>
    <x v="1339"/>
    <x v="1337"/>
    <x v="63"/>
    <x v="943"/>
    <x v="1"/>
    <x v="0"/>
    <x v="0"/>
    <x v="1339"/>
    <x v="1339"/>
    <x v="0"/>
    <x v="77"/>
    <x v="1"/>
    <x v="8"/>
    <x v="113"/>
    <x v="970"/>
    <x v="2"/>
    <x v="8"/>
    <x v="1339"/>
    <x v="1339"/>
  </r>
  <r>
    <x v="1340"/>
    <x v="1340"/>
    <x v="1338"/>
    <x v="243"/>
    <x v="117"/>
    <x v="1"/>
    <x v="0"/>
    <x v="0"/>
    <x v="1340"/>
    <x v="1340"/>
    <x v="0"/>
    <x v="78"/>
    <x v="1"/>
    <x v="8"/>
    <x v="50"/>
    <x v="121"/>
    <x v="2"/>
    <x v="8"/>
    <x v="1340"/>
    <x v="1340"/>
  </r>
  <r>
    <x v="1341"/>
    <x v="1341"/>
    <x v="1339"/>
    <x v="31"/>
    <x v="944"/>
    <x v="1"/>
    <x v="1"/>
    <x v="1"/>
    <x v="1341"/>
    <x v="1341"/>
    <x v="0"/>
    <x v="67"/>
    <x v="1"/>
    <x v="8"/>
    <x v="140"/>
    <x v="971"/>
    <x v="2"/>
    <x v="8"/>
    <x v="1341"/>
    <x v="1341"/>
  </r>
  <r>
    <x v="1342"/>
    <x v="1342"/>
    <x v="1340"/>
    <x v="63"/>
    <x v="173"/>
    <x v="1"/>
    <x v="0"/>
    <x v="0"/>
    <x v="1342"/>
    <x v="1342"/>
    <x v="0"/>
    <x v="29"/>
    <x v="1"/>
    <x v="8"/>
    <x v="50"/>
    <x v="101"/>
    <x v="2"/>
    <x v="8"/>
    <x v="1342"/>
    <x v="1342"/>
  </r>
  <r>
    <x v="1343"/>
    <x v="1343"/>
    <x v="1341"/>
    <x v="63"/>
    <x v="945"/>
    <x v="1"/>
    <x v="0"/>
    <x v="0"/>
    <x v="1343"/>
    <x v="1343"/>
    <x v="0"/>
    <x v="292"/>
    <x v="1"/>
    <x v="8"/>
    <x v="21"/>
    <x v="972"/>
    <x v="2"/>
    <x v="8"/>
    <x v="1343"/>
    <x v="1343"/>
  </r>
  <r>
    <x v="1344"/>
    <x v="1344"/>
    <x v="1342"/>
    <x v="15"/>
    <x v="946"/>
    <x v="0"/>
    <x v="5"/>
    <x v="5"/>
    <x v="1344"/>
    <x v="1344"/>
    <x v="0"/>
    <x v="237"/>
    <x v="0"/>
    <x v="9"/>
    <x v="191"/>
    <x v="291"/>
    <x v="3"/>
    <x v="9"/>
    <x v="1344"/>
    <x v="1344"/>
  </r>
  <r>
    <x v="1345"/>
    <x v="1345"/>
    <x v="1343"/>
    <x v="43"/>
    <x v="672"/>
    <x v="0"/>
    <x v="0"/>
    <x v="0"/>
    <x v="1345"/>
    <x v="1345"/>
    <x v="0"/>
    <x v="63"/>
    <x v="0"/>
    <x v="9"/>
    <x v="105"/>
    <x v="973"/>
    <x v="3"/>
    <x v="9"/>
    <x v="1345"/>
    <x v="1345"/>
  </r>
  <r>
    <x v="1346"/>
    <x v="1346"/>
    <x v="1344"/>
    <x v="244"/>
    <x v="947"/>
    <x v="0"/>
    <x v="0"/>
    <x v="0"/>
    <x v="1346"/>
    <x v="1346"/>
    <x v="0"/>
    <x v="184"/>
    <x v="0"/>
    <x v="9"/>
    <x v="92"/>
    <x v="974"/>
    <x v="3"/>
    <x v="9"/>
    <x v="1346"/>
    <x v="1346"/>
  </r>
  <r>
    <x v="1347"/>
    <x v="1347"/>
    <x v="1345"/>
    <x v="30"/>
    <x v="948"/>
    <x v="0"/>
    <x v="0"/>
    <x v="0"/>
    <x v="1347"/>
    <x v="1347"/>
    <x v="0"/>
    <x v="162"/>
    <x v="0"/>
    <x v="9"/>
    <x v="21"/>
    <x v="975"/>
    <x v="3"/>
    <x v="9"/>
    <x v="1347"/>
    <x v="1347"/>
  </r>
  <r>
    <x v="1348"/>
    <x v="1348"/>
    <x v="1346"/>
    <x v="245"/>
    <x v="949"/>
    <x v="0"/>
    <x v="0"/>
    <x v="0"/>
    <x v="1348"/>
    <x v="1348"/>
    <x v="0"/>
    <x v="55"/>
    <x v="0"/>
    <x v="9"/>
    <x v="21"/>
    <x v="976"/>
    <x v="3"/>
    <x v="9"/>
    <x v="1348"/>
    <x v="1348"/>
  </r>
  <r>
    <x v="1349"/>
    <x v="1349"/>
    <x v="1347"/>
    <x v="10"/>
    <x v="950"/>
    <x v="0"/>
    <x v="5"/>
    <x v="5"/>
    <x v="1349"/>
    <x v="1349"/>
    <x v="0"/>
    <x v="293"/>
    <x v="0"/>
    <x v="9"/>
    <x v="142"/>
    <x v="977"/>
    <x v="3"/>
    <x v="9"/>
    <x v="1349"/>
    <x v="1349"/>
  </r>
  <r>
    <x v="1350"/>
    <x v="1350"/>
    <x v="1348"/>
    <x v="10"/>
    <x v="951"/>
    <x v="0"/>
    <x v="0"/>
    <x v="0"/>
    <x v="1350"/>
    <x v="1350"/>
    <x v="0"/>
    <x v="76"/>
    <x v="0"/>
    <x v="9"/>
    <x v="3"/>
    <x v="199"/>
    <x v="3"/>
    <x v="9"/>
    <x v="1350"/>
    <x v="1350"/>
  </r>
  <r>
    <x v="1351"/>
    <x v="1351"/>
    <x v="1349"/>
    <x v="22"/>
    <x v="952"/>
    <x v="0"/>
    <x v="0"/>
    <x v="0"/>
    <x v="1351"/>
    <x v="1351"/>
    <x v="0"/>
    <x v="148"/>
    <x v="0"/>
    <x v="9"/>
    <x v="7"/>
    <x v="978"/>
    <x v="3"/>
    <x v="9"/>
    <x v="1351"/>
    <x v="1351"/>
  </r>
  <r>
    <x v="1352"/>
    <x v="1352"/>
    <x v="1350"/>
    <x v="3"/>
    <x v="953"/>
    <x v="0"/>
    <x v="0"/>
    <x v="0"/>
    <x v="1352"/>
    <x v="1352"/>
    <x v="0"/>
    <x v="294"/>
    <x v="0"/>
    <x v="9"/>
    <x v="104"/>
    <x v="979"/>
    <x v="3"/>
    <x v="9"/>
    <x v="1352"/>
    <x v="1352"/>
  </r>
  <r>
    <x v="1353"/>
    <x v="1353"/>
    <x v="1351"/>
    <x v="28"/>
    <x v="954"/>
    <x v="0"/>
    <x v="0"/>
    <x v="0"/>
    <x v="1353"/>
    <x v="1353"/>
    <x v="0"/>
    <x v="288"/>
    <x v="0"/>
    <x v="9"/>
    <x v="84"/>
    <x v="980"/>
    <x v="3"/>
    <x v="9"/>
    <x v="1353"/>
    <x v="1353"/>
  </r>
  <r>
    <x v="1354"/>
    <x v="1354"/>
    <x v="1352"/>
    <x v="38"/>
    <x v="955"/>
    <x v="0"/>
    <x v="1"/>
    <x v="1"/>
    <x v="1354"/>
    <x v="1354"/>
    <x v="0"/>
    <x v="31"/>
    <x v="0"/>
    <x v="9"/>
    <x v="22"/>
    <x v="981"/>
    <x v="3"/>
    <x v="9"/>
    <x v="1354"/>
    <x v="1354"/>
  </r>
  <r>
    <x v="1355"/>
    <x v="1355"/>
    <x v="1353"/>
    <x v="30"/>
    <x v="956"/>
    <x v="0"/>
    <x v="1"/>
    <x v="1"/>
    <x v="1355"/>
    <x v="1355"/>
    <x v="0"/>
    <x v="212"/>
    <x v="0"/>
    <x v="9"/>
    <x v="4"/>
    <x v="982"/>
    <x v="3"/>
    <x v="9"/>
    <x v="1355"/>
    <x v="1355"/>
  </r>
  <r>
    <x v="1356"/>
    <x v="1356"/>
    <x v="1354"/>
    <x v="104"/>
    <x v="957"/>
    <x v="0"/>
    <x v="0"/>
    <x v="0"/>
    <x v="1356"/>
    <x v="1356"/>
    <x v="0"/>
    <x v="45"/>
    <x v="0"/>
    <x v="9"/>
    <x v="25"/>
    <x v="983"/>
    <x v="3"/>
    <x v="9"/>
    <x v="1356"/>
    <x v="1356"/>
  </r>
  <r>
    <x v="1357"/>
    <x v="1357"/>
    <x v="1355"/>
    <x v="13"/>
    <x v="958"/>
    <x v="0"/>
    <x v="0"/>
    <x v="0"/>
    <x v="1357"/>
    <x v="1357"/>
    <x v="0"/>
    <x v="71"/>
    <x v="0"/>
    <x v="9"/>
    <x v="105"/>
    <x v="984"/>
    <x v="3"/>
    <x v="9"/>
    <x v="1357"/>
    <x v="1357"/>
  </r>
  <r>
    <x v="1358"/>
    <x v="1358"/>
    <x v="1356"/>
    <x v="9"/>
    <x v="959"/>
    <x v="0"/>
    <x v="0"/>
    <x v="0"/>
    <x v="1358"/>
    <x v="1358"/>
    <x v="0"/>
    <x v="72"/>
    <x v="0"/>
    <x v="9"/>
    <x v="20"/>
    <x v="985"/>
    <x v="3"/>
    <x v="9"/>
    <x v="1358"/>
    <x v="1358"/>
  </r>
  <r>
    <x v="1359"/>
    <x v="1359"/>
    <x v="1357"/>
    <x v="246"/>
    <x v="960"/>
    <x v="0"/>
    <x v="0"/>
    <x v="0"/>
    <x v="1359"/>
    <x v="1359"/>
    <x v="0"/>
    <x v="10"/>
    <x v="0"/>
    <x v="9"/>
    <x v="31"/>
    <x v="986"/>
    <x v="3"/>
    <x v="9"/>
    <x v="1359"/>
    <x v="1359"/>
  </r>
  <r>
    <x v="1360"/>
    <x v="1360"/>
    <x v="1358"/>
    <x v="15"/>
    <x v="961"/>
    <x v="0"/>
    <x v="0"/>
    <x v="0"/>
    <x v="1360"/>
    <x v="1360"/>
    <x v="0"/>
    <x v="75"/>
    <x v="0"/>
    <x v="9"/>
    <x v="36"/>
    <x v="987"/>
    <x v="3"/>
    <x v="9"/>
    <x v="1360"/>
    <x v="1360"/>
  </r>
  <r>
    <x v="1361"/>
    <x v="1361"/>
    <x v="1359"/>
    <x v="12"/>
    <x v="962"/>
    <x v="0"/>
    <x v="1"/>
    <x v="1"/>
    <x v="1361"/>
    <x v="1361"/>
    <x v="0"/>
    <x v="295"/>
    <x v="0"/>
    <x v="9"/>
    <x v="9"/>
    <x v="988"/>
    <x v="3"/>
    <x v="9"/>
    <x v="1361"/>
    <x v="1361"/>
  </r>
  <r>
    <x v="1362"/>
    <x v="1362"/>
    <x v="1360"/>
    <x v="28"/>
    <x v="963"/>
    <x v="0"/>
    <x v="0"/>
    <x v="0"/>
    <x v="1362"/>
    <x v="1362"/>
    <x v="0"/>
    <x v="20"/>
    <x v="0"/>
    <x v="9"/>
    <x v="15"/>
    <x v="989"/>
    <x v="3"/>
    <x v="9"/>
    <x v="1362"/>
    <x v="1362"/>
  </r>
  <r>
    <x v="1363"/>
    <x v="1363"/>
    <x v="1361"/>
    <x v="48"/>
    <x v="148"/>
    <x v="0"/>
    <x v="0"/>
    <x v="0"/>
    <x v="1363"/>
    <x v="1363"/>
    <x v="0"/>
    <x v="81"/>
    <x v="0"/>
    <x v="9"/>
    <x v="8"/>
    <x v="375"/>
    <x v="3"/>
    <x v="9"/>
    <x v="1363"/>
    <x v="1363"/>
  </r>
  <r>
    <x v="1364"/>
    <x v="1364"/>
    <x v="1362"/>
    <x v="247"/>
    <x v="964"/>
    <x v="0"/>
    <x v="8"/>
    <x v="7"/>
    <x v="1364"/>
    <x v="1364"/>
    <x v="0"/>
    <x v="296"/>
    <x v="0"/>
    <x v="11"/>
    <x v="17"/>
    <x v="990"/>
    <x v="4"/>
    <x v="11"/>
    <x v="1364"/>
    <x v="1364"/>
  </r>
  <r>
    <x v="1365"/>
    <x v="1365"/>
    <x v="1363"/>
    <x v="51"/>
    <x v="965"/>
    <x v="0"/>
    <x v="0"/>
    <x v="0"/>
    <x v="1365"/>
    <x v="1365"/>
    <x v="0"/>
    <x v="297"/>
    <x v="0"/>
    <x v="11"/>
    <x v="8"/>
    <x v="991"/>
    <x v="4"/>
    <x v="11"/>
    <x v="1365"/>
    <x v="1365"/>
  </r>
  <r>
    <x v="1366"/>
    <x v="1366"/>
    <x v="1364"/>
    <x v="51"/>
    <x v="966"/>
    <x v="0"/>
    <x v="0"/>
    <x v="0"/>
    <x v="1366"/>
    <x v="1366"/>
    <x v="0"/>
    <x v="206"/>
    <x v="0"/>
    <x v="11"/>
    <x v="9"/>
    <x v="992"/>
    <x v="4"/>
    <x v="11"/>
    <x v="1366"/>
    <x v="1366"/>
  </r>
  <r>
    <x v="1367"/>
    <x v="1367"/>
    <x v="1365"/>
    <x v="10"/>
    <x v="967"/>
    <x v="0"/>
    <x v="0"/>
    <x v="0"/>
    <x v="1367"/>
    <x v="1367"/>
    <x v="0"/>
    <x v="240"/>
    <x v="0"/>
    <x v="11"/>
    <x v="35"/>
    <x v="993"/>
    <x v="4"/>
    <x v="11"/>
    <x v="1367"/>
    <x v="1367"/>
  </r>
  <r>
    <x v="1368"/>
    <x v="1368"/>
    <x v="1366"/>
    <x v="10"/>
    <x v="968"/>
    <x v="0"/>
    <x v="0"/>
    <x v="0"/>
    <x v="1368"/>
    <x v="1368"/>
    <x v="0"/>
    <x v="45"/>
    <x v="0"/>
    <x v="11"/>
    <x v="38"/>
    <x v="994"/>
    <x v="4"/>
    <x v="11"/>
    <x v="1368"/>
    <x v="1368"/>
  </r>
  <r>
    <x v="1369"/>
    <x v="1369"/>
    <x v="1367"/>
    <x v="248"/>
    <x v="969"/>
    <x v="0"/>
    <x v="0"/>
    <x v="0"/>
    <x v="1369"/>
    <x v="1369"/>
    <x v="0"/>
    <x v="298"/>
    <x v="0"/>
    <x v="11"/>
    <x v="2"/>
    <x v="995"/>
    <x v="4"/>
    <x v="11"/>
    <x v="1369"/>
    <x v="1369"/>
  </r>
  <r>
    <x v="1370"/>
    <x v="1370"/>
    <x v="1368"/>
    <x v="15"/>
    <x v="970"/>
    <x v="0"/>
    <x v="0"/>
    <x v="0"/>
    <x v="1370"/>
    <x v="1370"/>
    <x v="0"/>
    <x v="9"/>
    <x v="0"/>
    <x v="11"/>
    <x v="3"/>
    <x v="996"/>
    <x v="4"/>
    <x v="11"/>
    <x v="1370"/>
    <x v="1370"/>
  </r>
  <r>
    <x v="1371"/>
    <x v="1371"/>
    <x v="1369"/>
    <x v="249"/>
    <x v="971"/>
    <x v="0"/>
    <x v="0"/>
    <x v="0"/>
    <x v="1371"/>
    <x v="1371"/>
    <x v="0"/>
    <x v="16"/>
    <x v="0"/>
    <x v="11"/>
    <x v="13"/>
    <x v="997"/>
    <x v="4"/>
    <x v="11"/>
    <x v="1371"/>
    <x v="1371"/>
  </r>
  <r>
    <x v="1372"/>
    <x v="1372"/>
    <x v="1370"/>
    <x v="2"/>
    <x v="972"/>
    <x v="0"/>
    <x v="0"/>
    <x v="0"/>
    <x v="1372"/>
    <x v="1372"/>
    <x v="0"/>
    <x v="38"/>
    <x v="0"/>
    <x v="11"/>
    <x v="39"/>
    <x v="998"/>
    <x v="4"/>
    <x v="11"/>
    <x v="1372"/>
    <x v="1372"/>
  </r>
  <r>
    <x v="1373"/>
    <x v="1373"/>
    <x v="1371"/>
    <x v="3"/>
    <x v="973"/>
    <x v="0"/>
    <x v="0"/>
    <x v="0"/>
    <x v="1373"/>
    <x v="1373"/>
    <x v="0"/>
    <x v="47"/>
    <x v="0"/>
    <x v="11"/>
    <x v="2"/>
    <x v="999"/>
    <x v="4"/>
    <x v="11"/>
    <x v="1373"/>
    <x v="1373"/>
  </r>
  <r>
    <x v="1374"/>
    <x v="1374"/>
    <x v="1372"/>
    <x v="15"/>
    <x v="740"/>
    <x v="0"/>
    <x v="0"/>
    <x v="0"/>
    <x v="1374"/>
    <x v="1374"/>
    <x v="0"/>
    <x v="36"/>
    <x v="0"/>
    <x v="11"/>
    <x v="192"/>
    <x v="1000"/>
    <x v="4"/>
    <x v="11"/>
    <x v="1374"/>
    <x v="1374"/>
  </r>
  <r>
    <x v="1375"/>
    <x v="1375"/>
    <x v="1373"/>
    <x v="23"/>
    <x v="974"/>
    <x v="0"/>
    <x v="6"/>
    <x v="3"/>
    <x v="1375"/>
    <x v="1375"/>
    <x v="0"/>
    <x v="280"/>
    <x v="0"/>
    <x v="11"/>
    <x v="193"/>
    <x v="1001"/>
    <x v="4"/>
    <x v="11"/>
    <x v="1375"/>
    <x v="1375"/>
  </r>
  <r>
    <x v="1376"/>
    <x v="1376"/>
    <x v="1374"/>
    <x v="250"/>
    <x v="975"/>
    <x v="0"/>
    <x v="1"/>
    <x v="1"/>
    <x v="1376"/>
    <x v="1376"/>
    <x v="0"/>
    <x v="129"/>
    <x v="0"/>
    <x v="11"/>
    <x v="194"/>
    <x v="1002"/>
    <x v="4"/>
    <x v="11"/>
    <x v="1376"/>
    <x v="1376"/>
  </r>
  <r>
    <x v="1377"/>
    <x v="1377"/>
    <x v="1375"/>
    <x v="46"/>
    <x v="17"/>
    <x v="0"/>
    <x v="0"/>
    <x v="0"/>
    <x v="1377"/>
    <x v="1377"/>
    <x v="0"/>
    <x v="162"/>
    <x v="0"/>
    <x v="11"/>
    <x v="31"/>
    <x v="1003"/>
    <x v="4"/>
    <x v="11"/>
    <x v="1377"/>
    <x v="1377"/>
  </r>
  <r>
    <x v="1378"/>
    <x v="1378"/>
    <x v="1376"/>
    <x v="13"/>
    <x v="976"/>
    <x v="0"/>
    <x v="1"/>
    <x v="1"/>
    <x v="1378"/>
    <x v="1378"/>
    <x v="0"/>
    <x v="182"/>
    <x v="0"/>
    <x v="11"/>
    <x v="195"/>
    <x v="1004"/>
    <x v="4"/>
    <x v="11"/>
    <x v="1378"/>
    <x v="1378"/>
  </r>
  <r>
    <x v="1379"/>
    <x v="1379"/>
    <x v="1377"/>
    <x v="3"/>
    <x v="977"/>
    <x v="0"/>
    <x v="0"/>
    <x v="0"/>
    <x v="1379"/>
    <x v="1379"/>
    <x v="0"/>
    <x v="299"/>
    <x v="0"/>
    <x v="11"/>
    <x v="20"/>
    <x v="1005"/>
    <x v="4"/>
    <x v="11"/>
    <x v="1379"/>
    <x v="1379"/>
  </r>
  <r>
    <x v="1380"/>
    <x v="1380"/>
    <x v="1378"/>
    <x v="251"/>
    <x v="437"/>
    <x v="0"/>
    <x v="0"/>
    <x v="0"/>
    <x v="1380"/>
    <x v="1380"/>
    <x v="0"/>
    <x v="81"/>
    <x v="0"/>
    <x v="11"/>
    <x v="196"/>
    <x v="1006"/>
    <x v="4"/>
    <x v="11"/>
    <x v="1380"/>
    <x v="1380"/>
  </r>
  <r>
    <x v="1381"/>
    <x v="1381"/>
    <x v="1379"/>
    <x v="10"/>
    <x v="978"/>
    <x v="0"/>
    <x v="0"/>
    <x v="0"/>
    <x v="1381"/>
    <x v="1381"/>
    <x v="0"/>
    <x v="196"/>
    <x v="0"/>
    <x v="11"/>
    <x v="13"/>
    <x v="919"/>
    <x v="4"/>
    <x v="11"/>
    <x v="1381"/>
    <x v="1381"/>
  </r>
  <r>
    <x v="1382"/>
    <x v="1382"/>
    <x v="1380"/>
    <x v="6"/>
    <x v="979"/>
    <x v="0"/>
    <x v="0"/>
    <x v="0"/>
    <x v="1382"/>
    <x v="1382"/>
    <x v="0"/>
    <x v="265"/>
    <x v="0"/>
    <x v="11"/>
    <x v="3"/>
    <x v="847"/>
    <x v="4"/>
    <x v="11"/>
    <x v="1382"/>
    <x v="1382"/>
  </r>
  <r>
    <x v="1383"/>
    <x v="1383"/>
    <x v="1381"/>
    <x v="41"/>
    <x v="980"/>
    <x v="0"/>
    <x v="5"/>
    <x v="5"/>
    <x v="1383"/>
    <x v="1383"/>
    <x v="0"/>
    <x v="251"/>
    <x v="0"/>
    <x v="11"/>
    <x v="197"/>
    <x v="1007"/>
    <x v="4"/>
    <x v="11"/>
    <x v="1383"/>
    <x v="1383"/>
  </r>
  <r>
    <x v="1384"/>
    <x v="1384"/>
    <x v="1382"/>
    <x v="8"/>
    <x v="981"/>
    <x v="0"/>
    <x v="0"/>
    <x v="0"/>
    <x v="1384"/>
    <x v="1384"/>
    <x v="0"/>
    <x v="287"/>
    <x v="0"/>
    <x v="11"/>
    <x v="39"/>
    <x v="1008"/>
    <x v="4"/>
    <x v="11"/>
    <x v="1384"/>
    <x v="1384"/>
  </r>
  <r>
    <x v="1385"/>
    <x v="1385"/>
    <x v="1383"/>
    <x v="6"/>
    <x v="982"/>
    <x v="0"/>
    <x v="12"/>
    <x v="3"/>
    <x v="1385"/>
    <x v="1385"/>
    <x v="0"/>
    <x v="179"/>
    <x v="0"/>
    <x v="11"/>
    <x v="5"/>
    <x v="1009"/>
    <x v="4"/>
    <x v="11"/>
    <x v="1385"/>
    <x v="1385"/>
  </r>
  <r>
    <x v="1386"/>
    <x v="1386"/>
    <x v="1384"/>
    <x v="44"/>
    <x v="983"/>
    <x v="0"/>
    <x v="0"/>
    <x v="0"/>
    <x v="1386"/>
    <x v="1386"/>
    <x v="0"/>
    <x v="25"/>
    <x v="0"/>
    <x v="11"/>
    <x v="198"/>
    <x v="368"/>
    <x v="4"/>
    <x v="11"/>
    <x v="1386"/>
    <x v="1386"/>
  </r>
  <r>
    <x v="1387"/>
    <x v="1387"/>
    <x v="1385"/>
    <x v="23"/>
    <x v="984"/>
    <x v="0"/>
    <x v="0"/>
    <x v="0"/>
    <x v="1387"/>
    <x v="1387"/>
    <x v="0"/>
    <x v="76"/>
    <x v="0"/>
    <x v="11"/>
    <x v="0"/>
    <x v="1010"/>
    <x v="4"/>
    <x v="11"/>
    <x v="1387"/>
    <x v="1387"/>
  </r>
  <r>
    <x v="1388"/>
    <x v="1388"/>
    <x v="1386"/>
    <x v="10"/>
    <x v="985"/>
    <x v="0"/>
    <x v="0"/>
    <x v="0"/>
    <x v="1388"/>
    <x v="1388"/>
    <x v="0"/>
    <x v="300"/>
    <x v="0"/>
    <x v="11"/>
    <x v="165"/>
    <x v="1011"/>
    <x v="4"/>
    <x v="11"/>
    <x v="1388"/>
    <x v="1388"/>
  </r>
  <r>
    <x v="1389"/>
    <x v="1389"/>
    <x v="1387"/>
    <x v="2"/>
    <x v="986"/>
    <x v="0"/>
    <x v="1"/>
    <x v="1"/>
    <x v="1389"/>
    <x v="1389"/>
    <x v="0"/>
    <x v="69"/>
    <x v="0"/>
    <x v="11"/>
    <x v="14"/>
    <x v="1012"/>
    <x v="4"/>
    <x v="11"/>
    <x v="1389"/>
    <x v="1389"/>
  </r>
  <r>
    <x v="1390"/>
    <x v="1390"/>
    <x v="1388"/>
    <x v="70"/>
    <x v="987"/>
    <x v="0"/>
    <x v="0"/>
    <x v="0"/>
    <x v="1390"/>
    <x v="1390"/>
    <x v="0"/>
    <x v="10"/>
    <x v="0"/>
    <x v="11"/>
    <x v="15"/>
    <x v="1013"/>
    <x v="4"/>
    <x v="11"/>
    <x v="1390"/>
    <x v="1390"/>
  </r>
  <r>
    <x v="1391"/>
    <x v="1391"/>
    <x v="1389"/>
    <x v="2"/>
    <x v="988"/>
    <x v="0"/>
    <x v="0"/>
    <x v="0"/>
    <x v="1391"/>
    <x v="1391"/>
    <x v="0"/>
    <x v="62"/>
    <x v="0"/>
    <x v="11"/>
    <x v="5"/>
    <x v="1014"/>
    <x v="4"/>
    <x v="11"/>
    <x v="1391"/>
    <x v="1391"/>
  </r>
  <r>
    <x v="1392"/>
    <x v="1392"/>
    <x v="1390"/>
    <x v="30"/>
    <x v="989"/>
    <x v="0"/>
    <x v="0"/>
    <x v="0"/>
    <x v="1392"/>
    <x v="1392"/>
    <x v="0"/>
    <x v="201"/>
    <x v="0"/>
    <x v="11"/>
    <x v="35"/>
    <x v="1015"/>
    <x v="4"/>
    <x v="11"/>
    <x v="1392"/>
    <x v="1392"/>
  </r>
  <r>
    <x v="1393"/>
    <x v="1393"/>
    <x v="1391"/>
    <x v="3"/>
    <x v="990"/>
    <x v="0"/>
    <x v="0"/>
    <x v="0"/>
    <x v="1393"/>
    <x v="1393"/>
    <x v="0"/>
    <x v="47"/>
    <x v="0"/>
    <x v="11"/>
    <x v="21"/>
    <x v="1016"/>
    <x v="4"/>
    <x v="11"/>
    <x v="1393"/>
    <x v="1393"/>
  </r>
  <r>
    <x v="1394"/>
    <x v="1394"/>
    <x v="1392"/>
    <x v="47"/>
    <x v="991"/>
    <x v="0"/>
    <x v="0"/>
    <x v="0"/>
    <x v="1394"/>
    <x v="1394"/>
    <x v="0"/>
    <x v="57"/>
    <x v="0"/>
    <x v="11"/>
    <x v="108"/>
    <x v="1017"/>
    <x v="4"/>
    <x v="11"/>
    <x v="1394"/>
    <x v="1394"/>
  </r>
  <r>
    <x v="1395"/>
    <x v="1395"/>
    <x v="1393"/>
    <x v="8"/>
    <x v="992"/>
    <x v="0"/>
    <x v="0"/>
    <x v="0"/>
    <x v="1395"/>
    <x v="1395"/>
    <x v="0"/>
    <x v="141"/>
    <x v="0"/>
    <x v="11"/>
    <x v="20"/>
    <x v="1018"/>
    <x v="4"/>
    <x v="11"/>
    <x v="1395"/>
    <x v="1395"/>
  </r>
  <r>
    <x v="1396"/>
    <x v="1396"/>
    <x v="1394"/>
    <x v="12"/>
    <x v="993"/>
    <x v="0"/>
    <x v="0"/>
    <x v="0"/>
    <x v="1396"/>
    <x v="1396"/>
    <x v="0"/>
    <x v="196"/>
    <x v="0"/>
    <x v="11"/>
    <x v="13"/>
    <x v="1019"/>
    <x v="4"/>
    <x v="11"/>
    <x v="1396"/>
    <x v="1396"/>
  </r>
  <r>
    <x v="1397"/>
    <x v="1397"/>
    <x v="1395"/>
    <x v="3"/>
    <x v="994"/>
    <x v="0"/>
    <x v="0"/>
    <x v="0"/>
    <x v="1397"/>
    <x v="1397"/>
    <x v="0"/>
    <x v="150"/>
    <x v="0"/>
    <x v="11"/>
    <x v="35"/>
    <x v="1020"/>
    <x v="4"/>
    <x v="11"/>
    <x v="1397"/>
    <x v="1397"/>
  </r>
  <r>
    <x v="1398"/>
    <x v="1398"/>
    <x v="1396"/>
    <x v="85"/>
    <x v="995"/>
    <x v="0"/>
    <x v="0"/>
    <x v="0"/>
    <x v="1398"/>
    <x v="1398"/>
    <x v="0"/>
    <x v="71"/>
    <x v="0"/>
    <x v="11"/>
    <x v="5"/>
    <x v="1021"/>
    <x v="4"/>
    <x v="11"/>
    <x v="1398"/>
    <x v="1398"/>
  </r>
  <r>
    <x v="1399"/>
    <x v="1399"/>
    <x v="1397"/>
    <x v="7"/>
    <x v="996"/>
    <x v="0"/>
    <x v="0"/>
    <x v="0"/>
    <x v="1399"/>
    <x v="1399"/>
    <x v="0"/>
    <x v="192"/>
    <x v="0"/>
    <x v="11"/>
    <x v="9"/>
    <x v="1022"/>
    <x v="4"/>
    <x v="11"/>
    <x v="1399"/>
    <x v="1399"/>
  </r>
  <r>
    <x v="1400"/>
    <x v="1400"/>
    <x v="1398"/>
    <x v="18"/>
    <x v="997"/>
    <x v="0"/>
    <x v="1"/>
    <x v="1"/>
    <x v="1400"/>
    <x v="1400"/>
    <x v="0"/>
    <x v="69"/>
    <x v="0"/>
    <x v="11"/>
    <x v="23"/>
    <x v="1023"/>
    <x v="4"/>
    <x v="11"/>
    <x v="1400"/>
    <x v="1400"/>
  </r>
  <r>
    <x v="1401"/>
    <x v="1401"/>
    <x v="1399"/>
    <x v="30"/>
    <x v="998"/>
    <x v="0"/>
    <x v="0"/>
    <x v="0"/>
    <x v="1401"/>
    <x v="1401"/>
    <x v="0"/>
    <x v="301"/>
    <x v="0"/>
    <x v="11"/>
    <x v="199"/>
    <x v="246"/>
    <x v="4"/>
    <x v="11"/>
    <x v="1401"/>
    <x v="1401"/>
  </r>
  <r>
    <x v="1402"/>
    <x v="1402"/>
    <x v="1400"/>
    <x v="30"/>
    <x v="999"/>
    <x v="0"/>
    <x v="1"/>
    <x v="1"/>
    <x v="1402"/>
    <x v="1402"/>
    <x v="0"/>
    <x v="116"/>
    <x v="0"/>
    <x v="11"/>
    <x v="15"/>
    <x v="1024"/>
    <x v="4"/>
    <x v="11"/>
    <x v="1402"/>
    <x v="1402"/>
  </r>
  <r>
    <x v="1403"/>
    <x v="1403"/>
    <x v="1401"/>
    <x v="23"/>
    <x v="1000"/>
    <x v="0"/>
    <x v="0"/>
    <x v="0"/>
    <x v="1403"/>
    <x v="1403"/>
    <x v="0"/>
    <x v="36"/>
    <x v="0"/>
    <x v="11"/>
    <x v="33"/>
    <x v="1025"/>
    <x v="4"/>
    <x v="11"/>
    <x v="1403"/>
    <x v="1403"/>
  </r>
  <r>
    <x v="1404"/>
    <x v="1404"/>
    <x v="1402"/>
    <x v="107"/>
    <x v="854"/>
    <x v="2"/>
    <x v="1"/>
    <x v="1"/>
    <x v="1404"/>
    <x v="1404"/>
    <x v="1"/>
    <x v="81"/>
    <x v="1"/>
    <x v="22"/>
    <x v="53"/>
    <x v="1026"/>
    <x v="3"/>
    <x v="22"/>
    <x v="1404"/>
    <x v="1404"/>
  </r>
  <r>
    <x v="1405"/>
    <x v="1405"/>
    <x v="1403"/>
    <x v="31"/>
    <x v="522"/>
    <x v="2"/>
    <x v="0"/>
    <x v="0"/>
    <x v="1405"/>
    <x v="1405"/>
    <x v="1"/>
    <x v="57"/>
    <x v="1"/>
    <x v="22"/>
    <x v="50"/>
    <x v="1027"/>
    <x v="3"/>
    <x v="22"/>
    <x v="1405"/>
    <x v="1405"/>
  </r>
  <r>
    <x v="1406"/>
    <x v="1406"/>
    <x v="1404"/>
    <x v="14"/>
    <x v="493"/>
    <x v="2"/>
    <x v="13"/>
    <x v="3"/>
    <x v="1406"/>
    <x v="1406"/>
    <x v="0"/>
    <x v="83"/>
    <x v="1"/>
    <x v="22"/>
    <x v="50"/>
    <x v="144"/>
    <x v="3"/>
    <x v="22"/>
    <x v="1406"/>
    <x v="1406"/>
  </r>
  <r>
    <x v="1407"/>
    <x v="1407"/>
    <x v="1405"/>
    <x v="9"/>
    <x v="493"/>
    <x v="2"/>
    <x v="0"/>
    <x v="0"/>
    <x v="1407"/>
    <x v="1407"/>
    <x v="0"/>
    <x v="84"/>
    <x v="1"/>
    <x v="22"/>
    <x v="60"/>
    <x v="501"/>
    <x v="3"/>
    <x v="22"/>
    <x v="1407"/>
    <x v="1407"/>
  </r>
  <r>
    <x v="1408"/>
    <x v="1408"/>
    <x v="1406"/>
    <x v="28"/>
    <x v="662"/>
    <x v="2"/>
    <x v="1"/>
    <x v="1"/>
    <x v="1408"/>
    <x v="1408"/>
    <x v="0"/>
    <x v="79"/>
    <x v="1"/>
    <x v="22"/>
    <x v="113"/>
    <x v="1028"/>
    <x v="3"/>
    <x v="22"/>
    <x v="1408"/>
    <x v="1408"/>
  </r>
  <r>
    <x v="1409"/>
    <x v="1409"/>
    <x v="1407"/>
    <x v="23"/>
    <x v="117"/>
    <x v="2"/>
    <x v="0"/>
    <x v="0"/>
    <x v="1409"/>
    <x v="1409"/>
    <x v="0"/>
    <x v="78"/>
    <x v="1"/>
    <x v="22"/>
    <x v="50"/>
    <x v="121"/>
    <x v="3"/>
    <x v="22"/>
    <x v="1409"/>
    <x v="1409"/>
  </r>
  <r>
    <x v="1410"/>
    <x v="1410"/>
    <x v="1408"/>
    <x v="12"/>
    <x v="116"/>
    <x v="2"/>
    <x v="13"/>
    <x v="3"/>
    <x v="1410"/>
    <x v="1410"/>
    <x v="0"/>
    <x v="29"/>
    <x v="1"/>
    <x v="22"/>
    <x v="50"/>
    <x v="120"/>
    <x v="3"/>
    <x v="22"/>
    <x v="1410"/>
    <x v="1410"/>
  </r>
  <r>
    <x v="1411"/>
    <x v="1411"/>
    <x v="1409"/>
    <x v="9"/>
    <x v="1001"/>
    <x v="2"/>
    <x v="1"/>
    <x v="1"/>
    <x v="1411"/>
    <x v="1411"/>
    <x v="0"/>
    <x v="83"/>
    <x v="1"/>
    <x v="22"/>
    <x v="50"/>
    <x v="1029"/>
    <x v="3"/>
    <x v="22"/>
    <x v="1411"/>
    <x v="1411"/>
  </r>
  <r>
    <x v="1412"/>
    <x v="1412"/>
    <x v="1410"/>
    <x v="39"/>
    <x v="1002"/>
    <x v="2"/>
    <x v="0"/>
    <x v="0"/>
    <x v="1412"/>
    <x v="1412"/>
    <x v="0"/>
    <x v="62"/>
    <x v="1"/>
    <x v="22"/>
    <x v="62"/>
    <x v="1030"/>
    <x v="3"/>
    <x v="22"/>
    <x v="1412"/>
    <x v="1412"/>
  </r>
  <r>
    <x v="1413"/>
    <x v="1413"/>
    <x v="1411"/>
    <x v="13"/>
    <x v="173"/>
    <x v="2"/>
    <x v="13"/>
    <x v="3"/>
    <x v="1413"/>
    <x v="1413"/>
    <x v="0"/>
    <x v="29"/>
    <x v="1"/>
    <x v="22"/>
    <x v="62"/>
    <x v="101"/>
    <x v="3"/>
    <x v="22"/>
    <x v="1413"/>
    <x v="1413"/>
  </r>
  <r>
    <x v="1414"/>
    <x v="1414"/>
    <x v="1412"/>
    <x v="2"/>
    <x v="116"/>
    <x v="2"/>
    <x v="0"/>
    <x v="0"/>
    <x v="1414"/>
    <x v="1414"/>
    <x v="0"/>
    <x v="29"/>
    <x v="1"/>
    <x v="22"/>
    <x v="50"/>
    <x v="120"/>
    <x v="3"/>
    <x v="22"/>
    <x v="1414"/>
    <x v="1414"/>
  </r>
  <r>
    <x v="1415"/>
    <x v="1415"/>
    <x v="1413"/>
    <x v="85"/>
    <x v="25"/>
    <x v="2"/>
    <x v="0"/>
    <x v="0"/>
    <x v="1415"/>
    <x v="1415"/>
    <x v="0"/>
    <x v="82"/>
    <x v="1"/>
    <x v="22"/>
    <x v="82"/>
    <x v="1031"/>
    <x v="3"/>
    <x v="22"/>
    <x v="1415"/>
    <x v="1415"/>
  </r>
  <r>
    <x v="1416"/>
    <x v="1416"/>
    <x v="1414"/>
    <x v="63"/>
    <x v="117"/>
    <x v="2"/>
    <x v="0"/>
    <x v="0"/>
    <x v="1416"/>
    <x v="1416"/>
    <x v="0"/>
    <x v="78"/>
    <x v="1"/>
    <x v="22"/>
    <x v="50"/>
    <x v="121"/>
    <x v="3"/>
    <x v="22"/>
    <x v="1416"/>
    <x v="1416"/>
  </r>
  <r>
    <x v="1417"/>
    <x v="1417"/>
    <x v="1415"/>
    <x v="37"/>
    <x v="434"/>
    <x v="2"/>
    <x v="0"/>
    <x v="0"/>
    <x v="1417"/>
    <x v="1417"/>
    <x v="0"/>
    <x v="84"/>
    <x v="1"/>
    <x v="22"/>
    <x v="60"/>
    <x v="440"/>
    <x v="3"/>
    <x v="22"/>
    <x v="1417"/>
    <x v="1417"/>
  </r>
  <r>
    <x v="1418"/>
    <x v="1418"/>
    <x v="1416"/>
    <x v="9"/>
    <x v="360"/>
    <x v="2"/>
    <x v="3"/>
    <x v="3"/>
    <x v="1418"/>
    <x v="1418"/>
    <x v="0"/>
    <x v="29"/>
    <x v="1"/>
    <x v="22"/>
    <x v="50"/>
    <x v="1032"/>
    <x v="3"/>
    <x v="22"/>
    <x v="1418"/>
    <x v="1418"/>
  </r>
  <r>
    <x v="1419"/>
    <x v="1419"/>
    <x v="1417"/>
    <x v="84"/>
    <x v="1003"/>
    <x v="2"/>
    <x v="0"/>
    <x v="0"/>
    <x v="1419"/>
    <x v="1419"/>
    <x v="0"/>
    <x v="73"/>
    <x v="1"/>
    <x v="22"/>
    <x v="113"/>
    <x v="884"/>
    <x v="3"/>
    <x v="22"/>
    <x v="1419"/>
    <x v="1419"/>
  </r>
  <r>
    <x v="1420"/>
    <x v="1420"/>
    <x v="1418"/>
    <x v="252"/>
    <x v="158"/>
    <x v="2"/>
    <x v="0"/>
    <x v="0"/>
    <x v="1420"/>
    <x v="1420"/>
    <x v="0"/>
    <x v="83"/>
    <x v="1"/>
    <x v="22"/>
    <x v="56"/>
    <x v="120"/>
    <x v="3"/>
    <x v="22"/>
    <x v="1420"/>
    <x v="1420"/>
  </r>
  <r>
    <x v="1421"/>
    <x v="1421"/>
    <x v="1419"/>
    <x v="61"/>
    <x v="148"/>
    <x v="2"/>
    <x v="11"/>
    <x v="9"/>
    <x v="1421"/>
    <x v="1421"/>
    <x v="0"/>
    <x v="84"/>
    <x v="1"/>
    <x v="22"/>
    <x v="50"/>
    <x v="101"/>
    <x v="3"/>
    <x v="22"/>
    <x v="1421"/>
    <x v="1421"/>
  </r>
  <r>
    <x v="1422"/>
    <x v="1422"/>
    <x v="1420"/>
    <x v="31"/>
    <x v="375"/>
    <x v="2"/>
    <x v="4"/>
    <x v="4"/>
    <x v="1422"/>
    <x v="1422"/>
    <x v="0"/>
    <x v="84"/>
    <x v="1"/>
    <x v="22"/>
    <x v="50"/>
    <x v="31"/>
    <x v="3"/>
    <x v="22"/>
    <x v="1422"/>
    <x v="1422"/>
  </r>
  <r>
    <x v="1423"/>
    <x v="1423"/>
    <x v="1421"/>
    <x v="11"/>
    <x v="173"/>
    <x v="2"/>
    <x v="2"/>
    <x v="2"/>
    <x v="1423"/>
    <x v="1423"/>
    <x v="0"/>
    <x v="29"/>
    <x v="1"/>
    <x v="22"/>
    <x v="50"/>
    <x v="101"/>
    <x v="3"/>
    <x v="22"/>
    <x v="1423"/>
    <x v="1423"/>
  </r>
  <r>
    <x v="1424"/>
    <x v="1424"/>
    <x v="1422"/>
    <x v="51"/>
    <x v="1004"/>
    <x v="2"/>
    <x v="0"/>
    <x v="0"/>
    <x v="1424"/>
    <x v="1424"/>
    <x v="0"/>
    <x v="25"/>
    <x v="1"/>
    <x v="22"/>
    <x v="68"/>
    <x v="1033"/>
    <x v="3"/>
    <x v="22"/>
    <x v="1424"/>
    <x v="1424"/>
  </r>
  <r>
    <x v="1425"/>
    <x v="1425"/>
    <x v="1423"/>
    <x v="93"/>
    <x v="117"/>
    <x v="2"/>
    <x v="0"/>
    <x v="0"/>
    <x v="1425"/>
    <x v="1425"/>
    <x v="0"/>
    <x v="78"/>
    <x v="1"/>
    <x v="22"/>
    <x v="50"/>
    <x v="121"/>
    <x v="3"/>
    <x v="22"/>
    <x v="1425"/>
    <x v="1425"/>
  </r>
  <r>
    <x v="1426"/>
    <x v="1426"/>
    <x v="1424"/>
    <x v="28"/>
    <x v="117"/>
    <x v="2"/>
    <x v="12"/>
    <x v="3"/>
    <x v="1426"/>
    <x v="1426"/>
    <x v="0"/>
    <x v="78"/>
    <x v="1"/>
    <x v="22"/>
    <x v="50"/>
    <x v="121"/>
    <x v="3"/>
    <x v="22"/>
    <x v="1426"/>
    <x v="1426"/>
  </r>
  <r>
    <x v="1427"/>
    <x v="1427"/>
    <x v="1425"/>
    <x v="10"/>
    <x v="1005"/>
    <x v="2"/>
    <x v="12"/>
    <x v="3"/>
    <x v="1427"/>
    <x v="1427"/>
    <x v="0"/>
    <x v="80"/>
    <x v="1"/>
    <x v="22"/>
    <x v="59"/>
    <x v="1034"/>
    <x v="3"/>
    <x v="22"/>
    <x v="1427"/>
    <x v="1427"/>
  </r>
  <r>
    <x v="1428"/>
    <x v="1428"/>
    <x v="1426"/>
    <x v="28"/>
    <x v="372"/>
    <x v="2"/>
    <x v="3"/>
    <x v="3"/>
    <x v="1428"/>
    <x v="1428"/>
    <x v="0"/>
    <x v="83"/>
    <x v="1"/>
    <x v="22"/>
    <x v="62"/>
    <x v="2"/>
    <x v="3"/>
    <x v="22"/>
    <x v="1428"/>
    <x v="1428"/>
  </r>
  <r>
    <x v="1429"/>
    <x v="1429"/>
    <x v="1427"/>
    <x v="3"/>
    <x v="117"/>
    <x v="2"/>
    <x v="0"/>
    <x v="0"/>
    <x v="1429"/>
    <x v="1429"/>
    <x v="0"/>
    <x v="78"/>
    <x v="1"/>
    <x v="22"/>
    <x v="50"/>
    <x v="121"/>
    <x v="3"/>
    <x v="22"/>
    <x v="1429"/>
    <x v="1429"/>
  </r>
  <r>
    <x v="1430"/>
    <x v="1430"/>
    <x v="1428"/>
    <x v="10"/>
    <x v="124"/>
    <x v="2"/>
    <x v="0"/>
    <x v="0"/>
    <x v="1430"/>
    <x v="1430"/>
    <x v="0"/>
    <x v="81"/>
    <x v="1"/>
    <x v="22"/>
    <x v="59"/>
    <x v="128"/>
    <x v="3"/>
    <x v="22"/>
    <x v="1430"/>
    <x v="1430"/>
  </r>
  <r>
    <x v="1431"/>
    <x v="1431"/>
    <x v="1429"/>
    <x v="73"/>
    <x v="1006"/>
    <x v="2"/>
    <x v="0"/>
    <x v="0"/>
    <x v="1431"/>
    <x v="1431"/>
    <x v="0"/>
    <x v="5"/>
    <x v="1"/>
    <x v="22"/>
    <x v="188"/>
    <x v="1035"/>
    <x v="3"/>
    <x v="22"/>
    <x v="1431"/>
    <x v="1431"/>
  </r>
  <r>
    <x v="1432"/>
    <x v="1432"/>
    <x v="1430"/>
    <x v="79"/>
    <x v="117"/>
    <x v="2"/>
    <x v="0"/>
    <x v="0"/>
    <x v="1432"/>
    <x v="1432"/>
    <x v="0"/>
    <x v="78"/>
    <x v="1"/>
    <x v="22"/>
    <x v="50"/>
    <x v="121"/>
    <x v="3"/>
    <x v="22"/>
    <x v="1432"/>
    <x v="1432"/>
  </r>
  <r>
    <x v="1433"/>
    <x v="1433"/>
    <x v="1431"/>
    <x v="14"/>
    <x v="1007"/>
    <x v="2"/>
    <x v="13"/>
    <x v="3"/>
    <x v="1433"/>
    <x v="1433"/>
    <x v="0"/>
    <x v="73"/>
    <x v="1"/>
    <x v="22"/>
    <x v="113"/>
    <x v="1036"/>
    <x v="3"/>
    <x v="22"/>
    <x v="1433"/>
    <x v="1433"/>
  </r>
  <r>
    <x v="1434"/>
    <x v="1434"/>
    <x v="1432"/>
    <x v="253"/>
    <x v="1008"/>
    <x v="2"/>
    <x v="8"/>
    <x v="7"/>
    <x v="1434"/>
    <x v="1434"/>
    <x v="0"/>
    <x v="202"/>
    <x v="1"/>
    <x v="22"/>
    <x v="54"/>
    <x v="1037"/>
    <x v="3"/>
    <x v="22"/>
    <x v="1434"/>
    <x v="1434"/>
  </r>
  <r>
    <x v="1435"/>
    <x v="1435"/>
    <x v="1433"/>
    <x v="36"/>
    <x v="493"/>
    <x v="2"/>
    <x v="13"/>
    <x v="3"/>
    <x v="1435"/>
    <x v="1435"/>
    <x v="0"/>
    <x v="84"/>
    <x v="1"/>
    <x v="22"/>
    <x v="50"/>
    <x v="501"/>
    <x v="3"/>
    <x v="22"/>
    <x v="1435"/>
    <x v="1435"/>
  </r>
  <r>
    <x v="1436"/>
    <x v="1436"/>
    <x v="1434"/>
    <x v="3"/>
    <x v="1009"/>
    <x v="2"/>
    <x v="12"/>
    <x v="3"/>
    <x v="1436"/>
    <x v="1436"/>
    <x v="0"/>
    <x v="84"/>
    <x v="1"/>
    <x v="22"/>
    <x v="60"/>
    <x v="1038"/>
    <x v="3"/>
    <x v="22"/>
    <x v="1436"/>
    <x v="1436"/>
  </r>
  <r>
    <x v="1437"/>
    <x v="1437"/>
    <x v="1435"/>
    <x v="9"/>
    <x v="1010"/>
    <x v="2"/>
    <x v="0"/>
    <x v="0"/>
    <x v="1437"/>
    <x v="1437"/>
    <x v="0"/>
    <x v="19"/>
    <x v="1"/>
    <x v="22"/>
    <x v="117"/>
    <x v="1039"/>
    <x v="3"/>
    <x v="22"/>
    <x v="1437"/>
    <x v="1437"/>
  </r>
  <r>
    <x v="1438"/>
    <x v="1438"/>
    <x v="1436"/>
    <x v="22"/>
    <x v="49"/>
    <x v="2"/>
    <x v="8"/>
    <x v="7"/>
    <x v="1438"/>
    <x v="1438"/>
    <x v="0"/>
    <x v="22"/>
    <x v="1"/>
    <x v="22"/>
    <x v="56"/>
    <x v="753"/>
    <x v="3"/>
    <x v="22"/>
    <x v="1438"/>
    <x v="1438"/>
  </r>
  <r>
    <x v="1439"/>
    <x v="1439"/>
    <x v="1437"/>
    <x v="254"/>
    <x v="147"/>
    <x v="2"/>
    <x v="5"/>
    <x v="5"/>
    <x v="1439"/>
    <x v="1439"/>
    <x v="0"/>
    <x v="79"/>
    <x v="1"/>
    <x v="22"/>
    <x v="113"/>
    <x v="179"/>
    <x v="3"/>
    <x v="22"/>
    <x v="1439"/>
    <x v="1439"/>
  </r>
  <r>
    <x v="1440"/>
    <x v="1440"/>
    <x v="1438"/>
    <x v="93"/>
    <x v="116"/>
    <x v="2"/>
    <x v="13"/>
    <x v="3"/>
    <x v="1440"/>
    <x v="1440"/>
    <x v="0"/>
    <x v="29"/>
    <x v="1"/>
    <x v="22"/>
    <x v="50"/>
    <x v="120"/>
    <x v="3"/>
    <x v="22"/>
    <x v="1440"/>
    <x v="1440"/>
  </r>
  <r>
    <x v="1441"/>
    <x v="1441"/>
    <x v="1439"/>
    <x v="237"/>
    <x v="895"/>
    <x v="2"/>
    <x v="1"/>
    <x v="1"/>
    <x v="1441"/>
    <x v="1441"/>
    <x v="0"/>
    <x v="83"/>
    <x v="1"/>
    <x v="22"/>
    <x v="60"/>
    <x v="1040"/>
    <x v="3"/>
    <x v="22"/>
    <x v="1441"/>
    <x v="1441"/>
  </r>
  <r>
    <x v="1442"/>
    <x v="1442"/>
    <x v="1440"/>
    <x v="15"/>
    <x v="117"/>
    <x v="2"/>
    <x v="0"/>
    <x v="0"/>
    <x v="1442"/>
    <x v="1442"/>
    <x v="0"/>
    <x v="78"/>
    <x v="1"/>
    <x v="22"/>
    <x v="50"/>
    <x v="121"/>
    <x v="3"/>
    <x v="22"/>
    <x v="1442"/>
    <x v="1442"/>
  </r>
  <r>
    <x v="1443"/>
    <x v="1443"/>
    <x v="1441"/>
    <x v="93"/>
    <x v="117"/>
    <x v="2"/>
    <x v="6"/>
    <x v="3"/>
    <x v="1443"/>
    <x v="1443"/>
    <x v="0"/>
    <x v="78"/>
    <x v="1"/>
    <x v="22"/>
    <x v="50"/>
    <x v="121"/>
    <x v="3"/>
    <x v="22"/>
    <x v="1443"/>
    <x v="1443"/>
  </r>
  <r>
    <x v="1444"/>
    <x v="1444"/>
    <x v="1442"/>
    <x v="255"/>
    <x v="117"/>
    <x v="2"/>
    <x v="12"/>
    <x v="3"/>
    <x v="1444"/>
    <x v="1444"/>
    <x v="0"/>
    <x v="78"/>
    <x v="1"/>
    <x v="22"/>
    <x v="50"/>
    <x v="121"/>
    <x v="3"/>
    <x v="22"/>
    <x v="1444"/>
    <x v="1444"/>
  </r>
  <r>
    <x v="1445"/>
    <x v="1445"/>
    <x v="1443"/>
    <x v="64"/>
    <x v="117"/>
    <x v="2"/>
    <x v="12"/>
    <x v="3"/>
    <x v="1445"/>
    <x v="1445"/>
    <x v="0"/>
    <x v="78"/>
    <x v="1"/>
    <x v="22"/>
    <x v="50"/>
    <x v="121"/>
    <x v="3"/>
    <x v="22"/>
    <x v="1445"/>
    <x v="1445"/>
  </r>
  <r>
    <x v="1446"/>
    <x v="1446"/>
    <x v="1444"/>
    <x v="42"/>
    <x v="117"/>
    <x v="2"/>
    <x v="13"/>
    <x v="3"/>
    <x v="1446"/>
    <x v="1446"/>
    <x v="0"/>
    <x v="78"/>
    <x v="1"/>
    <x v="22"/>
    <x v="50"/>
    <x v="121"/>
    <x v="3"/>
    <x v="22"/>
    <x v="1446"/>
    <x v="1446"/>
  </r>
  <r>
    <x v="1447"/>
    <x v="1447"/>
    <x v="1445"/>
    <x v="69"/>
    <x v="735"/>
    <x v="2"/>
    <x v="0"/>
    <x v="0"/>
    <x v="1447"/>
    <x v="1447"/>
    <x v="0"/>
    <x v="83"/>
    <x v="1"/>
    <x v="22"/>
    <x v="50"/>
    <x v="380"/>
    <x v="3"/>
    <x v="22"/>
    <x v="1447"/>
    <x v="1447"/>
  </r>
  <r>
    <x v="1448"/>
    <x v="1448"/>
    <x v="1446"/>
    <x v="61"/>
    <x v="117"/>
    <x v="2"/>
    <x v="2"/>
    <x v="2"/>
    <x v="1448"/>
    <x v="1448"/>
    <x v="0"/>
    <x v="78"/>
    <x v="1"/>
    <x v="22"/>
    <x v="50"/>
    <x v="121"/>
    <x v="3"/>
    <x v="22"/>
    <x v="1448"/>
    <x v="1448"/>
  </r>
  <r>
    <x v="1449"/>
    <x v="1449"/>
    <x v="1447"/>
    <x v="129"/>
    <x v="117"/>
    <x v="2"/>
    <x v="0"/>
    <x v="0"/>
    <x v="1449"/>
    <x v="1449"/>
    <x v="0"/>
    <x v="78"/>
    <x v="1"/>
    <x v="22"/>
    <x v="50"/>
    <x v="121"/>
    <x v="3"/>
    <x v="22"/>
    <x v="1449"/>
    <x v="1449"/>
  </r>
  <r>
    <x v="1450"/>
    <x v="1450"/>
    <x v="1448"/>
    <x v="57"/>
    <x v="116"/>
    <x v="2"/>
    <x v="0"/>
    <x v="0"/>
    <x v="1450"/>
    <x v="1450"/>
    <x v="0"/>
    <x v="29"/>
    <x v="1"/>
    <x v="22"/>
    <x v="50"/>
    <x v="120"/>
    <x v="3"/>
    <x v="22"/>
    <x v="1450"/>
    <x v="1450"/>
  </r>
  <r>
    <x v="1451"/>
    <x v="1451"/>
    <x v="1449"/>
    <x v="256"/>
    <x v="369"/>
    <x v="1"/>
    <x v="0"/>
    <x v="0"/>
    <x v="1451"/>
    <x v="1451"/>
    <x v="0"/>
    <x v="84"/>
    <x v="1"/>
    <x v="22"/>
    <x v="50"/>
    <x v="120"/>
    <x v="3"/>
    <x v="22"/>
    <x v="1451"/>
    <x v="1451"/>
  </r>
  <r>
    <x v="1452"/>
    <x v="1452"/>
    <x v="1450"/>
    <x v="32"/>
    <x v="117"/>
    <x v="1"/>
    <x v="0"/>
    <x v="0"/>
    <x v="1452"/>
    <x v="1452"/>
    <x v="0"/>
    <x v="78"/>
    <x v="1"/>
    <x v="22"/>
    <x v="50"/>
    <x v="121"/>
    <x v="3"/>
    <x v="22"/>
    <x v="1452"/>
    <x v="1452"/>
  </r>
  <r>
    <x v="1453"/>
    <x v="1453"/>
    <x v="1451"/>
    <x v="31"/>
    <x v="117"/>
    <x v="1"/>
    <x v="6"/>
    <x v="3"/>
    <x v="1453"/>
    <x v="1453"/>
    <x v="0"/>
    <x v="78"/>
    <x v="1"/>
    <x v="22"/>
    <x v="50"/>
    <x v="121"/>
    <x v="3"/>
    <x v="22"/>
    <x v="1453"/>
    <x v="1453"/>
  </r>
  <r>
    <x v="1454"/>
    <x v="1454"/>
    <x v="1452"/>
    <x v="257"/>
    <x v="493"/>
    <x v="1"/>
    <x v="3"/>
    <x v="3"/>
    <x v="1454"/>
    <x v="1454"/>
    <x v="0"/>
    <x v="29"/>
    <x v="1"/>
    <x v="22"/>
    <x v="60"/>
    <x v="2"/>
    <x v="3"/>
    <x v="22"/>
    <x v="1454"/>
    <x v="1454"/>
  </r>
  <r>
    <x v="1455"/>
    <x v="1455"/>
    <x v="1453"/>
    <x v="36"/>
    <x v="607"/>
    <x v="1"/>
    <x v="0"/>
    <x v="0"/>
    <x v="1455"/>
    <x v="1455"/>
    <x v="0"/>
    <x v="63"/>
    <x v="1"/>
    <x v="22"/>
    <x v="57"/>
    <x v="1041"/>
    <x v="3"/>
    <x v="22"/>
    <x v="1455"/>
    <x v="1455"/>
  </r>
  <r>
    <x v="1456"/>
    <x v="1456"/>
    <x v="1454"/>
    <x v="10"/>
    <x v="1011"/>
    <x v="1"/>
    <x v="13"/>
    <x v="3"/>
    <x v="1456"/>
    <x v="1456"/>
    <x v="0"/>
    <x v="83"/>
    <x v="1"/>
    <x v="22"/>
    <x v="56"/>
    <x v="1042"/>
    <x v="3"/>
    <x v="22"/>
    <x v="1456"/>
    <x v="1456"/>
  </r>
  <r>
    <x v="1457"/>
    <x v="1457"/>
    <x v="1455"/>
    <x v="12"/>
    <x v="117"/>
    <x v="1"/>
    <x v="0"/>
    <x v="0"/>
    <x v="1457"/>
    <x v="1457"/>
    <x v="0"/>
    <x v="78"/>
    <x v="1"/>
    <x v="22"/>
    <x v="50"/>
    <x v="121"/>
    <x v="3"/>
    <x v="22"/>
    <x v="1457"/>
    <x v="1457"/>
  </r>
  <r>
    <x v="1458"/>
    <x v="1458"/>
    <x v="1456"/>
    <x v="10"/>
    <x v="117"/>
    <x v="1"/>
    <x v="0"/>
    <x v="0"/>
    <x v="1458"/>
    <x v="1458"/>
    <x v="0"/>
    <x v="78"/>
    <x v="1"/>
    <x v="22"/>
    <x v="50"/>
    <x v="121"/>
    <x v="3"/>
    <x v="22"/>
    <x v="1458"/>
    <x v="1458"/>
  </r>
  <r>
    <x v="1459"/>
    <x v="1459"/>
    <x v="1457"/>
    <x v="258"/>
    <x v="117"/>
    <x v="1"/>
    <x v="8"/>
    <x v="7"/>
    <x v="1459"/>
    <x v="1459"/>
    <x v="0"/>
    <x v="78"/>
    <x v="1"/>
    <x v="22"/>
    <x v="50"/>
    <x v="121"/>
    <x v="3"/>
    <x v="22"/>
    <x v="1459"/>
    <x v="1459"/>
  </r>
  <r>
    <x v="1460"/>
    <x v="1460"/>
    <x v="1458"/>
    <x v="259"/>
    <x v="117"/>
    <x v="1"/>
    <x v="0"/>
    <x v="0"/>
    <x v="1460"/>
    <x v="1460"/>
    <x v="0"/>
    <x v="78"/>
    <x v="1"/>
    <x v="22"/>
    <x v="50"/>
    <x v="121"/>
    <x v="3"/>
    <x v="22"/>
    <x v="1460"/>
    <x v="1460"/>
  </r>
  <r>
    <x v="1461"/>
    <x v="1461"/>
    <x v="1459"/>
    <x v="36"/>
    <x v="1012"/>
    <x v="0"/>
    <x v="0"/>
    <x v="0"/>
    <x v="1461"/>
    <x v="1461"/>
    <x v="1"/>
    <x v="158"/>
    <x v="0"/>
    <x v="23"/>
    <x v="7"/>
    <x v="1043"/>
    <x v="3"/>
    <x v="23"/>
    <x v="1461"/>
    <x v="1461"/>
  </r>
  <r>
    <x v="1462"/>
    <x v="1462"/>
    <x v="1460"/>
    <x v="23"/>
    <x v="1013"/>
    <x v="0"/>
    <x v="0"/>
    <x v="0"/>
    <x v="1462"/>
    <x v="1462"/>
    <x v="1"/>
    <x v="3"/>
    <x v="0"/>
    <x v="23"/>
    <x v="15"/>
    <x v="1044"/>
    <x v="3"/>
    <x v="23"/>
    <x v="1462"/>
    <x v="1462"/>
  </r>
  <r>
    <x v="1463"/>
    <x v="1463"/>
    <x v="1461"/>
    <x v="20"/>
    <x v="807"/>
    <x v="0"/>
    <x v="0"/>
    <x v="0"/>
    <x v="1463"/>
    <x v="1463"/>
    <x v="1"/>
    <x v="20"/>
    <x v="0"/>
    <x v="23"/>
    <x v="34"/>
    <x v="1045"/>
    <x v="3"/>
    <x v="23"/>
    <x v="1463"/>
    <x v="1463"/>
  </r>
  <r>
    <x v="1464"/>
    <x v="1464"/>
    <x v="1462"/>
    <x v="10"/>
    <x v="1014"/>
    <x v="0"/>
    <x v="0"/>
    <x v="0"/>
    <x v="1464"/>
    <x v="1464"/>
    <x v="1"/>
    <x v="302"/>
    <x v="0"/>
    <x v="23"/>
    <x v="200"/>
    <x v="1046"/>
    <x v="3"/>
    <x v="23"/>
    <x v="1464"/>
    <x v="1464"/>
  </r>
  <r>
    <x v="1465"/>
    <x v="1465"/>
    <x v="1463"/>
    <x v="11"/>
    <x v="1015"/>
    <x v="0"/>
    <x v="0"/>
    <x v="0"/>
    <x v="1465"/>
    <x v="1465"/>
    <x v="1"/>
    <x v="303"/>
    <x v="0"/>
    <x v="23"/>
    <x v="201"/>
    <x v="1047"/>
    <x v="3"/>
    <x v="23"/>
    <x v="1465"/>
    <x v="1465"/>
  </r>
  <r>
    <x v="1466"/>
    <x v="1466"/>
    <x v="1464"/>
    <x v="194"/>
    <x v="1016"/>
    <x v="0"/>
    <x v="0"/>
    <x v="0"/>
    <x v="1466"/>
    <x v="1466"/>
    <x v="1"/>
    <x v="290"/>
    <x v="0"/>
    <x v="23"/>
    <x v="29"/>
    <x v="1048"/>
    <x v="3"/>
    <x v="23"/>
    <x v="1466"/>
    <x v="1466"/>
  </r>
  <r>
    <x v="1467"/>
    <x v="1467"/>
    <x v="1465"/>
    <x v="79"/>
    <x v="1017"/>
    <x v="0"/>
    <x v="0"/>
    <x v="0"/>
    <x v="1467"/>
    <x v="1467"/>
    <x v="1"/>
    <x v="304"/>
    <x v="0"/>
    <x v="23"/>
    <x v="41"/>
    <x v="1049"/>
    <x v="3"/>
    <x v="23"/>
    <x v="1467"/>
    <x v="1467"/>
  </r>
  <r>
    <x v="1468"/>
    <x v="1468"/>
    <x v="1466"/>
    <x v="196"/>
    <x v="1018"/>
    <x v="0"/>
    <x v="0"/>
    <x v="0"/>
    <x v="1468"/>
    <x v="1468"/>
    <x v="1"/>
    <x v="305"/>
    <x v="0"/>
    <x v="23"/>
    <x v="21"/>
    <x v="1050"/>
    <x v="3"/>
    <x v="23"/>
    <x v="1468"/>
    <x v="1468"/>
  </r>
  <r>
    <x v="1469"/>
    <x v="1469"/>
    <x v="1467"/>
    <x v="260"/>
    <x v="1019"/>
    <x v="0"/>
    <x v="0"/>
    <x v="0"/>
    <x v="1469"/>
    <x v="1469"/>
    <x v="1"/>
    <x v="306"/>
    <x v="0"/>
    <x v="23"/>
    <x v="29"/>
    <x v="1051"/>
    <x v="3"/>
    <x v="23"/>
    <x v="1469"/>
    <x v="1469"/>
  </r>
  <r>
    <x v="1470"/>
    <x v="1470"/>
    <x v="1468"/>
    <x v="15"/>
    <x v="1020"/>
    <x v="0"/>
    <x v="0"/>
    <x v="0"/>
    <x v="1470"/>
    <x v="1470"/>
    <x v="1"/>
    <x v="75"/>
    <x v="0"/>
    <x v="23"/>
    <x v="105"/>
    <x v="1052"/>
    <x v="3"/>
    <x v="23"/>
    <x v="1470"/>
    <x v="1470"/>
  </r>
  <r>
    <x v="1471"/>
    <x v="1471"/>
    <x v="1469"/>
    <x v="261"/>
    <x v="1021"/>
    <x v="0"/>
    <x v="0"/>
    <x v="0"/>
    <x v="1471"/>
    <x v="1471"/>
    <x v="1"/>
    <x v="307"/>
    <x v="0"/>
    <x v="23"/>
    <x v="3"/>
    <x v="1053"/>
    <x v="3"/>
    <x v="23"/>
    <x v="1471"/>
    <x v="1471"/>
  </r>
  <r>
    <x v="1472"/>
    <x v="1472"/>
    <x v="1470"/>
    <x v="31"/>
    <x v="1022"/>
    <x v="0"/>
    <x v="0"/>
    <x v="0"/>
    <x v="1472"/>
    <x v="1472"/>
    <x v="1"/>
    <x v="226"/>
    <x v="0"/>
    <x v="23"/>
    <x v="86"/>
    <x v="1054"/>
    <x v="3"/>
    <x v="23"/>
    <x v="1472"/>
    <x v="1472"/>
  </r>
  <r>
    <x v="1473"/>
    <x v="1473"/>
    <x v="1471"/>
    <x v="15"/>
    <x v="1023"/>
    <x v="0"/>
    <x v="0"/>
    <x v="0"/>
    <x v="1473"/>
    <x v="1473"/>
    <x v="1"/>
    <x v="5"/>
    <x v="0"/>
    <x v="23"/>
    <x v="10"/>
    <x v="1055"/>
    <x v="3"/>
    <x v="23"/>
    <x v="1473"/>
    <x v="1473"/>
  </r>
  <r>
    <x v="1474"/>
    <x v="1474"/>
    <x v="1472"/>
    <x v="9"/>
    <x v="1024"/>
    <x v="0"/>
    <x v="0"/>
    <x v="0"/>
    <x v="1474"/>
    <x v="1474"/>
    <x v="1"/>
    <x v="88"/>
    <x v="0"/>
    <x v="23"/>
    <x v="20"/>
    <x v="1056"/>
    <x v="3"/>
    <x v="23"/>
    <x v="1474"/>
    <x v="1474"/>
  </r>
  <r>
    <x v="1475"/>
    <x v="1475"/>
    <x v="1473"/>
    <x v="36"/>
    <x v="1025"/>
    <x v="0"/>
    <x v="0"/>
    <x v="0"/>
    <x v="1475"/>
    <x v="1475"/>
    <x v="1"/>
    <x v="308"/>
    <x v="0"/>
    <x v="23"/>
    <x v="192"/>
    <x v="1057"/>
    <x v="3"/>
    <x v="23"/>
    <x v="1475"/>
    <x v="1475"/>
  </r>
  <r>
    <x v="1476"/>
    <x v="1476"/>
    <x v="1474"/>
    <x v="12"/>
    <x v="1026"/>
    <x v="0"/>
    <x v="0"/>
    <x v="0"/>
    <x v="1476"/>
    <x v="1476"/>
    <x v="1"/>
    <x v="309"/>
    <x v="0"/>
    <x v="23"/>
    <x v="202"/>
    <x v="1058"/>
    <x v="3"/>
    <x v="23"/>
    <x v="1476"/>
    <x v="1476"/>
  </r>
  <r>
    <x v="1477"/>
    <x v="1477"/>
    <x v="1475"/>
    <x v="11"/>
    <x v="1027"/>
    <x v="0"/>
    <x v="0"/>
    <x v="0"/>
    <x v="1477"/>
    <x v="1477"/>
    <x v="1"/>
    <x v="232"/>
    <x v="0"/>
    <x v="23"/>
    <x v="38"/>
    <x v="1059"/>
    <x v="3"/>
    <x v="23"/>
    <x v="1477"/>
    <x v="1477"/>
  </r>
  <r>
    <x v="1478"/>
    <x v="1478"/>
    <x v="1476"/>
    <x v="63"/>
    <x v="1028"/>
    <x v="0"/>
    <x v="0"/>
    <x v="0"/>
    <x v="1478"/>
    <x v="1478"/>
    <x v="1"/>
    <x v="310"/>
    <x v="0"/>
    <x v="23"/>
    <x v="203"/>
    <x v="1060"/>
    <x v="3"/>
    <x v="23"/>
    <x v="1478"/>
    <x v="1478"/>
  </r>
  <r>
    <x v="1479"/>
    <x v="1479"/>
    <x v="1477"/>
    <x v="183"/>
    <x v="1029"/>
    <x v="0"/>
    <x v="0"/>
    <x v="0"/>
    <x v="1479"/>
    <x v="1479"/>
    <x v="1"/>
    <x v="26"/>
    <x v="0"/>
    <x v="23"/>
    <x v="0"/>
    <x v="1061"/>
    <x v="3"/>
    <x v="23"/>
    <x v="1479"/>
    <x v="1479"/>
  </r>
  <r>
    <x v="1480"/>
    <x v="1480"/>
    <x v="1478"/>
    <x v="63"/>
    <x v="1030"/>
    <x v="0"/>
    <x v="0"/>
    <x v="0"/>
    <x v="1480"/>
    <x v="1480"/>
    <x v="1"/>
    <x v="311"/>
    <x v="0"/>
    <x v="23"/>
    <x v="16"/>
    <x v="1062"/>
    <x v="3"/>
    <x v="23"/>
    <x v="1480"/>
    <x v="1480"/>
  </r>
  <r>
    <x v="1481"/>
    <x v="1481"/>
    <x v="1479"/>
    <x v="10"/>
    <x v="522"/>
    <x v="2"/>
    <x v="5"/>
    <x v="5"/>
    <x v="1481"/>
    <x v="1481"/>
    <x v="0"/>
    <x v="79"/>
    <x v="1"/>
    <x v="10"/>
    <x v="53"/>
    <x v="827"/>
    <x v="3"/>
    <x v="10"/>
    <x v="1481"/>
    <x v="1481"/>
  </r>
  <r>
    <x v="1482"/>
    <x v="1482"/>
    <x v="1480"/>
    <x v="10"/>
    <x v="139"/>
    <x v="2"/>
    <x v="0"/>
    <x v="0"/>
    <x v="1482"/>
    <x v="1482"/>
    <x v="0"/>
    <x v="29"/>
    <x v="1"/>
    <x v="10"/>
    <x v="50"/>
    <x v="144"/>
    <x v="3"/>
    <x v="10"/>
    <x v="1482"/>
    <x v="1482"/>
  </r>
  <r>
    <x v="1483"/>
    <x v="1483"/>
    <x v="1481"/>
    <x v="39"/>
    <x v="155"/>
    <x v="2"/>
    <x v="0"/>
    <x v="0"/>
    <x v="1483"/>
    <x v="1483"/>
    <x v="0"/>
    <x v="84"/>
    <x v="1"/>
    <x v="10"/>
    <x v="60"/>
    <x v="380"/>
    <x v="3"/>
    <x v="10"/>
    <x v="1483"/>
    <x v="1483"/>
  </r>
  <r>
    <x v="1484"/>
    <x v="1484"/>
    <x v="1482"/>
    <x v="13"/>
    <x v="117"/>
    <x v="2"/>
    <x v="0"/>
    <x v="0"/>
    <x v="1484"/>
    <x v="1484"/>
    <x v="0"/>
    <x v="78"/>
    <x v="1"/>
    <x v="10"/>
    <x v="50"/>
    <x v="121"/>
    <x v="3"/>
    <x v="10"/>
    <x v="1484"/>
    <x v="1484"/>
  </r>
  <r>
    <x v="1485"/>
    <x v="1485"/>
    <x v="1483"/>
    <x v="233"/>
    <x v="403"/>
    <x v="2"/>
    <x v="0"/>
    <x v="0"/>
    <x v="1485"/>
    <x v="1485"/>
    <x v="0"/>
    <x v="83"/>
    <x v="1"/>
    <x v="10"/>
    <x v="53"/>
    <x v="73"/>
    <x v="3"/>
    <x v="10"/>
    <x v="1485"/>
    <x v="1485"/>
  </r>
  <r>
    <x v="1486"/>
    <x v="1486"/>
    <x v="1484"/>
    <x v="22"/>
    <x v="1031"/>
    <x v="2"/>
    <x v="0"/>
    <x v="0"/>
    <x v="1486"/>
    <x v="1486"/>
    <x v="0"/>
    <x v="83"/>
    <x v="1"/>
    <x v="10"/>
    <x v="50"/>
    <x v="580"/>
    <x v="3"/>
    <x v="10"/>
    <x v="1486"/>
    <x v="1486"/>
  </r>
  <r>
    <x v="1487"/>
    <x v="1487"/>
    <x v="1485"/>
    <x v="3"/>
    <x v="117"/>
    <x v="2"/>
    <x v="0"/>
    <x v="0"/>
    <x v="1487"/>
    <x v="1487"/>
    <x v="0"/>
    <x v="78"/>
    <x v="1"/>
    <x v="10"/>
    <x v="50"/>
    <x v="121"/>
    <x v="3"/>
    <x v="10"/>
    <x v="1487"/>
    <x v="1487"/>
  </r>
  <r>
    <x v="1488"/>
    <x v="1488"/>
    <x v="1486"/>
    <x v="36"/>
    <x v="175"/>
    <x v="2"/>
    <x v="2"/>
    <x v="2"/>
    <x v="1488"/>
    <x v="1488"/>
    <x v="0"/>
    <x v="79"/>
    <x v="1"/>
    <x v="10"/>
    <x v="53"/>
    <x v="88"/>
    <x v="3"/>
    <x v="10"/>
    <x v="1488"/>
    <x v="1488"/>
  </r>
  <r>
    <x v="1489"/>
    <x v="1489"/>
    <x v="1487"/>
    <x v="10"/>
    <x v="117"/>
    <x v="2"/>
    <x v="0"/>
    <x v="0"/>
    <x v="1489"/>
    <x v="1489"/>
    <x v="0"/>
    <x v="78"/>
    <x v="1"/>
    <x v="10"/>
    <x v="50"/>
    <x v="121"/>
    <x v="3"/>
    <x v="10"/>
    <x v="1489"/>
    <x v="1489"/>
  </r>
  <r>
    <x v="1490"/>
    <x v="1490"/>
    <x v="1488"/>
    <x v="193"/>
    <x v="1032"/>
    <x v="2"/>
    <x v="0"/>
    <x v="0"/>
    <x v="1490"/>
    <x v="1490"/>
    <x v="0"/>
    <x v="10"/>
    <x v="1"/>
    <x v="10"/>
    <x v="134"/>
    <x v="1063"/>
    <x v="3"/>
    <x v="10"/>
    <x v="1490"/>
    <x v="1490"/>
  </r>
  <r>
    <x v="1491"/>
    <x v="1491"/>
    <x v="1489"/>
    <x v="38"/>
    <x v="173"/>
    <x v="2"/>
    <x v="0"/>
    <x v="0"/>
    <x v="1491"/>
    <x v="1491"/>
    <x v="0"/>
    <x v="29"/>
    <x v="1"/>
    <x v="10"/>
    <x v="59"/>
    <x v="101"/>
    <x v="3"/>
    <x v="10"/>
    <x v="1491"/>
    <x v="1491"/>
  </r>
  <r>
    <x v="1492"/>
    <x v="1492"/>
    <x v="1490"/>
    <x v="23"/>
    <x v="134"/>
    <x v="2"/>
    <x v="0"/>
    <x v="0"/>
    <x v="1492"/>
    <x v="1492"/>
    <x v="0"/>
    <x v="84"/>
    <x v="1"/>
    <x v="10"/>
    <x v="60"/>
    <x v="2"/>
    <x v="3"/>
    <x v="10"/>
    <x v="1492"/>
    <x v="1492"/>
  </r>
  <r>
    <x v="1493"/>
    <x v="1493"/>
    <x v="1491"/>
    <x v="262"/>
    <x v="117"/>
    <x v="2"/>
    <x v="0"/>
    <x v="0"/>
    <x v="1493"/>
    <x v="1493"/>
    <x v="0"/>
    <x v="78"/>
    <x v="1"/>
    <x v="10"/>
    <x v="50"/>
    <x v="121"/>
    <x v="3"/>
    <x v="10"/>
    <x v="1493"/>
    <x v="1493"/>
  </r>
  <r>
    <x v="1494"/>
    <x v="1494"/>
    <x v="1492"/>
    <x v="10"/>
    <x v="1003"/>
    <x v="2"/>
    <x v="0"/>
    <x v="0"/>
    <x v="1494"/>
    <x v="1494"/>
    <x v="0"/>
    <x v="202"/>
    <x v="1"/>
    <x v="10"/>
    <x v="114"/>
    <x v="1064"/>
    <x v="3"/>
    <x v="10"/>
    <x v="1494"/>
    <x v="1494"/>
  </r>
  <r>
    <x v="1495"/>
    <x v="1495"/>
    <x v="1493"/>
    <x v="13"/>
    <x v="117"/>
    <x v="2"/>
    <x v="0"/>
    <x v="0"/>
    <x v="1495"/>
    <x v="1495"/>
    <x v="0"/>
    <x v="78"/>
    <x v="1"/>
    <x v="10"/>
    <x v="50"/>
    <x v="121"/>
    <x v="3"/>
    <x v="10"/>
    <x v="1495"/>
    <x v="1495"/>
  </r>
  <r>
    <x v="1496"/>
    <x v="1496"/>
    <x v="1494"/>
    <x v="15"/>
    <x v="117"/>
    <x v="2"/>
    <x v="0"/>
    <x v="0"/>
    <x v="1496"/>
    <x v="1496"/>
    <x v="0"/>
    <x v="78"/>
    <x v="1"/>
    <x v="10"/>
    <x v="50"/>
    <x v="121"/>
    <x v="3"/>
    <x v="10"/>
    <x v="1496"/>
    <x v="1496"/>
  </r>
  <r>
    <x v="1497"/>
    <x v="1497"/>
    <x v="1495"/>
    <x v="36"/>
    <x v="116"/>
    <x v="2"/>
    <x v="0"/>
    <x v="0"/>
    <x v="1497"/>
    <x v="1497"/>
    <x v="0"/>
    <x v="29"/>
    <x v="1"/>
    <x v="10"/>
    <x v="50"/>
    <x v="120"/>
    <x v="3"/>
    <x v="10"/>
    <x v="1497"/>
    <x v="1497"/>
  </r>
  <r>
    <x v="1498"/>
    <x v="1498"/>
    <x v="1496"/>
    <x v="9"/>
    <x v="1033"/>
    <x v="2"/>
    <x v="0"/>
    <x v="0"/>
    <x v="1498"/>
    <x v="1498"/>
    <x v="0"/>
    <x v="83"/>
    <x v="1"/>
    <x v="10"/>
    <x v="53"/>
    <x v="1065"/>
    <x v="3"/>
    <x v="10"/>
    <x v="1498"/>
    <x v="1498"/>
  </r>
  <r>
    <x v="1499"/>
    <x v="1499"/>
    <x v="1497"/>
    <x v="13"/>
    <x v="139"/>
    <x v="2"/>
    <x v="0"/>
    <x v="0"/>
    <x v="1499"/>
    <x v="1499"/>
    <x v="0"/>
    <x v="29"/>
    <x v="1"/>
    <x v="10"/>
    <x v="50"/>
    <x v="144"/>
    <x v="3"/>
    <x v="10"/>
    <x v="1499"/>
    <x v="1499"/>
  </r>
  <r>
    <x v="1500"/>
    <x v="1500"/>
    <x v="1498"/>
    <x v="70"/>
    <x v="1034"/>
    <x v="2"/>
    <x v="0"/>
    <x v="0"/>
    <x v="1500"/>
    <x v="1500"/>
    <x v="0"/>
    <x v="41"/>
    <x v="1"/>
    <x v="10"/>
    <x v="78"/>
    <x v="1066"/>
    <x v="3"/>
    <x v="10"/>
    <x v="1500"/>
    <x v="1500"/>
  </r>
  <r>
    <x v="1501"/>
    <x v="1501"/>
    <x v="1499"/>
    <x v="263"/>
    <x v="1035"/>
    <x v="0"/>
    <x v="5"/>
    <x v="5"/>
    <x v="1501"/>
    <x v="1501"/>
    <x v="1"/>
    <x v="312"/>
    <x v="0"/>
    <x v="20"/>
    <x v="183"/>
    <x v="1067"/>
    <x v="8"/>
    <x v="20"/>
    <x v="1501"/>
    <x v="1501"/>
  </r>
  <r>
    <x v="1502"/>
    <x v="1502"/>
    <x v="1500"/>
    <x v="29"/>
    <x v="1036"/>
    <x v="0"/>
    <x v="1"/>
    <x v="1"/>
    <x v="1502"/>
    <x v="1502"/>
    <x v="1"/>
    <x v="313"/>
    <x v="0"/>
    <x v="20"/>
    <x v="7"/>
    <x v="1068"/>
    <x v="8"/>
    <x v="20"/>
    <x v="1502"/>
    <x v="1502"/>
  </r>
  <r>
    <x v="1503"/>
    <x v="1503"/>
    <x v="1501"/>
    <x v="192"/>
    <x v="1037"/>
    <x v="0"/>
    <x v="18"/>
    <x v="3"/>
    <x v="1503"/>
    <x v="1503"/>
    <x v="1"/>
    <x v="26"/>
    <x v="0"/>
    <x v="20"/>
    <x v="29"/>
    <x v="1069"/>
    <x v="8"/>
    <x v="20"/>
    <x v="1503"/>
    <x v="1503"/>
  </r>
  <r>
    <x v="1504"/>
    <x v="1504"/>
    <x v="1502"/>
    <x v="115"/>
    <x v="1038"/>
    <x v="0"/>
    <x v="1"/>
    <x v="1"/>
    <x v="1504"/>
    <x v="1504"/>
    <x v="1"/>
    <x v="314"/>
    <x v="0"/>
    <x v="20"/>
    <x v="204"/>
    <x v="1070"/>
    <x v="8"/>
    <x v="20"/>
    <x v="1504"/>
    <x v="1504"/>
  </r>
  <r>
    <x v="1505"/>
    <x v="1505"/>
    <x v="1503"/>
    <x v="194"/>
    <x v="1039"/>
    <x v="0"/>
    <x v="12"/>
    <x v="3"/>
    <x v="1505"/>
    <x v="1505"/>
    <x v="1"/>
    <x v="315"/>
    <x v="0"/>
    <x v="20"/>
    <x v="3"/>
    <x v="1071"/>
    <x v="8"/>
    <x v="20"/>
    <x v="1505"/>
    <x v="1505"/>
  </r>
  <r>
    <x v="1506"/>
    <x v="1506"/>
    <x v="1504"/>
    <x v="15"/>
    <x v="1040"/>
    <x v="0"/>
    <x v="1"/>
    <x v="1"/>
    <x v="1506"/>
    <x v="1506"/>
    <x v="1"/>
    <x v="68"/>
    <x v="0"/>
    <x v="20"/>
    <x v="38"/>
    <x v="1072"/>
    <x v="8"/>
    <x v="20"/>
    <x v="1506"/>
    <x v="1506"/>
  </r>
  <r>
    <x v="1507"/>
    <x v="1507"/>
    <x v="1505"/>
    <x v="38"/>
    <x v="1041"/>
    <x v="0"/>
    <x v="0"/>
    <x v="0"/>
    <x v="1507"/>
    <x v="1507"/>
    <x v="1"/>
    <x v="51"/>
    <x v="0"/>
    <x v="20"/>
    <x v="205"/>
    <x v="1073"/>
    <x v="8"/>
    <x v="20"/>
    <x v="1507"/>
    <x v="1507"/>
  </r>
  <r>
    <x v="1508"/>
    <x v="1508"/>
    <x v="1506"/>
    <x v="17"/>
    <x v="1042"/>
    <x v="0"/>
    <x v="0"/>
    <x v="0"/>
    <x v="1508"/>
    <x v="1508"/>
    <x v="1"/>
    <x v="263"/>
    <x v="0"/>
    <x v="20"/>
    <x v="38"/>
    <x v="1074"/>
    <x v="8"/>
    <x v="20"/>
    <x v="1508"/>
    <x v="1508"/>
  </r>
  <r>
    <x v="1509"/>
    <x v="1509"/>
    <x v="1507"/>
    <x v="178"/>
    <x v="1043"/>
    <x v="0"/>
    <x v="12"/>
    <x v="3"/>
    <x v="1509"/>
    <x v="1509"/>
    <x v="1"/>
    <x v="193"/>
    <x v="0"/>
    <x v="20"/>
    <x v="39"/>
    <x v="1075"/>
    <x v="8"/>
    <x v="20"/>
    <x v="1509"/>
    <x v="1509"/>
  </r>
  <r>
    <x v="1510"/>
    <x v="1510"/>
    <x v="1508"/>
    <x v="194"/>
    <x v="1044"/>
    <x v="0"/>
    <x v="1"/>
    <x v="1"/>
    <x v="1510"/>
    <x v="1510"/>
    <x v="1"/>
    <x v="316"/>
    <x v="0"/>
    <x v="20"/>
    <x v="7"/>
    <x v="1076"/>
    <x v="8"/>
    <x v="20"/>
    <x v="1510"/>
    <x v="1510"/>
  </r>
  <r>
    <x v="1511"/>
    <x v="1511"/>
    <x v="1509"/>
    <x v="32"/>
    <x v="1045"/>
    <x v="0"/>
    <x v="0"/>
    <x v="0"/>
    <x v="1511"/>
    <x v="1511"/>
    <x v="1"/>
    <x v="190"/>
    <x v="0"/>
    <x v="20"/>
    <x v="20"/>
    <x v="1077"/>
    <x v="8"/>
    <x v="20"/>
    <x v="1511"/>
    <x v="1511"/>
  </r>
  <r>
    <x v="1512"/>
    <x v="1512"/>
    <x v="1510"/>
    <x v="8"/>
    <x v="1046"/>
    <x v="0"/>
    <x v="0"/>
    <x v="0"/>
    <x v="1512"/>
    <x v="1512"/>
    <x v="1"/>
    <x v="317"/>
    <x v="0"/>
    <x v="20"/>
    <x v="206"/>
    <x v="1078"/>
    <x v="8"/>
    <x v="20"/>
    <x v="1512"/>
    <x v="1512"/>
  </r>
  <r>
    <x v="1513"/>
    <x v="1513"/>
    <x v="1511"/>
    <x v="6"/>
    <x v="1047"/>
    <x v="0"/>
    <x v="1"/>
    <x v="1"/>
    <x v="1513"/>
    <x v="1513"/>
    <x v="1"/>
    <x v="224"/>
    <x v="0"/>
    <x v="20"/>
    <x v="95"/>
    <x v="1079"/>
    <x v="8"/>
    <x v="20"/>
    <x v="1513"/>
    <x v="1513"/>
  </r>
  <r>
    <x v="1514"/>
    <x v="1514"/>
    <x v="1512"/>
    <x v="31"/>
    <x v="1048"/>
    <x v="0"/>
    <x v="0"/>
    <x v="0"/>
    <x v="1514"/>
    <x v="1514"/>
    <x v="1"/>
    <x v="282"/>
    <x v="0"/>
    <x v="20"/>
    <x v="6"/>
    <x v="1080"/>
    <x v="8"/>
    <x v="20"/>
    <x v="1514"/>
    <x v="1514"/>
  </r>
  <r>
    <x v="1515"/>
    <x v="1515"/>
    <x v="1513"/>
    <x v="82"/>
    <x v="1049"/>
    <x v="0"/>
    <x v="10"/>
    <x v="8"/>
    <x v="1515"/>
    <x v="1515"/>
    <x v="1"/>
    <x v="160"/>
    <x v="0"/>
    <x v="20"/>
    <x v="96"/>
    <x v="1081"/>
    <x v="8"/>
    <x v="20"/>
    <x v="1515"/>
    <x v="1515"/>
  </r>
  <r>
    <x v="1516"/>
    <x v="1516"/>
    <x v="1514"/>
    <x v="73"/>
    <x v="1050"/>
    <x v="0"/>
    <x v="0"/>
    <x v="0"/>
    <x v="1516"/>
    <x v="1516"/>
    <x v="1"/>
    <x v="318"/>
    <x v="0"/>
    <x v="20"/>
    <x v="15"/>
    <x v="1082"/>
    <x v="8"/>
    <x v="20"/>
    <x v="1516"/>
    <x v="1516"/>
  </r>
  <r>
    <x v="1517"/>
    <x v="1517"/>
    <x v="1515"/>
    <x v="36"/>
    <x v="1051"/>
    <x v="0"/>
    <x v="0"/>
    <x v="0"/>
    <x v="1517"/>
    <x v="1517"/>
    <x v="1"/>
    <x v="319"/>
    <x v="0"/>
    <x v="20"/>
    <x v="184"/>
    <x v="1083"/>
    <x v="8"/>
    <x v="20"/>
    <x v="1517"/>
    <x v="1517"/>
  </r>
  <r>
    <x v="1518"/>
    <x v="1518"/>
    <x v="1516"/>
    <x v="36"/>
    <x v="1052"/>
    <x v="0"/>
    <x v="0"/>
    <x v="0"/>
    <x v="1518"/>
    <x v="1518"/>
    <x v="1"/>
    <x v="163"/>
    <x v="0"/>
    <x v="20"/>
    <x v="207"/>
    <x v="1084"/>
    <x v="8"/>
    <x v="20"/>
    <x v="1518"/>
    <x v="1518"/>
  </r>
  <r>
    <x v="1519"/>
    <x v="1519"/>
    <x v="1517"/>
    <x v="7"/>
    <x v="1053"/>
    <x v="0"/>
    <x v="0"/>
    <x v="0"/>
    <x v="1519"/>
    <x v="1519"/>
    <x v="1"/>
    <x v="108"/>
    <x v="0"/>
    <x v="20"/>
    <x v="33"/>
    <x v="1085"/>
    <x v="8"/>
    <x v="20"/>
    <x v="1519"/>
    <x v="1519"/>
  </r>
  <r>
    <x v="1520"/>
    <x v="1520"/>
    <x v="1518"/>
    <x v="102"/>
    <x v="1054"/>
    <x v="0"/>
    <x v="0"/>
    <x v="0"/>
    <x v="1520"/>
    <x v="1520"/>
    <x v="1"/>
    <x v="157"/>
    <x v="0"/>
    <x v="20"/>
    <x v="33"/>
    <x v="1086"/>
    <x v="8"/>
    <x v="20"/>
    <x v="1520"/>
    <x v="1520"/>
  </r>
  <r>
    <x v="1521"/>
    <x v="1521"/>
    <x v="1519"/>
    <x v="264"/>
    <x v="1055"/>
    <x v="0"/>
    <x v="0"/>
    <x v="0"/>
    <x v="1521"/>
    <x v="1521"/>
    <x v="1"/>
    <x v="97"/>
    <x v="0"/>
    <x v="20"/>
    <x v="13"/>
    <x v="1087"/>
    <x v="8"/>
    <x v="20"/>
    <x v="1521"/>
    <x v="1521"/>
  </r>
  <r>
    <x v="1522"/>
    <x v="1522"/>
    <x v="1520"/>
    <x v="265"/>
    <x v="1056"/>
    <x v="0"/>
    <x v="0"/>
    <x v="0"/>
    <x v="1522"/>
    <x v="1522"/>
    <x v="1"/>
    <x v="320"/>
    <x v="0"/>
    <x v="20"/>
    <x v="86"/>
    <x v="1088"/>
    <x v="8"/>
    <x v="20"/>
    <x v="1522"/>
    <x v="1522"/>
  </r>
  <r>
    <x v="1523"/>
    <x v="1523"/>
    <x v="1521"/>
    <x v="17"/>
    <x v="1057"/>
    <x v="0"/>
    <x v="0"/>
    <x v="0"/>
    <x v="1523"/>
    <x v="1523"/>
    <x v="1"/>
    <x v="198"/>
    <x v="0"/>
    <x v="20"/>
    <x v="105"/>
    <x v="483"/>
    <x v="8"/>
    <x v="20"/>
    <x v="1523"/>
    <x v="1523"/>
  </r>
  <r>
    <x v="1524"/>
    <x v="1524"/>
    <x v="1522"/>
    <x v="9"/>
    <x v="1058"/>
    <x v="0"/>
    <x v="11"/>
    <x v="9"/>
    <x v="1524"/>
    <x v="1524"/>
    <x v="1"/>
    <x v="33"/>
    <x v="0"/>
    <x v="20"/>
    <x v="110"/>
    <x v="1089"/>
    <x v="8"/>
    <x v="20"/>
    <x v="1524"/>
    <x v="1524"/>
  </r>
  <r>
    <x v="1525"/>
    <x v="1525"/>
    <x v="1523"/>
    <x v="27"/>
    <x v="1059"/>
    <x v="0"/>
    <x v="0"/>
    <x v="0"/>
    <x v="1525"/>
    <x v="1525"/>
    <x v="1"/>
    <x v="205"/>
    <x v="0"/>
    <x v="20"/>
    <x v="107"/>
    <x v="1090"/>
    <x v="8"/>
    <x v="20"/>
    <x v="1525"/>
    <x v="1525"/>
  </r>
  <r>
    <x v="1526"/>
    <x v="1526"/>
    <x v="1524"/>
    <x v="165"/>
    <x v="1060"/>
    <x v="0"/>
    <x v="0"/>
    <x v="0"/>
    <x v="1526"/>
    <x v="1526"/>
    <x v="1"/>
    <x v="321"/>
    <x v="0"/>
    <x v="20"/>
    <x v="28"/>
    <x v="1091"/>
    <x v="8"/>
    <x v="20"/>
    <x v="1526"/>
    <x v="1526"/>
  </r>
  <r>
    <x v="1527"/>
    <x v="1527"/>
    <x v="1525"/>
    <x v="8"/>
    <x v="1061"/>
    <x v="0"/>
    <x v="0"/>
    <x v="0"/>
    <x v="1527"/>
    <x v="1527"/>
    <x v="1"/>
    <x v="16"/>
    <x v="0"/>
    <x v="20"/>
    <x v="5"/>
    <x v="216"/>
    <x v="8"/>
    <x v="20"/>
    <x v="1527"/>
    <x v="1527"/>
  </r>
  <r>
    <x v="1528"/>
    <x v="1528"/>
    <x v="1526"/>
    <x v="9"/>
    <x v="1062"/>
    <x v="0"/>
    <x v="0"/>
    <x v="0"/>
    <x v="1528"/>
    <x v="1528"/>
    <x v="1"/>
    <x v="322"/>
    <x v="0"/>
    <x v="20"/>
    <x v="208"/>
    <x v="1092"/>
    <x v="8"/>
    <x v="20"/>
    <x v="1528"/>
    <x v="1528"/>
  </r>
  <r>
    <x v="1529"/>
    <x v="1529"/>
    <x v="1527"/>
    <x v="266"/>
    <x v="1063"/>
    <x v="0"/>
    <x v="0"/>
    <x v="0"/>
    <x v="1529"/>
    <x v="1529"/>
    <x v="1"/>
    <x v="261"/>
    <x v="0"/>
    <x v="20"/>
    <x v="7"/>
    <x v="1093"/>
    <x v="8"/>
    <x v="20"/>
    <x v="1529"/>
    <x v="1529"/>
  </r>
  <r>
    <x v="1530"/>
    <x v="1530"/>
    <x v="1528"/>
    <x v="19"/>
    <x v="1064"/>
    <x v="0"/>
    <x v="0"/>
    <x v="0"/>
    <x v="1530"/>
    <x v="1530"/>
    <x v="1"/>
    <x v="323"/>
    <x v="0"/>
    <x v="20"/>
    <x v="165"/>
    <x v="1094"/>
    <x v="8"/>
    <x v="20"/>
    <x v="1530"/>
    <x v="1530"/>
  </r>
  <r>
    <x v="1531"/>
    <x v="1531"/>
    <x v="1529"/>
    <x v="267"/>
    <x v="1065"/>
    <x v="0"/>
    <x v="0"/>
    <x v="0"/>
    <x v="1531"/>
    <x v="1531"/>
    <x v="1"/>
    <x v="196"/>
    <x v="0"/>
    <x v="20"/>
    <x v="98"/>
    <x v="1095"/>
    <x v="8"/>
    <x v="20"/>
    <x v="1531"/>
    <x v="1531"/>
  </r>
  <r>
    <x v="1532"/>
    <x v="1532"/>
    <x v="1530"/>
    <x v="10"/>
    <x v="1066"/>
    <x v="0"/>
    <x v="2"/>
    <x v="2"/>
    <x v="1532"/>
    <x v="1532"/>
    <x v="1"/>
    <x v="324"/>
    <x v="0"/>
    <x v="20"/>
    <x v="209"/>
    <x v="1096"/>
    <x v="8"/>
    <x v="20"/>
    <x v="1532"/>
    <x v="1532"/>
  </r>
  <r>
    <x v="1533"/>
    <x v="1533"/>
    <x v="1531"/>
    <x v="101"/>
    <x v="1067"/>
    <x v="0"/>
    <x v="0"/>
    <x v="0"/>
    <x v="1533"/>
    <x v="1533"/>
    <x v="1"/>
    <x v="325"/>
    <x v="0"/>
    <x v="20"/>
    <x v="14"/>
    <x v="1097"/>
    <x v="8"/>
    <x v="20"/>
    <x v="1533"/>
    <x v="1533"/>
  </r>
  <r>
    <x v="1534"/>
    <x v="1534"/>
    <x v="1532"/>
    <x v="51"/>
    <x v="1068"/>
    <x v="0"/>
    <x v="0"/>
    <x v="0"/>
    <x v="1534"/>
    <x v="1534"/>
    <x v="1"/>
    <x v="232"/>
    <x v="0"/>
    <x v="20"/>
    <x v="210"/>
    <x v="1098"/>
    <x v="8"/>
    <x v="20"/>
    <x v="1534"/>
    <x v="1534"/>
  </r>
  <r>
    <x v="1535"/>
    <x v="1535"/>
    <x v="1533"/>
    <x v="23"/>
    <x v="1069"/>
    <x v="0"/>
    <x v="0"/>
    <x v="0"/>
    <x v="1535"/>
    <x v="1535"/>
    <x v="1"/>
    <x v="238"/>
    <x v="0"/>
    <x v="20"/>
    <x v="88"/>
    <x v="1099"/>
    <x v="8"/>
    <x v="20"/>
    <x v="1535"/>
    <x v="1535"/>
  </r>
  <r>
    <x v="1536"/>
    <x v="1536"/>
    <x v="1534"/>
    <x v="14"/>
    <x v="1070"/>
    <x v="0"/>
    <x v="0"/>
    <x v="0"/>
    <x v="1536"/>
    <x v="1536"/>
    <x v="1"/>
    <x v="326"/>
    <x v="0"/>
    <x v="20"/>
    <x v="211"/>
    <x v="1100"/>
    <x v="8"/>
    <x v="20"/>
    <x v="1536"/>
    <x v="1536"/>
  </r>
  <r>
    <x v="1537"/>
    <x v="1537"/>
    <x v="1535"/>
    <x v="14"/>
    <x v="1071"/>
    <x v="0"/>
    <x v="12"/>
    <x v="3"/>
    <x v="1537"/>
    <x v="1537"/>
    <x v="1"/>
    <x v="291"/>
    <x v="0"/>
    <x v="20"/>
    <x v="144"/>
    <x v="1101"/>
    <x v="8"/>
    <x v="20"/>
    <x v="1537"/>
    <x v="1537"/>
  </r>
  <r>
    <x v="1538"/>
    <x v="1538"/>
    <x v="1536"/>
    <x v="39"/>
    <x v="1072"/>
    <x v="0"/>
    <x v="0"/>
    <x v="0"/>
    <x v="1538"/>
    <x v="1538"/>
    <x v="1"/>
    <x v="67"/>
    <x v="0"/>
    <x v="20"/>
    <x v="33"/>
    <x v="1102"/>
    <x v="8"/>
    <x v="20"/>
    <x v="1538"/>
    <x v="1538"/>
  </r>
  <r>
    <x v="1539"/>
    <x v="1539"/>
    <x v="1537"/>
    <x v="22"/>
    <x v="1073"/>
    <x v="0"/>
    <x v="0"/>
    <x v="0"/>
    <x v="1539"/>
    <x v="1539"/>
    <x v="0"/>
    <x v="4"/>
    <x v="0"/>
    <x v="20"/>
    <x v="104"/>
    <x v="1103"/>
    <x v="8"/>
    <x v="20"/>
    <x v="1539"/>
    <x v="1539"/>
  </r>
  <r>
    <x v="1540"/>
    <x v="1540"/>
    <x v="1538"/>
    <x v="36"/>
    <x v="1074"/>
    <x v="0"/>
    <x v="0"/>
    <x v="0"/>
    <x v="1540"/>
    <x v="1540"/>
    <x v="1"/>
    <x v="15"/>
    <x v="0"/>
    <x v="20"/>
    <x v="90"/>
    <x v="1104"/>
    <x v="8"/>
    <x v="20"/>
    <x v="1540"/>
    <x v="1540"/>
  </r>
  <r>
    <x v="1541"/>
    <x v="1541"/>
    <x v="1539"/>
    <x v="102"/>
    <x v="360"/>
    <x v="2"/>
    <x v="0"/>
    <x v="0"/>
    <x v="1541"/>
    <x v="1541"/>
    <x v="0"/>
    <x v="84"/>
    <x v="1"/>
    <x v="24"/>
    <x v="50"/>
    <x v="362"/>
    <x v="8"/>
    <x v="24"/>
    <x v="1541"/>
    <x v="1541"/>
  </r>
  <r>
    <x v="1542"/>
    <x v="1542"/>
    <x v="1540"/>
    <x v="2"/>
    <x v="170"/>
    <x v="2"/>
    <x v="5"/>
    <x v="5"/>
    <x v="1542"/>
    <x v="1542"/>
    <x v="0"/>
    <x v="29"/>
    <x v="1"/>
    <x v="24"/>
    <x v="65"/>
    <x v="135"/>
    <x v="8"/>
    <x v="24"/>
    <x v="1542"/>
    <x v="1542"/>
  </r>
  <r>
    <x v="1543"/>
    <x v="1543"/>
    <x v="1541"/>
    <x v="268"/>
    <x v="115"/>
    <x v="2"/>
    <x v="0"/>
    <x v="0"/>
    <x v="1543"/>
    <x v="1543"/>
    <x v="0"/>
    <x v="29"/>
    <x v="1"/>
    <x v="24"/>
    <x v="50"/>
    <x v="119"/>
    <x v="8"/>
    <x v="24"/>
    <x v="1543"/>
    <x v="1543"/>
  </r>
  <r>
    <x v="1544"/>
    <x v="1544"/>
    <x v="1542"/>
    <x v="28"/>
    <x v="117"/>
    <x v="2"/>
    <x v="0"/>
    <x v="0"/>
    <x v="1544"/>
    <x v="1544"/>
    <x v="0"/>
    <x v="78"/>
    <x v="1"/>
    <x v="24"/>
    <x v="50"/>
    <x v="121"/>
    <x v="8"/>
    <x v="24"/>
    <x v="1544"/>
    <x v="1544"/>
  </r>
  <r>
    <x v="1545"/>
    <x v="1545"/>
    <x v="1543"/>
    <x v="9"/>
    <x v="116"/>
    <x v="2"/>
    <x v="0"/>
    <x v="0"/>
    <x v="1545"/>
    <x v="1545"/>
    <x v="0"/>
    <x v="29"/>
    <x v="1"/>
    <x v="24"/>
    <x v="50"/>
    <x v="120"/>
    <x v="8"/>
    <x v="24"/>
    <x v="1545"/>
    <x v="1545"/>
  </r>
  <r>
    <x v="1546"/>
    <x v="1546"/>
    <x v="1544"/>
    <x v="28"/>
    <x v="683"/>
    <x v="2"/>
    <x v="1"/>
    <x v="1"/>
    <x v="1546"/>
    <x v="1546"/>
    <x v="0"/>
    <x v="202"/>
    <x v="1"/>
    <x v="24"/>
    <x v="129"/>
    <x v="1105"/>
    <x v="8"/>
    <x v="24"/>
    <x v="1546"/>
    <x v="1546"/>
  </r>
  <r>
    <x v="1547"/>
    <x v="1547"/>
    <x v="1545"/>
    <x v="269"/>
    <x v="117"/>
    <x v="2"/>
    <x v="0"/>
    <x v="0"/>
    <x v="1547"/>
    <x v="1547"/>
    <x v="0"/>
    <x v="78"/>
    <x v="1"/>
    <x v="24"/>
    <x v="50"/>
    <x v="121"/>
    <x v="8"/>
    <x v="24"/>
    <x v="1547"/>
    <x v="1547"/>
  </r>
  <r>
    <x v="1548"/>
    <x v="1548"/>
    <x v="1546"/>
    <x v="176"/>
    <x v="177"/>
    <x v="2"/>
    <x v="0"/>
    <x v="0"/>
    <x v="1548"/>
    <x v="1548"/>
    <x v="0"/>
    <x v="29"/>
    <x v="1"/>
    <x v="24"/>
    <x v="114"/>
    <x v="88"/>
    <x v="8"/>
    <x v="24"/>
    <x v="1548"/>
    <x v="1548"/>
  </r>
  <r>
    <x v="1549"/>
    <x v="1549"/>
    <x v="1547"/>
    <x v="2"/>
    <x v="575"/>
    <x v="2"/>
    <x v="0"/>
    <x v="0"/>
    <x v="1549"/>
    <x v="1549"/>
    <x v="0"/>
    <x v="79"/>
    <x v="1"/>
    <x v="24"/>
    <x v="122"/>
    <x v="1106"/>
    <x v="8"/>
    <x v="24"/>
    <x v="1549"/>
    <x v="1549"/>
  </r>
  <r>
    <x v="1550"/>
    <x v="1550"/>
    <x v="1548"/>
    <x v="47"/>
    <x v="462"/>
    <x v="2"/>
    <x v="1"/>
    <x v="1"/>
    <x v="1550"/>
    <x v="1550"/>
    <x v="0"/>
    <x v="63"/>
    <x v="1"/>
    <x v="24"/>
    <x v="55"/>
    <x v="1107"/>
    <x v="8"/>
    <x v="24"/>
    <x v="1550"/>
    <x v="1550"/>
  </r>
  <r>
    <x v="1551"/>
    <x v="1551"/>
    <x v="1549"/>
    <x v="8"/>
    <x v="117"/>
    <x v="2"/>
    <x v="0"/>
    <x v="0"/>
    <x v="1551"/>
    <x v="1551"/>
    <x v="0"/>
    <x v="78"/>
    <x v="1"/>
    <x v="24"/>
    <x v="50"/>
    <x v="121"/>
    <x v="8"/>
    <x v="24"/>
    <x v="1551"/>
    <x v="1551"/>
  </r>
  <r>
    <x v="1552"/>
    <x v="1552"/>
    <x v="1550"/>
    <x v="270"/>
    <x v="1075"/>
    <x v="2"/>
    <x v="0"/>
    <x v="0"/>
    <x v="341"/>
    <x v="1552"/>
    <x v="0"/>
    <x v="38"/>
    <x v="1"/>
    <x v="24"/>
    <x v="190"/>
    <x v="1108"/>
    <x v="8"/>
    <x v="24"/>
    <x v="1552"/>
    <x v="341"/>
  </r>
  <r>
    <x v="1553"/>
    <x v="1553"/>
    <x v="1551"/>
    <x v="12"/>
    <x v="117"/>
    <x v="2"/>
    <x v="0"/>
    <x v="0"/>
    <x v="1552"/>
    <x v="1553"/>
    <x v="0"/>
    <x v="78"/>
    <x v="1"/>
    <x v="24"/>
    <x v="50"/>
    <x v="121"/>
    <x v="8"/>
    <x v="24"/>
    <x v="1553"/>
    <x v="1552"/>
  </r>
  <r>
    <x v="1554"/>
    <x v="1554"/>
    <x v="1552"/>
    <x v="22"/>
    <x v="117"/>
    <x v="2"/>
    <x v="2"/>
    <x v="2"/>
    <x v="1553"/>
    <x v="1554"/>
    <x v="0"/>
    <x v="78"/>
    <x v="1"/>
    <x v="24"/>
    <x v="50"/>
    <x v="121"/>
    <x v="8"/>
    <x v="24"/>
    <x v="1554"/>
    <x v="1553"/>
  </r>
  <r>
    <x v="1555"/>
    <x v="1555"/>
    <x v="1553"/>
    <x v="47"/>
    <x v="117"/>
    <x v="2"/>
    <x v="0"/>
    <x v="0"/>
    <x v="1554"/>
    <x v="1555"/>
    <x v="0"/>
    <x v="78"/>
    <x v="1"/>
    <x v="24"/>
    <x v="50"/>
    <x v="121"/>
    <x v="8"/>
    <x v="24"/>
    <x v="1555"/>
    <x v="1554"/>
  </r>
  <r>
    <x v="1556"/>
    <x v="1556"/>
    <x v="1554"/>
    <x v="15"/>
    <x v="1076"/>
    <x v="2"/>
    <x v="5"/>
    <x v="5"/>
    <x v="1555"/>
    <x v="1556"/>
    <x v="0"/>
    <x v="8"/>
    <x v="1"/>
    <x v="24"/>
    <x v="79"/>
    <x v="1109"/>
    <x v="8"/>
    <x v="24"/>
    <x v="1556"/>
    <x v="1555"/>
  </r>
  <r>
    <x v="1557"/>
    <x v="1557"/>
    <x v="1555"/>
    <x v="30"/>
    <x v="173"/>
    <x v="2"/>
    <x v="0"/>
    <x v="0"/>
    <x v="1556"/>
    <x v="1557"/>
    <x v="0"/>
    <x v="29"/>
    <x v="1"/>
    <x v="24"/>
    <x v="65"/>
    <x v="101"/>
    <x v="8"/>
    <x v="24"/>
    <x v="1557"/>
    <x v="1556"/>
  </r>
  <r>
    <x v="1558"/>
    <x v="1558"/>
    <x v="1556"/>
    <x v="47"/>
    <x v="428"/>
    <x v="2"/>
    <x v="1"/>
    <x v="1"/>
    <x v="1557"/>
    <x v="1558"/>
    <x v="0"/>
    <x v="83"/>
    <x v="1"/>
    <x v="24"/>
    <x v="62"/>
    <x v="123"/>
    <x v="8"/>
    <x v="24"/>
    <x v="1558"/>
    <x v="1557"/>
  </r>
  <r>
    <x v="1559"/>
    <x v="1559"/>
    <x v="1557"/>
    <x v="36"/>
    <x v="155"/>
    <x v="2"/>
    <x v="0"/>
    <x v="0"/>
    <x v="1558"/>
    <x v="1559"/>
    <x v="0"/>
    <x v="29"/>
    <x v="1"/>
    <x v="24"/>
    <x v="50"/>
    <x v="73"/>
    <x v="8"/>
    <x v="24"/>
    <x v="1559"/>
    <x v="1558"/>
  </r>
  <r>
    <x v="1560"/>
    <x v="1560"/>
    <x v="1558"/>
    <x v="30"/>
    <x v="1077"/>
    <x v="2"/>
    <x v="0"/>
    <x v="0"/>
    <x v="1559"/>
    <x v="1560"/>
    <x v="0"/>
    <x v="80"/>
    <x v="1"/>
    <x v="24"/>
    <x v="65"/>
    <x v="825"/>
    <x v="8"/>
    <x v="24"/>
    <x v="1560"/>
    <x v="1559"/>
  </r>
  <r>
    <x v="1561"/>
    <x v="1561"/>
    <x v="1559"/>
    <x v="3"/>
    <x v="1078"/>
    <x v="1"/>
    <x v="0"/>
    <x v="0"/>
    <x v="1560"/>
    <x v="1561"/>
    <x v="0"/>
    <x v="29"/>
    <x v="1"/>
    <x v="25"/>
    <x v="60"/>
    <x v="402"/>
    <x v="3"/>
    <x v="25"/>
    <x v="1561"/>
    <x v="1560"/>
  </r>
  <r>
    <x v="1562"/>
    <x v="1562"/>
    <x v="1560"/>
    <x v="23"/>
    <x v="117"/>
    <x v="1"/>
    <x v="0"/>
    <x v="0"/>
    <x v="1561"/>
    <x v="1562"/>
    <x v="0"/>
    <x v="78"/>
    <x v="1"/>
    <x v="25"/>
    <x v="50"/>
    <x v="121"/>
    <x v="3"/>
    <x v="25"/>
    <x v="1562"/>
    <x v="1561"/>
  </r>
  <r>
    <x v="1563"/>
    <x v="1563"/>
    <x v="1561"/>
    <x v="12"/>
    <x v="1079"/>
    <x v="1"/>
    <x v="1"/>
    <x v="1"/>
    <x v="1562"/>
    <x v="1563"/>
    <x v="0"/>
    <x v="84"/>
    <x v="1"/>
    <x v="25"/>
    <x v="60"/>
    <x v="655"/>
    <x v="3"/>
    <x v="25"/>
    <x v="1563"/>
    <x v="1562"/>
  </r>
  <r>
    <x v="1564"/>
    <x v="1564"/>
    <x v="1562"/>
    <x v="3"/>
    <x v="115"/>
    <x v="1"/>
    <x v="0"/>
    <x v="0"/>
    <x v="1563"/>
    <x v="1564"/>
    <x v="0"/>
    <x v="29"/>
    <x v="1"/>
    <x v="25"/>
    <x v="50"/>
    <x v="119"/>
    <x v="3"/>
    <x v="25"/>
    <x v="1564"/>
    <x v="1563"/>
  </r>
  <r>
    <x v="1565"/>
    <x v="1565"/>
    <x v="1563"/>
    <x v="23"/>
    <x v="173"/>
    <x v="1"/>
    <x v="0"/>
    <x v="0"/>
    <x v="1564"/>
    <x v="1565"/>
    <x v="0"/>
    <x v="29"/>
    <x v="1"/>
    <x v="25"/>
    <x v="56"/>
    <x v="101"/>
    <x v="3"/>
    <x v="25"/>
    <x v="1565"/>
    <x v="1564"/>
  </r>
  <r>
    <x v="1566"/>
    <x v="1566"/>
    <x v="1564"/>
    <x v="11"/>
    <x v="1080"/>
    <x v="1"/>
    <x v="0"/>
    <x v="0"/>
    <x v="1565"/>
    <x v="1566"/>
    <x v="0"/>
    <x v="211"/>
    <x v="1"/>
    <x v="25"/>
    <x v="70"/>
    <x v="1110"/>
    <x v="3"/>
    <x v="25"/>
    <x v="1566"/>
    <x v="1565"/>
  </r>
  <r>
    <x v="1567"/>
    <x v="1567"/>
    <x v="1565"/>
    <x v="0"/>
    <x v="457"/>
    <x v="1"/>
    <x v="0"/>
    <x v="0"/>
    <x v="1566"/>
    <x v="1567"/>
    <x v="0"/>
    <x v="62"/>
    <x v="1"/>
    <x v="25"/>
    <x v="65"/>
    <x v="1111"/>
    <x v="3"/>
    <x v="25"/>
    <x v="1567"/>
    <x v="1566"/>
  </r>
  <r>
    <x v="1568"/>
    <x v="1568"/>
    <x v="1566"/>
    <x v="31"/>
    <x v="1081"/>
    <x v="1"/>
    <x v="0"/>
    <x v="0"/>
    <x v="1567"/>
    <x v="1568"/>
    <x v="0"/>
    <x v="19"/>
    <x v="1"/>
    <x v="25"/>
    <x v="51"/>
    <x v="1112"/>
    <x v="3"/>
    <x v="25"/>
    <x v="1568"/>
    <x v="1567"/>
  </r>
  <r>
    <x v="1569"/>
    <x v="1569"/>
    <x v="1567"/>
    <x v="11"/>
    <x v="117"/>
    <x v="1"/>
    <x v="0"/>
    <x v="0"/>
    <x v="1568"/>
    <x v="1569"/>
    <x v="0"/>
    <x v="78"/>
    <x v="1"/>
    <x v="25"/>
    <x v="50"/>
    <x v="121"/>
    <x v="3"/>
    <x v="25"/>
    <x v="1569"/>
    <x v="1568"/>
  </r>
  <r>
    <x v="1570"/>
    <x v="1570"/>
    <x v="1568"/>
    <x v="12"/>
    <x v="685"/>
    <x v="1"/>
    <x v="0"/>
    <x v="0"/>
    <x v="1569"/>
    <x v="1570"/>
    <x v="0"/>
    <x v="47"/>
    <x v="1"/>
    <x v="25"/>
    <x v="139"/>
    <x v="1113"/>
    <x v="3"/>
    <x v="25"/>
    <x v="1570"/>
    <x v="1569"/>
  </r>
  <r>
    <x v="1571"/>
    <x v="1571"/>
    <x v="1569"/>
    <x v="271"/>
    <x v="439"/>
    <x v="1"/>
    <x v="1"/>
    <x v="1"/>
    <x v="1570"/>
    <x v="1571"/>
    <x v="0"/>
    <x v="80"/>
    <x v="1"/>
    <x v="25"/>
    <x v="60"/>
    <x v="135"/>
    <x v="3"/>
    <x v="25"/>
    <x v="1571"/>
    <x v="1570"/>
  </r>
  <r>
    <x v="1572"/>
    <x v="1572"/>
    <x v="1570"/>
    <x v="30"/>
    <x v="366"/>
    <x v="1"/>
    <x v="1"/>
    <x v="1"/>
    <x v="1571"/>
    <x v="1572"/>
    <x v="0"/>
    <x v="83"/>
    <x v="1"/>
    <x v="25"/>
    <x v="62"/>
    <x v="683"/>
    <x v="3"/>
    <x v="25"/>
    <x v="1572"/>
    <x v="1571"/>
  </r>
  <r>
    <x v="1573"/>
    <x v="1573"/>
    <x v="1571"/>
    <x v="7"/>
    <x v="445"/>
    <x v="1"/>
    <x v="5"/>
    <x v="5"/>
    <x v="1572"/>
    <x v="1573"/>
    <x v="0"/>
    <x v="83"/>
    <x v="1"/>
    <x v="25"/>
    <x v="53"/>
    <x v="1114"/>
    <x v="3"/>
    <x v="25"/>
    <x v="1573"/>
    <x v="1572"/>
  </r>
  <r>
    <x v="1574"/>
    <x v="1574"/>
    <x v="1572"/>
    <x v="3"/>
    <x v="1082"/>
    <x v="1"/>
    <x v="0"/>
    <x v="0"/>
    <x v="1573"/>
    <x v="1574"/>
    <x v="0"/>
    <x v="79"/>
    <x v="1"/>
    <x v="25"/>
    <x v="62"/>
    <x v="1115"/>
    <x v="3"/>
    <x v="25"/>
    <x v="1574"/>
    <x v="1573"/>
  </r>
  <r>
    <x v="1575"/>
    <x v="1575"/>
    <x v="1573"/>
    <x v="3"/>
    <x v="1083"/>
    <x v="1"/>
    <x v="0"/>
    <x v="0"/>
    <x v="1574"/>
    <x v="1575"/>
    <x v="0"/>
    <x v="2"/>
    <x v="1"/>
    <x v="25"/>
    <x v="61"/>
    <x v="1116"/>
    <x v="3"/>
    <x v="25"/>
    <x v="1575"/>
    <x v="1574"/>
  </r>
  <r>
    <x v="1576"/>
    <x v="1576"/>
    <x v="1574"/>
    <x v="10"/>
    <x v="1084"/>
    <x v="1"/>
    <x v="0"/>
    <x v="0"/>
    <x v="1575"/>
    <x v="1576"/>
    <x v="0"/>
    <x v="73"/>
    <x v="1"/>
    <x v="25"/>
    <x v="55"/>
    <x v="177"/>
    <x v="3"/>
    <x v="25"/>
    <x v="1576"/>
    <x v="1575"/>
  </r>
  <r>
    <x v="1577"/>
    <x v="1577"/>
    <x v="1575"/>
    <x v="3"/>
    <x v="434"/>
    <x v="1"/>
    <x v="0"/>
    <x v="0"/>
    <x v="1576"/>
    <x v="1577"/>
    <x v="0"/>
    <x v="84"/>
    <x v="1"/>
    <x v="25"/>
    <x v="60"/>
    <x v="440"/>
    <x v="3"/>
    <x v="25"/>
    <x v="1577"/>
    <x v="1576"/>
  </r>
  <r>
    <x v="1578"/>
    <x v="1578"/>
    <x v="1576"/>
    <x v="272"/>
    <x v="82"/>
    <x v="1"/>
    <x v="0"/>
    <x v="0"/>
    <x v="1577"/>
    <x v="1578"/>
    <x v="0"/>
    <x v="80"/>
    <x v="1"/>
    <x v="25"/>
    <x v="57"/>
    <x v="22"/>
    <x v="3"/>
    <x v="25"/>
    <x v="1578"/>
    <x v="1577"/>
  </r>
  <r>
    <x v="1579"/>
    <x v="1579"/>
    <x v="1577"/>
    <x v="273"/>
    <x v="920"/>
    <x v="1"/>
    <x v="0"/>
    <x v="0"/>
    <x v="1578"/>
    <x v="1579"/>
    <x v="0"/>
    <x v="84"/>
    <x v="1"/>
    <x v="25"/>
    <x v="60"/>
    <x v="448"/>
    <x v="3"/>
    <x v="25"/>
    <x v="1579"/>
    <x v="1578"/>
  </r>
  <r>
    <x v="1580"/>
    <x v="1580"/>
    <x v="1578"/>
    <x v="257"/>
    <x v="117"/>
    <x v="1"/>
    <x v="0"/>
    <x v="0"/>
    <x v="1579"/>
    <x v="1580"/>
    <x v="0"/>
    <x v="78"/>
    <x v="1"/>
    <x v="25"/>
    <x v="50"/>
    <x v="121"/>
    <x v="3"/>
    <x v="25"/>
    <x v="1580"/>
    <x v="1579"/>
  </r>
  <r>
    <x v="1581"/>
    <x v="1581"/>
    <x v="1579"/>
    <x v="28"/>
    <x v="139"/>
    <x v="2"/>
    <x v="1"/>
    <x v="1"/>
    <x v="1580"/>
    <x v="1581"/>
    <x v="0"/>
    <x v="29"/>
    <x v="1"/>
    <x v="26"/>
    <x v="60"/>
    <x v="144"/>
    <x v="8"/>
    <x v="26"/>
    <x v="1581"/>
    <x v="1580"/>
  </r>
  <r>
    <x v="1582"/>
    <x v="1582"/>
    <x v="1580"/>
    <x v="28"/>
    <x v="1085"/>
    <x v="2"/>
    <x v="0"/>
    <x v="0"/>
    <x v="1581"/>
    <x v="1582"/>
    <x v="0"/>
    <x v="83"/>
    <x v="1"/>
    <x v="26"/>
    <x v="114"/>
    <x v="1117"/>
    <x v="8"/>
    <x v="26"/>
    <x v="1582"/>
    <x v="1581"/>
  </r>
  <r>
    <x v="1583"/>
    <x v="1583"/>
    <x v="1581"/>
    <x v="22"/>
    <x v="493"/>
    <x v="2"/>
    <x v="1"/>
    <x v="1"/>
    <x v="1582"/>
    <x v="1583"/>
    <x v="0"/>
    <x v="29"/>
    <x v="1"/>
    <x v="26"/>
    <x v="50"/>
    <x v="2"/>
    <x v="8"/>
    <x v="26"/>
    <x v="1583"/>
    <x v="1582"/>
  </r>
  <r>
    <x v="1584"/>
    <x v="1584"/>
    <x v="1582"/>
    <x v="38"/>
    <x v="117"/>
    <x v="2"/>
    <x v="0"/>
    <x v="0"/>
    <x v="1583"/>
    <x v="1584"/>
    <x v="0"/>
    <x v="78"/>
    <x v="1"/>
    <x v="26"/>
    <x v="50"/>
    <x v="121"/>
    <x v="8"/>
    <x v="26"/>
    <x v="1584"/>
    <x v="1583"/>
  </r>
  <r>
    <x v="1585"/>
    <x v="1585"/>
    <x v="1583"/>
    <x v="13"/>
    <x v="1086"/>
    <x v="2"/>
    <x v="5"/>
    <x v="5"/>
    <x v="1584"/>
    <x v="1585"/>
    <x v="0"/>
    <x v="8"/>
    <x v="1"/>
    <x v="26"/>
    <x v="135"/>
    <x v="1118"/>
    <x v="8"/>
    <x v="26"/>
    <x v="1585"/>
    <x v="1584"/>
  </r>
  <r>
    <x v="1586"/>
    <x v="1586"/>
    <x v="1584"/>
    <x v="15"/>
    <x v="117"/>
    <x v="2"/>
    <x v="0"/>
    <x v="0"/>
    <x v="1585"/>
    <x v="1586"/>
    <x v="0"/>
    <x v="78"/>
    <x v="1"/>
    <x v="26"/>
    <x v="50"/>
    <x v="121"/>
    <x v="8"/>
    <x v="26"/>
    <x v="1586"/>
    <x v="1585"/>
  </r>
  <r>
    <x v="1587"/>
    <x v="1587"/>
    <x v="1585"/>
    <x v="51"/>
    <x v="116"/>
    <x v="2"/>
    <x v="0"/>
    <x v="0"/>
    <x v="1586"/>
    <x v="1587"/>
    <x v="0"/>
    <x v="29"/>
    <x v="1"/>
    <x v="26"/>
    <x v="50"/>
    <x v="120"/>
    <x v="8"/>
    <x v="26"/>
    <x v="1587"/>
    <x v="1586"/>
  </r>
  <r>
    <x v="1588"/>
    <x v="1588"/>
    <x v="1586"/>
    <x v="274"/>
    <x v="117"/>
    <x v="2"/>
    <x v="0"/>
    <x v="0"/>
    <x v="1587"/>
    <x v="1588"/>
    <x v="0"/>
    <x v="78"/>
    <x v="1"/>
    <x v="26"/>
    <x v="50"/>
    <x v="121"/>
    <x v="8"/>
    <x v="26"/>
    <x v="1588"/>
    <x v="1587"/>
  </r>
  <r>
    <x v="1589"/>
    <x v="1589"/>
    <x v="1587"/>
    <x v="38"/>
    <x v="117"/>
    <x v="2"/>
    <x v="0"/>
    <x v="0"/>
    <x v="1588"/>
    <x v="1589"/>
    <x v="0"/>
    <x v="78"/>
    <x v="1"/>
    <x v="26"/>
    <x v="50"/>
    <x v="121"/>
    <x v="8"/>
    <x v="26"/>
    <x v="1589"/>
    <x v="1588"/>
  </r>
  <r>
    <x v="1590"/>
    <x v="1590"/>
    <x v="1588"/>
    <x v="127"/>
    <x v="806"/>
    <x v="2"/>
    <x v="13"/>
    <x v="3"/>
    <x v="1589"/>
    <x v="1590"/>
    <x v="0"/>
    <x v="84"/>
    <x v="1"/>
    <x v="26"/>
    <x v="53"/>
    <x v="1119"/>
    <x v="8"/>
    <x v="26"/>
    <x v="1590"/>
    <x v="1589"/>
  </r>
  <r>
    <x v="1591"/>
    <x v="1591"/>
    <x v="1589"/>
    <x v="32"/>
    <x v="1087"/>
    <x v="2"/>
    <x v="1"/>
    <x v="1"/>
    <x v="1590"/>
    <x v="1591"/>
    <x v="0"/>
    <x v="297"/>
    <x v="1"/>
    <x v="26"/>
    <x v="129"/>
    <x v="1120"/>
    <x v="8"/>
    <x v="26"/>
    <x v="1591"/>
    <x v="1590"/>
  </r>
  <r>
    <x v="1592"/>
    <x v="1592"/>
    <x v="1590"/>
    <x v="251"/>
    <x v="117"/>
    <x v="2"/>
    <x v="0"/>
    <x v="0"/>
    <x v="1591"/>
    <x v="1592"/>
    <x v="0"/>
    <x v="78"/>
    <x v="1"/>
    <x v="26"/>
    <x v="50"/>
    <x v="121"/>
    <x v="8"/>
    <x v="26"/>
    <x v="1592"/>
    <x v="1591"/>
  </r>
  <r>
    <x v="1593"/>
    <x v="1593"/>
    <x v="1591"/>
    <x v="29"/>
    <x v="158"/>
    <x v="2"/>
    <x v="0"/>
    <x v="0"/>
    <x v="1592"/>
    <x v="1593"/>
    <x v="0"/>
    <x v="83"/>
    <x v="1"/>
    <x v="26"/>
    <x v="50"/>
    <x v="120"/>
    <x v="8"/>
    <x v="26"/>
    <x v="1593"/>
    <x v="1592"/>
  </r>
  <r>
    <x v="1594"/>
    <x v="1594"/>
    <x v="1592"/>
    <x v="28"/>
    <x v="82"/>
    <x v="2"/>
    <x v="0"/>
    <x v="0"/>
    <x v="1593"/>
    <x v="1594"/>
    <x v="0"/>
    <x v="73"/>
    <x v="1"/>
    <x v="26"/>
    <x v="70"/>
    <x v="372"/>
    <x v="8"/>
    <x v="26"/>
    <x v="1594"/>
    <x v="1593"/>
  </r>
  <r>
    <x v="1595"/>
    <x v="1595"/>
    <x v="1593"/>
    <x v="57"/>
    <x v="668"/>
    <x v="2"/>
    <x v="0"/>
    <x v="0"/>
    <x v="1594"/>
    <x v="1595"/>
    <x v="0"/>
    <x v="63"/>
    <x v="1"/>
    <x v="26"/>
    <x v="50"/>
    <x v="375"/>
    <x v="8"/>
    <x v="26"/>
    <x v="1595"/>
    <x v="1594"/>
  </r>
  <r>
    <x v="1596"/>
    <x v="1596"/>
    <x v="1594"/>
    <x v="53"/>
    <x v="735"/>
    <x v="2"/>
    <x v="1"/>
    <x v="1"/>
    <x v="1595"/>
    <x v="1596"/>
    <x v="0"/>
    <x v="83"/>
    <x v="1"/>
    <x v="26"/>
    <x v="53"/>
    <x v="380"/>
    <x v="8"/>
    <x v="26"/>
    <x v="1596"/>
    <x v="1595"/>
  </r>
  <r>
    <x v="1597"/>
    <x v="1597"/>
    <x v="1595"/>
    <x v="36"/>
    <x v="117"/>
    <x v="2"/>
    <x v="0"/>
    <x v="0"/>
    <x v="1596"/>
    <x v="1597"/>
    <x v="0"/>
    <x v="78"/>
    <x v="1"/>
    <x v="26"/>
    <x v="50"/>
    <x v="121"/>
    <x v="8"/>
    <x v="26"/>
    <x v="1597"/>
    <x v="1596"/>
  </r>
  <r>
    <x v="1598"/>
    <x v="1598"/>
    <x v="1596"/>
    <x v="134"/>
    <x v="116"/>
    <x v="2"/>
    <x v="0"/>
    <x v="0"/>
    <x v="1597"/>
    <x v="1598"/>
    <x v="0"/>
    <x v="29"/>
    <x v="1"/>
    <x v="26"/>
    <x v="50"/>
    <x v="120"/>
    <x v="8"/>
    <x v="26"/>
    <x v="1598"/>
    <x v="1597"/>
  </r>
  <r>
    <x v="1599"/>
    <x v="1599"/>
    <x v="1597"/>
    <x v="2"/>
    <x v="117"/>
    <x v="2"/>
    <x v="1"/>
    <x v="1"/>
    <x v="1598"/>
    <x v="1599"/>
    <x v="0"/>
    <x v="78"/>
    <x v="1"/>
    <x v="26"/>
    <x v="50"/>
    <x v="121"/>
    <x v="8"/>
    <x v="26"/>
    <x v="1599"/>
    <x v="1598"/>
  </r>
  <r>
    <x v="1600"/>
    <x v="1600"/>
    <x v="1598"/>
    <x v="10"/>
    <x v="1088"/>
    <x v="2"/>
    <x v="0"/>
    <x v="0"/>
    <x v="1599"/>
    <x v="1600"/>
    <x v="0"/>
    <x v="82"/>
    <x v="1"/>
    <x v="26"/>
    <x v="113"/>
    <x v="99"/>
    <x v="8"/>
    <x v="26"/>
    <x v="1600"/>
    <x v="1599"/>
  </r>
  <r>
    <x v="1601"/>
    <x v="1601"/>
    <x v="1599"/>
    <x v="30"/>
    <x v="1089"/>
    <x v="0"/>
    <x v="0"/>
    <x v="0"/>
    <x v="1600"/>
    <x v="1601"/>
    <x v="0"/>
    <x v="66"/>
    <x v="0"/>
    <x v="11"/>
    <x v="29"/>
    <x v="1042"/>
    <x v="4"/>
    <x v="11"/>
    <x v="1601"/>
    <x v="1600"/>
  </r>
  <r>
    <x v="1602"/>
    <x v="1602"/>
    <x v="1600"/>
    <x v="15"/>
    <x v="1090"/>
    <x v="0"/>
    <x v="0"/>
    <x v="0"/>
    <x v="1601"/>
    <x v="1602"/>
    <x v="0"/>
    <x v="58"/>
    <x v="0"/>
    <x v="11"/>
    <x v="8"/>
    <x v="1121"/>
    <x v="4"/>
    <x v="11"/>
    <x v="1602"/>
    <x v="1601"/>
  </r>
  <r>
    <x v="1603"/>
    <x v="1603"/>
    <x v="1601"/>
    <x v="13"/>
    <x v="1091"/>
    <x v="0"/>
    <x v="0"/>
    <x v="0"/>
    <x v="1602"/>
    <x v="1603"/>
    <x v="0"/>
    <x v="209"/>
    <x v="0"/>
    <x v="11"/>
    <x v="8"/>
    <x v="1122"/>
    <x v="4"/>
    <x v="11"/>
    <x v="1603"/>
    <x v="1602"/>
  </r>
  <r>
    <x v="1604"/>
    <x v="1604"/>
    <x v="1602"/>
    <x v="70"/>
    <x v="1092"/>
    <x v="0"/>
    <x v="0"/>
    <x v="0"/>
    <x v="1603"/>
    <x v="1604"/>
    <x v="0"/>
    <x v="16"/>
    <x v="0"/>
    <x v="11"/>
    <x v="108"/>
    <x v="1123"/>
    <x v="4"/>
    <x v="11"/>
    <x v="1604"/>
    <x v="1603"/>
  </r>
  <r>
    <x v="1605"/>
    <x v="1605"/>
    <x v="1603"/>
    <x v="12"/>
    <x v="1093"/>
    <x v="0"/>
    <x v="0"/>
    <x v="0"/>
    <x v="1604"/>
    <x v="1605"/>
    <x v="0"/>
    <x v="34"/>
    <x v="0"/>
    <x v="11"/>
    <x v="7"/>
    <x v="1124"/>
    <x v="4"/>
    <x v="11"/>
    <x v="1605"/>
    <x v="1604"/>
  </r>
  <r>
    <x v="1606"/>
    <x v="1606"/>
    <x v="1604"/>
    <x v="6"/>
    <x v="1094"/>
    <x v="0"/>
    <x v="0"/>
    <x v="0"/>
    <x v="1605"/>
    <x v="1606"/>
    <x v="0"/>
    <x v="297"/>
    <x v="0"/>
    <x v="11"/>
    <x v="7"/>
    <x v="1125"/>
    <x v="4"/>
    <x v="11"/>
    <x v="1606"/>
    <x v="1605"/>
  </r>
  <r>
    <x v="1607"/>
    <x v="1607"/>
    <x v="1605"/>
    <x v="3"/>
    <x v="1095"/>
    <x v="0"/>
    <x v="0"/>
    <x v="0"/>
    <x v="1606"/>
    <x v="1607"/>
    <x v="0"/>
    <x v="242"/>
    <x v="0"/>
    <x v="11"/>
    <x v="14"/>
    <x v="1126"/>
    <x v="4"/>
    <x v="11"/>
    <x v="1607"/>
    <x v="1606"/>
  </r>
  <r>
    <x v="1608"/>
    <x v="1608"/>
    <x v="1606"/>
    <x v="38"/>
    <x v="1096"/>
    <x v="0"/>
    <x v="0"/>
    <x v="0"/>
    <x v="1607"/>
    <x v="1608"/>
    <x v="0"/>
    <x v="23"/>
    <x v="0"/>
    <x v="11"/>
    <x v="7"/>
    <x v="1127"/>
    <x v="4"/>
    <x v="11"/>
    <x v="1608"/>
    <x v="1607"/>
  </r>
  <r>
    <x v="1609"/>
    <x v="1609"/>
    <x v="1607"/>
    <x v="15"/>
    <x v="1097"/>
    <x v="0"/>
    <x v="0"/>
    <x v="0"/>
    <x v="1608"/>
    <x v="1609"/>
    <x v="0"/>
    <x v="80"/>
    <x v="0"/>
    <x v="11"/>
    <x v="90"/>
    <x v="1128"/>
    <x v="4"/>
    <x v="11"/>
    <x v="1609"/>
    <x v="1608"/>
  </r>
  <r>
    <x v="1610"/>
    <x v="1610"/>
    <x v="1608"/>
    <x v="13"/>
    <x v="1098"/>
    <x v="0"/>
    <x v="0"/>
    <x v="0"/>
    <x v="1609"/>
    <x v="1610"/>
    <x v="0"/>
    <x v="300"/>
    <x v="0"/>
    <x v="11"/>
    <x v="212"/>
    <x v="1129"/>
    <x v="4"/>
    <x v="11"/>
    <x v="1610"/>
    <x v="1609"/>
  </r>
  <r>
    <x v="1611"/>
    <x v="1611"/>
    <x v="1609"/>
    <x v="134"/>
    <x v="1099"/>
    <x v="0"/>
    <x v="0"/>
    <x v="0"/>
    <x v="1610"/>
    <x v="1611"/>
    <x v="0"/>
    <x v="74"/>
    <x v="0"/>
    <x v="11"/>
    <x v="105"/>
    <x v="1130"/>
    <x v="4"/>
    <x v="11"/>
    <x v="1611"/>
    <x v="1610"/>
  </r>
  <r>
    <x v="1612"/>
    <x v="1612"/>
    <x v="1610"/>
    <x v="2"/>
    <x v="1100"/>
    <x v="0"/>
    <x v="0"/>
    <x v="0"/>
    <x v="1611"/>
    <x v="1612"/>
    <x v="0"/>
    <x v="202"/>
    <x v="0"/>
    <x v="11"/>
    <x v="5"/>
    <x v="73"/>
    <x v="4"/>
    <x v="11"/>
    <x v="1612"/>
    <x v="1611"/>
  </r>
  <r>
    <x v="1613"/>
    <x v="1613"/>
    <x v="1611"/>
    <x v="28"/>
    <x v="1101"/>
    <x v="0"/>
    <x v="0"/>
    <x v="0"/>
    <x v="1612"/>
    <x v="1613"/>
    <x v="0"/>
    <x v="55"/>
    <x v="0"/>
    <x v="11"/>
    <x v="21"/>
    <x v="1131"/>
    <x v="4"/>
    <x v="11"/>
    <x v="1613"/>
    <x v="1612"/>
  </r>
  <r>
    <x v="1614"/>
    <x v="1614"/>
    <x v="1612"/>
    <x v="10"/>
    <x v="1102"/>
    <x v="0"/>
    <x v="0"/>
    <x v="0"/>
    <x v="1613"/>
    <x v="1614"/>
    <x v="0"/>
    <x v="99"/>
    <x v="0"/>
    <x v="11"/>
    <x v="33"/>
    <x v="1122"/>
    <x v="4"/>
    <x v="11"/>
    <x v="1614"/>
    <x v="1613"/>
  </r>
  <r>
    <x v="1615"/>
    <x v="1615"/>
    <x v="1613"/>
    <x v="6"/>
    <x v="1103"/>
    <x v="0"/>
    <x v="0"/>
    <x v="0"/>
    <x v="1614"/>
    <x v="1615"/>
    <x v="0"/>
    <x v="327"/>
    <x v="0"/>
    <x v="11"/>
    <x v="35"/>
    <x v="1132"/>
    <x v="4"/>
    <x v="11"/>
    <x v="1615"/>
    <x v="1614"/>
  </r>
  <r>
    <x v="1616"/>
    <x v="1616"/>
    <x v="1614"/>
    <x v="3"/>
    <x v="1104"/>
    <x v="0"/>
    <x v="0"/>
    <x v="0"/>
    <x v="1615"/>
    <x v="1616"/>
    <x v="0"/>
    <x v="328"/>
    <x v="0"/>
    <x v="11"/>
    <x v="3"/>
    <x v="1133"/>
    <x v="4"/>
    <x v="11"/>
    <x v="1616"/>
    <x v="1615"/>
  </r>
  <r>
    <x v="1617"/>
    <x v="1617"/>
    <x v="1615"/>
    <x v="39"/>
    <x v="950"/>
    <x v="0"/>
    <x v="0"/>
    <x v="0"/>
    <x v="1616"/>
    <x v="1617"/>
    <x v="0"/>
    <x v="150"/>
    <x v="0"/>
    <x v="11"/>
    <x v="91"/>
    <x v="1134"/>
    <x v="4"/>
    <x v="11"/>
    <x v="1617"/>
    <x v="1616"/>
  </r>
  <r>
    <x v="1618"/>
    <x v="1618"/>
    <x v="1616"/>
    <x v="15"/>
    <x v="1105"/>
    <x v="0"/>
    <x v="0"/>
    <x v="0"/>
    <x v="1617"/>
    <x v="1618"/>
    <x v="0"/>
    <x v="74"/>
    <x v="0"/>
    <x v="11"/>
    <x v="2"/>
    <x v="1135"/>
    <x v="4"/>
    <x v="11"/>
    <x v="1618"/>
    <x v="1617"/>
  </r>
  <r>
    <x v="1619"/>
    <x v="1619"/>
    <x v="1617"/>
    <x v="15"/>
    <x v="41"/>
    <x v="0"/>
    <x v="0"/>
    <x v="0"/>
    <x v="1618"/>
    <x v="1619"/>
    <x v="0"/>
    <x v="23"/>
    <x v="0"/>
    <x v="11"/>
    <x v="18"/>
    <x v="1136"/>
    <x v="4"/>
    <x v="11"/>
    <x v="1619"/>
    <x v="1618"/>
  </r>
  <r>
    <x v="1620"/>
    <x v="1620"/>
    <x v="1618"/>
    <x v="28"/>
    <x v="932"/>
    <x v="0"/>
    <x v="0"/>
    <x v="0"/>
    <x v="1619"/>
    <x v="1620"/>
    <x v="0"/>
    <x v="57"/>
    <x v="0"/>
    <x v="11"/>
    <x v="40"/>
    <x v="1137"/>
    <x v="4"/>
    <x v="11"/>
    <x v="1620"/>
    <x v="1619"/>
  </r>
  <r>
    <x v="1621"/>
    <x v="1621"/>
    <x v="1619"/>
    <x v="10"/>
    <x v="1106"/>
    <x v="0"/>
    <x v="0"/>
    <x v="0"/>
    <x v="1620"/>
    <x v="1621"/>
    <x v="0"/>
    <x v="77"/>
    <x v="0"/>
    <x v="11"/>
    <x v="10"/>
    <x v="1138"/>
    <x v="4"/>
    <x v="11"/>
    <x v="1621"/>
    <x v="1620"/>
  </r>
  <r>
    <x v="1622"/>
    <x v="1622"/>
    <x v="1620"/>
    <x v="275"/>
    <x v="1107"/>
    <x v="0"/>
    <x v="0"/>
    <x v="0"/>
    <x v="1621"/>
    <x v="1622"/>
    <x v="0"/>
    <x v="71"/>
    <x v="0"/>
    <x v="11"/>
    <x v="21"/>
    <x v="1139"/>
    <x v="4"/>
    <x v="11"/>
    <x v="1622"/>
    <x v="1621"/>
  </r>
  <r>
    <x v="1623"/>
    <x v="1623"/>
    <x v="1621"/>
    <x v="47"/>
    <x v="1108"/>
    <x v="0"/>
    <x v="1"/>
    <x v="1"/>
    <x v="1622"/>
    <x v="1623"/>
    <x v="0"/>
    <x v="59"/>
    <x v="0"/>
    <x v="11"/>
    <x v="7"/>
    <x v="1140"/>
    <x v="4"/>
    <x v="11"/>
    <x v="1623"/>
    <x v="1622"/>
  </r>
  <r>
    <x v="1624"/>
    <x v="1624"/>
    <x v="1622"/>
    <x v="28"/>
    <x v="1109"/>
    <x v="0"/>
    <x v="0"/>
    <x v="0"/>
    <x v="1623"/>
    <x v="1624"/>
    <x v="0"/>
    <x v="20"/>
    <x v="0"/>
    <x v="11"/>
    <x v="90"/>
    <x v="1141"/>
    <x v="4"/>
    <x v="11"/>
    <x v="1624"/>
    <x v="1623"/>
  </r>
  <r>
    <x v="1625"/>
    <x v="1625"/>
    <x v="1623"/>
    <x v="51"/>
    <x v="1110"/>
    <x v="0"/>
    <x v="0"/>
    <x v="0"/>
    <x v="1624"/>
    <x v="1625"/>
    <x v="0"/>
    <x v="201"/>
    <x v="0"/>
    <x v="11"/>
    <x v="19"/>
    <x v="1142"/>
    <x v="4"/>
    <x v="11"/>
    <x v="1625"/>
    <x v="1624"/>
  </r>
  <r>
    <x v="1626"/>
    <x v="1626"/>
    <x v="1624"/>
    <x v="6"/>
    <x v="1111"/>
    <x v="0"/>
    <x v="0"/>
    <x v="0"/>
    <x v="1625"/>
    <x v="1626"/>
    <x v="0"/>
    <x v="52"/>
    <x v="0"/>
    <x v="11"/>
    <x v="7"/>
    <x v="1143"/>
    <x v="4"/>
    <x v="11"/>
    <x v="1626"/>
    <x v="1625"/>
  </r>
  <r>
    <x v="1627"/>
    <x v="1627"/>
    <x v="1625"/>
    <x v="13"/>
    <x v="859"/>
    <x v="0"/>
    <x v="0"/>
    <x v="0"/>
    <x v="1626"/>
    <x v="1627"/>
    <x v="0"/>
    <x v="44"/>
    <x v="0"/>
    <x v="11"/>
    <x v="16"/>
    <x v="1144"/>
    <x v="4"/>
    <x v="11"/>
    <x v="1627"/>
    <x v="1626"/>
  </r>
  <r>
    <x v="1628"/>
    <x v="1628"/>
    <x v="1626"/>
    <x v="23"/>
    <x v="1112"/>
    <x v="0"/>
    <x v="0"/>
    <x v="0"/>
    <x v="1627"/>
    <x v="1628"/>
    <x v="0"/>
    <x v="106"/>
    <x v="0"/>
    <x v="11"/>
    <x v="7"/>
    <x v="1145"/>
    <x v="4"/>
    <x v="11"/>
    <x v="1628"/>
    <x v="1627"/>
  </r>
  <r>
    <x v="1629"/>
    <x v="1629"/>
    <x v="1627"/>
    <x v="12"/>
    <x v="1113"/>
    <x v="0"/>
    <x v="0"/>
    <x v="0"/>
    <x v="1628"/>
    <x v="1629"/>
    <x v="0"/>
    <x v="141"/>
    <x v="0"/>
    <x v="11"/>
    <x v="3"/>
    <x v="1146"/>
    <x v="4"/>
    <x v="11"/>
    <x v="1629"/>
    <x v="1628"/>
  </r>
  <r>
    <x v="1630"/>
    <x v="1630"/>
    <x v="1628"/>
    <x v="23"/>
    <x v="1114"/>
    <x v="0"/>
    <x v="0"/>
    <x v="0"/>
    <x v="1629"/>
    <x v="1630"/>
    <x v="0"/>
    <x v="149"/>
    <x v="0"/>
    <x v="11"/>
    <x v="213"/>
    <x v="1147"/>
    <x v="4"/>
    <x v="11"/>
    <x v="1630"/>
    <x v="1629"/>
  </r>
  <r>
    <x v="1631"/>
    <x v="1631"/>
    <x v="1629"/>
    <x v="3"/>
    <x v="1115"/>
    <x v="0"/>
    <x v="0"/>
    <x v="0"/>
    <x v="1630"/>
    <x v="1631"/>
    <x v="0"/>
    <x v="182"/>
    <x v="0"/>
    <x v="11"/>
    <x v="94"/>
    <x v="1148"/>
    <x v="4"/>
    <x v="11"/>
    <x v="1631"/>
    <x v="1630"/>
  </r>
  <r>
    <x v="1632"/>
    <x v="1632"/>
    <x v="1630"/>
    <x v="23"/>
    <x v="1116"/>
    <x v="0"/>
    <x v="0"/>
    <x v="0"/>
    <x v="1631"/>
    <x v="1632"/>
    <x v="0"/>
    <x v="5"/>
    <x v="0"/>
    <x v="11"/>
    <x v="21"/>
    <x v="1149"/>
    <x v="4"/>
    <x v="11"/>
    <x v="1632"/>
    <x v="1631"/>
  </r>
  <r>
    <x v="1633"/>
    <x v="1633"/>
    <x v="1631"/>
    <x v="3"/>
    <x v="1117"/>
    <x v="0"/>
    <x v="0"/>
    <x v="0"/>
    <x v="1632"/>
    <x v="1633"/>
    <x v="0"/>
    <x v="6"/>
    <x v="0"/>
    <x v="11"/>
    <x v="8"/>
    <x v="1150"/>
    <x v="4"/>
    <x v="11"/>
    <x v="1633"/>
    <x v="1632"/>
  </r>
  <r>
    <x v="1634"/>
    <x v="1634"/>
    <x v="1632"/>
    <x v="13"/>
    <x v="1118"/>
    <x v="0"/>
    <x v="0"/>
    <x v="0"/>
    <x v="1633"/>
    <x v="1634"/>
    <x v="0"/>
    <x v="58"/>
    <x v="0"/>
    <x v="11"/>
    <x v="7"/>
    <x v="1151"/>
    <x v="4"/>
    <x v="11"/>
    <x v="1634"/>
    <x v="1633"/>
  </r>
  <r>
    <x v="1635"/>
    <x v="1635"/>
    <x v="1633"/>
    <x v="13"/>
    <x v="958"/>
    <x v="0"/>
    <x v="0"/>
    <x v="0"/>
    <x v="1634"/>
    <x v="1635"/>
    <x v="0"/>
    <x v="77"/>
    <x v="0"/>
    <x v="11"/>
    <x v="105"/>
    <x v="1152"/>
    <x v="4"/>
    <x v="11"/>
    <x v="1635"/>
    <x v="1634"/>
  </r>
  <r>
    <x v="1636"/>
    <x v="1636"/>
    <x v="1634"/>
    <x v="37"/>
    <x v="1119"/>
    <x v="0"/>
    <x v="0"/>
    <x v="0"/>
    <x v="1635"/>
    <x v="1636"/>
    <x v="0"/>
    <x v="45"/>
    <x v="0"/>
    <x v="11"/>
    <x v="3"/>
    <x v="1153"/>
    <x v="4"/>
    <x v="11"/>
    <x v="1636"/>
    <x v="1635"/>
  </r>
  <r>
    <x v="1637"/>
    <x v="1637"/>
    <x v="1635"/>
    <x v="2"/>
    <x v="1120"/>
    <x v="0"/>
    <x v="0"/>
    <x v="0"/>
    <x v="1636"/>
    <x v="1637"/>
    <x v="0"/>
    <x v="41"/>
    <x v="0"/>
    <x v="11"/>
    <x v="3"/>
    <x v="1154"/>
    <x v="4"/>
    <x v="11"/>
    <x v="1637"/>
    <x v="1636"/>
  </r>
  <r>
    <x v="1638"/>
    <x v="1638"/>
    <x v="1636"/>
    <x v="28"/>
    <x v="1121"/>
    <x v="0"/>
    <x v="0"/>
    <x v="0"/>
    <x v="1637"/>
    <x v="1638"/>
    <x v="0"/>
    <x v="74"/>
    <x v="0"/>
    <x v="11"/>
    <x v="2"/>
    <x v="1155"/>
    <x v="4"/>
    <x v="11"/>
    <x v="1638"/>
    <x v="1637"/>
  </r>
  <r>
    <x v="1639"/>
    <x v="1639"/>
    <x v="1637"/>
    <x v="40"/>
    <x v="1122"/>
    <x v="0"/>
    <x v="0"/>
    <x v="0"/>
    <x v="1638"/>
    <x v="1639"/>
    <x v="0"/>
    <x v="10"/>
    <x v="0"/>
    <x v="11"/>
    <x v="8"/>
    <x v="1156"/>
    <x v="4"/>
    <x v="11"/>
    <x v="1639"/>
    <x v="1638"/>
  </r>
  <r>
    <x v="1640"/>
    <x v="1640"/>
    <x v="1638"/>
    <x v="44"/>
    <x v="1123"/>
    <x v="0"/>
    <x v="0"/>
    <x v="0"/>
    <x v="1639"/>
    <x v="1640"/>
    <x v="0"/>
    <x v="57"/>
    <x v="0"/>
    <x v="11"/>
    <x v="106"/>
    <x v="1157"/>
    <x v="4"/>
    <x v="11"/>
    <x v="1640"/>
    <x v="1639"/>
  </r>
  <r>
    <x v="1641"/>
    <x v="1641"/>
    <x v="1639"/>
    <x v="30"/>
    <x v="535"/>
    <x v="0"/>
    <x v="0"/>
    <x v="0"/>
    <x v="1640"/>
    <x v="1641"/>
    <x v="0"/>
    <x v="55"/>
    <x v="0"/>
    <x v="27"/>
    <x v="7"/>
    <x v="1158"/>
    <x v="4"/>
    <x v="27"/>
    <x v="1641"/>
    <x v="1640"/>
  </r>
  <r>
    <x v="1642"/>
    <x v="1642"/>
    <x v="1640"/>
    <x v="38"/>
    <x v="647"/>
    <x v="0"/>
    <x v="0"/>
    <x v="0"/>
    <x v="1641"/>
    <x v="1642"/>
    <x v="0"/>
    <x v="33"/>
    <x v="0"/>
    <x v="27"/>
    <x v="8"/>
    <x v="314"/>
    <x v="4"/>
    <x v="27"/>
    <x v="1642"/>
    <x v="1641"/>
  </r>
  <r>
    <x v="1643"/>
    <x v="1643"/>
    <x v="1641"/>
    <x v="10"/>
    <x v="1124"/>
    <x v="0"/>
    <x v="0"/>
    <x v="0"/>
    <x v="1642"/>
    <x v="1643"/>
    <x v="0"/>
    <x v="77"/>
    <x v="0"/>
    <x v="27"/>
    <x v="105"/>
    <x v="1159"/>
    <x v="4"/>
    <x v="27"/>
    <x v="1643"/>
    <x v="1642"/>
  </r>
  <r>
    <x v="1644"/>
    <x v="1644"/>
    <x v="1642"/>
    <x v="3"/>
    <x v="1125"/>
    <x v="0"/>
    <x v="0"/>
    <x v="0"/>
    <x v="1643"/>
    <x v="1644"/>
    <x v="0"/>
    <x v="130"/>
    <x v="0"/>
    <x v="27"/>
    <x v="5"/>
    <x v="1160"/>
    <x v="4"/>
    <x v="27"/>
    <x v="1644"/>
    <x v="1643"/>
  </r>
  <r>
    <x v="1645"/>
    <x v="1645"/>
    <x v="1643"/>
    <x v="10"/>
    <x v="1126"/>
    <x v="0"/>
    <x v="0"/>
    <x v="0"/>
    <x v="1644"/>
    <x v="1645"/>
    <x v="0"/>
    <x v="73"/>
    <x v="0"/>
    <x v="27"/>
    <x v="38"/>
    <x v="1161"/>
    <x v="4"/>
    <x v="27"/>
    <x v="1645"/>
    <x v="1644"/>
  </r>
  <r>
    <x v="1646"/>
    <x v="1646"/>
    <x v="1644"/>
    <x v="13"/>
    <x v="1127"/>
    <x v="0"/>
    <x v="1"/>
    <x v="1"/>
    <x v="1645"/>
    <x v="1646"/>
    <x v="0"/>
    <x v="183"/>
    <x v="0"/>
    <x v="27"/>
    <x v="5"/>
    <x v="1162"/>
    <x v="4"/>
    <x v="27"/>
    <x v="1646"/>
    <x v="1645"/>
  </r>
  <r>
    <x v="1647"/>
    <x v="1647"/>
    <x v="1645"/>
    <x v="10"/>
    <x v="1128"/>
    <x v="0"/>
    <x v="0"/>
    <x v="0"/>
    <x v="1646"/>
    <x v="1647"/>
    <x v="0"/>
    <x v="67"/>
    <x v="0"/>
    <x v="27"/>
    <x v="2"/>
    <x v="1163"/>
    <x v="4"/>
    <x v="27"/>
    <x v="1647"/>
    <x v="1646"/>
  </r>
  <r>
    <x v="1648"/>
    <x v="1648"/>
    <x v="1646"/>
    <x v="98"/>
    <x v="1129"/>
    <x v="0"/>
    <x v="0"/>
    <x v="0"/>
    <x v="1647"/>
    <x v="1648"/>
    <x v="0"/>
    <x v="240"/>
    <x v="0"/>
    <x v="27"/>
    <x v="105"/>
    <x v="1164"/>
    <x v="4"/>
    <x v="27"/>
    <x v="1648"/>
    <x v="1647"/>
  </r>
  <r>
    <x v="1649"/>
    <x v="1649"/>
    <x v="1647"/>
    <x v="276"/>
    <x v="1130"/>
    <x v="0"/>
    <x v="0"/>
    <x v="0"/>
    <x v="1648"/>
    <x v="1649"/>
    <x v="0"/>
    <x v="75"/>
    <x v="0"/>
    <x v="27"/>
    <x v="7"/>
    <x v="1165"/>
    <x v="4"/>
    <x v="27"/>
    <x v="1649"/>
    <x v="1648"/>
  </r>
  <r>
    <x v="1650"/>
    <x v="1650"/>
    <x v="1648"/>
    <x v="13"/>
    <x v="1131"/>
    <x v="0"/>
    <x v="0"/>
    <x v="0"/>
    <x v="1649"/>
    <x v="1650"/>
    <x v="0"/>
    <x v="58"/>
    <x v="0"/>
    <x v="27"/>
    <x v="24"/>
    <x v="1166"/>
    <x v="4"/>
    <x v="27"/>
    <x v="1650"/>
    <x v="1649"/>
  </r>
  <r>
    <x v="1651"/>
    <x v="1651"/>
    <x v="1649"/>
    <x v="13"/>
    <x v="1132"/>
    <x v="0"/>
    <x v="0"/>
    <x v="0"/>
    <x v="1650"/>
    <x v="1651"/>
    <x v="0"/>
    <x v="9"/>
    <x v="0"/>
    <x v="27"/>
    <x v="7"/>
    <x v="1167"/>
    <x v="4"/>
    <x v="27"/>
    <x v="1651"/>
    <x v="1650"/>
  </r>
  <r>
    <x v="1652"/>
    <x v="1652"/>
    <x v="1650"/>
    <x v="37"/>
    <x v="1133"/>
    <x v="0"/>
    <x v="0"/>
    <x v="0"/>
    <x v="1651"/>
    <x v="1652"/>
    <x v="0"/>
    <x v="16"/>
    <x v="0"/>
    <x v="27"/>
    <x v="7"/>
    <x v="1168"/>
    <x v="4"/>
    <x v="27"/>
    <x v="1652"/>
    <x v="1651"/>
  </r>
  <r>
    <x v="1653"/>
    <x v="1653"/>
    <x v="1651"/>
    <x v="10"/>
    <x v="1134"/>
    <x v="0"/>
    <x v="0"/>
    <x v="0"/>
    <x v="1652"/>
    <x v="1653"/>
    <x v="0"/>
    <x v="129"/>
    <x v="0"/>
    <x v="27"/>
    <x v="107"/>
    <x v="1169"/>
    <x v="4"/>
    <x v="27"/>
    <x v="1653"/>
    <x v="1652"/>
  </r>
  <r>
    <x v="1654"/>
    <x v="1654"/>
    <x v="1652"/>
    <x v="184"/>
    <x v="1135"/>
    <x v="0"/>
    <x v="0"/>
    <x v="0"/>
    <x v="1653"/>
    <x v="1654"/>
    <x v="0"/>
    <x v="69"/>
    <x v="0"/>
    <x v="27"/>
    <x v="28"/>
    <x v="1170"/>
    <x v="4"/>
    <x v="27"/>
    <x v="1654"/>
    <x v="1653"/>
  </r>
  <r>
    <x v="1655"/>
    <x v="1655"/>
    <x v="1653"/>
    <x v="15"/>
    <x v="1136"/>
    <x v="0"/>
    <x v="0"/>
    <x v="0"/>
    <x v="1654"/>
    <x v="1655"/>
    <x v="0"/>
    <x v="53"/>
    <x v="0"/>
    <x v="27"/>
    <x v="1"/>
    <x v="1171"/>
    <x v="4"/>
    <x v="27"/>
    <x v="1655"/>
    <x v="1654"/>
  </r>
  <r>
    <x v="1656"/>
    <x v="1656"/>
    <x v="1654"/>
    <x v="51"/>
    <x v="1137"/>
    <x v="0"/>
    <x v="0"/>
    <x v="0"/>
    <x v="1655"/>
    <x v="1656"/>
    <x v="0"/>
    <x v="53"/>
    <x v="0"/>
    <x v="27"/>
    <x v="8"/>
    <x v="1172"/>
    <x v="4"/>
    <x v="27"/>
    <x v="1656"/>
    <x v="1655"/>
  </r>
  <r>
    <x v="1657"/>
    <x v="1657"/>
    <x v="1655"/>
    <x v="31"/>
    <x v="1138"/>
    <x v="0"/>
    <x v="0"/>
    <x v="0"/>
    <x v="1656"/>
    <x v="1657"/>
    <x v="0"/>
    <x v="170"/>
    <x v="0"/>
    <x v="27"/>
    <x v="2"/>
    <x v="1173"/>
    <x v="4"/>
    <x v="27"/>
    <x v="1657"/>
    <x v="1656"/>
  </r>
  <r>
    <x v="1658"/>
    <x v="1658"/>
    <x v="1656"/>
    <x v="12"/>
    <x v="1139"/>
    <x v="0"/>
    <x v="0"/>
    <x v="0"/>
    <x v="1657"/>
    <x v="1658"/>
    <x v="0"/>
    <x v="329"/>
    <x v="0"/>
    <x v="27"/>
    <x v="88"/>
    <x v="1174"/>
    <x v="4"/>
    <x v="27"/>
    <x v="1658"/>
    <x v="1657"/>
  </r>
  <r>
    <x v="1659"/>
    <x v="1659"/>
    <x v="1657"/>
    <x v="2"/>
    <x v="1140"/>
    <x v="0"/>
    <x v="1"/>
    <x v="1"/>
    <x v="1658"/>
    <x v="1659"/>
    <x v="0"/>
    <x v="43"/>
    <x v="0"/>
    <x v="27"/>
    <x v="40"/>
    <x v="1175"/>
    <x v="4"/>
    <x v="27"/>
    <x v="1659"/>
    <x v="1658"/>
  </r>
  <r>
    <x v="1660"/>
    <x v="1660"/>
    <x v="1658"/>
    <x v="277"/>
    <x v="1141"/>
    <x v="0"/>
    <x v="13"/>
    <x v="3"/>
    <x v="1659"/>
    <x v="1660"/>
    <x v="0"/>
    <x v="17"/>
    <x v="0"/>
    <x v="27"/>
    <x v="214"/>
    <x v="676"/>
    <x v="4"/>
    <x v="27"/>
    <x v="1660"/>
    <x v="1659"/>
  </r>
  <r>
    <x v="1661"/>
    <x v="1661"/>
    <x v="1659"/>
    <x v="278"/>
    <x v="1142"/>
    <x v="0"/>
    <x v="15"/>
    <x v="3"/>
    <x v="1660"/>
    <x v="1661"/>
    <x v="0"/>
    <x v="21"/>
    <x v="0"/>
    <x v="27"/>
    <x v="33"/>
    <x v="1176"/>
    <x v="4"/>
    <x v="27"/>
    <x v="1661"/>
    <x v="1660"/>
  </r>
  <r>
    <x v="1662"/>
    <x v="1662"/>
    <x v="1660"/>
    <x v="6"/>
    <x v="1143"/>
    <x v="0"/>
    <x v="0"/>
    <x v="0"/>
    <x v="1661"/>
    <x v="1662"/>
    <x v="0"/>
    <x v="95"/>
    <x v="0"/>
    <x v="27"/>
    <x v="33"/>
    <x v="1177"/>
    <x v="4"/>
    <x v="27"/>
    <x v="1662"/>
    <x v="1661"/>
  </r>
  <r>
    <x v="1663"/>
    <x v="1663"/>
    <x v="1661"/>
    <x v="28"/>
    <x v="1144"/>
    <x v="0"/>
    <x v="0"/>
    <x v="0"/>
    <x v="1662"/>
    <x v="1663"/>
    <x v="0"/>
    <x v="58"/>
    <x v="0"/>
    <x v="27"/>
    <x v="29"/>
    <x v="1178"/>
    <x v="4"/>
    <x v="27"/>
    <x v="1663"/>
    <x v="1662"/>
  </r>
  <r>
    <x v="1664"/>
    <x v="1664"/>
    <x v="1662"/>
    <x v="30"/>
    <x v="1145"/>
    <x v="0"/>
    <x v="0"/>
    <x v="0"/>
    <x v="1663"/>
    <x v="1664"/>
    <x v="0"/>
    <x v="30"/>
    <x v="0"/>
    <x v="27"/>
    <x v="108"/>
    <x v="1179"/>
    <x v="4"/>
    <x v="27"/>
    <x v="1664"/>
    <x v="1663"/>
  </r>
  <r>
    <x v="1665"/>
    <x v="1665"/>
    <x v="1663"/>
    <x v="8"/>
    <x v="1146"/>
    <x v="0"/>
    <x v="0"/>
    <x v="0"/>
    <x v="1664"/>
    <x v="1665"/>
    <x v="0"/>
    <x v="251"/>
    <x v="0"/>
    <x v="27"/>
    <x v="17"/>
    <x v="1180"/>
    <x v="4"/>
    <x v="27"/>
    <x v="1665"/>
    <x v="1664"/>
  </r>
  <r>
    <x v="1666"/>
    <x v="1666"/>
    <x v="1664"/>
    <x v="30"/>
    <x v="1147"/>
    <x v="0"/>
    <x v="0"/>
    <x v="0"/>
    <x v="1665"/>
    <x v="1666"/>
    <x v="0"/>
    <x v="15"/>
    <x v="0"/>
    <x v="27"/>
    <x v="164"/>
    <x v="1181"/>
    <x v="4"/>
    <x v="27"/>
    <x v="1666"/>
    <x v="1665"/>
  </r>
  <r>
    <x v="1667"/>
    <x v="1667"/>
    <x v="1665"/>
    <x v="104"/>
    <x v="1148"/>
    <x v="0"/>
    <x v="0"/>
    <x v="0"/>
    <x v="1666"/>
    <x v="1667"/>
    <x v="0"/>
    <x v="141"/>
    <x v="0"/>
    <x v="27"/>
    <x v="37"/>
    <x v="1182"/>
    <x v="4"/>
    <x v="27"/>
    <x v="1667"/>
    <x v="1666"/>
  </r>
  <r>
    <x v="1668"/>
    <x v="1668"/>
    <x v="1666"/>
    <x v="6"/>
    <x v="1143"/>
    <x v="0"/>
    <x v="0"/>
    <x v="0"/>
    <x v="1667"/>
    <x v="1668"/>
    <x v="0"/>
    <x v="318"/>
    <x v="0"/>
    <x v="27"/>
    <x v="33"/>
    <x v="1183"/>
    <x v="4"/>
    <x v="27"/>
    <x v="1668"/>
    <x v="1667"/>
  </r>
  <r>
    <x v="1669"/>
    <x v="1669"/>
    <x v="1667"/>
    <x v="13"/>
    <x v="1149"/>
    <x v="0"/>
    <x v="0"/>
    <x v="0"/>
    <x v="1668"/>
    <x v="1669"/>
    <x v="0"/>
    <x v="47"/>
    <x v="0"/>
    <x v="27"/>
    <x v="49"/>
    <x v="399"/>
    <x v="4"/>
    <x v="27"/>
    <x v="1669"/>
    <x v="1668"/>
  </r>
  <r>
    <x v="1670"/>
    <x v="1670"/>
    <x v="1668"/>
    <x v="28"/>
    <x v="772"/>
    <x v="0"/>
    <x v="0"/>
    <x v="0"/>
    <x v="1669"/>
    <x v="1670"/>
    <x v="0"/>
    <x v="23"/>
    <x v="0"/>
    <x v="27"/>
    <x v="33"/>
    <x v="1184"/>
    <x v="4"/>
    <x v="27"/>
    <x v="1670"/>
    <x v="1669"/>
  </r>
  <r>
    <x v="1671"/>
    <x v="1671"/>
    <x v="1669"/>
    <x v="13"/>
    <x v="1150"/>
    <x v="0"/>
    <x v="0"/>
    <x v="0"/>
    <x v="1670"/>
    <x v="1671"/>
    <x v="0"/>
    <x v="99"/>
    <x v="0"/>
    <x v="27"/>
    <x v="7"/>
    <x v="1185"/>
    <x v="4"/>
    <x v="27"/>
    <x v="1671"/>
    <x v="1670"/>
  </r>
  <r>
    <x v="1672"/>
    <x v="1672"/>
    <x v="1670"/>
    <x v="180"/>
    <x v="1151"/>
    <x v="0"/>
    <x v="0"/>
    <x v="0"/>
    <x v="1671"/>
    <x v="1672"/>
    <x v="0"/>
    <x v="72"/>
    <x v="0"/>
    <x v="27"/>
    <x v="40"/>
    <x v="1186"/>
    <x v="4"/>
    <x v="27"/>
    <x v="1672"/>
    <x v="1671"/>
  </r>
  <r>
    <x v="1673"/>
    <x v="1673"/>
    <x v="1671"/>
    <x v="190"/>
    <x v="1152"/>
    <x v="0"/>
    <x v="0"/>
    <x v="0"/>
    <x v="1672"/>
    <x v="1673"/>
    <x v="0"/>
    <x v="211"/>
    <x v="0"/>
    <x v="27"/>
    <x v="30"/>
    <x v="1187"/>
    <x v="4"/>
    <x v="27"/>
    <x v="1673"/>
    <x v="1672"/>
  </r>
  <r>
    <x v="1674"/>
    <x v="1674"/>
    <x v="1672"/>
    <x v="10"/>
    <x v="413"/>
    <x v="0"/>
    <x v="0"/>
    <x v="0"/>
    <x v="1673"/>
    <x v="1674"/>
    <x v="0"/>
    <x v="116"/>
    <x v="0"/>
    <x v="27"/>
    <x v="180"/>
    <x v="1188"/>
    <x v="4"/>
    <x v="27"/>
    <x v="1674"/>
    <x v="1673"/>
  </r>
  <r>
    <x v="1675"/>
    <x v="1675"/>
    <x v="1673"/>
    <x v="28"/>
    <x v="1153"/>
    <x v="0"/>
    <x v="0"/>
    <x v="0"/>
    <x v="1674"/>
    <x v="1675"/>
    <x v="0"/>
    <x v="69"/>
    <x v="0"/>
    <x v="27"/>
    <x v="0"/>
    <x v="208"/>
    <x v="4"/>
    <x v="27"/>
    <x v="1675"/>
    <x v="1674"/>
  </r>
  <r>
    <x v="1676"/>
    <x v="1676"/>
    <x v="1674"/>
    <x v="9"/>
    <x v="1154"/>
    <x v="0"/>
    <x v="0"/>
    <x v="0"/>
    <x v="1675"/>
    <x v="1676"/>
    <x v="0"/>
    <x v="288"/>
    <x v="0"/>
    <x v="27"/>
    <x v="41"/>
    <x v="1189"/>
    <x v="4"/>
    <x v="27"/>
    <x v="1676"/>
    <x v="1675"/>
  </r>
  <r>
    <x v="1677"/>
    <x v="1677"/>
    <x v="1675"/>
    <x v="12"/>
    <x v="1155"/>
    <x v="0"/>
    <x v="3"/>
    <x v="3"/>
    <x v="1676"/>
    <x v="1677"/>
    <x v="0"/>
    <x v="288"/>
    <x v="0"/>
    <x v="27"/>
    <x v="20"/>
    <x v="1190"/>
    <x v="4"/>
    <x v="27"/>
    <x v="1677"/>
    <x v="1676"/>
  </r>
  <r>
    <x v="1678"/>
    <x v="1678"/>
    <x v="1676"/>
    <x v="15"/>
    <x v="702"/>
    <x v="0"/>
    <x v="0"/>
    <x v="0"/>
    <x v="1677"/>
    <x v="1678"/>
    <x v="0"/>
    <x v="72"/>
    <x v="0"/>
    <x v="27"/>
    <x v="90"/>
    <x v="1191"/>
    <x v="4"/>
    <x v="27"/>
    <x v="1678"/>
    <x v="1677"/>
  </r>
  <r>
    <x v="1679"/>
    <x v="1679"/>
    <x v="1677"/>
    <x v="13"/>
    <x v="98"/>
    <x v="0"/>
    <x v="0"/>
    <x v="0"/>
    <x v="1678"/>
    <x v="1679"/>
    <x v="0"/>
    <x v="66"/>
    <x v="0"/>
    <x v="27"/>
    <x v="215"/>
    <x v="368"/>
    <x v="4"/>
    <x v="27"/>
    <x v="1679"/>
    <x v="1678"/>
  </r>
  <r>
    <x v="1680"/>
    <x v="1680"/>
    <x v="1678"/>
    <x v="28"/>
    <x v="1156"/>
    <x v="0"/>
    <x v="0"/>
    <x v="0"/>
    <x v="1679"/>
    <x v="1680"/>
    <x v="0"/>
    <x v="20"/>
    <x v="0"/>
    <x v="27"/>
    <x v="90"/>
    <x v="1192"/>
    <x v="4"/>
    <x v="27"/>
    <x v="1680"/>
    <x v="1679"/>
  </r>
  <r>
    <x v="1681"/>
    <x v="1681"/>
    <x v="1679"/>
    <x v="99"/>
    <x v="1157"/>
    <x v="3"/>
    <x v="0"/>
    <x v="0"/>
    <x v="1680"/>
    <x v="1681"/>
    <x v="0"/>
    <x v="330"/>
    <x v="1"/>
    <x v="28"/>
    <x v="7"/>
    <x v="1193"/>
    <x v="4"/>
    <x v="28"/>
    <x v="1681"/>
    <x v="1680"/>
  </r>
  <r>
    <x v="1682"/>
    <x v="1682"/>
    <x v="1680"/>
    <x v="12"/>
    <x v="117"/>
    <x v="3"/>
    <x v="0"/>
    <x v="0"/>
    <x v="1681"/>
    <x v="1682"/>
    <x v="0"/>
    <x v="78"/>
    <x v="1"/>
    <x v="28"/>
    <x v="50"/>
    <x v="121"/>
    <x v="4"/>
    <x v="28"/>
    <x v="1682"/>
    <x v="1681"/>
  </r>
  <r>
    <x v="1683"/>
    <x v="1683"/>
    <x v="1681"/>
    <x v="8"/>
    <x v="1158"/>
    <x v="3"/>
    <x v="6"/>
    <x v="3"/>
    <x v="1682"/>
    <x v="1683"/>
    <x v="0"/>
    <x v="73"/>
    <x v="1"/>
    <x v="28"/>
    <x v="66"/>
    <x v="1194"/>
    <x v="4"/>
    <x v="28"/>
    <x v="1683"/>
    <x v="1682"/>
  </r>
  <r>
    <x v="1684"/>
    <x v="1684"/>
    <x v="1682"/>
    <x v="6"/>
    <x v="1159"/>
    <x v="3"/>
    <x v="0"/>
    <x v="0"/>
    <x v="1683"/>
    <x v="1684"/>
    <x v="0"/>
    <x v="21"/>
    <x v="1"/>
    <x v="28"/>
    <x v="15"/>
    <x v="1195"/>
    <x v="4"/>
    <x v="28"/>
    <x v="1684"/>
    <x v="1683"/>
  </r>
  <r>
    <x v="1685"/>
    <x v="1685"/>
    <x v="1683"/>
    <x v="18"/>
    <x v="175"/>
    <x v="3"/>
    <x v="0"/>
    <x v="0"/>
    <x v="1684"/>
    <x v="1685"/>
    <x v="0"/>
    <x v="41"/>
    <x v="1"/>
    <x v="28"/>
    <x v="33"/>
    <x v="1196"/>
    <x v="4"/>
    <x v="28"/>
    <x v="1685"/>
    <x v="1684"/>
  </r>
  <r>
    <x v="1686"/>
    <x v="1686"/>
    <x v="1684"/>
    <x v="10"/>
    <x v="461"/>
    <x v="3"/>
    <x v="5"/>
    <x v="5"/>
    <x v="1685"/>
    <x v="1686"/>
    <x v="0"/>
    <x v="29"/>
    <x v="1"/>
    <x v="28"/>
    <x v="50"/>
    <x v="656"/>
    <x v="4"/>
    <x v="28"/>
    <x v="1686"/>
    <x v="1685"/>
  </r>
  <r>
    <x v="1687"/>
    <x v="1687"/>
    <x v="1685"/>
    <x v="3"/>
    <x v="1160"/>
    <x v="3"/>
    <x v="0"/>
    <x v="0"/>
    <x v="1686"/>
    <x v="1687"/>
    <x v="0"/>
    <x v="70"/>
    <x v="1"/>
    <x v="28"/>
    <x v="134"/>
    <x v="1197"/>
    <x v="4"/>
    <x v="28"/>
    <x v="1687"/>
    <x v="1686"/>
  </r>
  <r>
    <x v="1688"/>
    <x v="1688"/>
    <x v="1686"/>
    <x v="23"/>
    <x v="1161"/>
    <x v="3"/>
    <x v="0"/>
    <x v="0"/>
    <x v="1687"/>
    <x v="1688"/>
    <x v="0"/>
    <x v="63"/>
    <x v="1"/>
    <x v="28"/>
    <x v="156"/>
    <x v="1198"/>
    <x v="4"/>
    <x v="28"/>
    <x v="1688"/>
    <x v="1687"/>
  </r>
  <r>
    <x v="1689"/>
    <x v="1689"/>
    <x v="1687"/>
    <x v="262"/>
    <x v="1162"/>
    <x v="3"/>
    <x v="0"/>
    <x v="0"/>
    <x v="1688"/>
    <x v="1689"/>
    <x v="0"/>
    <x v="25"/>
    <x v="1"/>
    <x v="28"/>
    <x v="8"/>
    <x v="1199"/>
    <x v="4"/>
    <x v="28"/>
    <x v="1689"/>
    <x v="1688"/>
  </r>
  <r>
    <x v="1690"/>
    <x v="1690"/>
    <x v="1688"/>
    <x v="30"/>
    <x v="1163"/>
    <x v="3"/>
    <x v="0"/>
    <x v="0"/>
    <x v="1689"/>
    <x v="1690"/>
    <x v="0"/>
    <x v="202"/>
    <x v="1"/>
    <x v="28"/>
    <x v="78"/>
    <x v="1200"/>
    <x v="4"/>
    <x v="28"/>
    <x v="1690"/>
    <x v="1689"/>
  </r>
  <r>
    <x v="1691"/>
    <x v="1691"/>
    <x v="1689"/>
    <x v="11"/>
    <x v="1164"/>
    <x v="3"/>
    <x v="0"/>
    <x v="0"/>
    <x v="1690"/>
    <x v="1691"/>
    <x v="0"/>
    <x v="44"/>
    <x v="1"/>
    <x v="28"/>
    <x v="69"/>
    <x v="1201"/>
    <x v="4"/>
    <x v="28"/>
    <x v="1691"/>
    <x v="1690"/>
  </r>
  <r>
    <x v="1692"/>
    <x v="1692"/>
    <x v="1690"/>
    <x v="10"/>
    <x v="1165"/>
    <x v="3"/>
    <x v="0"/>
    <x v="0"/>
    <x v="1691"/>
    <x v="1692"/>
    <x v="0"/>
    <x v="41"/>
    <x v="1"/>
    <x v="28"/>
    <x v="216"/>
    <x v="1202"/>
    <x v="4"/>
    <x v="28"/>
    <x v="1692"/>
    <x v="1691"/>
  </r>
  <r>
    <x v="1693"/>
    <x v="1693"/>
    <x v="1691"/>
    <x v="9"/>
    <x v="668"/>
    <x v="3"/>
    <x v="1"/>
    <x v="1"/>
    <x v="1692"/>
    <x v="1693"/>
    <x v="0"/>
    <x v="22"/>
    <x v="1"/>
    <x v="28"/>
    <x v="114"/>
    <x v="431"/>
    <x v="4"/>
    <x v="28"/>
    <x v="1693"/>
    <x v="1692"/>
  </r>
  <r>
    <x v="1694"/>
    <x v="1694"/>
    <x v="1692"/>
    <x v="3"/>
    <x v="139"/>
    <x v="3"/>
    <x v="0"/>
    <x v="0"/>
    <x v="1693"/>
    <x v="1694"/>
    <x v="0"/>
    <x v="29"/>
    <x v="1"/>
    <x v="28"/>
    <x v="50"/>
    <x v="144"/>
    <x v="4"/>
    <x v="28"/>
    <x v="1694"/>
    <x v="1693"/>
  </r>
  <r>
    <x v="1695"/>
    <x v="1695"/>
    <x v="1693"/>
    <x v="14"/>
    <x v="1166"/>
    <x v="3"/>
    <x v="0"/>
    <x v="0"/>
    <x v="1694"/>
    <x v="1695"/>
    <x v="0"/>
    <x v="23"/>
    <x v="1"/>
    <x v="28"/>
    <x v="81"/>
    <x v="1203"/>
    <x v="4"/>
    <x v="28"/>
    <x v="1695"/>
    <x v="1694"/>
  </r>
  <r>
    <x v="1696"/>
    <x v="1696"/>
    <x v="1694"/>
    <x v="82"/>
    <x v="117"/>
    <x v="3"/>
    <x v="0"/>
    <x v="0"/>
    <x v="1695"/>
    <x v="1696"/>
    <x v="0"/>
    <x v="78"/>
    <x v="1"/>
    <x v="28"/>
    <x v="50"/>
    <x v="121"/>
    <x v="4"/>
    <x v="28"/>
    <x v="1696"/>
    <x v="1695"/>
  </r>
  <r>
    <x v="1697"/>
    <x v="1697"/>
    <x v="1695"/>
    <x v="78"/>
    <x v="1167"/>
    <x v="3"/>
    <x v="0"/>
    <x v="0"/>
    <x v="1696"/>
    <x v="1697"/>
    <x v="0"/>
    <x v="19"/>
    <x v="1"/>
    <x v="28"/>
    <x v="68"/>
    <x v="1204"/>
    <x v="4"/>
    <x v="28"/>
    <x v="1697"/>
    <x v="1696"/>
  </r>
  <r>
    <x v="1698"/>
    <x v="1698"/>
    <x v="1696"/>
    <x v="152"/>
    <x v="117"/>
    <x v="3"/>
    <x v="0"/>
    <x v="0"/>
    <x v="1697"/>
    <x v="1698"/>
    <x v="0"/>
    <x v="78"/>
    <x v="1"/>
    <x v="28"/>
    <x v="50"/>
    <x v="121"/>
    <x v="4"/>
    <x v="28"/>
    <x v="1698"/>
    <x v="1697"/>
  </r>
  <r>
    <x v="1699"/>
    <x v="1699"/>
    <x v="1697"/>
    <x v="279"/>
    <x v="1168"/>
    <x v="3"/>
    <x v="0"/>
    <x v="0"/>
    <x v="1698"/>
    <x v="1699"/>
    <x v="0"/>
    <x v="80"/>
    <x v="1"/>
    <x v="28"/>
    <x v="65"/>
    <x v="1205"/>
    <x v="4"/>
    <x v="28"/>
    <x v="1699"/>
    <x v="1698"/>
  </r>
  <r>
    <x v="1700"/>
    <x v="1700"/>
    <x v="1698"/>
    <x v="22"/>
    <x v="1169"/>
    <x v="3"/>
    <x v="0"/>
    <x v="0"/>
    <x v="1699"/>
    <x v="1700"/>
    <x v="0"/>
    <x v="1"/>
    <x v="1"/>
    <x v="28"/>
    <x v="73"/>
    <x v="1206"/>
    <x v="4"/>
    <x v="28"/>
    <x v="1700"/>
    <x v="1699"/>
  </r>
  <r>
    <x v="1701"/>
    <x v="1701"/>
    <x v="1699"/>
    <x v="280"/>
    <x v="115"/>
    <x v="2"/>
    <x v="0"/>
    <x v="0"/>
    <x v="1700"/>
    <x v="1701"/>
    <x v="0"/>
    <x v="84"/>
    <x v="1"/>
    <x v="28"/>
    <x v="50"/>
    <x v="144"/>
    <x v="4"/>
    <x v="28"/>
    <x v="1701"/>
    <x v="1700"/>
  </r>
  <r>
    <x v="1702"/>
    <x v="1702"/>
    <x v="1700"/>
    <x v="281"/>
    <x v="116"/>
    <x v="2"/>
    <x v="0"/>
    <x v="0"/>
    <x v="1701"/>
    <x v="1702"/>
    <x v="0"/>
    <x v="29"/>
    <x v="1"/>
    <x v="28"/>
    <x v="50"/>
    <x v="120"/>
    <x v="4"/>
    <x v="28"/>
    <x v="1702"/>
    <x v="1701"/>
  </r>
  <r>
    <x v="1703"/>
    <x v="1703"/>
    <x v="1701"/>
    <x v="10"/>
    <x v="152"/>
    <x v="2"/>
    <x v="0"/>
    <x v="0"/>
    <x v="1702"/>
    <x v="1703"/>
    <x v="0"/>
    <x v="84"/>
    <x v="1"/>
    <x v="28"/>
    <x v="60"/>
    <x v="156"/>
    <x v="4"/>
    <x v="28"/>
    <x v="1703"/>
    <x v="1702"/>
  </r>
  <r>
    <x v="1704"/>
    <x v="1704"/>
    <x v="1702"/>
    <x v="13"/>
    <x v="1170"/>
    <x v="2"/>
    <x v="0"/>
    <x v="0"/>
    <x v="1703"/>
    <x v="1704"/>
    <x v="0"/>
    <x v="202"/>
    <x v="1"/>
    <x v="28"/>
    <x v="187"/>
    <x v="1207"/>
    <x v="4"/>
    <x v="28"/>
    <x v="1704"/>
    <x v="1703"/>
  </r>
  <r>
    <x v="1705"/>
    <x v="1705"/>
    <x v="1703"/>
    <x v="13"/>
    <x v="117"/>
    <x v="2"/>
    <x v="0"/>
    <x v="0"/>
    <x v="1704"/>
    <x v="1705"/>
    <x v="0"/>
    <x v="78"/>
    <x v="1"/>
    <x v="28"/>
    <x v="50"/>
    <x v="121"/>
    <x v="4"/>
    <x v="28"/>
    <x v="1705"/>
    <x v="1704"/>
  </r>
  <r>
    <x v="1706"/>
    <x v="1706"/>
    <x v="1704"/>
    <x v="62"/>
    <x v="117"/>
    <x v="2"/>
    <x v="12"/>
    <x v="3"/>
    <x v="1705"/>
    <x v="1706"/>
    <x v="0"/>
    <x v="78"/>
    <x v="1"/>
    <x v="28"/>
    <x v="50"/>
    <x v="121"/>
    <x v="4"/>
    <x v="28"/>
    <x v="1706"/>
    <x v="1705"/>
  </r>
  <r>
    <x v="1707"/>
    <x v="1707"/>
    <x v="1705"/>
    <x v="10"/>
    <x v="1171"/>
    <x v="2"/>
    <x v="0"/>
    <x v="0"/>
    <x v="1706"/>
    <x v="1707"/>
    <x v="0"/>
    <x v="82"/>
    <x v="1"/>
    <x v="28"/>
    <x v="54"/>
    <x v="1208"/>
    <x v="4"/>
    <x v="28"/>
    <x v="1707"/>
    <x v="1706"/>
  </r>
  <r>
    <x v="1708"/>
    <x v="1708"/>
    <x v="1706"/>
    <x v="39"/>
    <x v="117"/>
    <x v="2"/>
    <x v="0"/>
    <x v="0"/>
    <x v="1707"/>
    <x v="1708"/>
    <x v="0"/>
    <x v="78"/>
    <x v="1"/>
    <x v="28"/>
    <x v="50"/>
    <x v="121"/>
    <x v="4"/>
    <x v="28"/>
    <x v="1708"/>
    <x v="1707"/>
  </r>
  <r>
    <x v="1709"/>
    <x v="1709"/>
    <x v="1707"/>
    <x v="257"/>
    <x v="1079"/>
    <x v="2"/>
    <x v="0"/>
    <x v="0"/>
    <x v="1708"/>
    <x v="1709"/>
    <x v="0"/>
    <x v="80"/>
    <x v="1"/>
    <x v="28"/>
    <x v="62"/>
    <x v="1209"/>
    <x v="4"/>
    <x v="28"/>
    <x v="1709"/>
    <x v="1708"/>
  </r>
  <r>
    <x v="1710"/>
    <x v="1710"/>
    <x v="1708"/>
    <x v="10"/>
    <x v="1172"/>
    <x v="2"/>
    <x v="12"/>
    <x v="3"/>
    <x v="1709"/>
    <x v="1710"/>
    <x v="0"/>
    <x v="29"/>
    <x v="1"/>
    <x v="28"/>
    <x v="60"/>
    <x v="441"/>
    <x v="4"/>
    <x v="28"/>
    <x v="1710"/>
    <x v="1709"/>
  </r>
  <r>
    <x v="1711"/>
    <x v="1711"/>
    <x v="1709"/>
    <x v="3"/>
    <x v="1121"/>
    <x v="2"/>
    <x v="0"/>
    <x v="0"/>
    <x v="1710"/>
    <x v="1711"/>
    <x v="0"/>
    <x v="84"/>
    <x v="1"/>
    <x v="28"/>
    <x v="57"/>
    <x v="1210"/>
    <x v="4"/>
    <x v="28"/>
    <x v="1711"/>
    <x v="1710"/>
  </r>
  <r>
    <x v="1712"/>
    <x v="1712"/>
    <x v="1710"/>
    <x v="10"/>
    <x v="117"/>
    <x v="2"/>
    <x v="0"/>
    <x v="0"/>
    <x v="1711"/>
    <x v="1712"/>
    <x v="0"/>
    <x v="78"/>
    <x v="1"/>
    <x v="28"/>
    <x v="50"/>
    <x v="121"/>
    <x v="4"/>
    <x v="28"/>
    <x v="1712"/>
    <x v="1711"/>
  </r>
  <r>
    <x v="1713"/>
    <x v="1713"/>
    <x v="1711"/>
    <x v="9"/>
    <x v="155"/>
    <x v="2"/>
    <x v="0"/>
    <x v="0"/>
    <x v="1712"/>
    <x v="1713"/>
    <x v="0"/>
    <x v="29"/>
    <x v="1"/>
    <x v="28"/>
    <x v="53"/>
    <x v="73"/>
    <x v="4"/>
    <x v="28"/>
    <x v="1713"/>
    <x v="1712"/>
  </r>
  <r>
    <x v="1714"/>
    <x v="1714"/>
    <x v="1712"/>
    <x v="31"/>
    <x v="1173"/>
    <x v="2"/>
    <x v="0"/>
    <x v="0"/>
    <x v="1713"/>
    <x v="1714"/>
    <x v="0"/>
    <x v="57"/>
    <x v="1"/>
    <x v="28"/>
    <x v="59"/>
    <x v="1211"/>
    <x v="4"/>
    <x v="28"/>
    <x v="1714"/>
    <x v="1713"/>
  </r>
  <r>
    <x v="1715"/>
    <x v="1715"/>
    <x v="1713"/>
    <x v="10"/>
    <x v="143"/>
    <x v="2"/>
    <x v="0"/>
    <x v="0"/>
    <x v="1714"/>
    <x v="1715"/>
    <x v="0"/>
    <x v="84"/>
    <x v="1"/>
    <x v="28"/>
    <x v="50"/>
    <x v="148"/>
    <x v="4"/>
    <x v="28"/>
    <x v="1715"/>
    <x v="1714"/>
  </r>
  <r>
    <x v="1716"/>
    <x v="1716"/>
    <x v="1714"/>
    <x v="13"/>
    <x v="403"/>
    <x v="2"/>
    <x v="0"/>
    <x v="0"/>
    <x v="1715"/>
    <x v="1716"/>
    <x v="0"/>
    <x v="83"/>
    <x v="1"/>
    <x v="28"/>
    <x v="59"/>
    <x v="73"/>
    <x v="4"/>
    <x v="28"/>
    <x v="1716"/>
    <x v="1715"/>
  </r>
  <r>
    <x v="1717"/>
    <x v="1717"/>
    <x v="1715"/>
    <x v="282"/>
    <x v="1174"/>
    <x v="2"/>
    <x v="0"/>
    <x v="0"/>
    <x v="1716"/>
    <x v="1717"/>
    <x v="0"/>
    <x v="14"/>
    <x v="1"/>
    <x v="28"/>
    <x v="152"/>
    <x v="1212"/>
    <x v="4"/>
    <x v="28"/>
    <x v="1717"/>
    <x v="1716"/>
  </r>
  <r>
    <x v="1718"/>
    <x v="1718"/>
    <x v="1716"/>
    <x v="19"/>
    <x v="735"/>
    <x v="2"/>
    <x v="0"/>
    <x v="0"/>
    <x v="1717"/>
    <x v="1718"/>
    <x v="0"/>
    <x v="84"/>
    <x v="1"/>
    <x v="28"/>
    <x v="50"/>
    <x v="822"/>
    <x v="4"/>
    <x v="28"/>
    <x v="1718"/>
    <x v="1717"/>
  </r>
  <r>
    <x v="1719"/>
    <x v="1719"/>
    <x v="1717"/>
    <x v="23"/>
    <x v="428"/>
    <x v="2"/>
    <x v="0"/>
    <x v="0"/>
    <x v="1718"/>
    <x v="1719"/>
    <x v="0"/>
    <x v="83"/>
    <x v="1"/>
    <x v="28"/>
    <x v="60"/>
    <x v="123"/>
    <x v="4"/>
    <x v="28"/>
    <x v="1719"/>
    <x v="1718"/>
  </r>
  <r>
    <x v="1720"/>
    <x v="1720"/>
    <x v="1718"/>
    <x v="23"/>
    <x v="1175"/>
    <x v="2"/>
    <x v="0"/>
    <x v="0"/>
    <x v="1719"/>
    <x v="1720"/>
    <x v="0"/>
    <x v="22"/>
    <x v="1"/>
    <x v="28"/>
    <x v="52"/>
    <x v="1213"/>
    <x v="4"/>
    <x v="28"/>
    <x v="1720"/>
    <x v="1719"/>
  </r>
  <r>
    <x v="1721"/>
    <x v="1721"/>
    <x v="1719"/>
    <x v="10"/>
    <x v="117"/>
    <x v="2"/>
    <x v="0"/>
    <x v="0"/>
    <x v="1720"/>
    <x v="1721"/>
    <x v="0"/>
    <x v="78"/>
    <x v="1"/>
    <x v="28"/>
    <x v="50"/>
    <x v="121"/>
    <x v="4"/>
    <x v="28"/>
    <x v="1721"/>
    <x v="1720"/>
  </r>
  <r>
    <x v="1722"/>
    <x v="1722"/>
    <x v="1720"/>
    <x v="283"/>
    <x v="116"/>
    <x v="2"/>
    <x v="0"/>
    <x v="0"/>
    <x v="1721"/>
    <x v="1722"/>
    <x v="0"/>
    <x v="29"/>
    <x v="1"/>
    <x v="28"/>
    <x v="50"/>
    <x v="120"/>
    <x v="4"/>
    <x v="28"/>
    <x v="1722"/>
    <x v="1721"/>
  </r>
  <r>
    <x v="1723"/>
    <x v="1723"/>
    <x v="1721"/>
    <x v="3"/>
    <x v="1084"/>
    <x v="2"/>
    <x v="0"/>
    <x v="0"/>
    <x v="1722"/>
    <x v="1723"/>
    <x v="0"/>
    <x v="83"/>
    <x v="1"/>
    <x v="28"/>
    <x v="113"/>
    <x v="1214"/>
    <x v="4"/>
    <x v="28"/>
    <x v="1723"/>
    <x v="1722"/>
  </r>
  <r>
    <x v="1724"/>
    <x v="1724"/>
    <x v="1722"/>
    <x v="12"/>
    <x v="428"/>
    <x v="2"/>
    <x v="0"/>
    <x v="0"/>
    <x v="1723"/>
    <x v="1724"/>
    <x v="0"/>
    <x v="80"/>
    <x v="1"/>
    <x v="28"/>
    <x v="60"/>
    <x v="435"/>
    <x v="4"/>
    <x v="28"/>
    <x v="1724"/>
    <x v="1723"/>
  </r>
  <r>
    <x v="1725"/>
    <x v="1725"/>
    <x v="1723"/>
    <x v="62"/>
    <x v="145"/>
    <x v="2"/>
    <x v="0"/>
    <x v="0"/>
    <x v="1724"/>
    <x v="1725"/>
    <x v="0"/>
    <x v="82"/>
    <x v="1"/>
    <x v="28"/>
    <x v="54"/>
    <x v="1215"/>
    <x v="4"/>
    <x v="28"/>
    <x v="1725"/>
    <x v="1724"/>
  </r>
  <r>
    <x v="1726"/>
    <x v="1726"/>
    <x v="1724"/>
    <x v="115"/>
    <x v="1176"/>
    <x v="2"/>
    <x v="0"/>
    <x v="0"/>
    <x v="1725"/>
    <x v="1726"/>
    <x v="0"/>
    <x v="38"/>
    <x v="1"/>
    <x v="28"/>
    <x v="122"/>
    <x v="1216"/>
    <x v="4"/>
    <x v="28"/>
    <x v="1726"/>
    <x v="1725"/>
  </r>
  <r>
    <x v="1727"/>
    <x v="1727"/>
    <x v="1725"/>
    <x v="9"/>
    <x v="116"/>
    <x v="2"/>
    <x v="1"/>
    <x v="1"/>
    <x v="1726"/>
    <x v="1727"/>
    <x v="0"/>
    <x v="29"/>
    <x v="1"/>
    <x v="28"/>
    <x v="50"/>
    <x v="120"/>
    <x v="4"/>
    <x v="28"/>
    <x v="1727"/>
    <x v="1726"/>
  </r>
  <r>
    <x v="1728"/>
    <x v="1728"/>
    <x v="1726"/>
    <x v="21"/>
    <x v="1177"/>
    <x v="2"/>
    <x v="0"/>
    <x v="0"/>
    <x v="1727"/>
    <x v="1728"/>
    <x v="0"/>
    <x v="63"/>
    <x v="1"/>
    <x v="28"/>
    <x v="149"/>
    <x v="1217"/>
    <x v="4"/>
    <x v="28"/>
    <x v="1728"/>
    <x v="1727"/>
  </r>
  <r>
    <x v="1729"/>
    <x v="1729"/>
    <x v="1727"/>
    <x v="3"/>
    <x v="117"/>
    <x v="2"/>
    <x v="0"/>
    <x v="0"/>
    <x v="1728"/>
    <x v="1729"/>
    <x v="0"/>
    <x v="78"/>
    <x v="1"/>
    <x v="28"/>
    <x v="50"/>
    <x v="121"/>
    <x v="4"/>
    <x v="28"/>
    <x v="1729"/>
    <x v="1728"/>
  </r>
  <r>
    <x v="1730"/>
    <x v="1730"/>
    <x v="1728"/>
    <x v="9"/>
    <x v="117"/>
    <x v="2"/>
    <x v="0"/>
    <x v="0"/>
    <x v="1729"/>
    <x v="1730"/>
    <x v="0"/>
    <x v="78"/>
    <x v="1"/>
    <x v="28"/>
    <x v="50"/>
    <x v="121"/>
    <x v="4"/>
    <x v="28"/>
    <x v="1730"/>
    <x v="1729"/>
  </r>
  <r>
    <x v="1731"/>
    <x v="1731"/>
    <x v="1729"/>
    <x v="28"/>
    <x v="117"/>
    <x v="2"/>
    <x v="0"/>
    <x v="0"/>
    <x v="1730"/>
    <x v="1731"/>
    <x v="0"/>
    <x v="78"/>
    <x v="1"/>
    <x v="28"/>
    <x v="50"/>
    <x v="121"/>
    <x v="4"/>
    <x v="28"/>
    <x v="1731"/>
    <x v="1730"/>
  </r>
  <r>
    <x v="1732"/>
    <x v="1732"/>
    <x v="1730"/>
    <x v="23"/>
    <x v="117"/>
    <x v="2"/>
    <x v="0"/>
    <x v="0"/>
    <x v="1731"/>
    <x v="1732"/>
    <x v="0"/>
    <x v="78"/>
    <x v="1"/>
    <x v="28"/>
    <x v="50"/>
    <x v="121"/>
    <x v="4"/>
    <x v="28"/>
    <x v="1732"/>
    <x v="1731"/>
  </r>
  <r>
    <x v="1733"/>
    <x v="1733"/>
    <x v="1731"/>
    <x v="3"/>
    <x v="117"/>
    <x v="2"/>
    <x v="0"/>
    <x v="0"/>
    <x v="1732"/>
    <x v="1733"/>
    <x v="0"/>
    <x v="78"/>
    <x v="1"/>
    <x v="28"/>
    <x v="50"/>
    <x v="121"/>
    <x v="4"/>
    <x v="28"/>
    <x v="1733"/>
    <x v="1732"/>
  </r>
  <r>
    <x v="1734"/>
    <x v="1734"/>
    <x v="1732"/>
    <x v="37"/>
    <x v="116"/>
    <x v="2"/>
    <x v="0"/>
    <x v="0"/>
    <x v="1733"/>
    <x v="1734"/>
    <x v="0"/>
    <x v="29"/>
    <x v="1"/>
    <x v="28"/>
    <x v="50"/>
    <x v="120"/>
    <x v="4"/>
    <x v="28"/>
    <x v="1734"/>
    <x v="1733"/>
  </r>
  <r>
    <x v="1735"/>
    <x v="1735"/>
    <x v="1733"/>
    <x v="28"/>
    <x v="178"/>
    <x v="2"/>
    <x v="0"/>
    <x v="0"/>
    <x v="1734"/>
    <x v="1735"/>
    <x v="0"/>
    <x v="84"/>
    <x v="1"/>
    <x v="28"/>
    <x v="57"/>
    <x v="687"/>
    <x v="4"/>
    <x v="28"/>
    <x v="1735"/>
    <x v="1734"/>
  </r>
  <r>
    <x v="1736"/>
    <x v="1736"/>
    <x v="1734"/>
    <x v="9"/>
    <x v="1178"/>
    <x v="2"/>
    <x v="0"/>
    <x v="0"/>
    <x v="1735"/>
    <x v="1736"/>
    <x v="0"/>
    <x v="29"/>
    <x v="1"/>
    <x v="28"/>
    <x v="60"/>
    <x v="1218"/>
    <x v="4"/>
    <x v="28"/>
    <x v="1736"/>
    <x v="1735"/>
  </r>
  <r>
    <x v="1737"/>
    <x v="1737"/>
    <x v="1735"/>
    <x v="23"/>
    <x v="447"/>
    <x v="2"/>
    <x v="0"/>
    <x v="0"/>
    <x v="1736"/>
    <x v="1737"/>
    <x v="0"/>
    <x v="41"/>
    <x v="1"/>
    <x v="28"/>
    <x v="70"/>
    <x v="98"/>
    <x v="4"/>
    <x v="28"/>
    <x v="1737"/>
    <x v="1736"/>
  </r>
  <r>
    <x v="1738"/>
    <x v="1738"/>
    <x v="1736"/>
    <x v="10"/>
    <x v="170"/>
    <x v="2"/>
    <x v="0"/>
    <x v="0"/>
    <x v="1737"/>
    <x v="1738"/>
    <x v="0"/>
    <x v="29"/>
    <x v="1"/>
    <x v="28"/>
    <x v="50"/>
    <x v="135"/>
    <x v="4"/>
    <x v="28"/>
    <x v="1738"/>
    <x v="1737"/>
  </r>
  <r>
    <x v="1739"/>
    <x v="1739"/>
    <x v="1737"/>
    <x v="28"/>
    <x v="116"/>
    <x v="2"/>
    <x v="0"/>
    <x v="0"/>
    <x v="1738"/>
    <x v="1739"/>
    <x v="0"/>
    <x v="29"/>
    <x v="1"/>
    <x v="28"/>
    <x v="50"/>
    <x v="120"/>
    <x v="4"/>
    <x v="28"/>
    <x v="1739"/>
    <x v="1738"/>
  </r>
  <r>
    <x v="1740"/>
    <x v="1740"/>
    <x v="1738"/>
    <x v="9"/>
    <x v="117"/>
    <x v="2"/>
    <x v="0"/>
    <x v="0"/>
    <x v="1739"/>
    <x v="1740"/>
    <x v="0"/>
    <x v="78"/>
    <x v="1"/>
    <x v="28"/>
    <x v="50"/>
    <x v="121"/>
    <x v="4"/>
    <x v="28"/>
    <x v="1740"/>
    <x v="1739"/>
  </r>
  <r>
    <x v="1741"/>
    <x v="1741"/>
    <x v="1739"/>
    <x v="38"/>
    <x v="414"/>
    <x v="0"/>
    <x v="1"/>
    <x v="1"/>
    <x v="1740"/>
    <x v="1741"/>
    <x v="0"/>
    <x v="47"/>
    <x v="0"/>
    <x v="20"/>
    <x v="38"/>
    <x v="1219"/>
    <x v="8"/>
    <x v="20"/>
    <x v="1741"/>
    <x v="1740"/>
  </r>
  <r>
    <x v="1742"/>
    <x v="1742"/>
    <x v="1740"/>
    <x v="13"/>
    <x v="1179"/>
    <x v="0"/>
    <x v="0"/>
    <x v="0"/>
    <x v="1741"/>
    <x v="1742"/>
    <x v="0"/>
    <x v="69"/>
    <x v="0"/>
    <x v="20"/>
    <x v="15"/>
    <x v="1220"/>
    <x v="8"/>
    <x v="20"/>
    <x v="1742"/>
    <x v="1741"/>
  </r>
  <r>
    <x v="1743"/>
    <x v="1743"/>
    <x v="1741"/>
    <x v="12"/>
    <x v="11"/>
    <x v="0"/>
    <x v="0"/>
    <x v="0"/>
    <x v="1742"/>
    <x v="1743"/>
    <x v="0"/>
    <x v="85"/>
    <x v="0"/>
    <x v="20"/>
    <x v="8"/>
    <x v="1221"/>
    <x v="8"/>
    <x v="20"/>
    <x v="1743"/>
    <x v="1742"/>
  </r>
  <r>
    <x v="1744"/>
    <x v="1744"/>
    <x v="1742"/>
    <x v="62"/>
    <x v="1180"/>
    <x v="0"/>
    <x v="1"/>
    <x v="1"/>
    <x v="1743"/>
    <x v="1744"/>
    <x v="0"/>
    <x v="16"/>
    <x v="0"/>
    <x v="20"/>
    <x v="90"/>
    <x v="1222"/>
    <x v="8"/>
    <x v="20"/>
    <x v="1744"/>
    <x v="1743"/>
  </r>
  <r>
    <x v="1745"/>
    <x v="1745"/>
    <x v="1743"/>
    <x v="39"/>
    <x v="1181"/>
    <x v="0"/>
    <x v="0"/>
    <x v="0"/>
    <x v="1744"/>
    <x v="1745"/>
    <x v="0"/>
    <x v="30"/>
    <x v="0"/>
    <x v="20"/>
    <x v="35"/>
    <x v="1223"/>
    <x v="8"/>
    <x v="20"/>
    <x v="1745"/>
    <x v="1744"/>
  </r>
  <r>
    <x v="1746"/>
    <x v="1746"/>
    <x v="1744"/>
    <x v="36"/>
    <x v="1182"/>
    <x v="0"/>
    <x v="0"/>
    <x v="0"/>
    <x v="1745"/>
    <x v="1746"/>
    <x v="0"/>
    <x v="329"/>
    <x v="0"/>
    <x v="20"/>
    <x v="34"/>
    <x v="1224"/>
    <x v="8"/>
    <x v="20"/>
    <x v="1746"/>
    <x v="1745"/>
  </r>
  <r>
    <x v="1747"/>
    <x v="1747"/>
    <x v="1745"/>
    <x v="7"/>
    <x v="1183"/>
    <x v="0"/>
    <x v="1"/>
    <x v="1"/>
    <x v="1746"/>
    <x v="1747"/>
    <x v="0"/>
    <x v="180"/>
    <x v="0"/>
    <x v="20"/>
    <x v="2"/>
    <x v="1225"/>
    <x v="8"/>
    <x v="20"/>
    <x v="1747"/>
    <x v="1746"/>
  </r>
  <r>
    <x v="1748"/>
    <x v="1748"/>
    <x v="1746"/>
    <x v="63"/>
    <x v="1184"/>
    <x v="0"/>
    <x v="5"/>
    <x v="5"/>
    <x v="1747"/>
    <x v="1748"/>
    <x v="0"/>
    <x v="331"/>
    <x v="0"/>
    <x v="20"/>
    <x v="22"/>
    <x v="1226"/>
    <x v="8"/>
    <x v="20"/>
    <x v="1748"/>
    <x v="1747"/>
  </r>
  <r>
    <x v="1749"/>
    <x v="1749"/>
    <x v="1747"/>
    <x v="284"/>
    <x v="1185"/>
    <x v="0"/>
    <x v="19"/>
    <x v="3"/>
    <x v="1748"/>
    <x v="1749"/>
    <x v="0"/>
    <x v="132"/>
    <x v="0"/>
    <x v="20"/>
    <x v="4"/>
    <x v="1156"/>
    <x v="8"/>
    <x v="20"/>
    <x v="1749"/>
    <x v="1748"/>
  </r>
  <r>
    <x v="1750"/>
    <x v="1750"/>
    <x v="1748"/>
    <x v="10"/>
    <x v="1186"/>
    <x v="0"/>
    <x v="0"/>
    <x v="0"/>
    <x v="1749"/>
    <x v="1750"/>
    <x v="0"/>
    <x v="207"/>
    <x v="0"/>
    <x v="20"/>
    <x v="180"/>
    <x v="1227"/>
    <x v="8"/>
    <x v="20"/>
    <x v="1750"/>
    <x v="1749"/>
  </r>
  <r>
    <x v="1751"/>
    <x v="1751"/>
    <x v="1749"/>
    <x v="3"/>
    <x v="1187"/>
    <x v="0"/>
    <x v="0"/>
    <x v="0"/>
    <x v="1750"/>
    <x v="1751"/>
    <x v="0"/>
    <x v="42"/>
    <x v="0"/>
    <x v="20"/>
    <x v="33"/>
    <x v="1228"/>
    <x v="8"/>
    <x v="20"/>
    <x v="1751"/>
    <x v="1750"/>
  </r>
  <r>
    <x v="1752"/>
    <x v="1752"/>
    <x v="1750"/>
    <x v="38"/>
    <x v="1188"/>
    <x v="0"/>
    <x v="1"/>
    <x v="1"/>
    <x v="1751"/>
    <x v="1752"/>
    <x v="0"/>
    <x v="240"/>
    <x v="0"/>
    <x v="20"/>
    <x v="217"/>
    <x v="1229"/>
    <x v="8"/>
    <x v="20"/>
    <x v="1752"/>
    <x v="1751"/>
  </r>
  <r>
    <x v="1753"/>
    <x v="1753"/>
    <x v="1751"/>
    <x v="36"/>
    <x v="1189"/>
    <x v="0"/>
    <x v="8"/>
    <x v="7"/>
    <x v="1752"/>
    <x v="1753"/>
    <x v="0"/>
    <x v="2"/>
    <x v="0"/>
    <x v="20"/>
    <x v="29"/>
    <x v="1230"/>
    <x v="8"/>
    <x v="20"/>
    <x v="1753"/>
    <x v="1752"/>
  </r>
  <r>
    <x v="1754"/>
    <x v="1754"/>
    <x v="1752"/>
    <x v="0"/>
    <x v="1190"/>
    <x v="0"/>
    <x v="5"/>
    <x v="5"/>
    <x v="1753"/>
    <x v="1754"/>
    <x v="0"/>
    <x v="240"/>
    <x v="0"/>
    <x v="20"/>
    <x v="38"/>
    <x v="1231"/>
    <x v="8"/>
    <x v="20"/>
    <x v="1754"/>
    <x v="1753"/>
  </r>
  <r>
    <x v="1755"/>
    <x v="1755"/>
    <x v="1753"/>
    <x v="251"/>
    <x v="134"/>
    <x v="0"/>
    <x v="0"/>
    <x v="0"/>
    <x v="1754"/>
    <x v="1755"/>
    <x v="0"/>
    <x v="80"/>
    <x v="0"/>
    <x v="20"/>
    <x v="28"/>
    <x v="501"/>
    <x v="8"/>
    <x v="20"/>
    <x v="1755"/>
    <x v="1754"/>
  </r>
  <r>
    <x v="1756"/>
    <x v="1756"/>
    <x v="1754"/>
    <x v="62"/>
    <x v="1191"/>
    <x v="0"/>
    <x v="0"/>
    <x v="0"/>
    <x v="1755"/>
    <x v="1756"/>
    <x v="0"/>
    <x v="148"/>
    <x v="0"/>
    <x v="20"/>
    <x v="33"/>
    <x v="1232"/>
    <x v="8"/>
    <x v="20"/>
    <x v="1756"/>
    <x v="1755"/>
  </r>
  <r>
    <x v="1757"/>
    <x v="1757"/>
    <x v="1755"/>
    <x v="10"/>
    <x v="1192"/>
    <x v="0"/>
    <x v="0"/>
    <x v="0"/>
    <x v="1756"/>
    <x v="1757"/>
    <x v="0"/>
    <x v="25"/>
    <x v="0"/>
    <x v="20"/>
    <x v="31"/>
    <x v="1233"/>
    <x v="8"/>
    <x v="20"/>
    <x v="1757"/>
    <x v="1756"/>
  </r>
  <r>
    <x v="1758"/>
    <x v="1758"/>
    <x v="1756"/>
    <x v="28"/>
    <x v="1193"/>
    <x v="0"/>
    <x v="0"/>
    <x v="0"/>
    <x v="1757"/>
    <x v="1758"/>
    <x v="0"/>
    <x v="74"/>
    <x v="0"/>
    <x v="20"/>
    <x v="41"/>
    <x v="1234"/>
    <x v="8"/>
    <x v="20"/>
    <x v="1758"/>
    <x v="1757"/>
  </r>
  <r>
    <x v="1759"/>
    <x v="1759"/>
    <x v="1757"/>
    <x v="10"/>
    <x v="1194"/>
    <x v="0"/>
    <x v="0"/>
    <x v="0"/>
    <x v="1758"/>
    <x v="1759"/>
    <x v="0"/>
    <x v="72"/>
    <x v="0"/>
    <x v="20"/>
    <x v="13"/>
    <x v="1235"/>
    <x v="8"/>
    <x v="20"/>
    <x v="1759"/>
    <x v="1758"/>
  </r>
  <r>
    <x v="1760"/>
    <x v="1760"/>
    <x v="1758"/>
    <x v="10"/>
    <x v="1195"/>
    <x v="0"/>
    <x v="0"/>
    <x v="0"/>
    <x v="1759"/>
    <x v="1760"/>
    <x v="0"/>
    <x v="332"/>
    <x v="0"/>
    <x v="20"/>
    <x v="11"/>
    <x v="1236"/>
    <x v="8"/>
    <x v="20"/>
    <x v="1760"/>
    <x v="1759"/>
  </r>
  <r>
    <x v="1761"/>
    <x v="1761"/>
    <x v="1759"/>
    <x v="213"/>
    <x v="1196"/>
    <x v="0"/>
    <x v="1"/>
    <x v="1"/>
    <x v="1760"/>
    <x v="1761"/>
    <x v="0"/>
    <x v="83"/>
    <x v="0"/>
    <x v="20"/>
    <x v="19"/>
    <x v="1237"/>
    <x v="8"/>
    <x v="20"/>
    <x v="1761"/>
    <x v="1760"/>
  </r>
  <r>
    <x v="1762"/>
    <x v="1762"/>
    <x v="1760"/>
    <x v="213"/>
    <x v="1197"/>
    <x v="0"/>
    <x v="0"/>
    <x v="0"/>
    <x v="1761"/>
    <x v="1762"/>
    <x v="0"/>
    <x v="20"/>
    <x v="0"/>
    <x v="20"/>
    <x v="218"/>
    <x v="1238"/>
    <x v="8"/>
    <x v="20"/>
    <x v="1762"/>
    <x v="1761"/>
  </r>
  <r>
    <x v="1763"/>
    <x v="1763"/>
    <x v="1761"/>
    <x v="14"/>
    <x v="1198"/>
    <x v="0"/>
    <x v="0"/>
    <x v="0"/>
    <x v="1762"/>
    <x v="1763"/>
    <x v="0"/>
    <x v="115"/>
    <x v="0"/>
    <x v="20"/>
    <x v="21"/>
    <x v="1239"/>
    <x v="8"/>
    <x v="20"/>
    <x v="1763"/>
    <x v="1762"/>
  </r>
  <r>
    <x v="1764"/>
    <x v="1764"/>
    <x v="1762"/>
    <x v="34"/>
    <x v="1199"/>
    <x v="2"/>
    <x v="1"/>
    <x v="1"/>
    <x v="1763"/>
    <x v="1764"/>
    <x v="1"/>
    <x v="70"/>
    <x v="1"/>
    <x v="20"/>
    <x v="68"/>
    <x v="1240"/>
    <x v="8"/>
    <x v="20"/>
    <x v="1764"/>
    <x v="1763"/>
  </r>
  <r>
    <x v="1765"/>
    <x v="1765"/>
    <x v="1763"/>
    <x v="78"/>
    <x v="1200"/>
    <x v="2"/>
    <x v="0"/>
    <x v="0"/>
    <x v="1764"/>
    <x v="1765"/>
    <x v="1"/>
    <x v="273"/>
    <x v="1"/>
    <x v="20"/>
    <x v="155"/>
    <x v="1241"/>
    <x v="8"/>
    <x v="20"/>
    <x v="1765"/>
    <x v="1764"/>
  </r>
  <r>
    <x v="1766"/>
    <x v="1766"/>
    <x v="1764"/>
    <x v="15"/>
    <x v="117"/>
    <x v="2"/>
    <x v="2"/>
    <x v="2"/>
    <x v="1765"/>
    <x v="1766"/>
    <x v="1"/>
    <x v="78"/>
    <x v="1"/>
    <x v="20"/>
    <x v="50"/>
    <x v="121"/>
    <x v="8"/>
    <x v="20"/>
    <x v="1766"/>
    <x v="1765"/>
  </r>
  <r>
    <x v="1767"/>
    <x v="1767"/>
    <x v="1765"/>
    <x v="10"/>
    <x v="1201"/>
    <x v="2"/>
    <x v="0"/>
    <x v="0"/>
    <x v="1766"/>
    <x v="1767"/>
    <x v="1"/>
    <x v="70"/>
    <x v="1"/>
    <x v="20"/>
    <x v="132"/>
    <x v="1242"/>
    <x v="8"/>
    <x v="20"/>
    <x v="1767"/>
    <x v="1766"/>
  </r>
  <r>
    <x v="1768"/>
    <x v="1768"/>
    <x v="1766"/>
    <x v="10"/>
    <x v="1202"/>
    <x v="2"/>
    <x v="0"/>
    <x v="0"/>
    <x v="1767"/>
    <x v="1768"/>
    <x v="1"/>
    <x v="41"/>
    <x v="1"/>
    <x v="20"/>
    <x v="65"/>
    <x v="1243"/>
    <x v="8"/>
    <x v="20"/>
    <x v="1768"/>
    <x v="1767"/>
  </r>
  <r>
    <x v="1769"/>
    <x v="1769"/>
    <x v="1767"/>
    <x v="79"/>
    <x v="1203"/>
    <x v="2"/>
    <x v="0"/>
    <x v="0"/>
    <x v="1768"/>
    <x v="1769"/>
    <x v="1"/>
    <x v="19"/>
    <x v="1"/>
    <x v="20"/>
    <x v="56"/>
    <x v="1244"/>
    <x v="8"/>
    <x v="20"/>
    <x v="1769"/>
    <x v="1768"/>
  </r>
  <r>
    <x v="1770"/>
    <x v="1770"/>
    <x v="1768"/>
    <x v="142"/>
    <x v="1204"/>
    <x v="2"/>
    <x v="0"/>
    <x v="0"/>
    <x v="1769"/>
    <x v="1770"/>
    <x v="1"/>
    <x v="297"/>
    <x v="1"/>
    <x v="20"/>
    <x v="219"/>
    <x v="450"/>
    <x v="8"/>
    <x v="20"/>
    <x v="1770"/>
    <x v="1769"/>
  </r>
  <r>
    <x v="1771"/>
    <x v="1771"/>
    <x v="1769"/>
    <x v="285"/>
    <x v="1032"/>
    <x v="2"/>
    <x v="1"/>
    <x v="1"/>
    <x v="1770"/>
    <x v="1771"/>
    <x v="1"/>
    <x v="20"/>
    <x v="1"/>
    <x v="20"/>
    <x v="70"/>
    <x v="1245"/>
    <x v="8"/>
    <x v="20"/>
    <x v="1771"/>
    <x v="1770"/>
  </r>
  <r>
    <x v="1772"/>
    <x v="1772"/>
    <x v="1770"/>
    <x v="62"/>
    <x v="1205"/>
    <x v="2"/>
    <x v="1"/>
    <x v="1"/>
    <x v="1771"/>
    <x v="1772"/>
    <x v="1"/>
    <x v="10"/>
    <x v="1"/>
    <x v="20"/>
    <x v="63"/>
    <x v="1246"/>
    <x v="8"/>
    <x v="20"/>
    <x v="1772"/>
    <x v="1771"/>
  </r>
  <r>
    <x v="1773"/>
    <x v="1773"/>
    <x v="1771"/>
    <x v="11"/>
    <x v="1020"/>
    <x v="2"/>
    <x v="0"/>
    <x v="0"/>
    <x v="1772"/>
    <x v="1773"/>
    <x v="1"/>
    <x v="10"/>
    <x v="1"/>
    <x v="20"/>
    <x v="52"/>
    <x v="1247"/>
    <x v="8"/>
    <x v="20"/>
    <x v="1773"/>
    <x v="1772"/>
  </r>
  <r>
    <x v="1774"/>
    <x v="1774"/>
    <x v="1772"/>
    <x v="30"/>
    <x v="1206"/>
    <x v="2"/>
    <x v="0"/>
    <x v="0"/>
    <x v="1773"/>
    <x v="1774"/>
    <x v="1"/>
    <x v="62"/>
    <x v="1"/>
    <x v="20"/>
    <x v="132"/>
    <x v="1248"/>
    <x v="8"/>
    <x v="20"/>
    <x v="1774"/>
    <x v="1773"/>
  </r>
  <r>
    <x v="1775"/>
    <x v="1775"/>
    <x v="1773"/>
    <x v="286"/>
    <x v="1207"/>
    <x v="2"/>
    <x v="0"/>
    <x v="0"/>
    <x v="1774"/>
    <x v="1775"/>
    <x v="1"/>
    <x v="204"/>
    <x v="1"/>
    <x v="20"/>
    <x v="187"/>
    <x v="1249"/>
    <x v="8"/>
    <x v="20"/>
    <x v="1775"/>
    <x v="1774"/>
  </r>
  <r>
    <x v="1776"/>
    <x v="1776"/>
    <x v="1774"/>
    <x v="10"/>
    <x v="400"/>
    <x v="2"/>
    <x v="1"/>
    <x v="1"/>
    <x v="1775"/>
    <x v="1776"/>
    <x v="1"/>
    <x v="80"/>
    <x v="1"/>
    <x v="20"/>
    <x v="113"/>
    <x v="33"/>
    <x v="8"/>
    <x v="20"/>
    <x v="1776"/>
    <x v="1775"/>
  </r>
  <r>
    <x v="1777"/>
    <x v="1777"/>
    <x v="1775"/>
    <x v="225"/>
    <x v="1208"/>
    <x v="2"/>
    <x v="9"/>
    <x v="3"/>
    <x v="1776"/>
    <x v="1777"/>
    <x v="1"/>
    <x v="73"/>
    <x v="1"/>
    <x v="20"/>
    <x v="51"/>
    <x v="1250"/>
    <x v="8"/>
    <x v="20"/>
    <x v="1777"/>
    <x v="1776"/>
  </r>
  <r>
    <x v="1778"/>
    <x v="1778"/>
    <x v="1776"/>
    <x v="63"/>
    <x v="1209"/>
    <x v="2"/>
    <x v="0"/>
    <x v="0"/>
    <x v="1777"/>
    <x v="1778"/>
    <x v="1"/>
    <x v="41"/>
    <x v="1"/>
    <x v="20"/>
    <x v="53"/>
    <x v="1251"/>
    <x v="8"/>
    <x v="20"/>
    <x v="1778"/>
    <x v="1777"/>
  </r>
  <r>
    <x v="1779"/>
    <x v="1779"/>
    <x v="1777"/>
    <x v="34"/>
    <x v="1210"/>
    <x v="2"/>
    <x v="0"/>
    <x v="0"/>
    <x v="1778"/>
    <x v="1779"/>
    <x v="1"/>
    <x v="44"/>
    <x v="1"/>
    <x v="20"/>
    <x v="71"/>
    <x v="1252"/>
    <x v="8"/>
    <x v="20"/>
    <x v="1779"/>
    <x v="1778"/>
  </r>
  <r>
    <x v="1780"/>
    <x v="1780"/>
    <x v="1778"/>
    <x v="11"/>
    <x v="1211"/>
    <x v="2"/>
    <x v="0"/>
    <x v="0"/>
    <x v="1779"/>
    <x v="1780"/>
    <x v="1"/>
    <x v="215"/>
    <x v="1"/>
    <x v="20"/>
    <x v="67"/>
    <x v="1253"/>
    <x v="8"/>
    <x v="20"/>
    <x v="1780"/>
    <x v="1779"/>
  </r>
  <r>
    <x v="1781"/>
    <x v="1781"/>
    <x v="1779"/>
    <x v="62"/>
    <x v="1212"/>
    <x v="2"/>
    <x v="0"/>
    <x v="0"/>
    <x v="1780"/>
    <x v="1781"/>
    <x v="1"/>
    <x v="54"/>
    <x v="1"/>
    <x v="20"/>
    <x v="73"/>
    <x v="1254"/>
    <x v="8"/>
    <x v="20"/>
    <x v="1781"/>
    <x v="1780"/>
  </r>
  <r>
    <x v="1782"/>
    <x v="1782"/>
    <x v="1780"/>
    <x v="19"/>
    <x v="1213"/>
    <x v="2"/>
    <x v="0"/>
    <x v="0"/>
    <x v="1781"/>
    <x v="1782"/>
    <x v="1"/>
    <x v="88"/>
    <x v="1"/>
    <x v="20"/>
    <x v="77"/>
    <x v="1255"/>
    <x v="8"/>
    <x v="20"/>
    <x v="1782"/>
    <x v="1781"/>
  </r>
  <r>
    <x v="1783"/>
    <x v="1783"/>
    <x v="1781"/>
    <x v="79"/>
    <x v="1214"/>
    <x v="2"/>
    <x v="0"/>
    <x v="0"/>
    <x v="1782"/>
    <x v="1783"/>
    <x v="1"/>
    <x v="333"/>
    <x v="1"/>
    <x v="20"/>
    <x v="148"/>
    <x v="1256"/>
    <x v="8"/>
    <x v="20"/>
    <x v="1783"/>
    <x v="1782"/>
  </r>
  <r>
    <x v="1784"/>
    <x v="1784"/>
    <x v="1782"/>
    <x v="10"/>
    <x v="1215"/>
    <x v="2"/>
    <x v="0"/>
    <x v="0"/>
    <x v="1783"/>
    <x v="1784"/>
    <x v="1"/>
    <x v="51"/>
    <x v="1"/>
    <x v="20"/>
    <x v="67"/>
    <x v="1257"/>
    <x v="8"/>
    <x v="20"/>
    <x v="1784"/>
    <x v="1783"/>
  </r>
  <r>
    <x v="1785"/>
    <x v="1785"/>
    <x v="1783"/>
    <x v="95"/>
    <x v="1216"/>
    <x v="2"/>
    <x v="0"/>
    <x v="0"/>
    <x v="1784"/>
    <x v="1785"/>
    <x v="1"/>
    <x v="52"/>
    <x v="1"/>
    <x v="20"/>
    <x v="68"/>
    <x v="1258"/>
    <x v="8"/>
    <x v="20"/>
    <x v="1785"/>
    <x v="1784"/>
  </r>
  <r>
    <x v="1786"/>
    <x v="1786"/>
    <x v="1784"/>
    <x v="168"/>
    <x v="1217"/>
    <x v="2"/>
    <x v="9"/>
    <x v="3"/>
    <x v="1785"/>
    <x v="1786"/>
    <x v="1"/>
    <x v="60"/>
    <x v="1"/>
    <x v="20"/>
    <x v="216"/>
    <x v="1259"/>
    <x v="8"/>
    <x v="20"/>
    <x v="1786"/>
    <x v="1785"/>
  </r>
  <r>
    <x v="1787"/>
    <x v="1787"/>
    <x v="1785"/>
    <x v="3"/>
    <x v="1218"/>
    <x v="2"/>
    <x v="0"/>
    <x v="0"/>
    <x v="1786"/>
    <x v="1787"/>
    <x v="1"/>
    <x v="54"/>
    <x v="1"/>
    <x v="20"/>
    <x v="77"/>
    <x v="1260"/>
    <x v="8"/>
    <x v="20"/>
    <x v="1787"/>
    <x v="1786"/>
  </r>
  <r>
    <x v="1788"/>
    <x v="1788"/>
    <x v="1786"/>
    <x v="62"/>
    <x v="382"/>
    <x v="2"/>
    <x v="1"/>
    <x v="1"/>
    <x v="1787"/>
    <x v="1788"/>
    <x v="1"/>
    <x v="80"/>
    <x v="1"/>
    <x v="20"/>
    <x v="60"/>
    <x v="1065"/>
    <x v="8"/>
    <x v="20"/>
    <x v="1788"/>
    <x v="1787"/>
  </r>
  <r>
    <x v="1789"/>
    <x v="1789"/>
    <x v="1787"/>
    <x v="6"/>
    <x v="130"/>
    <x v="2"/>
    <x v="0"/>
    <x v="0"/>
    <x v="1788"/>
    <x v="1789"/>
    <x v="1"/>
    <x v="80"/>
    <x v="1"/>
    <x v="20"/>
    <x v="60"/>
    <x v="119"/>
    <x v="8"/>
    <x v="20"/>
    <x v="1789"/>
    <x v="1788"/>
  </r>
  <r>
    <x v="1790"/>
    <x v="1790"/>
    <x v="1788"/>
    <x v="287"/>
    <x v="1219"/>
    <x v="2"/>
    <x v="0"/>
    <x v="0"/>
    <x v="1789"/>
    <x v="1790"/>
    <x v="1"/>
    <x v="41"/>
    <x v="1"/>
    <x v="20"/>
    <x v="62"/>
    <x v="1033"/>
    <x v="8"/>
    <x v="20"/>
    <x v="1790"/>
    <x v="1789"/>
  </r>
  <r>
    <x v="1791"/>
    <x v="1791"/>
    <x v="1789"/>
    <x v="9"/>
    <x v="1220"/>
    <x v="2"/>
    <x v="1"/>
    <x v="1"/>
    <x v="1790"/>
    <x v="1791"/>
    <x v="1"/>
    <x v="80"/>
    <x v="1"/>
    <x v="20"/>
    <x v="65"/>
    <x v="1261"/>
    <x v="8"/>
    <x v="20"/>
    <x v="1791"/>
    <x v="1790"/>
  </r>
  <r>
    <x v="1792"/>
    <x v="1792"/>
    <x v="1790"/>
    <x v="31"/>
    <x v="1221"/>
    <x v="2"/>
    <x v="0"/>
    <x v="0"/>
    <x v="1791"/>
    <x v="1792"/>
    <x v="1"/>
    <x v="237"/>
    <x v="1"/>
    <x v="20"/>
    <x v="220"/>
    <x v="1262"/>
    <x v="8"/>
    <x v="20"/>
    <x v="1792"/>
    <x v="1791"/>
  </r>
  <r>
    <x v="1793"/>
    <x v="1793"/>
    <x v="1791"/>
    <x v="9"/>
    <x v="130"/>
    <x v="2"/>
    <x v="2"/>
    <x v="2"/>
    <x v="1792"/>
    <x v="1793"/>
    <x v="1"/>
    <x v="84"/>
    <x v="1"/>
    <x v="20"/>
    <x v="60"/>
    <x v="135"/>
    <x v="8"/>
    <x v="20"/>
    <x v="1793"/>
    <x v="1792"/>
  </r>
  <r>
    <x v="1794"/>
    <x v="1794"/>
    <x v="1792"/>
    <x v="7"/>
    <x v="1222"/>
    <x v="2"/>
    <x v="0"/>
    <x v="0"/>
    <x v="1793"/>
    <x v="1794"/>
    <x v="1"/>
    <x v="59"/>
    <x v="1"/>
    <x v="20"/>
    <x v="57"/>
    <x v="1263"/>
    <x v="8"/>
    <x v="20"/>
    <x v="1794"/>
    <x v="1793"/>
  </r>
  <r>
    <x v="1795"/>
    <x v="1795"/>
    <x v="1793"/>
    <x v="89"/>
    <x v="1223"/>
    <x v="2"/>
    <x v="12"/>
    <x v="3"/>
    <x v="1794"/>
    <x v="1795"/>
    <x v="1"/>
    <x v="75"/>
    <x v="1"/>
    <x v="20"/>
    <x v="115"/>
    <x v="1264"/>
    <x v="8"/>
    <x v="20"/>
    <x v="1795"/>
    <x v="1794"/>
  </r>
  <r>
    <x v="1796"/>
    <x v="1796"/>
    <x v="1794"/>
    <x v="266"/>
    <x v="1224"/>
    <x v="2"/>
    <x v="1"/>
    <x v="1"/>
    <x v="1795"/>
    <x v="1796"/>
    <x v="1"/>
    <x v="48"/>
    <x v="1"/>
    <x v="20"/>
    <x v="66"/>
    <x v="1265"/>
    <x v="8"/>
    <x v="20"/>
    <x v="1796"/>
    <x v="1795"/>
  </r>
  <r>
    <x v="1797"/>
    <x v="1797"/>
    <x v="1795"/>
    <x v="3"/>
    <x v="1225"/>
    <x v="2"/>
    <x v="0"/>
    <x v="0"/>
    <x v="1796"/>
    <x v="1797"/>
    <x v="1"/>
    <x v="205"/>
    <x v="1"/>
    <x v="20"/>
    <x v="149"/>
    <x v="1266"/>
    <x v="8"/>
    <x v="20"/>
    <x v="1797"/>
    <x v="1796"/>
  </r>
  <r>
    <x v="1798"/>
    <x v="1798"/>
    <x v="1796"/>
    <x v="194"/>
    <x v="1226"/>
    <x v="2"/>
    <x v="0"/>
    <x v="0"/>
    <x v="1797"/>
    <x v="1798"/>
    <x v="1"/>
    <x v="77"/>
    <x v="1"/>
    <x v="20"/>
    <x v="51"/>
    <x v="1267"/>
    <x v="8"/>
    <x v="20"/>
    <x v="1798"/>
    <x v="1797"/>
  </r>
  <r>
    <x v="1799"/>
    <x v="1799"/>
    <x v="1797"/>
    <x v="23"/>
    <x v="1227"/>
    <x v="2"/>
    <x v="1"/>
    <x v="1"/>
    <x v="1798"/>
    <x v="1799"/>
    <x v="1"/>
    <x v="79"/>
    <x v="1"/>
    <x v="20"/>
    <x v="53"/>
    <x v="1268"/>
    <x v="8"/>
    <x v="20"/>
    <x v="1799"/>
    <x v="1798"/>
  </r>
  <r>
    <x v="1800"/>
    <x v="1800"/>
    <x v="1798"/>
    <x v="288"/>
    <x v="1228"/>
    <x v="2"/>
    <x v="1"/>
    <x v="1"/>
    <x v="1799"/>
    <x v="1800"/>
    <x v="1"/>
    <x v="116"/>
    <x v="1"/>
    <x v="20"/>
    <x v="68"/>
    <x v="1269"/>
    <x v="8"/>
    <x v="20"/>
    <x v="1800"/>
    <x v="1799"/>
  </r>
  <r>
    <x v="1801"/>
    <x v="1801"/>
    <x v="1799"/>
    <x v="73"/>
    <x v="1229"/>
    <x v="2"/>
    <x v="1"/>
    <x v="1"/>
    <x v="1800"/>
    <x v="1801"/>
    <x v="1"/>
    <x v="77"/>
    <x v="1"/>
    <x v="20"/>
    <x v="51"/>
    <x v="1270"/>
    <x v="8"/>
    <x v="20"/>
    <x v="1801"/>
    <x v="1800"/>
  </r>
  <r>
    <x v="1802"/>
    <x v="1802"/>
    <x v="1800"/>
    <x v="8"/>
    <x v="1230"/>
    <x v="2"/>
    <x v="12"/>
    <x v="3"/>
    <x v="1801"/>
    <x v="1802"/>
    <x v="1"/>
    <x v="59"/>
    <x v="1"/>
    <x v="20"/>
    <x v="216"/>
    <x v="1271"/>
    <x v="8"/>
    <x v="20"/>
    <x v="1802"/>
    <x v="1801"/>
  </r>
  <r>
    <x v="1803"/>
    <x v="1803"/>
    <x v="1801"/>
    <x v="178"/>
    <x v="1231"/>
    <x v="2"/>
    <x v="0"/>
    <x v="0"/>
    <x v="1802"/>
    <x v="1803"/>
    <x v="1"/>
    <x v="11"/>
    <x v="1"/>
    <x v="20"/>
    <x v="134"/>
    <x v="1272"/>
    <x v="8"/>
    <x v="20"/>
    <x v="1803"/>
    <x v="1802"/>
  </r>
  <r>
    <x v="1804"/>
    <x v="1804"/>
    <x v="1802"/>
    <x v="289"/>
    <x v="1232"/>
    <x v="2"/>
    <x v="0"/>
    <x v="0"/>
    <x v="1803"/>
    <x v="1804"/>
    <x v="1"/>
    <x v="47"/>
    <x v="1"/>
    <x v="20"/>
    <x v="131"/>
    <x v="1273"/>
    <x v="8"/>
    <x v="20"/>
    <x v="1804"/>
    <x v="1803"/>
  </r>
  <r>
    <x v="1805"/>
    <x v="1805"/>
    <x v="1803"/>
    <x v="290"/>
    <x v="1233"/>
    <x v="2"/>
    <x v="12"/>
    <x v="3"/>
    <x v="1804"/>
    <x v="1805"/>
    <x v="1"/>
    <x v="259"/>
    <x v="1"/>
    <x v="20"/>
    <x v="71"/>
    <x v="1274"/>
    <x v="8"/>
    <x v="20"/>
    <x v="1805"/>
    <x v="1804"/>
  </r>
  <r>
    <x v="1806"/>
    <x v="1806"/>
    <x v="1804"/>
    <x v="22"/>
    <x v="1234"/>
    <x v="2"/>
    <x v="1"/>
    <x v="1"/>
    <x v="1805"/>
    <x v="1806"/>
    <x v="1"/>
    <x v="22"/>
    <x v="1"/>
    <x v="20"/>
    <x v="56"/>
    <x v="1275"/>
    <x v="8"/>
    <x v="20"/>
    <x v="1806"/>
    <x v="1805"/>
  </r>
  <r>
    <x v="1807"/>
    <x v="1807"/>
    <x v="1805"/>
    <x v="10"/>
    <x v="503"/>
    <x v="2"/>
    <x v="0"/>
    <x v="0"/>
    <x v="1806"/>
    <x v="1807"/>
    <x v="1"/>
    <x v="22"/>
    <x v="1"/>
    <x v="20"/>
    <x v="57"/>
    <x v="1276"/>
    <x v="8"/>
    <x v="20"/>
    <x v="1807"/>
    <x v="1806"/>
  </r>
  <r>
    <x v="1808"/>
    <x v="1808"/>
    <x v="1806"/>
    <x v="89"/>
    <x v="1235"/>
    <x v="2"/>
    <x v="0"/>
    <x v="0"/>
    <x v="1807"/>
    <x v="1808"/>
    <x v="1"/>
    <x v="93"/>
    <x v="1"/>
    <x v="20"/>
    <x v="139"/>
    <x v="1277"/>
    <x v="8"/>
    <x v="20"/>
    <x v="1808"/>
    <x v="1807"/>
  </r>
  <r>
    <x v="1809"/>
    <x v="1809"/>
    <x v="1807"/>
    <x v="8"/>
    <x v="163"/>
    <x v="2"/>
    <x v="5"/>
    <x v="5"/>
    <x v="1808"/>
    <x v="1809"/>
    <x v="1"/>
    <x v="82"/>
    <x v="1"/>
    <x v="20"/>
    <x v="57"/>
    <x v="1278"/>
    <x v="8"/>
    <x v="20"/>
    <x v="1809"/>
    <x v="1808"/>
  </r>
  <r>
    <x v="1810"/>
    <x v="1810"/>
    <x v="1808"/>
    <x v="52"/>
    <x v="493"/>
    <x v="2"/>
    <x v="0"/>
    <x v="0"/>
    <x v="1809"/>
    <x v="1810"/>
    <x v="0"/>
    <x v="84"/>
    <x v="1"/>
    <x v="20"/>
    <x v="56"/>
    <x v="501"/>
    <x v="8"/>
    <x v="20"/>
    <x v="1810"/>
    <x v="1809"/>
  </r>
  <r>
    <x v="1811"/>
    <x v="1811"/>
    <x v="1809"/>
    <x v="214"/>
    <x v="130"/>
    <x v="2"/>
    <x v="0"/>
    <x v="0"/>
    <x v="1810"/>
    <x v="1811"/>
    <x v="0"/>
    <x v="55"/>
    <x v="1"/>
    <x v="20"/>
    <x v="50"/>
    <x v="1279"/>
    <x v="8"/>
    <x v="20"/>
    <x v="1811"/>
    <x v="1810"/>
  </r>
  <r>
    <x v="1812"/>
    <x v="1812"/>
    <x v="1810"/>
    <x v="115"/>
    <x v="1236"/>
    <x v="2"/>
    <x v="1"/>
    <x v="1"/>
    <x v="1811"/>
    <x v="1812"/>
    <x v="0"/>
    <x v="23"/>
    <x v="1"/>
    <x v="20"/>
    <x v="55"/>
    <x v="1280"/>
    <x v="8"/>
    <x v="20"/>
    <x v="1812"/>
    <x v="1811"/>
  </r>
  <r>
    <x v="1813"/>
    <x v="1813"/>
    <x v="1811"/>
    <x v="222"/>
    <x v="117"/>
    <x v="2"/>
    <x v="1"/>
    <x v="1"/>
    <x v="1812"/>
    <x v="1813"/>
    <x v="0"/>
    <x v="78"/>
    <x v="1"/>
    <x v="20"/>
    <x v="50"/>
    <x v="121"/>
    <x v="8"/>
    <x v="20"/>
    <x v="1813"/>
    <x v="1812"/>
  </r>
  <r>
    <x v="1814"/>
    <x v="1814"/>
    <x v="1812"/>
    <x v="14"/>
    <x v="1237"/>
    <x v="2"/>
    <x v="1"/>
    <x v="1"/>
    <x v="1813"/>
    <x v="1814"/>
    <x v="0"/>
    <x v="205"/>
    <x v="1"/>
    <x v="20"/>
    <x v="190"/>
    <x v="1281"/>
    <x v="8"/>
    <x v="20"/>
    <x v="1814"/>
    <x v="1813"/>
  </r>
  <r>
    <x v="1815"/>
    <x v="1815"/>
    <x v="1813"/>
    <x v="9"/>
    <x v="117"/>
    <x v="2"/>
    <x v="0"/>
    <x v="0"/>
    <x v="1814"/>
    <x v="1815"/>
    <x v="0"/>
    <x v="78"/>
    <x v="1"/>
    <x v="20"/>
    <x v="50"/>
    <x v="121"/>
    <x v="8"/>
    <x v="20"/>
    <x v="1815"/>
    <x v="1814"/>
  </r>
  <r>
    <x v="1816"/>
    <x v="1816"/>
    <x v="1814"/>
    <x v="31"/>
    <x v="1238"/>
    <x v="2"/>
    <x v="16"/>
    <x v="11"/>
    <x v="1815"/>
    <x v="1816"/>
    <x v="0"/>
    <x v="79"/>
    <x v="1"/>
    <x v="20"/>
    <x v="53"/>
    <x v="1282"/>
    <x v="8"/>
    <x v="20"/>
    <x v="1816"/>
    <x v="1815"/>
  </r>
  <r>
    <x v="1817"/>
    <x v="1817"/>
    <x v="1815"/>
    <x v="102"/>
    <x v="1239"/>
    <x v="2"/>
    <x v="0"/>
    <x v="0"/>
    <x v="1816"/>
    <x v="1817"/>
    <x v="0"/>
    <x v="61"/>
    <x v="1"/>
    <x v="20"/>
    <x v="221"/>
    <x v="1283"/>
    <x v="8"/>
    <x v="20"/>
    <x v="1817"/>
    <x v="1816"/>
  </r>
  <r>
    <x v="1818"/>
    <x v="1818"/>
    <x v="1816"/>
    <x v="36"/>
    <x v="117"/>
    <x v="2"/>
    <x v="0"/>
    <x v="0"/>
    <x v="1817"/>
    <x v="1818"/>
    <x v="0"/>
    <x v="78"/>
    <x v="1"/>
    <x v="20"/>
    <x v="50"/>
    <x v="121"/>
    <x v="8"/>
    <x v="20"/>
    <x v="1818"/>
    <x v="1817"/>
  </r>
  <r>
    <x v="1819"/>
    <x v="1819"/>
    <x v="1817"/>
    <x v="38"/>
    <x v="379"/>
    <x v="2"/>
    <x v="0"/>
    <x v="0"/>
    <x v="1818"/>
    <x v="1819"/>
    <x v="0"/>
    <x v="80"/>
    <x v="1"/>
    <x v="20"/>
    <x v="53"/>
    <x v="1284"/>
    <x v="8"/>
    <x v="20"/>
    <x v="1819"/>
    <x v="1818"/>
  </r>
  <r>
    <x v="1820"/>
    <x v="1820"/>
    <x v="1818"/>
    <x v="91"/>
    <x v="1240"/>
    <x v="2"/>
    <x v="0"/>
    <x v="0"/>
    <x v="1819"/>
    <x v="1820"/>
    <x v="0"/>
    <x v="22"/>
    <x v="1"/>
    <x v="20"/>
    <x v="113"/>
    <x v="1285"/>
    <x v="8"/>
    <x v="20"/>
    <x v="1820"/>
    <x v="1819"/>
  </r>
  <r>
    <x v="1821"/>
    <x v="1821"/>
    <x v="1819"/>
    <x v="30"/>
    <x v="1241"/>
    <x v="0"/>
    <x v="0"/>
    <x v="0"/>
    <x v="1820"/>
    <x v="1821"/>
    <x v="0"/>
    <x v="7"/>
    <x v="0"/>
    <x v="11"/>
    <x v="165"/>
    <x v="1286"/>
    <x v="4"/>
    <x v="11"/>
    <x v="1821"/>
    <x v="1820"/>
  </r>
  <r>
    <x v="1822"/>
    <x v="1822"/>
    <x v="1820"/>
    <x v="43"/>
    <x v="452"/>
    <x v="0"/>
    <x v="5"/>
    <x v="5"/>
    <x v="1821"/>
    <x v="1822"/>
    <x v="0"/>
    <x v="202"/>
    <x v="0"/>
    <x v="11"/>
    <x v="8"/>
    <x v="50"/>
    <x v="4"/>
    <x v="11"/>
    <x v="1822"/>
    <x v="1821"/>
  </r>
  <r>
    <x v="1823"/>
    <x v="1823"/>
    <x v="1821"/>
    <x v="176"/>
    <x v="1242"/>
    <x v="0"/>
    <x v="0"/>
    <x v="0"/>
    <x v="1822"/>
    <x v="1823"/>
    <x v="0"/>
    <x v="51"/>
    <x v="0"/>
    <x v="11"/>
    <x v="31"/>
    <x v="1287"/>
    <x v="4"/>
    <x v="11"/>
    <x v="1823"/>
    <x v="1822"/>
  </r>
  <r>
    <x v="1824"/>
    <x v="1824"/>
    <x v="1822"/>
    <x v="9"/>
    <x v="1243"/>
    <x v="0"/>
    <x v="0"/>
    <x v="0"/>
    <x v="1823"/>
    <x v="1824"/>
    <x v="0"/>
    <x v="244"/>
    <x v="0"/>
    <x v="11"/>
    <x v="8"/>
    <x v="1288"/>
    <x v="4"/>
    <x v="11"/>
    <x v="1824"/>
    <x v="1823"/>
  </r>
  <r>
    <x v="1825"/>
    <x v="1825"/>
    <x v="1823"/>
    <x v="13"/>
    <x v="1244"/>
    <x v="0"/>
    <x v="0"/>
    <x v="0"/>
    <x v="1824"/>
    <x v="1825"/>
    <x v="0"/>
    <x v="133"/>
    <x v="0"/>
    <x v="11"/>
    <x v="2"/>
    <x v="1289"/>
    <x v="4"/>
    <x v="11"/>
    <x v="1825"/>
    <x v="1824"/>
  </r>
  <r>
    <x v="1826"/>
    <x v="1826"/>
    <x v="1824"/>
    <x v="13"/>
    <x v="895"/>
    <x v="0"/>
    <x v="0"/>
    <x v="0"/>
    <x v="1825"/>
    <x v="1826"/>
    <x v="0"/>
    <x v="44"/>
    <x v="0"/>
    <x v="11"/>
    <x v="7"/>
    <x v="1290"/>
    <x v="4"/>
    <x v="11"/>
    <x v="1826"/>
    <x v="1825"/>
  </r>
  <r>
    <x v="1827"/>
    <x v="1827"/>
    <x v="1825"/>
    <x v="6"/>
    <x v="1245"/>
    <x v="0"/>
    <x v="0"/>
    <x v="0"/>
    <x v="1826"/>
    <x v="1827"/>
    <x v="0"/>
    <x v="93"/>
    <x v="0"/>
    <x v="11"/>
    <x v="7"/>
    <x v="1291"/>
    <x v="4"/>
    <x v="11"/>
    <x v="1827"/>
    <x v="1826"/>
  </r>
  <r>
    <x v="1828"/>
    <x v="1828"/>
    <x v="1826"/>
    <x v="22"/>
    <x v="1246"/>
    <x v="0"/>
    <x v="0"/>
    <x v="0"/>
    <x v="1827"/>
    <x v="1828"/>
    <x v="0"/>
    <x v="53"/>
    <x v="0"/>
    <x v="11"/>
    <x v="8"/>
    <x v="1292"/>
    <x v="4"/>
    <x v="11"/>
    <x v="1828"/>
    <x v="1827"/>
  </r>
  <r>
    <x v="1829"/>
    <x v="1829"/>
    <x v="1827"/>
    <x v="15"/>
    <x v="1247"/>
    <x v="0"/>
    <x v="0"/>
    <x v="0"/>
    <x v="1828"/>
    <x v="1829"/>
    <x v="0"/>
    <x v="51"/>
    <x v="0"/>
    <x v="11"/>
    <x v="23"/>
    <x v="1293"/>
    <x v="4"/>
    <x v="11"/>
    <x v="1829"/>
    <x v="1828"/>
  </r>
  <r>
    <x v="1830"/>
    <x v="1830"/>
    <x v="1828"/>
    <x v="36"/>
    <x v="1248"/>
    <x v="0"/>
    <x v="0"/>
    <x v="0"/>
    <x v="1829"/>
    <x v="1830"/>
    <x v="0"/>
    <x v="334"/>
    <x v="0"/>
    <x v="11"/>
    <x v="21"/>
    <x v="558"/>
    <x v="4"/>
    <x v="11"/>
    <x v="1830"/>
    <x v="1829"/>
  </r>
  <r>
    <x v="1831"/>
    <x v="1831"/>
    <x v="1829"/>
    <x v="28"/>
    <x v="1249"/>
    <x v="0"/>
    <x v="0"/>
    <x v="0"/>
    <x v="1830"/>
    <x v="1831"/>
    <x v="0"/>
    <x v="25"/>
    <x v="0"/>
    <x v="11"/>
    <x v="33"/>
    <x v="1294"/>
    <x v="4"/>
    <x v="11"/>
    <x v="1831"/>
    <x v="1830"/>
  </r>
  <r>
    <x v="1832"/>
    <x v="1832"/>
    <x v="1830"/>
    <x v="18"/>
    <x v="83"/>
    <x v="0"/>
    <x v="0"/>
    <x v="0"/>
    <x v="1831"/>
    <x v="1832"/>
    <x v="0"/>
    <x v="9"/>
    <x v="0"/>
    <x v="11"/>
    <x v="1"/>
    <x v="380"/>
    <x v="4"/>
    <x v="11"/>
    <x v="1832"/>
    <x v="1831"/>
  </r>
  <r>
    <x v="1833"/>
    <x v="1833"/>
    <x v="1831"/>
    <x v="44"/>
    <x v="1121"/>
    <x v="0"/>
    <x v="0"/>
    <x v="0"/>
    <x v="1832"/>
    <x v="1833"/>
    <x v="0"/>
    <x v="20"/>
    <x v="0"/>
    <x v="11"/>
    <x v="222"/>
    <x v="823"/>
    <x v="4"/>
    <x v="11"/>
    <x v="1833"/>
    <x v="1832"/>
  </r>
  <r>
    <x v="1834"/>
    <x v="1834"/>
    <x v="1832"/>
    <x v="3"/>
    <x v="1250"/>
    <x v="0"/>
    <x v="0"/>
    <x v="0"/>
    <x v="1833"/>
    <x v="1834"/>
    <x v="0"/>
    <x v="240"/>
    <x v="0"/>
    <x v="11"/>
    <x v="90"/>
    <x v="1295"/>
    <x v="4"/>
    <x v="11"/>
    <x v="1834"/>
    <x v="1833"/>
  </r>
  <r>
    <x v="1835"/>
    <x v="1835"/>
    <x v="1833"/>
    <x v="2"/>
    <x v="624"/>
    <x v="0"/>
    <x v="1"/>
    <x v="1"/>
    <x v="1834"/>
    <x v="1835"/>
    <x v="0"/>
    <x v="202"/>
    <x v="0"/>
    <x v="11"/>
    <x v="3"/>
    <x v="1296"/>
    <x v="4"/>
    <x v="11"/>
    <x v="1835"/>
    <x v="1834"/>
  </r>
  <r>
    <x v="1836"/>
    <x v="1836"/>
    <x v="1834"/>
    <x v="10"/>
    <x v="1251"/>
    <x v="0"/>
    <x v="0"/>
    <x v="0"/>
    <x v="1835"/>
    <x v="1836"/>
    <x v="0"/>
    <x v="165"/>
    <x v="0"/>
    <x v="11"/>
    <x v="177"/>
    <x v="1297"/>
    <x v="4"/>
    <x v="11"/>
    <x v="1836"/>
    <x v="1835"/>
  </r>
  <r>
    <x v="1837"/>
    <x v="1837"/>
    <x v="1835"/>
    <x v="20"/>
    <x v="1252"/>
    <x v="0"/>
    <x v="0"/>
    <x v="0"/>
    <x v="1836"/>
    <x v="1837"/>
    <x v="0"/>
    <x v="209"/>
    <x v="0"/>
    <x v="11"/>
    <x v="223"/>
    <x v="1298"/>
    <x v="4"/>
    <x v="11"/>
    <x v="1837"/>
    <x v="1836"/>
  </r>
  <r>
    <x v="1838"/>
    <x v="1838"/>
    <x v="1836"/>
    <x v="28"/>
    <x v="1253"/>
    <x v="0"/>
    <x v="0"/>
    <x v="0"/>
    <x v="1837"/>
    <x v="1838"/>
    <x v="0"/>
    <x v="33"/>
    <x v="0"/>
    <x v="11"/>
    <x v="8"/>
    <x v="1299"/>
    <x v="4"/>
    <x v="11"/>
    <x v="1838"/>
    <x v="1837"/>
  </r>
  <r>
    <x v="1839"/>
    <x v="1839"/>
    <x v="1837"/>
    <x v="28"/>
    <x v="1254"/>
    <x v="0"/>
    <x v="0"/>
    <x v="0"/>
    <x v="1838"/>
    <x v="1839"/>
    <x v="0"/>
    <x v="43"/>
    <x v="0"/>
    <x v="11"/>
    <x v="207"/>
    <x v="1300"/>
    <x v="4"/>
    <x v="11"/>
    <x v="1839"/>
    <x v="1838"/>
  </r>
  <r>
    <x v="1840"/>
    <x v="1840"/>
    <x v="1838"/>
    <x v="42"/>
    <x v="1255"/>
    <x v="0"/>
    <x v="0"/>
    <x v="0"/>
    <x v="1839"/>
    <x v="1840"/>
    <x v="0"/>
    <x v="62"/>
    <x v="0"/>
    <x v="11"/>
    <x v="15"/>
    <x v="1301"/>
    <x v="4"/>
    <x v="11"/>
    <x v="1840"/>
    <x v="1839"/>
  </r>
  <r>
    <x v="1841"/>
    <x v="1841"/>
    <x v="1839"/>
    <x v="13"/>
    <x v="1256"/>
    <x v="0"/>
    <x v="0"/>
    <x v="0"/>
    <x v="1840"/>
    <x v="1841"/>
    <x v="0"/>
    <x v="244"/>
    <x v="0"/>
    <x v="11"/>
    <x v="21"/>
    <x v="1302"/>
    <x v="4"/>
    <x v="11"/>
    <x v="1841"/>
    <x v="1840"/>
  </r>
  <r>
    <x v="1842"/>
    <x v="1842"/>
    <x v="1840"/>
    <x v="13"/>
    <x v="1257"/>
    <x v="0"/>
    <x v="0"/>
    <x v="0"/>
    <x v="1841"/>
    <x v="1842"/>
    <x v="0"/>
    <x v="64"/>
    <x v="0"/>
    <x v="11"/>
    <x v="105"/>
    <x v="1303"/>
    <x v="4"/>
    <x v="11"/>
    <x v="1842"/>
    <x v="1841"/>
  </r>
  <r>
    <x v="1843"/>
    <x v="1843"/>
    <x v="1841"/>
    <x v="3"/>
    <x v="1258"/>
    <x v="0"/>
    <x v="0"/>
    <x v="0"/>
    <x v="1842"/>
    <x v="1843"/>
    <x v="0"/>
    <x v="179"/>
    <x v="0"/>
    <x v="11"/>
    <x v="39"/>
    <x v="1304"/>
    <x v="4"/>
    <x v="11"/>
    <x v="1843"/>
    <x v="1842"/>
  </r>
  <r>
    <x v="1844"/>
    <x v="1844"/>
    <x v="1842"/>
    <x v="15"/>
    <x v="1259"/>
    <x v="0"/>
    <x v="0"/>
    <x v="0"/>
    <x v="1843"/>
    <x v="1844"/>
    <x v="0"/>
    <x v="9"/>
    <x v="0"/>
    <x v="11"/>
    <x v="7"/>
    <x v="1305"/>
    <x v="4"/>
    <x v="11"/>
    <x v="1844"/>
    <x v="1843"/>
  </r>
  <r>
    <x v="1845"/>
    <x v="1845"/>
    <x v="1843"/>
    <x v="28"/>
    <x v="325"/>
    <x v="0"/>
    <x v="0"/>
    <x v="0"/>
    <x v="1844"/>
    <x v="1845"/>
    <x v="0"/>
    <x v="10"/>
    <x v="0"/>
    <x v="11"/>
    <x v="8"/>
    <x v="1306"/>
    <x v="4"/>
    <x v="11"/>
    <x v="1845"/>
    <x v="1844"/>
  </r>
  <r>
    <x v="1846"/>
    <x v="1846"/>
    <x v="1844"/>
    <x v="36"/>
    <x v="1260"/>
    <x v="0"/>
    <x v="0"/>
    <x v="0"/>
    <x v="1845"/>
    <x v="1846"/>
    <x v="0"/>
    <x v="335"/>
    <x v="0"/>
    <x v="11"/>
    <x v="178"/>
    <x v="1307"/>
    <x v="4"/>
    <x v="11"/>
    <x v="1846"/>
    <x v="1845"/>
  </r>
  <r>
    <x v="1847"/>
    <x v="1847"/>
    <x v="1845"/>
    <x v="30"/>
    <x v="1261"/>
    <x v="0"/>
    <x v="0"/>
    <x v="0"/>
    <x v="1846"/>
    <x v="1847"/>
    <x v="0"/>
    <x v="44"/>
    <x v="0"/>
    <x v="11"/>
    <x v="10"/>
    <x v="1308"/>
    <x v="4"/>
    <x v="11"/>
    <x v="1847"/>
    <x v="1846"/>
  </r>
  <r>
    <x v="1848"/>
    <x v="1848"/>
    <x v="1846"/>
    <x v="9"/>
    <x v="1262"/>
    <x v="0"/>
    <x v="0"/>
    <x v="0"/>
    <x v="1847"/>
    <x v="1848"/>
    <x v="0"/>
    <x v="54"/>
    <x v="0"/>
    <x v="11"/>
    <x v="13"/>
    <x v="574"/>
    <x v="4"/>
    <x v="11"/>
    <x v="1848"/>
    <x v="1847"/>
  </r>
  <r>
    <x v="1849"/>
    <x v="1849"/>
    <x v="1847"/>
    <x v="43"/>
    <x v="356"/>
    <x v="0"/>
    <x v="0"/>
    <x v="0"/>
    <x v="1848"/>
    <x v="1849"/>
    <x v="0"/>
    <x v="22"/>
    <x v="0"/>
    <x v="11"/>
    <x v="8"/>
    <x v="1309"/>
    <x v="4"/>
    <x v="11"/>
    <x v="1849"/>
    <x v="1848"/>
  </r>
  <r>
    <x v="1850"/>
    <x v="1850"/>
    <x v="1848"/>
    <x v="7"/>
    <x v="1263"/>
    <x v="0"/>
    <x v="0"/>
    <x v="0"/>
    <x v="1849"/>
    <x v="1850"/>
    <x v="0"/>
    <x v="122"/>
    <x v="0"/>
    <x v="11"/>
    <x v="21"/>
    <x v="1310"/>
    <x v="4"/>
    <x v="11"/>
    <x v="1850"/>
    <x v="1849"/>
  </r>
  <r>
    <x v="1851"/>
    <x v="1851"/>
    <x v="1849"/>
    <x v="46"/>
    <x v="1264"/>
    <x v="0"/>
    <x v="0"/>
    <x v="0"/>
    <x v="1850"/>
    <x v="1851"/>
    <x v="0"/>
    <x v="55"/>
    <x v="0"/>
    <x v="11"/>
    <x v="8"/>
    <x v="1311"/>
    <x v="4"/>
    <x v="11"/>
    <x v="1851"/>
    <x v="1850"/>
  </r>
  <r>
    <x v="1852"/>
    <x v="1852"/>
    <x v="1850"/>
    <x v="36"/>
    <x v="1265"/>
    <x v="0"/>
    <x v="0"/>
    <x v="0"/>
    <x v="1851"/>
    <x v="1852"/>
    <x v="0"/>
    <x v="132"/>
    <x v="0"/>
    <x v="11"/>
    <x v="16"/>
    <x v="1312"/>
    <x v="4"/>
    <x v="11"/>
    <x v="1852"/>
    <x v="1851"/>
  </r>
  <r>
    <x v="1853"/>
    <x v="1853"/>
    <x v="1851"/>
    <x v="134"/>
    <x v="1266"/>
    <x v="0"/>
    <x v="0"/>
    <x v="0"/>
    <x v="1852"/>
    <x v="1853"/>
    <x v="0"/>
    <x v="25"/>
    <x v="0"/>
    <x v="11"/>
    <x v="21"/>
    <x v="1313"/>
    <x v="4"/>
    <x v="11"/>
    <x v="1853"/>
    <x v="1852"/>
  </r>
  <r>
    <x v="1854"/>
    <x v="1854"/>
    <x v="1852"/>
    <x v="36"/>
    <x v="1267"/>
    <x v="0"/>
    <x v="0"/>
    <x v="0"/>
    <x v="1853"/>
    <x v="1854"/>
    <x v="0"/>
    <x v="49"/>
    <x v="0"/>
    <x v="11"/>
    <x v="21"/>
    <x v="1314"/>
    <x v="4"/>
    <x v="11"/>
    <x v="1854"/>
    <x v="1853"/>
  </r>
  <r>
    <x v="1855"/>
    <x v="1855"/>
    <x v="1853"/>
    <x v="222"/>
    <x v="1268"/>
    <x v="0"/>
    <x v="5"/>
    <x v="5"/>
    <x v="1854"/>
    <x v="1855"/>
    <x v="0"/>
    <x v="277"/>
    <x v="0"/>
    <x v="11"/>
    <x v="224"/>
    <x v="1315"/>
    <x v="4"/>
    <x v="11"/>
    <x v="1855"/>
    <x v="1854"/>
  </r>
  <r>
    <x v="1856"/>
    <x v="1856"/>
    <x v="1854"/>
    <x v="13"/>
    <x v="874"/>
    <x v="0"/>
    <x v="0"/>
    <x v="0"/>
    <x v="1855"/>
    <x v="1856"/>
    <x v="0"/>
    <x v="44"/>
    <x v="0"/>
    <x v="11"/>
    <x v="7"/>
    <x v="1316"/>
    <x v="4"/>
    <x v="11"/>
    <x v="1856"/>
    <x v="1855"/>
  </r>
  <r>
    <x v="1857"/>
    <x v="1857"/>
    <x v="1855"/>
    <x v="9"/>
    <x v="142"/>
    <x v="0"/>
    <x v="0"/>
    <x v="0"/>
    <x v="1856"/>
    <x v="1857"/>
    <x v="0"/>
    <x v="19"/>
    <x v="0"/>
    <x v="11"/>
    <x v="8"/>
    <x v="1317"/>
    <x v="4"/>
    <x v="11"/>
    <x v="1857"/>
    <x v="1856"/>
  </r>
  <r>
    <x v="1858"/>
    <x v="1858"/>
    <x v="1856"/>
    <x v="291"/>
    <x v="1269"/>
    <x v="0"/>
    <x v="0"/>
    <x v="0"/>
    <x v="1857"/>
    <x v="1858"/>
    <x v="0"/>
    <x v="184"/>
    <x v="0"/>
    <x v="11"/>
    <x v="15"/>
    <x v="1318"/>
    <x v="4"/>
    <x v="11"/>
    <x v="1858"/>
    <x v="1857"/>
  </r>
  <r>
    <x v="1859"/>
    <x v="1859"/>
    <x v="1857"/>
    <x v="9"/>
    <x v="1270"/>
    <x v="0"/>
    <x v="0"/>
    <x v="0"/>
    <x v="1858"/>
    <x v="1859"/>
    <x v="0"/>
    <x v="66"/>
    <x v="0"/>
    <x v="11"/>
    <x v="88"/>
    <x v="1319"/>
    <x v="4"/>
    <x v="11"/>
    <x v="1859"/>
    <x v="1858"/>
  </r>
  <r>
    <x v="1860"/>
    <x v="1860"/>
    <x v="1858"/>
    <x v="47"/>
    <x v="1099"/>
    <x v="0"/>
    <x v="0"/>
    <x v="0"/>
    <x v="1859"/>
    <x v="1860"/>
    <x v="0"/>
    <x v="10"/>
    <x v="0"/>
    <x v="11"/>
    <x v="18"/>
    <x v="1320"/>
    <x v="4"/>
    <x v="11"/>
    <x v="1860"/>
    <x v="1859"/>
  </r>
  <r>
    <x v="1861"/>
    <x v="1861"/>
    <x v="1859"/>
    <x v="65"/>
    <x v="117"/>
    <x v="2"/>
    <x v="1"/>
    <x v="1"/>
    <x v="1860"/>
    <x v="1861"/>
    <x v="0"/>
    <x v="78"/>
    <x v="1"/>
    <x v="18"/>
    <x v="50"/>
    <x v="121"/>
    <x v="6"/>
    <x v="18"/>
    <x v="1861"/>
    <x v="1860"/>
  </r>
  <r>
    <x v="1862"/>
    <x v="1862"/>
    <x v="1860"/>
    <x v="102"/>
    <x v="204"/>
    <x v="2"/>
    <x v="0"/>
    <x v="0"/>
    <x v="1861"/>
    <x v="1862"/>
    <x v="0"/>
    <x v="38"/>
    <x v="1"/>
    <x v="18"/>
    <x v="59"/>
    <x v="1321"/>
    <x v="6"/>
    <x v="18"/>
    <x v="1862"/>
    <x v="1861"/>
  </r>
  <r>
    <x v="1863"/>
    <x v="1863"/>
    <x v="1861"/>
    <x v="30"/>
    <x v="115"/>
    <x v="2"/>
    <x v="0"/>
    <x v="0"/>
    <x v="1862"/>
    <x v="1863"/>
    <x v="0"/>
    <x v="84"/>
    <x v="1"/>
    <x v="18"/>
    <x v="50"/>
    <x v="144"/>
    <x v="6"/>
    <x v="18"/>
    <x v="1863"/>
    <x v="1862"/>
  </r>
  <r>
    <x v="1864"/>
    <x v="1864"/>
    <x v="1862"/>
    <x v="115"/>
    <x v="1271"/>
    <x v="2"/>
    <x v="0"/>
    <x v="0"/>
    <x v="1863"/>
    <x v="1864"/>
    <x v="0"/>
    <x v="53"/>
    <x v="1"/>
    <x v="18"/>
    <x v="152"/>
    <x v="1322"/>
    <x v="6"/>
    <x v="18"/>
    <x v="1864"/>
    <x v="1863"/>
  </r>
  <r>
    <x v="1865"/>
    <x v="1865"/>
    <x v="1863"/>
    <x v="74"/>
    <x v="460"/>
    <x v="2"/>
    <x v="1"/>
    <x v="1"/>
    <x v="1864"/>
    <x v="1865"/>
    <x v="0"/>
    <x v="84"/>
    <x v="1"/>
    <x v="18"/>
    <x v="50"/>
    <x v="447"/>
    <x v="6"/>
    <x v="18"/>
    <x v="1865"/>
    <x v="1864"/>
  </r>
  <r>
    <x v="1866"/>
    <x v="1866"/>
    <x v="1864"/>
    <x v="31"/>
    <x v="366"/>
    <x v="2"/>
    <x v="0"/>
    <x v="0"/>
    <x v="1865"/>
    <x v="1866"/>
    <x v="0"/>
    <x v="84"/>
    <x v="1"/>
    <x v="18"/>
    <x v="60"/>
    <x v="368"/>
    <x v="6"/>
    <x v="18"/>
    <x v="1866"/>
    <x v="1865"/>
  </r>
  <r>
    <x v="1867"/>
    <x v="1867"/>
    <x v="1865"/>
    <x v="22"/>
    <x v="115"/>
    <x v="2"/>
    <x v="0"/>
    <x v="0"/>
    <x v="1866"/>
    <x v="1867"/>
    <x v="0"/>
    <x v="29"/>
    <x v="1"/>
    <x v="18"/>
    <x v="50"/>
    <x v="119"/>
    <x v="6"/>
    <x v="18"/>
    <x v="1867"/>
    <x v="1866"/>
  </r>
  <r>
    <x v="1868"/>
    <x v="1868"/>
    <x v="1866"/>
    <x v="31"/>
    <x v="1272"/>
    <x v="2"/>
    <x v="0"/>
    <x v="0"/>
    <x v="1867"/>
    <x v="1868"/>
    <x v="0"/>
    <x v="57"/>
    <x v="1"/>
    <x v="18"/>
    <x v="62"/>
    <x v="868"/>
    <x v="6"/>
    <x v="18"/>
    <x v="1868"/>
    <x v="1867"/>
  </r>
  <r>
    <x v="1869"/>
    <x v="1869"/>
    <x v="1867"/>
    <x v="3"/>
    <x v="117"/>
    <x v="2"/>
    <x v="0"/>
    <x v="0"/>
    <x v="1868"/>
    <x v="1869"/>
    <x v="0"/>
    <x v="78"/>
    <x v="1"/>
    <x v="18"/>
    <x v="50"/>
    <x v="121"/>
    <x v="6"/>
    <x v="18"/>
    <x v="1869"/>
    <x v="1868"/>
  </r>
  <r>
    <x v="1870"/>
    <x v="1870"/>
    <x v="1868"/>
    <x v="8"/>
    <x v="1273"/>
    <x v="2"/>
    <x v="0"/>
    <x v="0"/>
    <x v="1869"/>
    <x v="1870"/>
    <x v="0"/>
    <x v="202"/>
    <x v="1"/>
    <x v="18"/>
    <x v="54"/>
    <x v="1323"/>
    <x v="6"/>
    <x v="18"/>
    <x v="1870"/>
    <x v="1869"/>
  </r>
  <r>
    <x v="1871"/>
    <x v="1871"/>
    <x v="1869"/>
    <x v="115"/>
    <x v="1274"/>
    <x v="2"/>
    <x v="0"/>
    <x v="0"/>
    <x v="1870"/>
    <x v="1871"/>
    <x v="0"/>
    <x v="195"/>
    <x v="1"/>
    <x v="18"/>
    <x v="225"/>
    <x v="1324"/>
    <x v="6"/>
    <x v="18"/>
    <x v="1871"/>
    <x v="1870"/>
  </r>
  <r>
    <x v="1872"/>
    <x v="1872"/>
    <x v="1870"/>
    <x v="22"/>
    <x v="719"/>
    <x v="2"/>
    <x v="0"/>
    <x v="0"/>
    <x v="1871"/>
    <x v="1872"/>
    <x v="0"/>
    <x v="62"/>
    <x v="1"/>
    <x v="18"/>
    <x v="60"/>
    <x v="1325"/>
    <x v="6"/>
    <x v="18"/>
    <x v="1872"/>
    <x v="1871"/>
  </r>
  <r>
    <x v="1873"/>
    <x v="1873"/>
    <x v="1871"/>
    <x v="6"/>
    <x v="1275"/>
    <x v="2"/>
    <x v="5"/>
    <x v="5"/>
    <x v="1872"/>
    <x v="1873"/>
    <x v="0"/>
    <x v="84"/>
    <x v="1"/>
    <x v="18"/>
    <x v="50"/>
    <x v="656"/>
    <x v="6"/>
    <x v="18"/>
    <x v="1873"/>
    <x v="1872"/>
  </r>
  <r>
    <x v="1874"/>
    <x v="1874"/>
    <x v="1872"/>
    <x v="292"/>
    <x v="375"/>
    <x v="2"/>
    <x v="0"/>
    <x v="0"/>
    <x v="1873"/>
    <x v="1874"/>
    <x v="0"/>
    <x v="84"/>
    <x v="1"/>
    <x v="18"/>
    <x v="50"/>
    <x v="31"/>
    <x v="6"/>
    <x v="18"/>
    <x v="1874"/>
    <x v="1873"/>
  </r>
  <r>
    <x v="1875"/>
    <x v="1875"/>
    <x v="1873"/>
    <x v="3"/>
    <x v="152"/>
    <x v="2"/>
    <x v="0"/>
    <x v="0"/>
    <x v="1874"/>
    <x v="1875"/>
    <x v="0"/>
    <x v="83"/>
    <x v="1"/>
    <x v="18"/>
    <x v="60"/>
    <x v="1326"/>
    <x v="6"/>
    <x v="18"/>
    <x v="1875"/>
    <x v="1874"/>
  </r>
  <r>
    <x v="1876"/>
    <x v="1876"/>
    <x v="1874"/>
    <x v="293"/>
    <x v="117"/>
    <x v="2"/>
    <x v="2"/>
    <x v="2"/>
    <x v="1875"/>
    <x v="1876"/>
    <x v="0"/>
    <x v="78"/>
    <x v="1"/>
    <x v="18"/>
    <x v="50"/>
    <x v="121"/>
    <x v="6"/>
    <x v="18"/>
    <x v="1876"/>
    <x v="1875"/>
  </r>
  <r>
    <x v="1877"/>
    <x v="1877"/>
    <x v="1875"/>
    <x v="294"/>
    <x v="117"/>
    <x v="2"/>
    <x v="0"/>
    <x v="0"/>
    <x v="1876"/>
    <x v="1877"/>
    <x v="0"/>
    <x v="78"/>
    <x v="1"/>
    <x v="18"/>
    <x v="50"/>
    <x v="121"/>
    <x v="6"/>
    <x v="18"/>
    <x v="1877"/>
    <x v="1876"/>
  </r>
  <r>
    <x v="1878"/>
    <x v="1878"/>
    <x v="1876"/>
    <x v="6"/>
    <x v="117"/>
    <x v="2"/>
    <x v="2"/>
    <x v="2"/>
    <x v="1877"/>
    <x v="1878"/>
    <x v="0"/>
    <x v="78"/>
    <x v="1"/>
    <x v="18"/>
    <x v="50"/>
    <x v="121"/>
    <x v="6"/>
    <x v="18"/>
    <x v="1878"/>
    <x v="1877"/>
  </r>
  <r>
    <x v="1879"/>
    <x v="1879"/>
    <x v="1877"/>
    <x v="10"/>
    <x v="360"/>
    <x v="2"/>
    <x v="3"/>
    <x v="3"/>
    <x v="1878"/>
    <x v="1879"/>
    <x v="0"/>
    <x v="84"/>
    <x v="1"/>
    <x v="18"/>
    <x v="50"/>
    <x v="362"/>
    <x v="6"/>
    <x v="18"/>
    <x v="1879"/>
    <x v="1878"/>
  </r>
  <r>
    <x v="1880"/>
    <x v="1880"/>
    <x v="1878"/>
    <x v="10"/>
    <x v="1276"/>
    <x v="2"/>
    <x v="1"/>
    <x v="1"/>
    <x v="1879"/>
    <x v="1880"/>
    <x v="0"/>
    <x v="54"/>
    <x v="1"/>
    <x v="18"/>
    <x v="68"/>
    <x v="1327"/>
    <x v="6"/>
    <x v="18"/>
    <x v="1880"/>
    <x v="1879"/>
  </r>
  <r>
    <x v="1881"/>
    <x v="1881"/>
    <x v="1879"/>
    <x v="13"/>
    <x v="1277"/>
    <x v="0"/>
    <x v="0"/>
    <x v="0"/>
    <x v="1880"/>
    <x v="1881"/>
    <x v="0"/>
    <x v="16"/>
    <x v="0"/>
    <x v="14"/>
    <x v="36"/>
    <x v="1328"/>
    <x v="4"/>
    <x v="14"/>
    <x v="1881"/>
    <x v="1880"/>
  </r>
  <r>
    <x v="1882"/>
    <x v="1882"/>
    <x v="1880"/>
    <x v="295"/>
    <x v="1278"/>
    <x v="0"/>
    <x v="0"/>
    <x v="0"/>
    <x v="1881"/>
    <x v="1882"/>
    <x v="0"/>
    <x v="75"/>
    <x v="0"/>
    <x v="14"/>
    <x v="7"/>
    <x v="1329"/>
    <x v="4"/>
    <x v="14"/>
    <x v="1882"/>
    <x v="1881"/>
  </r>
  <r>
    <x v="1883"/>
    <x v="1883"/>
    <x v="1881"/>
    <x v="117"/>
    <x v="1279"/>
    <x v="0"/>
    <x v="0"/>
    <x v="0"/>
    <x v="1882"/>
    <x v="1883"/>
    <x v="0"/>
    <x v="58"/>
    <x v="0"/>
    <x v="14"/>
    <x v="2"/>
    <x v="1330"/>
    <x v="4"/>
    <x v="14"/>
    <x v="1883"/>
    <x v="1882"/>
  </r>
  <r>
    <x v="1884"/>
    <x v="1884"/>
    <x v="1882"/>
    <x v="28"/>
    <x v="77"/>
    <x v="0"/>
    <x v="0"/>
    <x v="0"/>
    <x v="1883"/>
    <x v="1884"/>
    <x v="0"/>
    <x v="55"/>
    <x v="0"/>
    <x v="14"/>
    <x v="165"/>
    <x v="1331"/>
    <x v="4"/>
    <x v="14"/>
    <x v="1884"/>
    <x v="1883"/>
  </r>
  <r>
    <x v="1885"/>
    <x v="1885"/>
    <x v="1883"/>
    <x v="296"/>
    <x v="1280"/>
    <x v="0"/>
    <x v="0"/>
    <x v="0"/>
    <x v="1884"/>
    <x v="1885"/>
    <x v="0"/>
    <x v="217"/>
    <x v="0"/>
    <x v="14"/>
    <x v="31"/>
    <x v="901"/>
    <x v="4"/>
    <x v="14"/>
    <x v="1885"/>
    <x v="1884"/>
  </r>
  <r>
    <x v="1886"/>
    <x v="1886"/>
    <x v="1884"/>
    <x v="38"/>
    <x v="1281"/>
    <x v="0"/>
    <x v="0"/>
    <x v="0"/>
    <x v="1885"/>
    <x v="1886"/>
    <x v="0"/>
    <x v="60"/>
    <x v="0"/>
    <x v="14"/>
    <x v="21"/>
    <x v="1332"/>
    <x v="4"/>
    <x v="14"/>
    <x v="1886"/>
    <x v="1885"/>
  </r>
  <r>
    <x v="1887"/>
    <x v="1887"/>
    <x v="1885"/>
    <x v="9"/>
    <x v="1282"/>
    <x v="0"/>
    <x v="3"/>
    <x v="3"/>
    <x v="1886"/>
    <x v="1887"/>
    <x v="0"/>
    <x v="22"/>
    <x v="0"/>
    <x v="14"/>
    <x v="38"/>
    <x v="1333"/>
    <x v="4"/>
    <x v="14"/>
    <x v="1887"/>
    <x v="1886"/>
  </r>
  <r>
    <x v="1888"/>
    <x v="1888"/>
    <x v="1886"/>
    <x v="30"/>
    <x v="1283"/>
    <x v="0"/>
    <x v="0"/>
    <x v="0"/>
    <x v="1887"/>
    <x v="1888"/>
    <x v="0"/>
    <x v="30"/>
    <x v="0"/>
    <x v="14"/>
    <x v="183"/>
    <x v="1334"/>
    <x v="4"/>
    <x v="14"/>
    <x v="1888"/>
    <x v="1887"/>
  </r>
  <r>
    <x v="1889"/>
    <x v="1889"/>
    <x v="1887"/>
    <x v="13"/>
    <x v="15"/>
    <x v="0"/>
    <x v="0"/>
    <x v="0"/>
    <x v="1888"/>
    <x v="1889"/>
    <x v="0"/>
    <x v="34"/>
    <x v="0"/>
    <x v="14"/>
    <x v="13"/>
    <x v="974"/>
    <x v="4"/>
    <x v="14"/>
    <x v="1889"/>
    <x v="1888"/>
  </r>
  <r>
    <x v="1890"/>
    <x v="1890"/>
    <x v="1888"/>
    <x v="14"/>
    <x v="1284"/>
    <x v="0"/>
    <x v="0"/>
    <x v="0"/>
    <x v="1889"/>
    <x v="1890"/>
    <x v="0"/>
    <x v="336"/>
    <x v="0"/>
    <x v="14"/>
    <x v="14"/>
    <x v="1335"/>
    <x v="4"/>
    <x v="14"/>
    <x v="1890"/>
    <x v="1889"/>
  </r>
  <r>
    <x v="1891"/>
    <x v="1891"/>
    <x v="1889"/>
    <x v="3"/>
    <x v="1285"/>
    <x v="0"/>
    <x v="0"/>
    <x v="0"/>
    <x v="1890"/>
    <x v="1891"/>
    <x v="0"/>
    <x v="148"/>
    <x v="0"/>
    <x v="14"/>
    <x v="6"/>
    <x v="1336"/>
    <x v="4"/>
    <x v="14"/>
    <x v="1891"/>
    <x v="1890"/>
  </r>
  <r>
    <x v="1892"/>
    <x v="1892"/>
    <x v="1890"/>
    <x v="2"/>
    <x v="1286"/>
    <x v="0"/>
    <x v="0"/>
    <x v="0"/>
    <x v="1891"/>
    <x v="1892"/>
    <x v="0"/>
    <x v="55"/>
    <x v="0"/>
    <x v="14"/>
    <x v="0"/>
    <x v="1105"/>
    <x v="4"/>
    <x v="14"/>
    <x v="1892"/>
    <x v="1891"/>
  </r>
  <r>
    <x v="1893"/>
    <x v="1893"/>
    <x v="1891"/>
    <x v="30"/>
    <x v="1287"/>
    <x v="0"/>
    <x v="0"/>
    <x v="0"/>
    <x v="1892"/>
    <x v="1893"/>
    <x v="0"/>
    <x v="43"/>
    <x v="0"/>
    <x v="14"/>
    <x v="3"/>
    <x v="1337"/>
    <x v="4"/>
    <x v="14"/>
    <x v="1893"/>
    <x v="1892"/>
  </r>
  <r>
    <x v="1894"/>
    <x v="1894"/>
    <x v="1892"/>
    <x v="28"/>
    <x v="1288"/>
    <x v="0"/>
    <x v="0"/>
    <x v="0"/>
    <x v="1893"/>
    <x v="1894"/>
    <x v="0"/>
    <x v="9"/>
    <x v="0"/>
    <x v="14"/>
    <x v="41"/>
    <x v="1338"/>
    <x v="4"/>
    <x v="14"/>
    <x v="1894"/>
    <x v="1893"/>
  </r>
  <r>
    <x v="1895"/>
    <x v="1895"/>
    <x v="1893"/>
    <x v="297"/>
    <x v="191"/>
    <x v="0"/>
    <x v="0"/>
    <x v="0"/>
    <x v="1894"/>
    <x v="1895"/>
    <x v="0"/>
    <x v="5"/>
    <x v="0"/>
    <x v="14"/>
    <x v="21"/>
    <x v="1339"/>
    <x v="4"/>
    <x v="14"/>
    <x v="1895"/>
    <x v="1894"/>
  </r>
  <r>
    <x v="1896"/>
    <x v="1896"/>
    <x v="1894"/>
    <x v="298"/>
    <x v="1289"/>
    <x v="0"/>
    <x v="0"/>
    <x v="0"/>
    <x v="1895"/>
    <x v="1896"/>
    <x v="0"/>
    <x v="62"/>
    <x v="0"/>
    <x v="14"/>
    <x v="39"/>
    <x v="1340"/>
    <x v="4"/>
    <x v="14"/>
    <x v="1896"/>
    <x v="1895"/>
  </r>
  <r>
    <x v="1897"/>
    <x v="1897"/>
    <x v="1895"/>
    <x v="299"/>
    <x v="1290"/>
    <x v="0"/>
    <x v="0"/>
    <x v="0"/>
    <x v="1896"/>
    <x v="1897"/>
    <x v="0"/>
    <x v="275"/>
    <x v="0"/>
    <x v="14"/>
    <x v="21"/>
    <x v="1341"/>
    <x v="4"/>
    <x v="14"/>
    <x v="1897"/>
    <x v="1896"/>
  </r>
  <r>
    <x v="1898"/>
    <x v="1898"/>
    <x v="1896"/>
    <x v="28"/>
    <x v="1291"/>
    <x v="0"/>
    <x v="0"/>
    <x v="0"/>
    <x v="1897"/>
    <x v="1898"/>
    <x v="0"/>
    <x v="64"/>
    <x v="0"/>
    <x v="14"/>
    <x v="14"/>
    <x v="1342"/>
    <x v="4"/>
    <x v="14"/>
    <x v="1898"/>
    <x v="1897"/>
  </r>
  <r>
    <x v="1899"/>
    <x v="1899"/>
    <x v="1897"/>
    <x v="42"/>
    <x v="647"/>
    <x v="0"/>
    <x v="0"/>
    <x v="0"/>
    <x v="1898"/>
    <x v="1899"/>
    <x v="0"/>
    <x v="288"/>
    <x v="0"/>
    <x v="14"/>
    <x v="18"/>
    <x v="1343"/>
    <x v="4"/>
    <x v="14"/>
    <x v="1899"/>
    <x v="1898"/>
  </r>
  <r>
    <x v="1900"/>
    <x v="1900"/>
    <x v="1898"/>
    <x v="30"/>
    <x v="1292"/>
    <x v="0"/>
    <x v="0"/>
    <x v="0"/>
    <x v="1899"/>
    <x v="1900"/>
    <x v="0"/>
    <x v="241"/>
    <x v="0"/>
    <x v="14"/>
    <x v="15"/>
    <x v="1344"/>
    <x v="4"/>
    <x v="14"/>
    <x v="1900"/>
    <x v="1899"/>
  </r>
  <r>
    <x v="1901"/>
    <x v="1901"/>
    <x v="1899"/>
    <x v="300"/>
    <x v="1293"/>
    <x v="2"/>
    <x v="1"/>
    <x v="1"/>
    <x v="1900"/>
    <x v="1901"/>
    <x v="0"/>
    <x v="20"/>
    <x v="1"/>
    <x v="29"/>
    <x v="56"/>
    <x v="1345"/>
    <x v="2"/>
    <x v="29"/>
    <x v="1901"/>
    <x v="1900"/>
  </r>
  <r>
    <x v="1902"/>
    <x v="1902"/>
    <x v="1900"/>
    <x v="28"/>
    <x v="433"/>
    <x v="2"/>
    <x v="9"/>
    <x v="3"/>
    <x v="1901"/>
    <x v="1902"/>
    <x v="0"/>
    <x v="83"/>
    <x v="1"/>
    <x v="29"/>
    <x v="60"/>
    <x v="143"/>
    <x v="2"/>
    <x v="29"/>
    <x v="1902"/>
    <x v="1901"/>
  </r>
  <r>
    <x v="1903"/>
    <x v="1903"/>
    <x v="1901"/>
    <x v="9"/>
    <x v="1294"/>
    <x v="2"/>
    <x v="0"/>
    <x v="0"/>
    <x v="1902"/>
    <x v="1903"/>
    <x v="0"/>
    <x v="14"/>
    <x v="1"/>
    <x v="29"/>
    <x v="153"/>
    <x v="1346"/>
    <x v="2"/>
    <x v="29"/>
    <x v="1903"/>
    <x v="1902"/>
  </r>
  <r>
    <x v="1904"/>
    <x v="1904"/>
    <x v="1902"/>
    <x v="63"/>
    <x v="155"/>
    <x v="2"/>
    <x v="0"/>
    <x v="0"/>
    <x v="1903"/>
    <x v="1904"/>
    <x v="0"/>
    <x v="84"/>
    <x v="1"/>
    <x v="29"/>
    <x v="50"/>
    <x v="380"/>
    <x v="2"/>
    <x v="29"/>
    <x v="1904"/>
    <x v="1903"/>
  </r>
  <r>
    <x v="1905"/>
    <x v="1905"/>
    <x v="1903"/>
    <x v="31"/>
    <x v="809"/>
    <x v="2"/>
    <x v="0"/>
    <x v="0"/>
    <x v="1904"/>
    <x v="1905"/>
    <x v="0"/>
    <x v="80"/>
    <x v="1"/>
    <x v="29"/>
    <x v="50"/>
    <x v="678"/>
    <x v="2"/>
    <x v="29"/>
    <x v="1905"/>
    <x v="1904"/>
  </r>
  <r>
    <x v="1906"/>
    <x v="1906"/>
    <x v="1904"/>
    <x v="63"/>
    <x v="1295"/>
    <x v="2"/>
    <x v="0"/>
    <x v="0"/>
    <x v="1905"/>
    <x v="1906"/>
    <x v="0"/>
    <x v="221"/>
    <x v="1"/>
    <x v="29"/>
    <x v="152"/>
    <x v="1347"/>
    <x v="2"/>
    <x v="29"/>
    <x v="1906"/>
    <x v="1905"/>
  </r>
  <r>
    <x v="1907"/>
    <x v="1907"/>
    <x v="1905"/>
    <x v="11"/>
    <x v="1079"/>
    <x v="2"/>
    <x v="0"/>
    <x v="0"/>
    <x v="1906"/>
    <x v="1907"/>
    <x v="0"/>
    <x v="80"/>
    <x v="1"/>
    <x v="29"/>
    <x v="50"/>
    <x v="1209"/>
    <x v="2"/>
    <x v="29"/>
    <x v="1907"/>
    <x v="1906"/>
  </r>
  <r>
    <x v="1908"/>
    <x v="1908"/>
    <x v="1906"/>
    <x v="31"/>
    <x v="1296"/>
    <x v="2"/>
    <x v="0"/>
    <x v="0"/>
    <x v="1907"/>
    <x v="1908"/>
    <x v="0"/>
    <x v="80"/>
    <x v="1"/>
    <x v="29"/>
    <x v="53"/>
    <x v="1348"/>
    <x v="2"/>
    <x v="29"/>
    <x v="1908"/>
    <x v="1907"/>
  </r>
  <r>
    <x v="1909"/>
    <x v="1909"/>
    <x v="1907"/>
    <x v="19"/>
    <x v="1297"/>
    <x v="2"/>
    <x v="0"/>
    <x v="0"/>
    <x v="1908"/>
    <x v="1909"/>
    <x v="0"/>
    <x v="44"/>
    <x v="1"/>
    <x v="29"/>
    <x v="51"/>
    <x v="1349"/>
    <x v="2"/>
    <x v="29"/>
    <x v="1909"/>
    <x v="1908"/>
  </r>
  <r>
    <x v="1910"/>
    <x v="1910"/>
    <x v="1908"/>
    <x v="94"/>
    <x v="1298"/>
    <x v="2"/>
    <x v="9"/>
    <x v="3"/>
    <x v="1909"/>
    <x v="1910"/>
    <x v="0"/>
    <x v="168"/>
    <x v="1"/>
    <x v="29"/>
    <x v="115"/>
    <x v="1350"/>
    <x v="2"/>
    <x v="29"/>
    <x v="1910"/>
    <x v="1909"/>
  </r>
  <r>
    <x v="1911"/>
    <x v="1911"/>
    <x v="1909"/>
    <x v="301"/>
    <x v="115"/>
    <x v="2"/>
    <x v="4"/>
    <x v="4"/>
    <x v="1910"/>
    <x v="1911"/>
    <x v="0"/>
    <x v="29"/>
    <x v="1"/>
    <x v="29"/>
    <x v="50"/>
    <x v="119"/>
    <x v="2"/>
    <x v="29"/>
    <x v="1911"/>
    <x v="1910"/>
  </r>
  <r>
    <x v="1912"/>
    <x v="1912"/>
    <x v="1910"/>
    <x v="10"/>
    <x v="1299"/>
    <x v="2"/>
    <x v="0"/>
    <x v="0"/>
    <x v="1911"/>
    <x v="1912"/>
    <x v="0"/>
    <x v="288"/>
    <x v="1"/>
    <x v="29"/>
    <x v="155"/>
    <x v="1351"/>
    <x v="2"/>
    <x v="29"/>
    <x v="1912"/>
    <x v="1911"/>
  </r>
  <r>
    <x v="1913"/>
    <x v="1913"/>
    <x v="1911"/>
    <x v="240"/>
    <x v="1300"/>
    <x v="2"/>
    <x v="1"/>
    <x v="1"/>
    <x v="1912"/>
    <x v="1913"/>
    <x v="0"/>
    <x v="55"/>
    <x v="1"/>
    <x v="29"/>
    <x v="60"/>
    <x v="1352"/>
    <x v="2"/>
    <x v="29"/>
    <x v="1913"/>
    <x v="1912"/>
  </r>
  <r>
    <x v="1914"/>
    <x v="1914"/>
    <x v="1912"/>
    <x v="302"/>
    <x v="177"/>
    <x v="2"/>
    <x v="0"/>
    <x v="0"/>
    <x v="1913"/>
    <x v="1914"/>
    <x v="0"/>
    <x v="84"/>
    <x v="1"/>
    <x v="29"/>
    <x v="114"/>
    <x v="179"/>
    <x v="2"/>
    <x v="29"/>
    <x v="1914"/>
    <x v="1913"/>
  </r>
  <r>
    <x v="1915"/>
    <x v="1915"/>
    <x v="1913"/>
    <x v="2"/>
    <x v="138"/>
    <x v="2"/>
    <x v="0"/>
    <x v="0"/>
    <x v="1914"/>
    <x v="1915"/>
    <x v="0"/>
    <x v="80"/>
    <x v="1"/>
    <x v="29"/>
    <x v="53"/>
    <x v="447"/>
    <x v="2"/>
    <x v="29"/>
    <x v="1915"/>
    <x v="1914"/>
  </r>
  <r>
    <x v="1916"/>
    <x v="1916"/>
    <x v="1914"/>
    <x v="22"/>
    <x v="1301"/>
    <x v="2"/>
    <x v="0"/>
    <x v="0"/>
    <x v="1915"/>
    <x v="1916"/>
    <x v="0"/>
    <x v="79"/>
    <x v="1"/>
    <x v="29"/>
    <x v="60"/>
    <x v="1326"/>
    <x v="2"/>
    <x v="29"/>
    <x v="1916"/>
    <x v="1915"/>
  </r>
  <r>
    <x v="1917"/>
    <x v="1917"/>
    <x v="1915"/>
    <x v="303"/>
    <x v="1302"/>
    <x v="2"/>
    <x v="7"/>
    <x v="6"/>
    <x v="1916"/>
    <x v="1917"/>
    <x v="0"/>
    <x v="16"/>
    <x v="1"/>
    <x v="29"/>
    <x v="226"/>
    <x v="1353"/>
    <x v="2"/>
    <x v="29"/>
    <x v="1917"/>
    <x v="1916"/>
  </r>
  <r>
    <x v="1918"/>
    <x v="1918"/>
    <x v="1916"/>
    <x v="31"/>
    <x v="92"/>
    <x v="2"/>
    <x v="0"/>
    <x v="0"/>
    <x v="1917"/>
    <x v="1918"/>
    <x v="0"/>
    <x v="82"/>
    <x v="1"/>
    <x v="29"/>
    <x v="60"/>
    <x v="673"/>
    <x v="2"/>
    <x v="29"/>
    <x v="1918"/>
    <x v="1917"/>
  </r>
  <r>
    <x v="1919"/>
    <x v="1919"/>
    <x v="1917"/>
    <x v="2"/>
    <x v="1303"/>
    <x v="2"/>
    <x v="0"/>
    <x v="0"/>
    <x v="1918"/>
    <x v="1919"/>
    <x v="0"/>
    <x v="22"/>
    <x v="1"/>
    <x v="29"/>
    <x v="153"/>
    <x v="1354"/>
    <x v="2"/>
    <x v="29"/>
    <x v="1919"/>
    <x v="1918"/>
  </r>
  <r>
    <x v="1920"/>
    <x v="1920"/>
    <x v="1918"/>
    <x v="3"/>
    <x v="1304"/>
    <x v="2"/>
    <x v="1"/>
    <x v="1"/>
    <x v="1919"/>
    <x v="1920"/>
    <x v="0"/>
    <x v="217"/>
    <x v="1"/>
    <x v="29"/>
    <x v="152"/>
    <x v="1355"/>
    <x v="2"/>
    <x v="29"/>
    <x v="1920"/>
    <x v="1919"/>
  </r>
  <r>
    <x v="1921"/>
    <x v="1921"/>
    <x v="1919"/>
    <x v="15"/>
    <x v="1305"/>
    <x v="0"/>
    <x v="0"/>
    <x v="0"/>
    <x v="1920"/>
    <x v="1921"/>
    <x v="0"/>
    <x v="44"/>
    <x v="0"/>
    <x v="14"/>
    <x v="0"/>
    <x v="1205"/>
    <x v="4"/>
    <x v="14"/>
    <x v="1921"/>
    <x v="1920"/>
  </r>
  <r>
    <x v="1922"/>
    <x v="1922"/>
    <x v="1920"/>
    <x v="13"/>
    <x v="1306"/>
    <x v="0"/>
    <x v="0"/>
    <x v="0"/>
    <x v="1921"/>
    <x v="1922"/>
    <x v="0"/>
    <x v="31"/>
    <x v="0"/>
    <x v="14"/>
    <x v="31"/>
    <x v="1356"/>
    <x v="4"/>
    <x v="14"/>
    <x v="1922"/>
    <x v="1921"/>
  </r>
  <r>
    <x v="1923"/>
    <x v="1923"/>
    <x v="1921"/>
    <x v="304"/>
    <x v="356"/>
    <x v="0"/>
    <x v="0"/>
    <x v="0"/>
    <x v="1922"/>
    <x v="1923"/>
    <x v="0"/>
    <x v="62"/>
    <x v="0"/>
    <x v="14"/>
    <x v="227"/>
    <x v="1357"/>
    <x v="4"/>
    <x v="14"/>
    <x v="1923"/>
    <x v="1922"/>
  </r>
  <r>
    <x v="1924"/>
    <x v="1924"/>
    <x v="1922"/>
    <x v="9"/>
    <x v="1307"/>
    <x v="0"/>
    <x v="0"/>
    <x v="0"/>
    <x v="1923"/>
    <x v="1924"/>
    <x v="0"/>
    <x v="51"/>
    <x v="0"/>
    <x v="14"/>
    <x v="35"/>
    <x v="1358"/>
    <x v="4"/>
    <x v="14"/>
    <x v="1924"/>
    <x v="1923"/>
  </r>
  <r>
    <x v="1925"/>
    <x v="1925"/>
    <x v="1923"/>
    <x v="15"/>
    <x v="1308"/>
    <x v="0"/>
    <x v="0"/>
    <x v="0"/>
    <x v="1924"/>
    <x v="1925"/>
    <x v="0"/>
    <x v="47"/>
    <x v="0"/>
    <x v="14"/>
    <x v="5"/>
    <x v="1359"/>
    <x v="4"/>
    <x v="14"/>
    <x v="1925"/>
    <x v="1924"/>
  </r>
  <r>
    <x v="1926"/>
    <x v="1926"/>
    <x v="1924"/>
    <x v="15"/>
    <x v="1309"/>
    <x v="0"/>
    <x v="0"/>
    <x v="0"/>
    <x v="1925"/>
    <x v="1926"/>
    <x v="0"/>
    <x v="329"/>
    <x v="0"/>
    <x v="14"/>
    <x v="228"/>
    <x v="1360"/>
    <x v="4"/>
    <x v="14"/>
    <x v="1926"/>
    <x v="1925"/>
  </r>
  <r>
    <x v="1927"/>
    <x v="1927"/>
    <x v="1925"/>
    <x v="20"/>
    <x v="972"/>
    <x v="0"/>
    <x v="0"/>
    <x v="0"/>
    <x v="1926"/>
    <x v="1927"/>
    <x v="0"/>
    <x v="202"/>
    <x v="0"/>
    <x v="14"/>
    <x v="33"/>
    <x v="1361"/>
    <x v="4"/>
    <x v="14"/>
    <x v="1927"/>
    <x v="1926"/>
  </r>
  <r>
    <x v="1928"/>
    <x v="1928"/>
    <x v="1926"/>
    <x v="305"/>
    <x v="1310"/>
    <x v="0"/>
    <x v="0"/>
    <x v="0"/>
    <x v="1927"/>
    <x v="1928"/>
    <x v="0"/>
    <x v="69"/>
    <x v="0"/>
    <x v="14"/>
    <x v="33"/>
    <x v="1362"/>
    <x v="4"/>
    <x v="14"/>
    <x v="1928"/>
    <x v="1927"/>
  </r>
  <r>
    <x v="1929"/>
    <x v="1929"/>
    <x v="1927"/>
    <x v="50"/>
    <x v="1311"/>
    <x v="0"/>
    <x v="0"/>
    <x v="0"/>
    <x v="1928"/>
    <x v="1929"/>
    <x v="0"/>
    <x v="11"/>
    <x v="0"/>
    <x v="14"/>
    <x v="8"/>
    <x v="1363"/>
    <x v="4"/>
    <x v="14"/>
    <x v="1929"/>
    <x v="1928"/>
  </r>
  <r>
    <x v="1930"/>
    <x v="1930"/>
    <x v="1928"/>
    <x v="28"/>
    <x v="1312"/>
    <x v="0"/>
    <x v="0"/>
    <x v="0"/>
    <x v="1929"/>
    <x v="1930"/>
    <x v="0"/>
    <x v="55"/>
    <x v="0"/>
    <x v="14"/>
    <x v="37"/>
    <x v="1364"/>
    <x v="4"/>
    <x v="14"/>
    <x v="1930"/>
    <x v="1929"/>
  </r>
  <r>
    <x v="1931"/>
    <x v="1931"/>
    <x v="1929"/>
    <x v="13"/>
    <x v="1313"/>
    <x v="0"/>
    <x v="0"/>
    <x v="0"/>
    <x v="1930"/>
    <x v="1931"/>
    <x v="0"/>
    <x v="133"/>
    <x v="0"/>
    <x v="14"/>
    <x v="10"/>
    <x v="1365"/>
    <x v="4"/>
    <x v="14"/>
    <x v="1931"/>
    <x v="1930"/>
  </r>
  <r>
    <x v="1932"/>
    <x v="1932"/>
    <x v="1930"/>
    <x v="26"/>
    <x v="1314"/>
    <x v="0"/>
    <x v="0"/>
    <x v="0"/>
    <x v="1931"/>
    <x v="1932"/>
    <x v="0"/>
    <x v="144"/>
    <x v="0"/>
    <x v="14"/>
    <x v="13"/>
    <x v="1366"/>
    <x v="4"/>
    <x v="14"/>
    <x v="1932"/>
    <x v="1931"/>
  </r>
  <r>
    <x v="1933"/>
    <x v="1933"/>
    <x v="1931"/>
    <x v="12"/>
    <x v="1315"/>
    <x v="0"/>
    <x v="0"/>
    <x v="0"/>
    <x v="1932"/>
    <x v="1933"/>
    <x v="0"/>
    <x v="238"/>
    <x v="0"/>
    <x v="14"/>
    <x v="174"/>
    <x v="1367"/>
    <x v="4"/>
    <x v="14"/>
    <x v="1933"/>
    <x v="1932"/>
  </r>
  <r>
    <x v="1934"/>
    <x v="1934"/>
    <x v="1932"/>
    <x v="10"/>
    <x v="1316"/>
    <x v="0"/>
    <x v="0"/>
    <x v="0"/>
    <x v="1933"/>
    <x v="1934"/>
    <x v="0"/>
    <x v="99"/>
    <x v="0"/>
    <x v="14"/>
    <x v="39"/>
    <x v="1368"/>
    <x v="4"/>
    <x v="14"/>
    <x v="1934"/>
    <x v="1933"/>
  </r>
  <r>
    <x v="1935"/>
    <x v="1935"/>
    <x v="1933"/>
    <x v="30"/>
    <x v="1317"/>
    <x v="0"/>
    <x v="0"/>
    <x v="0"/>
    <x v="1934"/>
    <x v="1935"/>
    <x v="0"/>
    <x v="133"/>
    <x v="0"/>
    <x v="14"/>
    <x v="29"/>
    <x v="1369"/>
    <x v="4"/>
    <x v="14"/>
    <x v="1935"/>
    <x v="1934"/>
  </r>
  <r>
    <x v="1936"/>
    <x v="1936"/>
    <x v="1934"/>
    <x v="51"/>
    <x v="1318"/>
    <x v="0"/>
    <x v="0"/>
    <x v="0"/>
    <x v="1935"/>
    <x v="1936"/>
    <x v="0"/>
    <x v="108"/>
    <x v="0"/>
    <x v="14"/>
    <x v="16"/>
    <x v="1370"/>
    <x v="4"/>
    <x v="14"/>
    <x v="1936"/>
    <x v="1935"/>
  </r>
  <r>
    <x v="1937"/>
    <x v="1937"/>
    <x v="1935"/>
    <x v="20"/>
    <x v="1319"/>
    <x v="0"/>
    <x v="0"/>
    <x v="0"/>
    <x v="1936"/>
    <x v="1937"/>
    <x v="0"/>
    <x v="60"/>
    <x v="0"/>
    <x v="14"/>
    <x v="229"/>
    <x v="1371"/>
    <x v="4"/>
    <x v="14"/>
    <x v="1937"/>
    <x v="1936"/>
  </r>
  <r>
    <x v="1938"/>
    <x v="1938"/>
    <x v="1936"/>
    <x v="36"/>
    <x v="1320"/>
    <x v="0"/>
    <x v="0"/>
    <x v="0"/>
    <x v="1937"/>
    <x v="1938"/>
    <x v="0"/>
    <x v="229"/>
    <x v="0"/>
    <x v="14"/>
    <x v="31"/>
    <x v="1372"/>
    <x v="4"/>
    <x v="14"/>
    <x v="1938"/>
    <x v="1937"/>
  </r>
  <r>
    <x v="1939"/>
    <x v="1939"/>
    <x v="1937"/>
    <x v="3"/>
    <x v="1321"/>
    <x v="0"/>
    <x v="0"/>
    <x v="0"/>
    <x v="1938"/>
    <x v="1939"/>
    <x v="0"/>
    <x v="93"/>
    <x v="0"/>
    <x v="14"/>
    <x v="38"/>
    <x v="1373"/>
    <x v="4"/>
    <x v="14"/>
    <x v="1939"/>
    <x v="1938"/>
  </r>
  <r>
    <x v="1940"/>
    <x v="1940"/>
    <x v="1938"/>
    <x v="81"/>
    <x v="1322"/>
    <x v="0"/>
    <x v="0"/>
    <x v="0"/>
    <x v="1939"/>
    <x v="1940"/>
    <x v="0"/>
    <x v="162"/>
    <x v="0"/>
    <x v="14"/>
    <x v="193"/>
    <x v="1374"/>
    <x v="4"/>
    <x v="14"/>
    <x v="1940"/>
    <x v="1939"/>
  </r>
  <r>
    <x v="1941"/>
    <x v="1941"/>
    <x v="1939"/>
    <x v="65"/>
    <x v="1323"/>
    <x v="0"/>
    <x v="0"/>
    <x v="0"/>
    <x v="1940"/>
    <x v="1941"/>
    <x v="1"/>
    <x v="337"/>
    <x v="0"/>
    <x v="30"/>
    <x v="9"/>
    <x v="1375"/>
    <x v="2"/>
    <x v="30"/>
    <x v="1941"/>
    <x v="1940"/>
  </r>
  <r>
    <x v="1942"/>
    <x v="1942"/>
    <x v="1940"/>
    <x v="12"/>
    <x v="1324"/>
    <x v="0"/>
    <x v="0"/>
    <x v="0"/>
    <x v="1941"/>
    <x v="1942"/>
    <x v="1"/>
    <x v="195"/>
    <x v="0"/>
    <x v="30"/>
    <x v="178"/>
    <x v="1376"/>
    <x v="2"/>
    <x v="30"/>
    <x v="1942"/>
    <x v="1941"/>
  </r>
  <r>
    <x v="1943"/>
    <x v="1943"/>
    <x v="1941"/>
    <x v="3"/>
    <x v="1325"/>
    <x v="0"/>
    <x v="0"/>
    <x v="0"/>
    <x v="1942"/>
    <x v="1943"/>
    <x v="1"/>
    <x v="338"/>
    <x v="0"/>
    <x v="30"/>
    <x v="230"/>
    <x v="1377"/>
    <x v="2"/>
    <x v="30"/>
    <x v="1943"/>
    <x v="1942"/>
  </r>
  <r>
    <x v="1944"/>
    <x v="1944"/>
    <x v="1942"/>
    <x v="79"/>
    <x v="1326"/>
    <x v="0"/>
    <x v="0"/>
    <x v="0"/>
    <x v="1943"/>
    <x v="1944"/>
    <x v="1"/>
    <x v="339"/>
    <x v="0"/>
    <x v="30"/>
    <x v="231"/>
    <x v="1378"/>
    <x v="2"/>
    <x v="30"/>
    <x v="1944"/>
    <x v="1943"/>
  </r>
  <r>
    <x v="1945"/>
    <x v="1945"/>
    <x v="1943"/>
    <x v="57"/>
    <x v="1327"/>
    <x v="0"/>
    <x v="3"/>
    <x v="3"/>
    <x v="1944"/>
    <x v="1945"/>
    <x v="1"/>
    <x v="340"/>
    <x v="0"/>
    <x v="30"/>
    <x v="232"/>
    <x v="1379"/>
    <x v="2"/>
    <x v="30"/>
    <x v="1945"/>
    <x v="1944"/>
  </r>
  <r>
    <x v="1946"/>
    <x v="1946"/>
    <x v="1944"/>
    <x v="51"/>
    <x v="1328"/>
    <x v="0"/>
    <x v="0"/>
    <x v="0"/>
    <x v="1945"/>
    <x v="1946"/>
    <x v="1"/>
    <x v="16"/>
    <x v="0"/>
    <x v="30"/>
    <x v="95"/>
    <x v="1380"/>
    <x v="2"/>
    <x v="30"/>
    <x v="1946"/>
    <x v="1945"/>
  </r>
  <r>
    <x v="1947"/>
    <x v="1947"/>
    <x v="1945"/>
    <x v="134"/>
    <x v="1329"/>
    <x v="0"/>
    <x v="0"/>
    <x v="0"/>
    <x v="1946"/>
    <x v="1947"/>
    <x v="1"/>
    <x v="23"/>
    <x v="0"/>
    <x v="30"/>
    <x v="7"/>
    <x v="431"/>
    <x v="2"/>
    <x v="30"/>
    <x v="1947"/>
    <x v="1946"/>
  </r>
  <r>
    <x v="1948"/>
    <x v="1948"/>
    <x v="1946"/>
    <x v="57"/>
    <x v="1330"/>
    <x v="0"/>
    <x v="0"/>
    <x v="0"/>
    <x v="1947"/>
    <x v="1948"/>
    <x v="1"/>
    <x v="341"/>
    <x v="0"/>
    <x v="30"/>
    <x v="233"/>
    <x v="1381"/>
    <x v="2"/>
    <x v="30"/>
    <x v="1948"/>
    <x v="1947"/>
  </r>
  <r>
    <x v="1949"/>
    <x v="1949"/>
    <x v="1947"/>
    <x v="63"/>
    <x v="1331"/>
    <x v="0"/>
    <x v="1"/>
    <x v="1"/>
    <x v="1948"/>
    <x v="1949"/>
    <x v="1"/>
    <x v="342"/>
    <x v="0"/>
    <x v="30"/>
    <x v="6"/>
    <x v="1382"/>
    <x v="2"/>
    <x v="30"/>
    <x v="1949"/>
    <x v="1948"/>
  </r>
  <r>
    <x v="1950"/>
    <x v="1950"/>
    <x v="1948"/>
    <x v="240"/>
    <x v="1332"/>
    <x v="0"/>
    <x v="0"/>
    <x v="0"/>
    <x v="1949"/>
    <x v="1950"/>
    <x v="1"/>
    <x v="343"/>
    <x v="0"/>
    <x v="30"/>
    <x v="234"/>
    <x v="1383"/>
    <x v="2"/>
    <x v="30"/>
    <x v="1950"/>
    <x v="1949"/>
  </r>
  <r>
    <x v="1951"/>
    <x v="1951"/>
    <x v="1949"/>
    <x v="63"/>
    <x v="1333"/>
    <x v="0"/>
    <x v="0"/>
    <x v="0"/>
    <x v="1950"/>
    <x v="1951"/>
    <x v="1"/>
    <x v="344"/>
    <x v="0"/>
    <x v="30"/>
    <x v="197"/>
    <x v="1384"/>
    <x v="2"/>
    <x v="30"/>
    <x v="1951"/>
    <x v="1950"/>
  </r>
  <r>
    <x v="1952"/>
    <x v="1952"/>
    <x v="1950"/>
    <x v="19"/>
    <x v="1334"/>
    <x v="0"/>
    <x v="5"/>
    <x v="5"/>
    <x v="1951"/>
    <x v="1952"/>
    <x v="1"/>
    <x v="345"/>
    <x v="0"/>
    <x v="30"/>
    <x v="45"/>
    <x v="1385"/>
    <x v="2"/>
    <x v="30"/>
    <x v="1952"/>
    <x v="1951"/>
  </r>
  <r>
    <x v="1953"/>
    <x v="1953"/>
    <x v="1951"/>
    <x v="36"/>
    <x v="1335"/>
    <x v="0"/>
    <x v="0"/>
    <x v="0"/>
    <x v="1952"/>
    <x v="1953"/>
    <x v="1"/>
    <x v="206"/>
    <x v="0"/>
    <x v="30"/>
    <x v="235"/>
    <x v="1386"/>
    <x v="2"/>
    <x v="30"/>
    <x v="1953"/>
    <x v="1952"/>
  </r>
  <r>
    <x v="1954"/>
    <x v="1954"/>
    <x v="1952"/>
    <x v="63"/>
    <x v="1336"/>
    <x v="0"/>
    <x v="0"/>
    <x v="0"/>
    <x v="1953"/>
    <x v="1954"/>
    <x v="1"/>
    <x v="119"/>
    <x v="0"/>
    <x v="30"/>
    <x v="236"/>
    <x v="1387"/>
    <x v="2"/>
    <x v="30"/>
    <x v="1954"/>
    <x v="1953"/>
  </r>
  <r>
    <x v="1955"/>
    <x v="1955"/>
    <x v="1953"/>
    <x v="247"/>
    <x v="1337"/>
    <x v="0"/>
    <x v="0"/>
    <x v="0"/>
    <x v="1954"/>
    <x v="1955"/>
    <x v="1"/>
    <x v="126"/>
    <x v="0"/>
    <x v="30"/>
    <x v="237"/>
    <x v="1388"/>
    <x v="2"/>
    <x v="30"/>
    <x v="1955"/>
    <x v="1954"/>
  </r>
  <r>
    <x v="1956"/>
    <x v="1956"/>
    <x v="1954"/>
    <x v="127"/>
    <x v="1338"/>
    <x v="0"/>
    <x v="0"/>
    <x v="0"/>
    <x v="1955"/>
    <x v="1956"/>
    <x v="1"/>
    <x v="346"/>
    <x v="0"/>
    <x v="30"/>
    <x v="238"/>
    <x v="1389"/>
    <x v="2"/>
    <x v="30"/>
    <x v="1956"/>
    <x v="1955"/>
  </r>
  <r>
    <x v="1957"/>
    <x v="1957"/>
    <x v="1955"/>
    <x v="11"/>
    <x v="1339"/>
    <x v="0"/>
    <x v="0"/>
    <x v="0"/>
    <x v="1956"/>
    <x v="1957"/>
    <x v="1"/>
    <x v="347"/>
    <x v="0"/>
    <x v="30"/>
    <x v="239"/>
    <x v="1390"/>
    <x v="2"/>
    <x v="30"/>
    <x v="1957"/>
    <x v="1956"/>
  </r>
  <r>
    <x v="1958"/>
    <x v="1958"/>
    <x v="1956"/>
    <x v="39"/>
    <x v="1340"/>
    <x v="0"/>
    <x v="0"/>
    <x v="0"/>
    <x v="1957"/>
    <x v="1958"/>
    <x v="1"/>
    <x v="348"/>
    <x v="0"/>
    <x v="30"/>
    <x v="240"/>
    <x v="1391"/>
    <x v="2"/>
    <x v="30"/>
    <x v="1958"/>
    <x v="1957"/>
  </r>
  <r>
    <x v="1959"/>
    <x v="1959"/>
    <x v="1957"/>
    <x v="3"/>
    <x v="1341"/>
    <x v="0"/>
    <x v="0"/>
    <x v="0"/>
    <x v="1958"/>
    <x v="1959"/>
    <x v="1"/>
    <x v="349"/>
    <x v="0"/>
    <x v="30"/>
    <x v="96"/>
    <x v="1392"/>
    <x v="2"/>
    <x v="30"/>
    <x v="1959"/>
    <x v="1958"/>
  </r>
  <r>
    <x v="1960"/>
    <x v="1960"/>
    <x v="1958"/>
    <x v="54"/>
    <x v="1342"/>
    <x v="0"/>
    <x v="11"/>
    <x v="9"/>
    <x v="1959"/>
    <x v="1960"/>
    <x v="1"/>
    <x v="51"/>
    <x v="0"/>
    <x v="30"/>
    <x v="90"/>
    <x v="1393"/>
    <x v="2"/>
    <x v="30"/>
    <x v="1960"/>
    <x v="1959"/>
  </r>
  <r>
    <x v="1961"/>
    <x v="1961"/>
    <x v="1959"/>
    <x v="3"/>
    <x v="1343"/>
    <x v="0"/>
    <x v="0"/>
    <x v="0"/>
    <x v="1960"/>
    <x v="1961"/>
    <x v="1"/>
    <x v="350"/>
    <x v="0"/>
    <x v="30"/>
    <x v="241"/>
    <x v="1394"/>
    <x v="2"/>
    <x v="30"/>
    <x v="1961"/>
    <x v="1960"/>
  </r>
  <r>
    <x v="1962"/>
    <x v="1962"/>
    <x v="1960"/>
    <x v="3"/>
    <x v="1344"/>
    <x v="0"/>
    <x v="0"/>
    <x v="0"/>
    <x v="1961"/>
    <x v="1962"/>
    <x v="1"/>
    <x v="351"/>
    <x v="0"/>
    <x v="30"/>
    <x v="242"/>
    <x v="1395"/>
    <x v="2"/>
    <x v="30"/>
    <x v="1962"/>
    <x v="1961"/>
  </r>
  <r>
    <x v="1963"/>
    <x v="1963"/>
    <x v="1961"/>
    <x v="266"/>
    <x v="1345"/>
    <x v="0"/>
    <x v="1"/>
    <x v="1"/>
    <x v="1962"/>
    <x v="1963"/>
    <x v="1"/>
    <x v="242"/>
    <x v="0"/>
    <x v="30"/>
    <x v="37"/>
    <x v="1396"/>
    <x v="2"/>
    <x v="30"/>
    <x v="1963"/>
    <x v="1962"/>
  </r>
  <r>
    <x v="1964"/>
    <x v="1964"/>
    <x v="1962"/>
    <x v="306"/>
    <x v="1346"/>
    <x v="0"/>
    <x v="13"/>
    <x v="3"/>
    <x v="1963"/>
    <x v="1964"/>
    <x v="1"/>
    <x v="352"/>
    <x v="0"/>
    <x v="30"/>
    <x v="217"/>
    <x v="1397"/>
    <x v="2"/>
    <x v="30"/>
    <x v="1964"/>
    <x v="1963"/>
  </r>
  <r>
    <x v="1965"/>
    <x v="1965"/>
    <x v="1963"/>
    <x v="10"/>
    <x v="1347"/>
    <x v="0"/>
    <x v="0"/>
    <x v="0"/>
    <x v="1964"/>
    <x v="1965"/>
    <x v="1"/>
    <x v="273"/>
    <x v="0"/>
    <x v="30"/>
    <x v="243"/>
    <x v="1398"/>
    <x v="2"/>
    <x v="30"/>
    <x v="1965"/>
    <x v="1964"/>
  </r>
  <r>
    <x v="1966"/>
    <x v="1966"/>
    <x v="1964"/>
    <x v="57"/>
    <x v="1348"/>
    <x v="0"/>
    <x v="0"/>
    <x v="0"/>
    <x v="1965"/>
    <x v="1966"/>
    <x v="1"/>
    <x v="353"/>
    <x v="0"/>
    <x v="30"/>
    <x v="110"/>
    <x v="1399"/>
    <x v="2"/>
    <x v="30"/>
    <x v="1966"/>
    <x v="1965"/>
  </r>
  <r>
    <x v="1967"/>
    <x v="1967"/>
    <x v="1965"/>
    <x v="22"/>
    <x v="1349"/>
    <x v="0"/>
    <x v="0"/>
    <x v="0"/>
    <x v="1966"/>
    <x v="1967"/>
    <x v="1"/>
    <x v="316"/>
    <x v="0"/>
    <x v="30"/>
    <x v="244"/>
    <x v="1400"/>
    <x v="2"/>
    <x v="30"/>
    <x v="1967"/>
    <x v="1966"/>
  </r>
  <r>
    <x v="1968"/>
    <x v="1968"/>
    <x v="1966"/>
    <x v="63"/>
    <x v="1350"/>
    <x v="0"/>
    <x v="0"/>
    <x v="0"/>
    <x v="1967"/>
    <x v="1968"/>
    <x v="1"/>
    <x v="354"/>
    <x v="0"/>
    <x v="30"/>
    <x v="245"/>
    <x v="1401"/>
    <x v="2"/>
    <x v="30"/>
    <x v="1968"/>
    <x v="1967"/>
  </r>
  <r>
    <x v="1969"/>
    <x v="1969"/>
    <x v="1967"/>
    <x v="22"/>
    <x v="1351"/>
    <x v="0"/>
    <x v="1"/>
    <x v="1"/>
    <x v="1968"/>
    <x v="1969"/>
    <x v="1"/>
    <x v="355"/>
    <x v="0"/>
    <x v="30"/>
    <x v="246"/>
    <x v="1402"/>
    <x v="2"/>
    <x v="30"/>
    <x v="1969"/>
    <x v="1968"/>
  </r>
  <r>
    <x v="1970"/>
    <x v="1970"/>
    <x v="1968"/>
    <x v="10"/>
    <x v="1352"/>
    <x v="0"/>
    <x v="0"/>
    <x v="0"/>
    <x v="1969"/>
    <x v="1970"/>
    <x v="1"/>
    <x v="356"/>
    <x v="0"/>
    <x v="30"/>
    <x v="247"/>
    <x v="1403"/>
    <x v="2"/>
    <x v="30"/>
    <x v="1970"/>
    <x v="1969"/>
  </r>
  <r>
    <x v="1971"/>
    <x v="1971"/>
    <x v="1969"/>
    <x v="307"/>
    <x v="1353"/>
    <x v="0"/>
    <x v="0"/>
    <x v="0"/>
    <x v="1970"/>
    <x v="1971"/>
    <x v="1"/>
    <x v="357"/>
    <x v="0"/>
    <x v="30"/>
    <x v="222"/>
    <x v="1404"/>
    <x v="2"/>
    <x v="30"/>
    <x v="1971"/>
    <x v="1970"/>
  </r>
  <r>
    <x v="1972"/>
    <x v="1972"/>
    <x v="1970"/>
    <x v="30"/>
    <x v="1354"/>
    <x v="0"/>
    <x v="0"/>
    <x v="0"/>
    <x v="1971"/>
    <x v="1972"/>
    <x v="1"/>
    <x v="146"/>
    <x v="0"/>
    <x v="30"/>
    <x v="248"/>
    <x v="1405"/>
    <x v="2"/>
    <x v="30"/>
    <x v="1972"/>
    <x v="1971"/>
  </r>
  <r>
    <x v="1973"/>
    <x v="1973"/>
    <x v="1971"/>
    <x v="308"/>
    <x v="1355"/>
    <x v="0"/>
    <x v="0"/>
    <x v="0"/>
    <x v="1972"/>
    <x v="1973"/>
    <x v="1"/>
    <x v="358"/>
    <x v="0"/>
    <x v="30"/>
    <x v="249"/>
    <x v="1406"/>
    <x v="2"/>
    <x v="30"/>
    <x v="1973"/>
    <x v="1972"/>
  </r>
  <r>
    <x v="1974"/>
    <x v="1974"/>
    <x v="1972"/>
    <x v="22"/>
    <x v="1356"/>
    <x v="0"/>
    <x v="1"/>
    <x v="1"/>
    <x v="1973"/>
    <x v="1974"/>
    <x v="1"/>
    <x v="359"/>
    <x v="0"/>
    <x v="30"/>
    <x v="250"/>
    <x v="1407"/>
    <x v="2"/>
    <x v="30"/>
    <x v="1974"/>
    <x v="1973"/>
  </r>
  <r>
    <x v="1975"/>
    <x v="1975"/>
    <x v="1973"/>
    <x v="194"/>
    <x v="1357"/>
    <x v="0"/>
    <x v="0"/>
    <x v="0"/>
    <x v="1974"/>
    <x v="1975"/>
    <x v="1"/>
    <x v="35"/>
    <x v="0"/>
    <x v="30"/>
    <x v="251"/>
    <x v="1408"/>
    <x v="2"/>
    <x v="30"/>
    <x v="1975"/>
    <x v="1974"/>
  </r>
  <r>
    <x v="1976"/>
    <x v="1976"/>
    <x v="1974"/>
    <x v="23"/>
    <x v="1358"/>
    <x v="0"/>
    <x v="1"/>
    <x v="1"/>
    <x v="1975"/>
    <x v="1976"/>
    <x v="1"/>
    <x v="360"/>
    <x v="0"/>
    <x v="30"/>
    <x v="252"/>
    <x v="1409"/>
    <x v="2"/>
    <x v="30"/>
    <x v="1976"/>
    <x v="1975"/>
  </r>
  <r>
    <x v="1977"/>
    <x v="1977"/>
    <x v="1975"/>
    <x v="63"/>
    <x v="1359"/>
    <x v="0"/>
    <x v="0"/>
    <x v="0"/>
    <x v="1976"/>
    <x v="1977"/>
    <x v="1"/>
    <x v="361"/>
    <x v="0"/>
    <x v="30"/>
    <x v="253"/>
    <x v="1410"/>
    <x v="2"/>
    <x v="30"/>
    <x v="1977"/>
    <x v="1976"/>
  </r>
  <r>
    <x v="1978"/>
    <x v="1978"/>
    <x v="1976"/>
    <x v="63"/>
    <x v="1360"/>
    <x v="0"/>
    <x v="0"/>
    <x v="0"/>
    <x v="1977"/>
    <x v="1978"/>
    <x v="1"/>
    <x v="362"/>
    <x v="0"/>
    <x v="30"/>
    <x v="254"/>
    <x v="1411"/>
    <x v="2"/>
    <x v="30"/>
    <x v="1978"/>
    <x v="1977"/>
  </r>
  <r>
    <x v="1979"/>
    <x v="1979"/>
    <x v="1977"/>
    <x v="61"/>
    <x v="1361"/>
    <x v="0"/>
    <x v="0"/>
    <x v="0"/>
    <x v="1978"/>
    <x v="1979"/>
    <x v="1"/>
    <x v="363"/>
    <x v="0"/>
    <x v="30"/>
    <x v="41"/>
    <x v="1412"/>
    <x v="2"/>
    <x v="30"/>
    <x v="1979"/>
    <x v="1978"/>
  </r>
  <r>
    <x v="1980"/>
    <x v="1980"/>
    <x v="1978"/>
    <x v="63"/>
    <x v="1362"/>
    <x v="0"/>
    <x v="12"/>
    <x v="3"/>
    <x v="1979"/>
    <x v="1980"/>
    <x v="1"/>
    <x v="364"/>
    <x v="0"/>
    <x v="30"/>
    <x v="255"/>
    <x v="1413"/>
    <x v="2"/>
    <x v="30"/>
    <x v="1980"/>
    <x v="1979"/>
  </r>
  <r>
    <x v="1981"/>
    <x v="1981"/>
    <x v="1979"/>
    <x v="51"/>
    <x v="1363"/>
    <x v="2"/>
    <x v="5"/>
    <x v="5"/>
    <x v="1980"/>
    <x v="1981"/>
    <x v="0"/>
    <x v="8"/>
    <x v="1"/>
    <x v="31"/>
    <x v="62"/>
    <x v="1414"/>
    <x v="8"/>
    <x v="31"/>
    <x v="1981"/>
    <x v="1980"/>
  </r>
  <r>
    <x v="1982"/>
    <x v="1982"/>
    <x v="1980"/>
    <x v="237"/>
    <x v="117"/>
    <x v="2"/>
    <x v="7"/>
    <x v="6"/>
    <x v="1981"/>
    <x v="1982"/>
    <x v="0"/>
    <x v="78"/>
    <x v="1"/>
    <x v="31"/>
    <x v="50"/>
    <x v="121"/>
    <x v="8"/>
    <x v="31"/>
    <x v="1982"/>
    <x v="1981"/>
  </r>
  <r>
    <x v="1983"/>
    <x v="1983"/>
    <x v="1981"/>
    <x v="287"/>
    <x v="1364"/>
    <x v="2"/>
    <x v="0"/>
    <x v="0"/>
    <x v="1982"/>
    <x v="1983"/>
    <x v="0"/>
    <x v="38"/>
    <x v="1"/>
    <x v="31"/>
    <x v="65"/>
    <x v="1415"/>
    <x v="8"/>
    <x v="31"/>
    <x v="1983"/>
    <x v="1982"/>
  </r>
  <r>
    <x v="1984"/>
    <x v="1984"/>
    <x v="1982"/>
    <x v="36"/>
    <x v="1365"/>
    <x v="2"/>
    <x v="0"/>
    <x v="0"/>
    <x v="1983"/>
    <x v="1984"/>
    <x v="0"/>
    <x v="63"/>
    <x v="1"/>
    <x v="31"/>
    <x v="70"/>
    <x v="1416"/>
    <x v="8"/>
    <x v="31"/>
    <x v="1984"/>
    <x v="1983"/>
  </r>
  <r>
    <x v="1985"/>
    <x v="1985"/>
    <x v="1983"/>
    <x v="183"/>
    <x v="152"/>
    <x v="2"/>
    <x v="1"/>
    <x v="1"/>
    <x v="1984"/>
    <x v="1985"/>
    <x v="0"/>
    <x v="80"/>
    <x v="1"/>
    <x v="31"/>
    <x v="56"/>
    <x v="786"/>
    <x v="8"/>
    <x v="31"/>
    <x v="1985"/>
    <x v="1984"/>
  </r>
  <r>
    <x v="1986"/>
    <x v="1986"/>
    <x v="1984"/>
    <x v="13"/>
    <x v="116"/>
    <x v="2"/>
    <x v="1"/>
    <x v="1"/>
    <x v="1985"/>
    <x v="1986"/>
    <x v="0"/>
    <x v="29"/>
    <x v="1"/>
    <x v="31"/>
    <x v="50"/>
    <x v="120"/>
    <x v="8"/>
    <x v="31"/>
    <x v="1986"/>
    <x v="1985"/>
  </r>
  <r>
    <x v="1987"/>
    <x v="1987"/>
    <x v="1985"/>
    <x v="62"/>
    <x v="1366"/>
    <x v="2"/>
    <x v="1"/>
    <x v="1"/>
    <x v="1986"/>
    <x v="1987"/>
    <x v="0"/>
    <x v="33"/>
    <x v="1"/>
    <x v="31"/>
    <x v="72"/>
    <x v="1417"/>
    <x v="8"/>
    <x v="31"/>
    <x v="1987"/>
    <x v="1986"/>
  </r>
  <r>
    <x v="1988"/>
    <x v="1988"/>
    <x v="1986"/>
    <x v="12"/>
    <x v="379"/>
    <x v="2"/>
    <x v="0"/>
    <x v="0"/>
    <x v="1987"/>
    <x v="1988"/>
    <x v="0"/>
    <x v="29"/>
    <x v="1"/>
    <x v="31"/>
    <x v="50"/>
    <x v="380"/>
    <x v="8"/>
    <x v="31"/>
    <x v="1988"/>
    <x v="1987"/>
  </r>
  <r>
    <x v="1989"/>
    <x v="1989"/>
    <x v="1987"/>
    <x v="10"/>
    <x v="155"/>
    <x v="2"/>
    <x v="0"/>
    <x v="0"/>
    <x v="1988"/>
    <x v="1989"/>
    <x v="0"/>
    <x v="29"/>
    <x v="1"/>
    <x v="31"/>
    <x v="60"/>
    <x v="73"/>
    <x v="8"/>
    <x v="31"/>
    <x v="1989"/>
    <x v="1988"/>
  </r>
  <r>
    <x v="1990"/>
    <x v="1990"/>
    <x v="1988"/>
    <x v="9"/>
    <x v="1238"/>
    <x v="2"/>
    <x v="0"/>
    <x v="0"/>
    <x v="1989"/>
    <x v="1990"/>
    <x v="0"/>
    <x v="81"/>
    <x v="1"/>
    <x v="31"/>
    <x v="123"/>
    <x v="1418"/>
    <x v="8"/>
    <x v="31"/>
    <x v="1990"/>
    <x v="1989"/>
  </r>
  <r>
    <x v="1991"/>
    <x v="1991"/>
    <x v="1989"/>
    <x v="13"/>
    <x v="133"/>
    <x v="2"/>
    <x v="0"/>
    <x v="0"/>
    <x v="1990"/>
    <x v="1991"/>
    <x v="0"/>
    <x v="83"/>
    <x v="1"/>
    <x v="31"/>
    <x v="113"/>
    <x v="646"/>
    <x v="8"/>
    <x v="31"/>
    <x v="1991"/>
    <x v="1990"/>
  </r>
  <r>
    <x v="1992"/>
    <x v="1992"/>
    <x v="1990"/>
    <x v="15"/>
    <x v="369"/>
    <x v="2"/>
    <x v="0"/>
    <x v="0"/>
    <x v="1991"/>
    <x v="1992"/>
    <x v="0"/>
    <x v="84"/>
    <x v="1"/>
    <x v="31"/>
    <x v="50"/>
    <x v="120"/>
    <x v="8"/>
    <x v="31"/>
    <x v="1992"/>
    <x v="1991"/>
  </r>
  <r>
    <x v="1993"/>
    <x v="1993"/>
    <x v="1991"/>
    <x v="13"/>
    <x v="117"/>
    <x v="2"/>
    <x v="1"/>
    <x v="1"/>
    <x v="1992"/>
    <x v="1993"/>
    <x v="0"/>
    <x v="78"/>
    <x v="1"/>
    <x v="31"/>
    <x v="50"/>
    <x v="121"/>
    <x v="8"/>
    <x v="31"/>
    <x v="1993"/>
    <x v="1992"/>
  </r>
  <r>
    <x v="1994"/>
    <x v="1994"/>
    <x v="1992"/>
    <x v="50"/>
    <x v="117"/>
    <x v="2"/>
    <x v="0"/>
    <x v="0"/>
    <x v="1993"/>
    <x v="1994"/>
    <x v="0"/>
    <x v="78"/>
    <x v="1"/>
    <x v="31"/>
    <x v="50"/>
    <x v="121"/>
    <x v="8"/>
    <x v="31"/>
    <x v="1994"/>
    <x v="1993"/>
  </r>
  <r>
    <x v="1995"/>
    <x v="1995"/>
    <x v="1993"/>
    <x v="28"/>
    <x v="1367"/>
    <x v="2"/>
    <x v="5"/>
    <x v="5"/>
    <x v="1994"/>
    <x v="1995"/>
    <x v="0"/>
    <x v="83"/>
    <x v="1"/>
    <x v="31"/>
    <x v="59"/>
    <x v="433"/>
    <x v="8"/>
    <x v="31"/>
    <x v="1995"/>
    <x v="1994"/>
  </r>
  <r>
    <x v="1996"/>
    <x v="1996"/>
    <x v="1994"/>
    <x v="309"/>
    <x v="117"/>
    <x v="2"/>
    <x v="0"/>
    <x v="0"/>
    <x v="1995"/>
    <x v="1996"/>
    <x v="0"/>
    <x v="78"/>
    <x v="1"/>
    <x v="31"/>
    <x v="50"/>
    <x v="121"/>
    <x v="8"/>
    <x v="31"/>
    <x v="1996"/>
    <x v="1995"/>
  </r>
  <r>
    <x v="1997"/>
    <x v="1997"/>
    <x v="1995"/>
    <x v="115"/>
    <x v="117"/>
    <x v="2"/>
    <x v="0"/>
    <x v="0"/>
    <x v="1996"/>
    <x v="1997"/>
    <x v="0"/>
    <x v="78"/>
    <x v="1"/>
    <x v="31"/>
    <x v="50"/>
    <x v="121"/>
    <x v="8"/>
    <x v="31"/>
    <x v="1997"/>
    <x v="1996"/>
  </r>
  <r>
    <x v="1998"/>
    <x v="1998"/>
    <x v="1996"/>
    <x v="30"/>
    <x v="1368"/>
    <x v="2"/>
    <x v="0"/>
    <x v="0"/>
    <x v="1997"/>
    <x v="1998"/>
    <x v="0"/>
    <x v="83"/>
    <x v="1"/>
    <x v="31"/>
    <x v="73"/>
    <x v="1419"/>
    <x v="8"/>
    <x v="31"/>
    <x v="1998"/>
    <x v="1997"/>
  </r>
  <r>
    <x v="1999"/>
    <x v="1999"/>
    <x v="1997"/>
    <x v="310"/>
    <x v="1369"/>
    <x v="2"/>
    <x v="1"/>
    <x v="1"/>
    <x v="1998"/>
    <x v="1999"/>
    <x v="0"/>
    <x v="63"/>
    <x v="1"/>
    <x v="31"/>
    <x v="60"/>
    <x v="1420"/>
    <x v="8"/>
    <x v="31"/>
    <x v="1999"/>
    <x v="1998"/>
  </r>
  <r>
    <x v="2000"/>
    <x v="2000"/>
    <x v="1998"/>
    <x v="10"/>
    <x v="1370"/>
    <x v="2"/>
    <x v="5"/>
    <x v="5"/>
    <x v="1999"/>
    <x v="2000"/>
    <x v="0"/>
    <x v="20"/>
    <x v="1"/>
    <x v="31"/>
    <x v="55"/>
    <x v="380"/>
    <x v="8"/>
    <x v="31"/>
    <x v="2000"/>
    <x v="1999"/>
  </r>
  <r>
    <x v="2001"/>
    <x v="2001"/>
    <x v="1999"/>
    <x v="56"/>
    <x v="1371"/>
    <x v="0"/>
    <x v="12"/>
    <x v="3"/>
    <x v="2000"/>
    <x v="2001"/>
    <x v="1"/>
    <x v="365"/>
    <x v="0"/>
    <x v="30"/>
    <x v="256"/>
    <x v="1421"/>
    <x v="2"/>
    <x v="30"/>
    <x v="2001"/>
    <x v="2000"/>
  </r>
  <r>
    <x v="2002"/>
    <x v="2002"/>
    <x v="2000"/>
    <x v="63"/>
    <x v="1372"/>
    <x v="0"/>
    <x v="0"/>
    <x v="0"/>
    <x v="2001"/>
    <x v="2002"/>
    <x v="1"/>
    <x v="366"/>
    <x v="0"/>
    <x v="30"/>
    <x v="257"/>
    <x v="1422"/>
    <x v="2"/>
    <x v="30"/>
    <x v="2002"/>
    <x v="2001"/>
  </r>
  <r>
    <x v="2003"/>
    <x v="2003"/>
    <x v="2001"/>
    <x v="2"/>
    <x v="1373"/>
    <x v="0"/>
    <x v="0"/>
    <x v="0"/>
    <x v="2002"/>
    <x v="2003"/>
    <x v="1"/>
    <x v="57"/>
    <x v="0"/>
    <x v="30"/>
    <x v="258"/>
    <x v="1423"/>
    <x v="2"/>
    <x v="30"/>
    <x v="2003"/>
    <x v="2002"/>
  </r>
  <r>
    <x v="2004"/>
    <x v="2004"/>
    <x v="2002"/>
    <x v="63"/>
    <x v="1374"/>
    <x v="0"/>
    <x v="0"/>
    <x v="0"/>
    <x v="2003"/>
    <x v="2004"/>
    <x v="1"/>
    <x v="178"/>
    <x v="0"/>
    <x v="30"/>
    <x v="259"/>
    <x v="1424"/>
    <x v="2"/>
    <x v="30"/>
    <x v="2004"/>
    <x v="2003"/>
  </r>
  <r>
    <x v="2005"/>
    <x v="2005"/>
    <x v="2003"/>
    <x v="11"/>
    <x v="1375"/>
    <x v="0"/>
    <x v="0"/>
    <x v="0"/>
    <x v="2004"/>
    <x v="2005"/>
    <x v="1"/>
    <x v="277"/>
    <x v="0"/>
    <x v="30"/>
    <x v="39"/>
    <x v="1425"/>
    <x v="2"/>
    <x v="30"/>
    <x v="2005"/>
    <x v="2004"/>
  </r>
  <r>
    <x v="2006"/>
    <x v="2006"/>
    <x v="2004"/>
    <x v="63"/>
    <x v="1376"/>
    <x v="0"/>
    <x v="0"/>
    <x v="0"/>
    <x v="2005"/>
    <x v="2006"/>
    <x v="1"/>
    <x v="175"/>
    <x v="0"/>
    <x v="30"/>
    <x v="260"/>
    <x v="1426"/>
    <x v="2"/>
    <x v="30"/>
    <x v="2006"/>
    <x v="2005"/>
  </r>
  <r>
    <x v="2007"/>
    <x v="2007"/>
    <x v="2005"/>
    <x v="3"/>
    <x v="1377"/>
    <x v="0"/>
    <x v="0"/>
    <x v="0"/>
    <x v="2006"/>
    <x v="2007"/>
    <x v="1"/>
    <x v="89"/>
    <x v="0"/>
    <x v="30"/>
    <x v="31"/>
    <x v="1427"/>
    <x v="2"/>
    <x v="30"/>
    <x v="2007"/>
    <x v="2006"/>
  </r>
  <r>
    <x v="2008"/>
    <x v="2008"/>
    <x v="2006"/>
    <x v="311"/>
    <x v="1378"/>
    <x v="0"/>
    <x v="0"/>
    <x v="0"/>
    <x v="2007"/>
    <x v="2008"/>
    <x v="1"/>
    <x v="14"/>
    <x v="0"/>
    <x v="30"/>
    <x v="16"/>
    <x v="1428"/>
    <x v="2"/>
    <x v="30"/>
    <x v="2008"/>
    <x v="2007"/>
  </r>
  <r>
    <x v="2009"/>
    <x v="2009"/>
    <x v="2007"/>
    <x v="63"/>
    <x v="1379"/>
    <x v="0"/>
    <x v="12"/>
    <x v="3"/>
    <x v="2008"/>
    <x v="2009"/>
    <x v="1"/>
    <x v="367"/>
    <x v="0"/>
    <x v="30"/>
    <x v="83"/>
    <x v="1429"/>
    <x v="2"/>
    <x v="30"/>
    <x v="2009"/>
    <x v="2008"/>
  </r>
  <r>
    <x v="2010"/>
    <x v="2010"/>
    <x v="2008"/>
    <x v="11"/>
    <x v="1380"/>
    <x v="0"/>
    <x v="0"/>
    <x v="0"/>
    <x v="2009"/>
    <x v="2010"/>
    <x v="1"/>
    <x v="368"/>
    <x v="0"/>
    <x v="30"/>
    <x v="261"/>
    <x v="1240"/>
    <x v="2"/>
    <x v="30"/>
    <x v="2010"/>
    <x v="2009"/>
  </r>
  <r>
    <x v="2011"/>
    <x v="2011"/>
    <x v="2009"/>
    <x v="63"/>
    <x v="1381"/>
    <x v="0"/>
    <x v="15"/>
    <x v="3"/>
    <x v="2010"/>
    <x v="2011"/>
    <x v="1"/>
    <x v="369"/>
    <x v="0"/>
    <x v="30"/>
    <x v="262"/>
    <x v="1430"/>
    <x v="2"/>
    <x v="30"/>
    <x v="2011"/>
    <x v="2010"/>
  </r>
  <r>
    <x v="2012"/>
    <x v="2012"/>
    <x v="2010"/>
    <x v="10"/>
    <x v="1382"/>
    <x v="0"/>
    <x v="0"/>
    <x v="0"/>
    <x v="2011"/>
    <x v="2012"/>
    <x v="1"/>
    <x v="275"/>
    <x v="0"/>
    <x v="30"/>
    <x v="263"/>
    <x v="1431"/>
    <x v="2"/>
    <x v="30"/>
    <x v="2012"/>
    <x v="2011"/>
  </r>
  <r>
    <x v="2013"/>
    <x v="2013"/>
    <x v="2011"/>
    <x v="292"/>
    <x v="1383"/>
    <x v="0"/>
    <x v="0"/>
    <x v="0"/>
    <x v="2012"/>
    <x v="2013"/>
    <x v="1"/>
    <x v="370"/>
    <x v="0"/>
    <x v="30"/>
    <x v="264"/>
    <x v="1432"/>
    <x v="2"/>
    <x v="30"/>
    <x v="2013"/>
    <x v="2012"/>
  </r>
  <r>
    <x v="2014"/>
    <x v="2014"/>
    <x v="2012"/>
    <x v="11"/>
    <x v="1384"/>
    <x v="0"/>
    <x v="0"/>
    <x v="0"/>
    <x v="2013"/>
    <x v="2014"/>
    <x v="1"/>
    <x v="371"/>
    <x v="0"/>
    <x v="30"/>
    <x v="265"/>
    <x v="1433"/>
    <x v="2"/>
    <x v="30"/>
    <x v="2014"/>
    <x v="2013"/>
  </r>
  <r>
    <x v="2015"/>
    <x v="2015"/>
    <x v="2013"/>
    <x v="312"/>
    <x v="1385"/>
    <x v="0"/>
    <x v="0"/>
    <x v="0"/>
    <x v="2014"/>
    <x v="2015"/>
    <x v="1"/>
    <x v="372"/>
    <x v="0"/>
    <x v="30"/>
    <x v="40"/>
    <x v="1434"/>
    <x v="2"/>
    <x v="30"/>
    <x v="2015"/>
    <x v="2014"/>
  </r>
  <r>
    <x v="2016"/>
    <x v="2016"/>
    <x v="2014"/>
    <x v="3"/>
    <x v="1386"/>
    <x v="0"/>
    <x v="0"/>
    <x v="0"/>
    <x v="2015"/>
    <x v="2016"/>
    <x v="1"/>
    <x v="373"/>
    <x v="0"/>
    <x v="30"/>
    <x v="266"/>
    <x v="1435"/>
    <x v="2"/>
    <x v="30"/>
    <x v="2016"/>
    <x v="2015"/>
  </r>
  <r>
    <x v="2017"/>
    <x v="2017"/>
    <x v="2015"/>
    <x v="31"/>
    <x v="1387"/>
    <x v="0"/>
    <x v="0"/>
    <x v="0"/>
    <x v="2016"/>
    <x v="2017"/>
    <x v="1"/>
    <x v="374"/>
    <x v="0"/>
    <x v="30"/>
    <x v="105"/>
    <x v="1436"/>
    <x v="2"/>
    <x v="30"/>
    <x v="2017"/>
    <x v="2016"/>
  </r>
  <r>
    <x v="2018"/>
    <x v="2018"/>
    <x v="2016"/>
    <x v="99"/>
    <x v="1388"/>
    <x v="0"/>
    <x v="17"/>
    <x v="3"/>
    <x v="2017"/>
    <x v="2018"/>
    <x v="1"/>
    <x v="375"/>
    <x v="0"/>
    <x v="30"/>
    <x v="21"/>
    <x v="1437"/>
    <x v="2"/>
    <x v="30"/>
    <x v="2018"/>
    <x v="2017"/>
  </r>
  <r>
    <x v="2019"/>
    <x v="2019"/>
    <x v="2017"/>
    <x v="79"/>
    <x v="1389"/>
    <x v="0"/>
    <x v="0"/>
    <x v="0"/>
    <x v="2018"/>
    <x v="2019"/>
    <x v="1"/>
    <x v="376"/>
    <x v="0"/>
    <x v="30"/>
    <x v="267"/>
    <x v="1438"/>
    <x v="2"/>
    <x v="30"/>
    <x v="2019"/>
    <x v="2018"/>
  </r>
  <r>
    <x v="2020"/>
    <x v="2020"/>
    <x v="2018"/>
    <x v="15"/>
    <x v="1390"/>
    <x v="0"/>
    <x v="0"/>
    <x v="0"/>
    <x v="2019"/>
    <x v="2020"/>
    <x v="1"/>
    <x v="259"/>
    <x v="0"/>
    <x v="30"/>
    <x v="268"/>
    <x v="1439"/>
    <x v="2"/>
    <x v="30"/>
    <x v="2020"/>
    <x v="2019"/>
  </r>
  <r>
    <x v="2021"/>
    <x v="2021"/>
    <x v="2019"/>
    <x v="10"/>
    <x v="1391"/>
    <x v="0"/>
    <x v="0"/>
    <x v="0"/>
    <x v="2020"/>
    <x v="2021"/>
    <x v="1"/>
    <x v="195"/>
    <x v="0"/>
    <x v="30"/>
    <x v="269"/>
    <x v="1440"/>
    <x v="2"/>
    <x v="30"/>
    <x v="2021"/>
    <x v="2020"/>
  </r>
  <r>
    <x v="2022"/>
    <x v="2022"/>
    <x v="2020"/>
    <x v="57"/>
    <x v="1392"/>
    <x v="0"/>
    <x v="0"/>
    <x v="0"/>
    <x v="2021"/>
    <x v="2022"/>
    <x v="1"/>
    <x v="166"/>
    <x v="0"/>
    <x v="30"/>
    <x v="105"/>
    <x v="1441"/>
    <x v="2"/>
    <x v="30"/>
    <x v="2022"/>
    <x v="2021"/>
  </r>
  <r>
    <x v="2023"/>
    <x v="2023"/>
    <x v="2021"/>
    <x v="57"/>
    <x v="1393"/>
    <x v="0"/>
    <x v="0"/>
    <x v="0"/>
    <x v="2022"/>
    <x v="2023"/>
    <x v="1"/>
    <x v="377"/>
    <x v="0"/>
    <x v="30"/>
    <x v="164"/>
    <x v="1442"/>
    <x v="2"/>
    <x v="30"/>
    <x v="2023"/>
    <x v="2022"/>
  </r>
  <r>
    <x v="2024"/>
    <x v="2024"/>
    <x v="2022"/>
    <x v="23"/>
    <x v="1394"/>
    <x v="0"/>
    <x v="0"/>
    <x v="0"/>
    <x v="2023"/>
    <x v="2024"/>
    <x v="1"/>
    <x v="217"/>
    <x v="0"/>
    <x v="30"/>
    <x v="270"/>
    <x v="1443"/>
    <x v="2"/>
    <x v="30"/>
    <x v="2024"/>
    <x v="2023"/>
  </r>
  <r>
    <x v="2025"/>
    <x v="2025"/>
    <x v="2023"/>
    <x v="58"/>
    <x v="1395"/>
    <x v="0"/>
    <x v="12"/>
    <x v="3"/>
    <x v="2024"/>
    <x v="2025"/>
    <x v="1"/>
    <x v="378"/>
    <x v="0"/>
    <x v="30"/>
    <x v="234"/>
    <x v="1444"/>
    <x v="2"/>
    <x v="30"/>
    <x v="2025"/>
    <x v="2024"/>
  </r>
  <r>
    <x v="2026"/>
    <x v="2026"/>
    <x v="2024"/>
    <x v="31"/>
    <x v="1396"/>
    <x v="0"/>
    <x v="0"/>
    <x v="0"/>
    <x v="2025"/>
    <x v="2026"/>
    <x v="1"/>
    <x v="379"/>
    <x v="0"/>
    <x v="30"/>
    <x v="18"/>
    <x v="1445"/>
    <x v="2"/>
    <x v="30"/>
    <x v="2026"/>
    <x v="2025"/>
  </r>
  <r>
    <x v="2027"/>
    <x v="2027"/>
    <x v="2025"/>
    <x v="57"/>
    <x v="1397"/>
    <x v="0"/>
    <x v="0"/>
    <x v="0"/>
    <x v="2026"/>
    <x v="2027"/>
    <x v="1"/>
    <x v="380"/>
    <x v="0"/>
    <x v="30"/>
    <x v="28"/>
    <x v="1446"/>
    <x v="2"/>
    <x v="30"/>
    <x v="2027"/>
    <x v="2026"/>
  </r>
  <r>
    <x v="2028"/>
    <x v="2028"/>
    <x v="2026"/>
    <x v="9"/>
    <x v="1398"/>
    <x v="0"/>
    <x v="0"/>
    <x v="0"/>
    <x v="2027"/>
    <x v="2028"/>
    <x v="1"/>
    <x v="1"/>
    <x v="0"/>
    <x v="30"/>
    <x v="9"/>
    <x v="1447"/>
    <x v="2"/>
    <x v="30"/>
    <x v="2028"/>
    <x v="2027"/>
  </r>
  <r>
    <x v="2029"/>
    <x v="2029"/>
    <x v="2027"/>
    <x v="30"/>
    <x v="1399"/>
    <x v="0"/>
    <x v="0"/>
    <x v="0"/>
    <x v="2028"/>
    <x v="2029"/>
    <x v="1"/>
    <x v="225"/>
    <x v="0"/>
    <x v="30"/>
    <x v="271"/>
    <x v="1448"/>
    <x v="2"/>
    <x v="30"/>
    <x v="2029"/>
    <x v="2028"/>
  </r>
  <r>
    <x v="2030"/>
    <x v="2030"/>
    <x v="2028"/>
    <x v="313"/>
    <x v="1400"/>
    <x v="0"/>
    <x v="1"/>
    <x v="1"/>
    <x v="2029"/>
    <x v="2030"/>
    <x v="1"/>
    <x v="381"/>
    <x v="0"/>
    <x v="30"/>
    <x v="235"/>
    <x v="1449"/>
    <x v="2"/>
    <x v="30"/>
    <x v="2030"/>
    <x v="2029"/>
  </r>
  <r>
    <x v="2031"/>
    <x v="2031"/>
    <x v="2029"/>
    <x v="63"/>
    <x v="1401"/>
    <x v="0"/>
    <x v="9"/>
    <x v="3"/>
    <x v="2030"/>
    <x v="2031"/>
    <x v="1"/>
    <x v="278"/>
    <x v="0"/>
    <x v="30"/>
    <x v="28"/>
    <x v="1450"/>
    <x v="2"/>
    <x v="30"/>
    <x v="2031"/>
    <x v="2030"/>
  </r>
  <r>
    <x v="2032"/>
    <x v="2032"/>
    <x v="2030"/>
    <x v="31"/>
    <x v="1402"/>
    <x v="0"/>
    <x v="0"/>
    <x v="0"/>
    <x v="2031"/>
    <x v="2032"/>
    <x v="1"/>
    <x v="382"/>
    <x v="0"/>
    <x v="30"/>
    <x v="272"/>
    <x v="1451"/>
    <x v="2"/>
    <x v="30"/>
    <x v="2032"/>
    <x v="2031"/>
  </r>
  <r>
    <x v="2033"/>
    <x v="2033"/>
    <x v="2031"/>
    <x v="31"/>
    <x v="1403"/>
    <x v="0"/>
    <x v="0"/>
    <x v="0"/>
    <x v="2032"/>
    <x v="2033"/>
    <x v="1"/>
    <x v="150"/>
    <x v="0"/>
    <x v="30"/>
    <x v="99"/>
    <x v="1452"/>
    <x v="2"/>
    <x v="30"/>
    <x v="2033"/>
    <x v="2032"/>
  </r>
  <r>
    <x v="2034"/>
    <x v="2034"/>
    <x v="2032"/>
    <x v="314"/>
    <x v="1404"/>
    <x v="0"/>
    <x v="0"/>
    <x v="0"/>
    <x v="2033"/>
    <x v="2034"/>
    <x v="1"/>
    <x v="278"/>
    <x v="0"/>
    <x v="30"/>
    <x v="273"/>
    <x v="1453"/>
    <x v="2"/>
    <x v="30"/>
    <x v="2034"/>
    <x v="2033"/>
  </r>
  <r>
    <x v="2035"/>
    <x v="2035"/>
    <x v="2033"/>
    <x v="58"/>
    <x v="1405"/>
    <x v="0"/>
    <x v="0"/>
    <x v="0"/>
    <x v="2034"/>
    <x v="2035"/>
    <x v="1"/>
    <x v="383"/>
    <x v="0"/>
    <x v="30"/>
    <x v="185"/>
    <x v="1454"/>
    <x v="2"/>
    <x v="30"/>
    <x v="2035"/>
    <x v="2034"/>
  </r>
  <r>
    <x v="2036"/>
    <x v="2036"/>
    <x v="2034"/>
    <x v="11"/>
    <x v="1406"/>
    <x v="0"/>
    <x v="0"/>
    <x v="0"/>
    <x v="2035"/>
    <x v="2036"/>
    <x v="1"/>
    <x v="384"/>
    <x v="0"/>
    <x v="30"/>
    <x v="88"/>
    <x v="1455"/>
    <x v="2"/>
    <x v="30"/>
    <x v="2036"/>
    <x v="2035"/>
  </r>
  <r>
    <x v="2037"/>
    <x v="2037"/>
    <x v="2035"/>
    <x v="3"/>
    <x v="1407"/>
    <x v="0"/>
    <x v="0"/>
    <x v="0"/>
    <x v="2036"/>
    <x v="2037"/>
    <x v="1"/>
    <x v="385"/>
    <x v="0"/>
    <x v="30"/>
    <x v="126"/>
    <x v="1456"/>
    <x v="2"/>
    <x v="30"/>
    <x v="2037"/>
    <x v="2036"/>
  </r>
  <r>
    <x v="2038"/>
    <x v="2038"/>
    <x v="2036"/>
    <x v="6"/>
    <x v="1408"/>
    <x v="0"/>
    <x v="1"/>
    <x v="1"/>
    <x v="2037"/>
    <x v="2038"/>
    <x v="1"/>
    <x v="386"/>
    <x v="0"/>
    <x v="30"/>
    <x v="274"/>
    <x v="1457"/>
    <x v="2"/>
    <x v="30"/>
    <x v="2038"/>
    <x v="2037"/>
  </r>
  <r>
    <x v="2039"/>
    <x v="2039"/>
    <x v="2037"/>
    <x v="152"/>
    <x v="1409"/>
    <x v="0"/>
    <x v="0"/>
    <x v="0"/>
    <x v="2038"/>
    <x v="2039"/>
    <x v="1"/>
    <x v="169"/>
    <x v="0"/>
    <x v="30"/>
    <x v="104"/>
    <x v="1458"/>
    <x v="2"/>
    <x v="30"/>
    <x v="2039"/>
    <x v="2038"/>
  </r>
  <r>
    <x v="2040"/>
    <x v="2040"/>
    <x v="2038"/>
    <x v="9"/>
    <x v="1410"/>
    <x v="0"/>
    <x v="0"/>
    <x v="0"/>
    <x v="2039"/>
    <x v="2040"/>
    <x v="1"/>
    <x v="197"/>
    <x v="0"/>
    <x v="30"/>
    <x v="260"/>
    <x v="1459"/>
    <x v="2"/>
    <x v="30"/>
    <x v="2040"/>
    <x v="2039"/>
  </r>
  <r>
    <x v="2041"/>
    <x v="2041"/>
    <x v="2039"/>
    <x v="196"/>
    <x v="1411"/>
    <x v="0"/>
    <x v="0"/>
    <x v="0"/>
    <x v="2040"/>
    <x v="2041"/>
    <x v="0"/>
    <x v="148"/>
    <x v="0"/>
    <x v="30"/>
    <x v="112"/>
    <x v="1460"/>
    <x v="2"/>
    <x v="30"/>
    <x v="2041"/>
    <x v="2040"/>
  </r>
  <r>
    <x v="2042"/>
    <x v="2042"/>
    <x v="2040"/>
    <x v="3"/>
    <x v="1412"/>
    <x v="0"/>
    <x v="0"/>
    <x v="0"/>
    <x v="2041"/>
    <x v="2042"/>
    <x v="0"/>
    <x v="205"/>
    <x v="0"/>
    <x v="30"/>
    <x v="39"/>
    <x v="1461"/>
    <x v="2"/>
    <x v="30"/>
    <x v="2042"/>
    <x v="2041"/>
  </r>
  <r>
    <x v="2043"/>
    <x v="2043"/>
    <x v="2041"/>
    <x v="315"/>
    <x v="1413"/>
    <x v="0"/>
    <x v="0"/>
    <x v="0"/>
    <x v="2042"/>
    <x v="2043"/>
    <x v="0"/>
    <x v="189"/>
    <x v="0"/>
    <x v="30"/>
    <x v="275"/>
    <x v="811"/>
    <x v="2"/>
    <x v="30"/>
    <x v="2043"/>
    <x v="2042"/>
  </r>
  <r>
    <x v="2044"/>
    <x v="2044"/>
    <x v="2042"/>
    <x v="36"/>
    <x v="1414"/>
    <x v="0"/>
    <x v="0"/>
    <x v="0"/>
    <x v="2043"/>
    <x v="2044"/>
    <x v="0"/>
    <x v="387"/>
    <x v="0"/>
    <x v="30"/>
    <x v="29"/>
    <x v="1462"/>
    <x v="2"/>
    <x v="30"/>
    <x v="2044"/>
    <x v="2043"/>
  </r>
  <r>
    <x v="2045"/>
    <x v="2045"/>
    <x v="2043"/>
    <x v="244"/>
    <x v="1415"/>
    <x v="0"/>
    <x v="0"/>
    <x v="0"/>
    <x v="2044"/>
    <x v="2045"/>
    <x v="0"/>
    <x v="40"/>
    <x v="0"/>
    <x v="30"/>
    <x v="276"/>
    <x v="1463"/>
    <x v="2"/>
    <x v="30"/>
    <x v="2045"/>
    <x v="2044"/>
  </r>
  <r>
    <x v="2046"/>
    <x v="2046"/>
    <x v="2044"/>
    <x v="3"/>
    <x v="1416"/>
    <x v="0"/>
    <x v="0"/>
    <x v="0"/>
    <x v="2045"/>
    <x v="2046"/>
    <x v="0"/>
    <x v="37"/>
    <x v="0"/>
    <x v="30"/>
    <x v="10"/>
    <x v="1464"/>
    <x v="2"/>
    <x v="30"/>
    <x v="2046"/>
    <x v="2045"/>
  </r>
  <r>
    <x v="2047"/>
    <x v="2047"/>
    <x v="2045"/>
    <x v="316"/>
    <x v="1417"/>
    <x v="0"/>
    <x v="2"/>
    <x v="2"/>
    <x v="2046"/>
    <x v="2047"/>
    <x v="0"/>
    <x v="388"/>
    <x v="0"/>
    <x v="30"/>
    <x v="33"/>
    <x v="1465"/>
    <x v="2"/>
    <x v="30"/>
    <x v="2047"/>
    <x v="2046"/>
  </r>
  <r>
    <x v="2048"/>
    <x v="2048"/>
    <x v="2046"/>
    <x v="94"/>
    <x v="1418"/>
    <x v="0"/>
    <x v="0"/>
    <x v="0"/>
    <x v="2047"/>
    <x v="2048"/>
    <x v="0"/>
    <x v="389"/>
    <x v="0"/>
    <x v="30"/>
    <x v="34"/>
    <x v="1466"/>
    <x v="2"/>
    <x v="30"/>
    <x v="2048"/>
    <x v="2047"/>
  </r>
  <r>
    <x v="2049"/>
    <x v="2049"/>
    <x v="2047"/>
    <x v="63"/>
    <x v="1419"/>
    <x v="0"/>
    <x v="1"/>
    <x v="1"/>
    <x v="2048"/>
    <x v="2049"/>
    <x v="0"/>
    <x v="390"/>
    <x v="0"/>
    <x v="30"/>
    <x v="28"/>
    <x v="1467"/>
    <x v="2"/>
    <x v="30"/>
    <x v="2049"/>
    <x v="2048"/>
  </r>
  <r>
    <x v="2050"/>
    <x v="2050"/>
    <x v="2048"/>
    <x v="3"/>
    <x v="1420"/>
    <x v="0"/>
    <x v="0"/>
    <x v="0"/>
    <x v="2049"/>
    <x v="2050"/>
    <x v="0"/>
    <x v="203"/>
    <x v="0"/>
    <x v="30"/>
    <x v="277"/>
    <x v="1468"/>
    <x v="2"/>
    <x v="30"/>
    <x v="2050"/>
    <x v="2049"/>
  </r>
  <r>
    <x v="2051"/>
    <x v="2051"/>
    <x v="2049"/>
    <x v="6"/>
    <x v="1421"/>
    <x v="0"/>
    <x v="0"/>
    <x v="0"/>
    <x v="2050"/>
    <x v="2051"/>
    <x v="0"/>
    <x v="391"/>
    <x v="0"/>
    <x v="30"/>
    <x v="22"/>
    <x v="1469"/>
    <x v="2"/>
    <x v="30"/>
    <x v="2051"/>
    <x v="2050"/>
  </r>
  <r>
    <x v="2052"/>
    <x v="2052"/>
    <x v="2050"/>
    <x v="63"/>
    <x v="1422"/>
    <x v="0"/>
    <x v="0"/>
    <x v="0"/>
    <x v="2051"/>
    <x v="2052"/>
    <x v="0"/>
    <x v="392"/>
    <x v="0"/>
    <x v="30"/>
    <x v="278"/>
    <x v="1470"/>
    <x v="2"/>
    <x v="30"/>
    <x v="2052"/>
    <x v="2051"/>
  </r>
  <r>
    <x v="2053"/>
    <x v="2053"/>
    <x v="2051"/>
    <x v="10"/>
    <x v="766"/>
    <x v="0"/>
    <x v="0"/>
    <x v="0"/>
    <x v="2052"/>
    <x v="2053"/>
    <x v="0"/>
    <x v="212"/>
    <x v="0"/>
    <x v="30"/>
    <x v="7"/>
    <x v="1471"/>
    <x v="2"/>
    <x v="30"/>
    <x v="2053"/>
    <x v="2052"/>
  </r>
  <r>
    <x v="2054"/>
    <x v="2054"/>
    <x v="2052"/>
    <x v="19"/>
    <x v="1423"/>
    <x v="0"/>
    <x v="1"/>
    <x v="1"/>
    <x v="2053"/>
    <x v="2054"/>
    <x v="0"/>
    <x v="393"/>
    <x v="0"/>
    <x v="30"/>
    <x v="35"/>
    <x v="1472"/>
    <x v="2"/>
    <x v="30"/>
    <x v="2054"/>
    <x v="2053"/>
  </r>
  <r>
    <x v="2055"/>
    <x v="2055"/>
    <x v="2053"/>
    <x v="12"/>
    <x v="1424"/>
    <x v="0"/>
    <x v="0"/>
    <x v="0"/>
    <x v="2054"/>
    <x v="2055"/>
    <x v="0"/>
    <x v="21"/>
    <x v="0"/>
    <x v="30"/>
    <x v="23"/>
    <x v="1473"/>
    <x v="2"/>
    <x v="30"/>
    <x v="2055"/>
    <x v="2054"/>
  </r>
  <r>
    <x v="2056"/>
    <x v="2056"/>
    <x v="2054"/>
    <x v="63"/>
    <x v="1425"/>
    <x v="0"/>
    <x v="0"/>
    <x v="0"/>
    <x v="2055"/>
    <x v="2056"/>
    <x v="0"/>
    <x v="394"/>
    <x v="0"/>
    <x v="30"/>
    <x v="42"/>
    <x v="1474"/>
    <x v="2"/>
    <x v="30"/>
    <x v="2056"/>
    <x v="2055"/>
  </r>
  <r>
    <x v="2057"/>
    <x v="2057"/>
    <x v="2055"/>
    <x v="36"/>
    <x v="1426"/>
    <x v="0"/>
    <x v="1"/>
    <x v="1"/>
    <x v="2056"/>
    <x v="2057"/>
    <x v="0"/>
    <x v="395"/>
    <x v="0"/>
    <x v="30"/>
    <x v="180"/>
    <x v="1475"/>
    <x v="2"/>
    <x v="30"/>
    <x v="2057"/>
    <x v="2056"/>
  </r>
  <r>
    <x v="2058"/>
    <x v="2058"/>
    <x v="2056"/>
    <x v="317"/>
    <x v="1427"/>
    <x v="0"/>
    <x v="1"/>
    <x v="1"/>
    <x v="2057"/>
    <x v="2058"/>
    <x v="0"/>
    <x v="396"/>
    <x v="0"/>
    <x v="30"/>
    <x v="239"/>
    <x v="1476"/>
    <x v="2"/>
    <x v="30"/>
    <x v="2058"/>
    <x v="2057"/>
  </r>
  <r>
    <x v="2059"/>
    <x v="2059"/>
    <x v="2057"/>
    <x v="11"/>
    <x v="1428"/>
    <x v="0"/>
    <x v="0"/>
    <x v="0"/>
    <x v="2058"/>
    <x v="2059"/>
    <x v="0"/>
    <x v="269"/>
    <x v="0"/>
    <x v="30"/>
    <x v="1"/>
    <x v="1477"/>
    <x v="2"/>
    <x v="30"/>
    <x v="2059"/>
    <x v="2058"/>
  </r>
  <r>
    <x v="2060"/>
    <x v="2060"/>
    <x v="2058"/>
    <x v="31"/>
    <x v="1429"/>
    <x v="0"/>
    <x v="0"/>
    <x v="0"/>
    <x v="2059"/>
    <x v="2060"/>
    <x v="0"/>
    <x v="397"/>
    <x v="0"/>
    <x v="30"/>
    <x v="279"/>
    <x v="1478"/>
    <x v="2"/>
    <x v="30"/>
    <x v="2060"/>
    <x v="2059"/>
  </r>
  <r>
    <x v="2061"/>
    <x v="2061"/>
    <x v="2059"/>
    <x v="10"/>
    <x v="1430"/>
    <x v="0"/>
    <x v="0"/>
    <x v="0"/>
    <x v="2060"/>
    <x v="2061"/>
    <x v="0"/>
    <x v="2"/>
    <x v="0"/>
    <x v="30"/>
    <x v="29"/>
    <x v="1479"/>
    <x v="2"/>
    <x v="30"/>
    <x v="2061"/>
    <x v="2060"/>
  </r>
  <r>
    <x v="2062"/>
    <x v="2062"/>
    <x v="2060"/>
    <x v="57"/>
    <x v="1431"/>
    <x v="0"/>
    <x v="8"/>
    <x v="7"/>
    <x v="2061"/>
    <x v="2062"/>
    <x v="0"/>
    <x v="398"/>
    <x v="0"/>
    <x v="30"/>
    <x v="41"/>
    <x v="1480"/>
    <x v="2"/>
    <x v="30"/>
    <x v="2062"/>
    <x v="2061"/>
  </r>
  <r>
    <x v="2063"/>
    <x v="2063"/>
    <x v="2061"/>
    <x v="23"/>
    <x v="1432"/>
    <x v="0"/>
    <x v="12"/>
    <x v="3"/>
    <x v="2062"/>
    <x v="2063"/>
    <x v="0"/>
    <x v="72"/>
    <x v="0"/>
    <x v="30"/>
    <x v="34"/>
    <x v="1481"/>
    <x v="2"/>
    <x v="30"/>
    <x v="2063"/>
    <x v="2062"/>
  </r>
  <r>
    <x v="2064"/>
    <x v="2064"/>
    <x v="2062"/>
    <x v="318"/>
    <x v="1433"/>
    <x v="0"/>
    <x v="0"/>
    <x v="0"/>
    <x v="2063"/>
    <x v="2064"/>
    <x v="0"/>
    <x v="399"/>
    <x v="0"/>
    <x v="30"/>
    <x v="87"/>
    <x v="344"/>
    <x v="2"/>
    <x v="30"/>
    <x v="2064"/>
    <x v="2063"/>
  </r>
  <r>
    <x v="2065"/>
    <x v="2065"/>
    <x v="2063"/>
    <x v="79"/>
    <x v="1434"/>
    <x v="0"/>
    <x v="1"/>
    <x v="1"/>
    <x v="2064"/>
    <x v="2065"/>
    <x v="0"/>
    <x v="400"/>
    <x v="0"/>
    <x v="30"/>
    <x v="171"/>
    <x v="1482"/>
    <x v="2"/>
    <x v="30"/>
    <x v="2065"/>
    <x v="2064"/>
  </r>
  <r>
    <x v="2066"/>
    <x v="2066"/>
    <x v="2064"/>
    <x v="13"/>
    <x v="1435"/>
    <x v="0"/>
    <x v="0"/>
    <x v="0"/>
    <x v="2065"/>
    <x v="2066"/>
    <x v="0"/>
    <x v="71"/>
    <x v="0"/>
    <x v="30"/>
    <x v="198"/>
    <x v="1483"/>
    <x v="2"/>
    <x v="30"/>
    <x v="2066"/>
    <x v="2065"/>
  </r>
  <r>
    <x v="2067"/>
    <x v="2067"/>
    <x v="2065"/>
    <x v="319"/>
    <x v="1436"/>
    <x v="0"/>
    <x v="1"/>
    <x v="1"/>
    <x v="2066"/>
    <x v="2067"/>
    <x v="0"/>
    <x v="73"/>
    <x v="0"/>
    <x v="30"/>
    <x v="37"/>
    <x v="1484"/>
    <x v="2"/>
    <x v="30"/>
    <x v="2067"/>
    <x v="2066"/>
  </r>
  <r>
    <x v="2068"/>
    <x v="2068"/>
    <x v="2066"/>
    <x v="31"/>
    <x v="1437"/>
    <x v="0"/>
    <x v="0"/>
    <x v="0"/>
    <x v="2067"/>
    <x v="2068"/>
    <x v="0"/>
    <x v="88"/>
    <x v="0"/>
    <x v="30"/>
    <x v="2"/>
    <x v="1485"/>
    <x v="2"/>
    <x v="30"/>
    <x v="2068"/>
    <x v="2067"/>
  </r>
  <r>
    <x v="2069"/>
    <x v="2069"/>
    <x v="2067"/>
    <x v="63"/>
    <x v="1438"/>
    <x v="0"/>
    <x v="0"/>
    <x v="0"/>
    <x v="2068"/>
    <x v="2069"/>
    <x v="0"/>
    <x v="40"/>
    <x v="0"/>
    <x v="30"/>
    <x v="30"/>
    <x v="1486"/>
    <x v="2"/>
    <x v="30"/>
    <x v="2069"/>
    <x v="2068"/>
  </r>
  <r>
    <x v="2070"/>
    <x v="2070"/>
    <x v="2068"/>
    <x v="152"/>
    <x v="1439"/>
    <x v="0"/>
    <x v="12"/>
    <x v="3"/>
    <x v="2069"/>
    <x v="2070"/>
    <x v="0"/>
    <x v="401"/>
    <x v="0"/>
    <x v="30"/>
    <x v="280"/>
    <x v="1487"/>
    <x v="2"/>
    <x v="30"/>
    <x v="2070"/>
    <x v="2069"/>
  </r>
  <r>
    <x v="2071"/>
    <x v="2071"/>
    <x v="2069"/>
    <x v="22"/>
    <x v="1440"/>
    <x v="0"/>
    <x v="0"/>
    <x v="0"/>
    <x v="2070"/>
    <x v="2071"/>
    <x v="0"/>
    <x v="402"/>
    <x v="0"/>
    <x v="30"/>
    <x v="269"/>
    <x v="1488"/>
    <x v="2"/>
    <x v="30"/>
    <x v="2071"/>
    <x v="2070"/>
  </r>
  <r>
    <x v="2072"/>
    <x v="2072"/>
    <x v="2070"/>
    <x v="320"/>
    <x v="1441"/>
    <x v="0"/>
    <x v="0"/>
    <x v="0"/>
    <x v="2071"/>
    <x v="2072"/>
    <x v="0"/>
    <x v="403"/>
    <x v="0"/>
    <x v="30"/>
    <x v="38"/>
    <x v="1489"/>
    <x v="2"/>
    <x v="30"/>
    <x v="2072"/>
    <x v="2071"/>
  </r>
  <r>
    <x v="2073"/>
    <x v="2073"/>
    <x v="2071"/>
    <x v="57"/>
    <x v="1442"/>
    <x v="0"/>
    <x v="0"/>
    <x v="0"/>
    <x v="2072"/>
    <x v="2073"/>
    <x v="0"/>
    <x v="404"/>
    <x v="0"/>
    <x v="30"/>
    <x v="42"/>
    <x v="1490"/>
    <x v="2"/>
    <x v="30"/>
    <x v="2073"/>
    <x v="2072"/>
  </r>
  <r>
    <x v="2074"/>
    <x v="2074"/>
    <x v="2072"/>
    <x v="20"/>
    <x v="1443"/>
    <x v="0"/>
    <x v="0"/>
    <x v="0"/>
    <x v="2073"/>
    <x v="2074"/>
    <x v="0"/>
    <x v="83"/>
    <x v="0"/>
    <x v="30"/>
    <x v="33"/>
    <x v="1491"/>
    <x v="2"/>
    <x v="30"/>
    <x v="2074"/>
    <x v="2073"/>
  </r>
  <r>
    <x v="2075"/>
    <x v="2075"/>
    <x v="2073"/>
    <x v="204"/>
    <x v="1444"/>
    <x v="0"/>
    <x v="0"/>
    <x v="0"/>
    <x v="2074"/>
    <x v="2075"/>
    <x v="0"/>
    <x v="405"/>
    <x v="0"/>
    <x v="30"/>
    <x v="281"/>
    <x v="1492"/>
    <x v="2"/>
    <x v="30"/>
    <x v="2075"/>
    <x v="2074"/>
  </r>
  <r>
    <x v="2076"/>
    <x v="2076"/>
    <x v="2074"/>
    <x v="321"/>
    <x v="1445"/>
    <x v="0"/>
    <x v="1"/>
    <x v="1"/>
    <x v="2075"/>
    <x v="2076"/>
    <x v="0"/>
    <x v="406"/>
    <x v="0"/>
    <x v="30"/>
    <x v="282"/>
    <x v="1493"/>
    <x v="2"/>
    <x v="30"/>
    <x v="2076"/>
    <x v="2075"/>
  </r>
  <r>
    <x v="2077"/>
    <x v="2077"/>
    <x v="2075"/>
    <x v="63"/>
    <x v="1446"/>
    <x v="0"/>
    <x v="0"/>
    <x v="0"/>
    <x v="2076"/>
    <x v="2077"/>
    <x v="0"/>
    <x v="101"/>
    <x v="0"/>
    <x v="30"/>
    <x v="31"/>
    <x v="1494"/>
    <x v="2"/>
    <x v="30"/>
    <x v="2077"/>
    <x v="2076"/>
  </r>
  <r>
    <x v="2078"/>
    <x v="2078"/>
    <x v="2076"/>
    <x v="22"/>
    <x v="1447"/>
    <x v="0"/>
    <x v="3"/>
    <x v="3"/>
    <x v="2077"/>
    <x v="2078"/>
    <x v="0"/>
    <x v="53"/>
    <x v="0"/>
    <x v="30"/>
    <x v="26"/>
    <x v="1495"/>
    <x v="2"/>
    <x v="30"/>
    <x v="2078"/>
    <x v="2077"/>
  </r>
  <r>
    <x v="2079"/>
    <x v="2079"/>
    <x v="2077"/>
    <x v="3"/>
    <x v="1448"/>
    <x v="0"/>
    <x v="1"/>
    <x v="1"/>
    <x v="2078"/>
    <x v="2079"/>
    <x v="0"/>
    <x v="407"/>
    <x v="0"/>
    <x v="30"/>
    <x v="283"/>
    <x v="1496"/>
    <x v="2"/>
    <x v="30"/>
    <x v="2079"/>
    <x v="2078"/>
  </r>
  <r>
    <x v="2080"/>
    <x v="2080"/>
    <x v="2078"/>
    <x v="28"/>
    <x v="1449"/>
    <x v="0"/>
    <x v="0"/>
    <x v="0"/>
    <x v="2079"/>
    <x v="2080"/>
    <x v="0"/>
    <x v="133"/>
    <x v="0"/>
    <x v="30"/>
    <x v="284"/>
    <x v="1497"/>
    <x v="2"/>
    <x v="30"/>
    <x v="2080"/>
    <x v="2079"/>
  </r>
  <r>
    <x v="2081"/>
    <x v="2081"/>
    <x v="2079"/>
    <x v="8"/>
    <x v="1450"/>
    <x v="0"/>
    <x v="0"/>
    <x v="0"/>
    <x v="2080"/>
    <x v="2081"/>
    <x v="0"/>
    <x v="165"/>
    <x v="0"/>
    <x v="14"/>
    <x v="41"/>
    <x v="1498"/>
    <x v="4"/>
    <x v="14"/>
    <x v="2081"/>
    <x v="2080"/>
  </r>
  <r>
    <x v="2082"/>
    <x v="2082"/>
    <x v="2080"/>
    <x v="15"/>
    <x v="1451"/>
    <x v="0"/>
    <x v="0"/>
    <x v="0"/>
    <x v="2081"/>
    <x v="2082"/>
    <x v="0"/>
    <x v="44"/>
    <x v="0"/>
    <x v="14"/>
    <x v="38"/>
    <x v="1499"/>
    <x v="4"/>
    <x v="14"/>
    <x v="2082"/>
    <x v="2081"/>
  </r>
  <r>
    <x v="2083"/>
    <x v="2083"/>
    <x v="2081"/>
    <x v="47"/>
    <x v="447"/>
    <x v="0"/>
    <x v="0"/>
    <x v="0"/>
    <x v="2082"/>
    <x v="2083"/>
    <x v="0"/>
    <x v="20"/>
    <x v="0"/>
    <x v="14"/>
    <x v="40"/>
    <x v="441"/>
    <x v="4"/>
    <x v="14"/>
    <x v="2083"/>
    <x v="2082"/>
  </r>
  <r>
    <x v="2084"/>
    <x v="2084"/>
    <x v="2082"/>
    <x v="9"/>
    <x v="1452"/>
    <x v="0"/>
    <x v="0"/>
    <x v="0"/>
    <x v="2083"/>
    <x v="2084"/>
    <x v="0"/>
    <x v="67"/>
    <x v="0"/>
    <x v="14"/>
    <x v="29"/>
    <x v="1500"/>
    <x v="4"/>
    <x v="14"/>
    <x v="2084"/>
    <x v="2083"/>
  </r>
  <r>
    <x v="2085"/>
    <x v="2085"/>
    <x v="2083"/>
    <x v="12"/>
    <x v="1453"/>
    <x v="0"/>
    <x v="0"/>
    <x v="0"/>
    <x v="2084"/>
    <x v="2085"/>
    <x v="0"/>
    <x v="183"/>
    <x v="0"/>
    <x v="14"/>
    <x v="39"/>
    <x v="1501"/>
    <x v="4"/>
    <x v="14"/>
    <x v="2085"/>
    <x v="2084"/>
  </r>
  <r>
    <x v="2086"/>
    <x v="2086"/>
    <x v="2084"/>
    <x v="23"/>
    <x v="1454"/>
    <x v="0"/>
    <x v="0"/>
    <x v="0"/>
    <x v="2085"/>
    <x v="2086"/>
    <x v="0"/>
    <x v="2"/>
    <x v="0"/>
    <x v="14"/>
    <x v="7"/>
    <x v="1502"/>
    <x v="4"/>
    <x v="14"/>
    <x v="2086"/>
    <x v="2085"/>
  </r>
  <r>
    <x v="2087"/>
    <x v="2087"/>
    <x v="2085"/>
    <x v="15"/>
    <x v="1455"/>
    <x v="0"/>
    <x v="0"/>
    <x v="0"/>
    <x v="2086"/>
    <x v="2087"/>
    <x v="0"/>
    <x v="20"/>
    <x v="0"/>
    <x v="14"/>
    <x v="3"/>
    <x v="1503"/>
    <x v="4"/>
    <x v="14"/>
    <x v="2087"/>
    <x v="2086"/>
  </r>
  <r>
    <x v="2088"/>
    <x v="2088"/>
    <x v="2086"/>
    <x v="9"/>
    <x v="1456"/>
    <x v="0"/>
    <x v="0"/>
    <x v="0"/>
    <x v="2087"/>
    <x v="2088"/>
    <x v="0"/>
    <x v="11"/>
    <x v="0"/>
    <x v="14"/>
    <x v="31"/>
    <x v="1504"/>
    <x v="4"/>
    <x v="14"/>
    <x v="2088"/>
    <x v="2087"/>
  </r>
  <r>
    <x v="2089"/>
    <x v="2089"/>
    <x v="2087"/>
    <x v="30"/>
    <x v="1457"/>
    <x v="0"/>
    <x v="0"/>
    <x v="0"/>
    <x v="2088"/>
    <x v="2089"/>
    <x v="0"/>
    <x v="95"/>
    <x v="0"/>
    <x v="14"/>
    <x v="28"/>
    <x v="1505"/>
    <x v="4"/>
    <x v="14"/>
    <x v="2089"/>
    <x v="2088"/>
  </r>
  <r>
    <x v="2090"/>
    <x v="2090"/>
    <x v="2088"/>
    <x v="6"/>
    <x v="1458"/>
    <x v="0"/>
    <x v="0"/>
    <x v="0"/>
    <x v="2089"/>
    <x v="2090"/>
    <x v="0"/>
    <x v="322"/>
    <x v="0"/>
    <x v="14"/>
    <x v="41"/>
    <x v="1506"/>
    <x v="4"/>
    <x v="14"/>
    <x v="2090"/>
    <x v="2089"/>
  </r>
  <r>
    <x v="2091"/>
    <x v="2091"/>
    <x v="2089"/>
    <x v="102"/>
    <x v="1459"/>
    <x v="0"/>
    <x v="0"/>
    <x v="0"/>
    <x v="2090"/>
    <x v="2091"/>
    <x v="0"/>
    <x v="336"/>
    <x v="0"/>
    <x v="14"/>
    <x v="28"/>
    <x v="1507"/>
    <x v="4"/>
    <x v="14"/>
    <x v="2091"/>
    <x v="2090"/>
  </r>
  <r>
    <x v="2092"/>
    <x v="2092"/>
    <x v="2090"/>
    <x v="12"/>
    <x v="1460"/>
    <x v="0"/>
    <x v="0"/>
    <x v="0"/>
    <x v="2091"/>
    <x v="2092"/>
    <x v="0"/>
    <x v="165"/>
    <x v="0"/>
    <x v="14"/>
    <x v="7"/>
    <x v="1508"/>
    <x v="4"/>
    <x v="14"/>
    <x v="2092"/>
    <x v="2091"/>
  </r>
  <r>
    <x v="2093"/>
    <x v="2093"/>
    <x v="2091"/>
    <x v="15"/>
    <x v="1461"/>
    <x v="0"/>
    <x v="0"/>
    <x v="0"/>
    <x v="2092"/>
    <x v="2093"/>
    <x v="0"/>
    <x v="23"/>
    <x v="0"/>
    <x v="14"/>
    <x v="21"/>
    <x v="1509"/>
    <x v="4"/>
    <x v="14"/>
    <x v="2093"/>
    <x v="2092"/>
  </r>
  <r>
    <x v="2094"/>
    <x v="2094"/>
    <x v="2092"/>
    <x v="8"/>
    <x v="1462"/>
    <x v="0"/>
    <x v="0"/>
    <x v="0"/>
    <x v="2093"/>
    <x v="2094"/>
    <x v="0"/>
    <x v="250"/>
    <x v="0"/>
    <x v="14"/>
    <x v="10"/>
    <x v="1510"/>
    <x v="4"/>
    <x v="14"/>
    <x v="2094"/>
    <x v="2093"/>
  </r>
  <r>
    <x v="2095"/>
    <x v="2095"/>
    <x v="2093"/>
    <x v="30"/>
    <x v="911"/>
    <x v="0"/>
    <x v="0"/>
    <x v="0"/>
    <x v="2094"/>
    <x v="2095"/>
    <x v="0"/>
    <x v="19"/>
    <x v="0"/>
    <x v="14"/>
    <x v="8"/>
    <x v="382"/>
    <x v="4"/>
    <x v="14"/>
    <x v="2095"/>
    <x v="2094"/>
  </r>
  <r>
    <x v="2096"/>
    <x v="2096"/>
    <x v="2094"/>
    <x v="20"/>
    <x v="904"/>
    <x v="0"/>
    <x v="0"/>
    <x v="0"/>
    <x v="2095"/>
    <x v="2096"/>
    <x v="0"/>
    <x v="25"/>
    <x v="0"/>
    <x v="14"/>
    <x v="21"/>
    <x v="1511"/>
    <x v="4"/>
    <x v="14"/>
    <x v="2096"/>
    <x v="2095"/>
  </r>
  <r>
    <x v="2097"/>
    <x v="2097"/>
    <x v="2095"/>
    <x v="9"/>
    <x v="142"/>
    <x v="0"/>
    <x v="0"/>
    <x v="0"/>
    <x v="2096"/>
    <x v="2097"/>
    <x v="0"/>
    <x v="44"/>
    <x v="0"/>
    <x v="14"/>
    <x v="8"/>
    <x v="1512"/>
    <x v="4"/>
    <x v="14"/>
    <x v="2097"/>
    <x v="2096"/>
  </r>
  <r>
    <x v="2098"/>
    <x v="2098"/>
    <x v="2096"/>
    <x v="12"/>
    <x v="1463"/>
    <x v="0"/>
    <x v="0"/>
    <x v="0"/>
    <x v="2097"/>
    <x v="2098"/>
    <x v="0"/>
    <x v="58"/>
    <x v="0"/>
    <x v="14"/>
    <x v="8"/>
    <x v="1513"/>
    <x v="4"/>
    <x v="14"/>
    <x v="2098"/>
    <x v="2097"/>
  </r>
  <r>
    <x v="2099"/>
    <x v="2099"/>
    <x v="2097"/>
    <x v="9"/>
    <x v="1464"/>
    <x v="0"/>
    <x v="0"/>
    <x v="0"/>
    <x v="2098"/>
    <x v="2099"/>
    <x v="0"/>
    <x v="287"/>
    <x v="0"/>
    <x v="14"/>
    <x v="88"/>
    <x v="1514"/>
    <x v="4"/>
    <x v="14"/>
    <x v="2099"/>
    <x v="2098"/>
  </r>
  <r>
    <x v="2100"/>
    <x v="2100"/>
    <x v="2098"/>
    <x v="20"/>
    <x v="1465"/>
    <x v="0"/>
    <x v="0"/>
    <x v="0"/>
    <x v="2099"/>
    <x v="2100"/>
    <x v="0"/>
    <x v="74"/>
    <x v="0"/>
    <x v="14"/>
    <x v="0"/>
    <x v="1515"/>
    <x v="4"/>
    <x v="14"/>
    <x v="2100"/>
    <x v="2099"/>
  </r>
  <r>
    <x v="2101"/>
    <x v="2101"/>
    <x v="2099"/>
    <x v="13"/>
    <x v="1466"/>
    <x v="0"/>
    <x v="0"/>
    <x v="0"/>
    <x v="2100"/>
    <x v="2101"/>
    <x v="0"/>
    <x v="34"/>
    <x v="0"/>
    <x v="14"/>
    <x v="40"/>
    <x v="1516"/>
    <x v="4"/>
    <x v="14"/>
    <x v="2101"/>
    <x v="2100"/>
  </r>
  <r>
    <x v="2102"/>
    <x v="2102"/>
    <x v="2100"/>
    <x v="28"/>
    <x v="1467"/>
    <x v="0"/>
    <x v="0"/>
    <x v="0"/>
    <x v="2101"/>
    <x v="2102"/>
    <x v="0"/>
    <x v="44"/>
    <x v="0"/>
    <x v="14"/>
    <x v="104"/>
    <x v="1517"/>
    <x v="4"/>
    <x v="14"/>
    <x v="2102"/>
    <x v="2101"/>
  </r>
  <r>
    <x v="2103"/>
    <x v="2103"/>
    <x v="2101"/>
    <x v="198"/>
    <x v="1468"/>
    <x v="0"/>
    <x v="0"/>
    <x v="0"/>
    <x v="2102"/>
    <x v="2103"/>
    <x v="0"/>
    <x v="248"/>
    <x v="0"/>
    <x v="14"/>
    <x v="91"/>
    <x v="1518"/>
    <x v="4"/>
    <x v="14"/>
    <x v="2103"/>
    <x v="2102"/>
  </r>
  <r>
    <x v="2104"/>
    <x v="2104"/>
    <x v="2102"/>
    <x v="134"/>
    <x v="1469"/>
    <x v="0"/>
    <x v="0"/>
    <x v="0"/>
    <x v="2103"/>
    <x v="2104"/>
    <x v="0"/>
    <x v="77"/>
    <x v="0"/>
    <x v="14"/>
    <x v="22"/>
    <x v="138"/>
    <x v="4"/>
    <x v="14"/>
    <x v="2104"/>
    <x v="2103"/>
  </r>
  <r>
    <x v="2105"/>
    <x v="2105"/>
    <x v="2103"/>
    <x v="13"/>
    <x v="1470"/>
    <x v="0"/>
    <x v="0"/>
    <x v="0"/>
    <x v="2104"/>
    <x v="2105"/>
    <x v="0"/>
    <x v="221"/>
    <x v="0"/>
    <x v="14"/>
    <x v="172"/>
    <x v="1383"/>
    <x v="4"/>
    <x v="14"/>
    <x v="2105"/>
    <x v="2104"/>
  </r>
  <r>
    <x v="2106"/>
    <x v="2106"/>
    <x v="2104"/>
    <x v="41"/>
    <x v="1229"/>
    <x v="0"/>
    <x v="0"/>
    <x v="0"/>
    <x v="2105"/>
    <x v="2106"/>
    <x v="0"/>
    <x v="34"/>
    <x v="0"/>
    <x v="14"/>
    <x v="13"/>
    <x v="1519"/>
    <x v="4"/>
    <x v="14"/>
    <x v="2106"/>
    <x v="2105"/>
  </r>
  <r>
    <x v="2107"/>
    <x v="2107"/>
    <x v="2105"/>
    <x v="13"/>
    <x v="1471"/>
    <x v="0"/>
    <x v="0"/>
    <x v="0"/>
    <x v="2106"/>
    <x v="2107"/>
    <x v="0"/>
    <x v="6"/>
    <x v="0"/>
    <x v="14"/>
    <x v="29"/>
    <x v="1520"/>
    <x v="4"/>
    <x v="14"/>
    <x v="2107"/>
    <x v="2106"/>
  </r>
  <r>
    <x v="2108"/>
    <x v="2108"/>
    <x v="2106"/>
    <x v="194"/>
    <x v="1472"/>
    <x v="0"/>
    <x v="0"/>
    <x v="0"/>
    <x v="2107"/>
    <x v="2108"/>
    <x v="0"/>
    <x v="277"/>
    <x v="0"/>
    <x v="14"/>
    <x v="13"/>
    <x v="1521"/>
    <x v="4"/>
    <x v="14"/>
    <x v="2108"/>
    <x v="2107"/>
  </r>
  <r>
    <x v="2109"/>
    <x v="2109"/>
    <x v="2107"/>
    <x v="23"/>
    <x v="1473"/>
    <x v="0"/>
    <x v="0"/>
    <x v="0"/>
    <x v="2108"/>
    <x v="2109"/>
    <x v="0"/>
    <x v="244"/>
    <x v="0"/>
    <x v="14"/>
    <x v="13"/>
    <x v="1522"/>
    <x v="4"/>
    <x v="14"/>
    <x v="2109"/>
    <x v="2108"/>
  </r>
  <r>
    <x v="2110"/>
    <x v="2110"/>
    <x v="2108"/>
    <x v="13"/>
    <x v="1474"/>
    <x v="0"/>
    <x v="0"/>
    <x v="0"/>
    <x v="2109"/>
    <x v="2110"/>
    <x v="0"/>
    <x v="44"/>
    <x v="0"/>
    <x v="14"/>
    <x v="8"/>
    <x v="1523"/>
    <x v="4"/>
    <x v="14"/>
    <x v="2110"/>
    <x v="2109"/>
  </r>
  <r>
    <x v="2111"/>
    <x v="2111"/>
    <x v="2109"/>
    <x v="13"/>
    <x v="167"/>
    <x v="0"/>
    <x v="0"/>
    <x v="0"/>
    <x v="2110"/>
    <x v="2111"/>
    <x v="0"/>
    <x v="70"/>
    <x v="0"/>
    <x v="14"/>
    <x v="13"/>
    <x v="851"/>
    <x v="4"/>
    <x v="14"/>
    <x v="2111"/>
    <x v="2110"/>
  </r>
  <r>
    <x v="2112"/>
    <x v="2112"/>
    <x v="2110"/>
    <x v="43"/>
    <x v="452"/>
    <x v="0"/>
    <x v="0"/>
    <x v="0"/>
    <x v="2111"/>
    <x v="2112"/>
    <x v="0"/>
    <x v="202"/>
    <x v="0"/>
    <x v="14"/>
    <x v="8"/>
    <x v="50"/>
    <x v="4"/>
    <x v="14"/>
    <x v="2112"/>
    <x v="2111"/>
  </r>
  <r>
    <x v="2113"/>
    <x v="2113"/>
    <x v="2111"/>
    <x v="39"/>
    <x v="1475"/>
    <x v="0"/>
    <x v="0"/>
    <x v="0"/>
    <x v="2112"/>
    <x v="2113"/>
    <x v="0"/>
    <x v="329"/>
    <x v="0"/>
    <x v="14"/>
    <x v="2"/>
    <x v="1524"/>
    <x v="4"/>
    <x v="14"/>
    <x v="2113"/>
    <x v="2112"/>
  </r>
  <r>
    <x v="2114"/>
    <x v="2114"/>
    <x v="2112"/>
    <x v="10"/>
    <x v="1476"/>
    <x v="0"/>
    <x v="0"/>
    <x v="0"/>
    <x v="2113"/>
    <x v="2114"/>
    <x v="0"/>
    <x v="206"/>
    <x v="0"/>
    <x v="14"/>
    <x v="2"/>
    <x v="1525"/>
    <x v="4"/>
    <x v="14"/>
    <x v="2114"/>
    <x v="2113"/>
  </r>
  <r>
    <x v="2115"/>
    <x v="2115"/>
    <x v="2113"/>
    <x v="15"/>
    <x v="1477"/>
    <x v="0"/>
    <x v="0"/>
    <x v="0"/>
    <x v="2114"/>
    <x v="2115"/>
    <x v="0"/>
    <x v="17"/>
    <x v="0"/>
    <x v="14"/>
    <x v="235"/>
    <x v="1526"/>
    <x v="4"/>
    <x v="14"/>
    <x v="2115"/>
    <x v="2114"/>
  </r>
  <r>
    <x v="2116"/>
    <x v="2116"/>
    <x v="2114"/>
    <x v="240"/>
    <x v="1478"/>
    <x v="0"/>
    <x v="0"/>
    <x v="0"/>
    <x v="2115"/>
    <x v="2116"/>
    <x v="0"/>
    <x v="297"/>
    <x v="0"/>
    <x v="14"/>
    <x v="7"/>
    <x v="1527"/>
    <x v="4"/>
    <x v="14"/>
    <x v="2116"/>
    <x v="2115"/>
  </r>
  <r>
    <x v="2117"/>
    <x v="2117"/>
    <x v="2115"/>
    <x v="38"/>
    <x v="1479"/>
    <x v="0"/>
    <x v="0"/>
    <x v="0"/>
    <x v="2116"/>
    <x v="2117"/>
    <x v="0"/>
    <x v="2"/>
    <x v="0"/>
    <x v="14"/>
    <x v="34"/>
    <x v="1528"/>
    <x v="4"/>
    <x v="14"/>
    <x v="2117"/>
    <x v="2116"/>
  </r>
  <r>
    <x v="2118"/>
    <x v="2118"/>
    <x v="2116"/>
    <x v="28"/>
    <x v="1480"/>
    <x v="0"/>
    <x v="0"/>
    <x v="0"/>
    <x v="2117"/>
    <x v="2118"/>
    <x v="0"/>
    <x v="57"/>
    <x v="0"/>
    <x v="14"/>
    <x v="165"/>
    <x v="1529"/>
    <x v="4"/>
    <x v="14"/>
    <x v="2118"/>
    <x v="2117"/>
  </r>
  <r>
    <x v="2119"/>
    <x v="2119"/>
    <x v="2117"/>
    <x v="13"/>
    <x v="1132"/>
    <x v="0"/>
    <x v="0"/>
    <x v="0"/>
    <x v="2118"/>
    <x v="2119"/>
    <x v="0"/>
    <x v="19"/>
    <x v="0"/>
    <x v="14"/>
    <x v="7"/>
    <x v="1530"/>
    <x v="4"/>
    <x v="14"/>
    <x v="2119"/>
    <x v="2118"/>
  </r>
  <r>
    <x v="2120"/>
    <x v="2120"/>
    <x v="2118"/>
    <x v="6"/>
    <x v="1481"/>
    <x v="0"/>
    <x v="0"/>
    <x v="0"/>
    <x v="2119"/>
    <x v="2120"/>
    <x v="0"/>
    <x v="50"/>
    <x v="0"/>
    <x v="14"/>
    <x v="7"/>
    <x v="1531"/>
    <x v="4"/>
    <x v="14"/>
    <x v="2120"/>
    <x v="2119"/>
  </r>
  <r>
    <x v="2121"/>
    <x v="2121"/>
    <x v="2119"/>
    <x v="63"/>
    <x v="1482"/>
    <x v="2"/>
    <x v="16"/>
    <x v="11"/>
    <x v="2120"/>
    <x v="2121"/>
    <x v="0"/>
    <x v="73"/>
    <x v="1"/>
    <x v="17"/>
    <x v="60"/>
    <x v="1532"/>
    <x v="6"/>
    <x v="17"/>
    <x v="2121"/>
    <x v="2120"/>
  </r>
  <r>
    <x v="2122"/>
    <x v="2122"/>
    <x v="2120"/>
    <x v="58"/>
    <x v="622"/>
    <x v="2"/>
    <x v="14"/>
    <x v="10"/>
    <x v="2121"/>
    <x v="2122"/>
    <x v="0"/>
    <x v="83"/>
    <x v="1"/>
    <x v="17"/>
    <x v="50"/>
    <x v="1533"/>
    <x v="6"/>
    <x v="17"/>
    <x v="2122"/>
    <x v="2121"/>
  </r>
  <r>
    <x v="2123"/>
    <x v="2123"/>
    <x v="2121"/>
    <x v="2"/>
    <x v="155"/>
    <x v="2"/>
    <x v="0"/>
    <x v="0"/>
    <x v="2122"/>
    <x v="2123"/>
    <x v="0"/>
    <x v="81"/>
    <x v="1"/>
    <x v="17"/>
    <x v="54"/>
    <x v="119"/>
    <x v="6"/>
    <x v="17"/>
    <x v="2123"/>
    <x v="2122"/>
  </r>
  <r>
    <x v="2124"/>
    <x v="2124"/>
    <x v="2122"/>
    <x v="184"/>
    <x v="129"/>
    <x v="2"/>
    <x v="0"/>
    <x v="0"/>
    <x v="2123"/>
    <x v="2124"/>
    <x v="0"/>
    <x v="81"/>
    <x v="1"/>
    <x v="17"/>
    <x v="54"/>
    <x v="1534"/>
    <x v="6"/>
    <x v="17"/>
    <x v="2124"/>
    <x v="2123"/>
  </r>
  <r>
    <x v="2125"/>
    <x v="2125"/>
    <x v="2123"/>
    <x v="127"/>
    <x v="1483"/>
    <x v="2"/>
    <x v="0"/>
    <x v="0"/>
    <x v="2124"/>
    <x v="2125"/>
    <x v="0"/>
    <x v="74"/>
    <x v="1"/>
    <x v="17"/>
    <x v="60"/>
    <x v="1535"/>
    <x v="6"/>
    <x v="17"/>
    <x v="2125"/>
    <x v="2124"/>
  </r>
  <r>
    <x v="2126"/>
    <x v="2126"/>
    <x v="2124"/>
    <x v="22"/>
    <x v="115"/>
    <x v="2"/>
    <x v="0"/>
    <x v="0"/>
    <x v="2125"/>
    <x v="2126"/>
    <x v="0"/>
    <x v="84"/>
    <x v="1"/>
    <x v="17"/>
    <x v="50"/>
    <x v="144"/>
    <x v="6"/>
    <x v="17"/>
    <x v="2126"/>
    <x v="2125"/>
  </r>
  <r>
    <x v="2127"/>
    <x v="2127"/>
    <x v="2125"/>
    <x v="89"/>
    <x v="1484"/>
    <x v="2"/>
    <x v="1"/>
    <x v="1"/>
    <x v="2126"/>
    <x v="2127"/>
    <x v="0"/>
    <x v="163"/>
    <x v="1"/>
    <x v="17"/>
    <x v="129"/>
    <x v="1536"/>
    <x v="6"/>
    <x v="17"/>
    <x v="2127"/>
    <x v="2126"/>
  </r>
  <r>
    <x v="2128"/>
    <x v="2128"/>
    <x v="2126"/>
    <x v="36"/>
    <x v="379"/>
    <x v="2"/>
    <x v="5"/>
    <x v="5"/>
    <x v="2127"/>
    <x v="2128"/>
    <x v="0"/>
    <x v="29"/>
    <x v="1"/>
    <x v="17"/>
    <x v="50"/>
    <x v="380"/>
    <x v="6"/>
    <x v="17"/>
    <x v="2128"/>
    <x v="2127"/>
  </r>
  <r>
    <x v="2129"/>
    <x v="2129"/>
    <x v="2127"/>
    <x v="13"/>
    <x v="1369"/>
    <x v="2"/>
    <x v="0"/>
    <x v="0"/>
    <x v="2128"/>
    <x v="2129"/>
    <x v="0"/>
    <x v="8"/>
    <x v="1"/>
    <x v="17"/>
    <x v="81"/>
    <x v="1537"/>
    <x v="6"/>
    <x v="17"/>
    <x v="2129"/>
    <x v="2128"/>
  </r>
  <r>
    <x v="2130"/>
    <x v="2130"/>
    <x v="2128"/>
    <x v="247"/>
    <x v="1079"/>
    <x v="2"/>
    <x v="0"/>
    <x v="0"/>
    <x v="2129"/>
    <x v="2130"/>
    <x v="0"/>
    <x v="80"/>
    <x v="1"/>
    <x v="17"/>
    <x v="50"/>
    <x v="1209"/>
    <x v="6"/>
    <x v="17"/>
    <x v="2130"/>
    <x v="2129"/>
  </r>
  <r>
    <x v="2131"/>
    <x v="2131"/>
    <x v="2129"/>
    <x v="2"/>
    <x v="379"/>
    <x v="2"/>
    <x v="0"/>
    <x v="0"/>
    <x v="2130"/>
    <x v="2131"/>
    <x v="0"/>
    <x v="83"/>
    <x v="1"/>
    <x v="17"/>
    <x v="62"/>
    <x v="1538"/>
    <x v="6"/>
    <x v="17"/>
    <x v="2131"/>
    <x v="2130"/>
  </r>
  <r>
    <x v="2132"/>
    <x v="2132"/>
    <x v="2130"/>
    <x v="57"/>
    <x v="1485"/>
    <x v="2"/>
    <x v="0"/>
    <x v="0"/>
    <x v="2131"/>
    <x v="2132"/>
    <x v="0"/>
    <x v="221"/>
    <x v="1"/>
    <x v="17"/>
    <x v="53"/>
    <x v="1539"/>
    <x v="6"/>
    <x v="17"/>
    <x v="2132"/>
    <x v="2131"/>
  </r>
  <r>
    <x v="2133"/>
    <x v="2133"/>
    <x v="2131"/>
    <x v="28"/>
    <x v="1486"/>
    <x v="2"/>
    <x v="0"/>
    <x v="0"/>
    <x v="2132"/>
    <x v="2133"/>
    <x v="0"/>
    <x v="83"/>
    <x v="1"/>
    <x v="17"/>
    <x v="53"/>
    <x v="1540"/>
    <x v="6"/>
    <x v="17"/>
    <x v="2133"/>
    <x v="2132"/>
  </r>
  <r>
    <x v="2134"/>
    <x v="2134"/>
    <x v="2132"/>
    <x v="12"/>
    <x v="1487"/>
    <x v="2"/>
    <x v="0"/>
    <x v="0"/>
    <x v="2133"/>
    <x v="2134"/>
    <x v="0"/>
    <x v="83"/>
    <x v="1"/>
    <x v="17"/>
    <x v="53"/>
    <x v="1541"/>
    <x v="6"/>
    <x v="17"/>
    <x v="2134"/>
    <x v="2133"/>
  </r>
  <r>
    <x v="2135"/>
    <x v="2135"/>
    <x v="2133"/>
    <x v="10"/>
    <x v="1488"/>
    <x v="2"/>
    <x v="0"/>
    <x v="0"/>
    <x v="2134"/>
    <x v="2135"/>
    <x v="0"/>
    <x v="19"/>
    <x v="1"/>
    <x v="17"/>
    <x v="54"/>
    <x v="1542"/>
    <x v="6"/>
    <x v="17"/>
    <x v="2135"/>
    <x v="2134"/>
  </r>
  <r>
    <x v="2136"/>
    <x v="2136"/>
    <x v="2134"/>
    <x v="58"/>
    <x v="1489"/>
    <x v="2"/>
    <x v="0"/>
    <x v="0"/>
    <x v="2135"/>
    <x v="2136"/>
    <x v="0"/>
    <x v="80"/>
    <x v="1"/>
    <x v="17"/>
    <x v="50"/>
    <x v="1543"/>
    <x v="6"/>
    <x v="17"/>
    <x v="2136"/>
    <x v="2135"/>
  </r>
  <r>
    <x v="2137"/>
    <x v="2137"/>
    <x v="2135"/>
    <x v="63"/>
    <x v="1490"/>
    <x v="2"/>
    <x v="5"/>
    <x v="5"/>
    <x v="2136"/>
    <x v="2137"/>
    <x v="0"/>
    <x v="408"/>
    <x v="1"/>
    <x v="17"/>
    <x v="58"/>
    <x v="1544"/>
    <x v="6"/>
    <x v="17"/>
    <x v="2137"/>
    <x v="2136"/>
  </r>
  <r>
    <x v="2138"/>
    <x v="2138"/>
    <x v="2136"/>
    <x v="28"/>
    <x v="1491"/>
    <x v="2"/>
    <x v="1"/>
    <x v="1"/>
    <x v="2137"/>
    <x v="2138"/>
    <x v="0"/>
    <x v="8"/>
    <x v="1"/>
    <x v="17"/>
    <x v="55"/>
    <x v="1545"/>
    <x v="6"/>
    <x v="17"/>
    <x v="2138"/>
    <x v="2137"/>
  </r>
  <r>
    <x v="2139"/>
    <x v="2139"/>
    <x v="2137"/>
    <x v="11"/>
    <x v="1492"/>
    <x v="2"/>
    <x v="0"/>
    <x v="0"/>
    <x v="2138"/>
    <x v="2139"/>
    <x v="0"/>
    <x v="66"/>
    <x v="1"/>
    <x v="17"/>
    <x v="62"/>
    <x v="1546"/>
    <x v="6"/>
    <x v="17"/>
    <x v="2139"/>
    <x v="2138"/>
  </r>
  <r>
    <x v="2140"/>
    <x v="2140"/>
    <x v="2138"/>
    <x v="69"/>
    <x v="145"/>
    <x v="2"/>
    <x v="0"/>
    <x v="0"/>
    <x v="2139"/>
    <x v="2140"/>
    <x v="0"/>
    <x v="202"/>
    <x v="1"/>
    <x v="17"/>
    <x v="50"/>
    <x v="1547"/>
    <x v="6"/>
    <x v="17"/>
    <x v="2140"/>
    <x v="2139"/>
  </r>
  <r>
    <x v="2141"/>
    <x v="2141"/>
    <x v="2139"/>
    <x v="36"/>
    <x v="117"/>
    <x v="2"/>
    <x v="0"/>
    <x v="0"/>
    <x v="2140"/>
    <x v="2141"/>
    <x v="0"/>
    <x v="78"/>
    <x v="1"/>
    <x v="17"/>
    <x v="50"/>
    <x v="121"/>
    <x v="6"/>
    <x v="17"/>
    <x v="2141"/>
    <x v="2140"/>
  </r>
  <r>
    <x v="2142"/>
    <x v="2142"/>
    <x v="2140"/>
    <x v="124"/>
    <x v="321"/>
    <x v="2"/>
    <x v="12"/>
    <x v="3"/>
    <x v="2141"/>
    <x v="2142"/>
    <x v="0"/>
    <x v="8"/>
    <x v="1"/>
    <x v="17"/>
    <x v="52"/>
    <x v="1548"/>
    <x v="6"/>
    <x v="17"/>
    <x v="2142"/>
    <x v="2141"/>
  </r>
  <r>
    <x v="2143"/>
    <x v="2143"/>
    <x v="2141"/>
    <x v="13"/>
    <x v="1175"/>
    <x v="2"/>
    <x v="0"/>
    <x v="0"/>
    <x v="2142"/>
    <x v="2143"/>
    <x v="0"/>
    <x v="81"/>
    <x v="1"/>
    <x v="17"/>
    <x v="57"/>
    <x v="817"/>
    <x v="6"/>
    <x v="17"/>
    <x v="2143"/>
    <x v="2142"/>
  </r>
  <r>
    <x v="2144"/>
    <x v="2144"/>
    <x v="2142"/>
    <x v="322"/>
    <x v="1493"/>
    <x v="2"/>
    <x v="0"/>
    <x v="0"/>
    <x v="2143"/>
    <x v="2144"/>
    <x v="0"/>
    <x v="54"/>
    <x v="1"/>
    <x v="17"/>
    <x v="53"/>
    <x v="1549"/>
    <x v="6"/>
    <x v="17"/>
    <x v="2144"/>
    <x v="2143"/>
  </r>
  <r>
    <x v="2145"/>
    <x v="2145"/>
    <x v="2143"/>
    <x v="36"/>
    <x v="1494"/>
    <x v="2"/>
    <x v="0"/>
    <x v="0"/>
    <x v="2144"/>
    <x v="2145"/>
    <x v="0"/>
    <x v="30"/>
    <x v="1"/>
    <x v="17"/>
    <x v="75"/>
    <x v="1550"/>
    <x v="6"/>
    <x v="17"/>
    <x v="2145"/>
    <x v="2144"/>
  </r>
  <r>
    <x v="2146"/>
    <x v="2146"/>
    <x v="2144"/>
    <x v="10"/>
    <x v="116"/>
    <x v="2"/>
    <x v="0"/>
    <x v="0"/>
    <x v="2145"/>
    <x v="2146"/>
    <x v="0"/>
    <x v="29"/>
    <x v="1"/>
    <x v="17"/>
    <x v="50"/>
    <x v="120"/>
    <x v="6"/>
    <x v="17"/>
    <x v="2146"/>
    <x v="2145"/>
  </r>
  <r>
    <x v="2147"/>
    <x v="2147"/>
    <x v="2145"/>
    <x v="303"/>
    <x v="1495"/>
    <x v="2"/>
    <x v="0"/>
    <x v="0"/>
    <x v="2146"/>
    <x v="2147"/>
    <x v="0"/>
    <x v="165"/>
    <x v="1"/>
    <x v="17"/>
    <x v="60"/>
    <x v="1551"/>
    <x v="6"/>
    <x v="17"/>
    <x v="2147"/>
    <x v="2146"/>
  </r>
  <r>
    <x v="2148"/>
    <x v="2148"/>
    <x v="2146"/>
    <x v="213"/>
    <x v="369"/>
    <x v="2"/>
    <x v="1"/>
    <x v="1"/>
    <x v="2147"/>
    <x v="2148"/>
    <x v="0"/>
    <x v="84"/>
    <x v="1"/>
    <x v="17"/>
    <x v="53"/>
    <x v="120"/>
    <x v="6"/>
    <x v="17"/>
    <x v="2148"/>
    <x v="2147"/>
  </r>
  <r>
    <x v="2149"/>
    <x v="2149"/>
    <x v="2147"/>
    <x v="13"/>
    <x v="117"/>
    <x v="2"/>
    <x v="0"/>
    <x v="0"/>
    <x v="2148"/>
    <x v="2149"/>
    <x v="0"/>
    <x v="78"/>
    <x v="1"/>
    <x v="17"/>
    <x v="50"/>
    <x v="121"/>
    <x v="6"/>
    <x v="17"/>
    <x v="2149"/>
    <x v="2148"/>
  </r>
  <r>
    <x v="2150"/>
    <x v="2150"/>
    <x v="2148"/>
    <x v="63"/>
    <x v="1496"/>
    <x v="2"/>
    <x v="10"/>
    <x v="8"/>
    <x v="2149"/>
    <x v="2150"/>
    <x v="0"/>
    <x v="80"/>
    <x v="1"/>
    <x v="17"/>
    <x v="60"/>
    <x v="1552"/>
    <x v="6"/>
    <x v="17"/>
    <x v="2150"/>
    <x v="2149"/>
  </r>
  <r>
    <x v="2151"/>
    <x v="2151"/>
    <x v="2149"/>
    <x v="101"/>
    <x v="1497"/>
    <x v="2"/>
    <x v="0"/>
    <x v="0"/>
    <x v="2150"/>
    <x v="2151"/>
    <x v="0"/>
    <x v="79"/>
    <x v="1"/>
    <x v="17"/>
    <x v="50"/>
    <x v="1537"/>
    <x v="6"/>
    <x v="17"/>
    <x v="2151"/>
    <x v="2150"/>
  </r>
  <r>
    <x v="2152"/>
    <x v="2152"/>
    <x v="2150"/>
    <x v="11"/>
    <x v="155"/>
    <x v="2"/>
    <x v="0"/>
    <x v="0"/>
    <x v="2151"/>
    <x v="2152"/>
    <x v="0"/>
    <x v="80"/>
    <x v="1"/>
    <x v="17"/>
    <x v="50"/>
    <x v="381"/>
    <x v="6"/>
    <x v="17"/>
    <x v="2152"/>
    <x v="2151"/>
  </r>
  <r>
    <x v="2153"/>
    <x v="2153"/>
    <x v="2151"/>
    <x v="323"/>
    <x v="1172"/>
    <x v="2"/>
    <x v="0"/>
    <x v="0"/>
    <x v="2152"/>
    <x v="2153"/>
    <x v="0"/>
    <x v="80"/>
    <x v="1"/>
    <x v="17"/>
    <x v="50"/>
    <x v="434"/>
    <x v="6"/>
    <x v="17"/>
    <x v="2153"/>
    <x v="2152"/>
  </r>
  <r>
    <x v="2154"/>
    <x v="2154"/>
    <x v="2152"/>
    <x v="49"/>
    <x v="369"/>
    <x v="2"/>
    <x v="0"/>
    <x v="0"/>
    <x v="2153"/>
    <x v="2154"/>
    <x v="0"/>
    <x v="84"/>
    <x v="1"/>
    <x v="17"/>
    <x v="60"/>
    <x v="120"/>
    <x v="6"/>
    <x v="17"/>
    <x v="2154"/>
    <x v="2153"/>
  </r>
  <r>
    <x v="2155"/>
    <x v="2155"/>
    <x v="2153"/>
    <x v="10"/>
    <x v="129"/>
    <x v="2"/>
    <x v="1"/>
    <x v="1"/>
    <x v="2154"/>
    <x v="2155"/>
    <x v="0"/>
    <x v="81"/>
    <x v="1"/>
    <x v="17"/>
    <x v="53"/>
    <x v="1534"/>
    <x v="6"/>
    <x v="17"/>
    <x v="2155"/>
    <x v="2154"/>
  </r>
  <r>
    <x v="2156"/>
    <x v="2156"/>
    <x v="2154"/>
    <x v="324"/>
    <x v="1498"/>
    <x v="2"/>
    <x v="0"/>
    <x v="0"/>
    <x v="2155"/>
    <x v="2156"/>
    <x v="0"/>
    <x v="183"/>
    <x v="1"/>
    <x v="17"/>
    <x v="56"/>
    <x v="1553"/>
    <x v="6"/>
    <x v="17"/>
    <x v="2156"/>
    <x v="2155"/>
  </r>
  <r>
    <x v="2157"/>
    <x v="2157"/>
    <x v="2155"/>
    <x v="96"/>
    <x v="1499"/>
    <x v="2"/>
    <x v="0"/>
    <x v="0"/>
    <x v="2156"/>
    <x v="2157"/>
    <x v="0"/>
    <x v="7"/>
    <x v="1"/>
    <x v="17"/>
    <x v="58"/>
    <x v="1554"/>
    <x v="6"/>
    <x v="17"/>
    <x v="2157"/>
    <x v="2156"/>
  </r>
  <r>
    <x v="2158"/>
    <x v="2158"/>
    <x v="2156"/>
    <x v="82"/>
    <x v="1500"/>
    <x v="2"/>
    <x v="0"/>
    <x v="0"/>
    <x v="2157"/>
    <x v="2158"/>
    <x v="0"/>
    <x v="409"/>
    <x v="1"/>
    <x v="17"/>
    <x v="113"/>
    <x v="1555"/>
    <x v="6"/>
    <x v="17"/>
    <x v="2158"/>
    <x v="2157"/>
  </r>
  <r>
    <x v="2159"/>
    <x v="2159"/>
    <x v="2157"/>
    <x v="172"/>
    <x v="375"/>
    <x v="2"/>
    <x v="0"/>
    <x v="0"/>
    <x v="2158"/>
    <x v="2159"/>
    <x v="0"/>
    <x v="84"/>
    <x v="1"/>
    <x v="17"/>
    <x v="60"/>
    <x v="31"/>
    <x v="6"/>
    <x v="17"/>
    <x v="2159"/>
    <x v="2158"/>
  </r>
  <r>
    <x v="2160"/>
    <x v="2160"/>
    <x v="2158"/>
    <x v="3"/>
    <x v="1079"/>
    <x v="2"/>
    <x v="0"/>
    <x v="0"/>
    <x v="2159"/>
    <x v="2160"/>
    <x v="0"/>
    <x v="38"/>
    <x v="1"/>
    <x v="17"/>
    <x v="60"/>
    <x v="1556"/>
    <x v="6"/>
    <x v="17"/>
    <x v="2160"/>
    <x v="2159"/>
  </r>
  <r>
    <x v="2161"/>
    <x v="2161"/>
    <x v="2159"/>
    <x v="44"/>
    <x v="1501"/>
    <x v="0"/>
    <x v="0"/>
    <x v="0"/>
    <x v="2160"/>
    <x v="2161"/>
    <x v="0"/>
    <x v="62"/>
    <x v="0"/>
    <x v="11"/>
    <x v="31"/>
    <x v="1557"/>
    <x v="4"/>
    <x v="11"/>
    <x v="2161"/>
    <x v="2160"/>
  </r>
  <r>
    <x v="2162"/>
    <x v="2162"/>
    <x v="2160"/>
    <x v="37"/>
    <x v="1502"/>
    <x v="0"/>
    <x v="0"/>
    <x v="0"/>
    <x v="2161"/>
    <x v="2162"/>
    <x v="0"/>
    <x v="6"/>
    <x v="0"/>
    <x v="11"/>
    <x v="20"/>
    <x v="1558"/>
    <x v="4"/>
    <x v="11"/>
    <x v="2162"/>
    <x v="2161"/>
  </r>
  <r>
    <x v="2163"/>
    <x v="2163"/>
    <x v="2161"/>
    <x v="30"/>
    <x v="1503"/>
    <x v="0"/>
    <x v="0"/>
    <x v="0"/>
    <x v="2162"/>
    <x v="2163"/>
    <x v="0"/>
    <x v="34"/>
    <x v="0"/>
    <x v="11"/>
    <x v="88"/>
    <x v="1559"/>
    <x v="4"/>
    <x v="11"/>
    <x v="2163"/>
    <x v="2162"/>
  </r>
  <r>
    <x v="2164"/>
    <x v="2164"/>
    <x v="2162"/>
    <x v="62"/>
    <x v="1504"/>
    <x v="0"/>
    <x v="0"/>
    <x v="0"/>
    <x v="2163"/>
    <x v="2164"/>
    <x v="0"/>
    <x v="183"/>
    <x v="0"/>
    <x v="11"/>
    <x v="33"/>
    <x v="1560"/>
    <x v="4"/>
    <x v="11"/>
    <x v="2164"/>
    <x v="2163"/>
  </r>
  <r>
    <x v="2165"/>
    <x v="2165"/>
    <x v="2163"/>
    <x v="30"/>
    <x v="1505"/>
    <x v="0"/>
    <x v="6"/>
    <x v="3"/>
    <x v="2164"/>
    <x v="2165"/>
    <x v="0"/>
    <x v="27"/>
    <x v="0"/>
    <x v="11"/>
    <x v="86"/>
    <x v="1561"/>
    <x v="4"/>
    <x v="11"/>
    <x v="2165"/>
    <x v="2164"/>
  </r>
  <r>
    <x v="2166"/>
    <x v="2166"/>
    <x v="2164"/>
    <x v="13"/>
    <x v="1506"/>
    <x v="0"/>
    <x v="0"/>
    <x v="0"/>
    <x v="2165"/>
    <x v="2166"/>
    <x v="0"/>
    <x v="58"/>
    <x v="0"/>
    <x v="11"/>
    <x v="92"/>
    <x v="1562"/>
    <x v="4"/>
    <x v="11"/>
    <x v="2166"/>
    <x v="2165"/>
  </r>
  <r>
    <x v="2167"/>
    <x v="2167"/>
    <x v="2165"/>
    <x v="325"/>
    <x v="147"/>
    <x v="0"/>
    <x v="0"/>
    <x v="0"/>
    <x v="2166"/>
    <x v="2167"/>
    <x v="0"/>
    <x v="22"/>
    <x v="0"/>
    <x v="11"/>
    <x v="28"/>
    <x v="377"/>
    <x v="4"/>
    <x v="11"/>
    <x v="2167"/>
    <x v="2166"/>
  </r>
  <r>
    <x v="2168"/>
    <x v="2168"/>
    <x v="2166"/>
    <x v="102"/>
    <x v="1507"/>
    <x v="0"/>
    <x v="0"/>
    <x v="0"/>
    <x v="2167"/>
    <x v="2168"/>
    <x v="0"/>
    <x v="158"/>
    <x v="0"/>
    <x v="11"/>
    <x v="108"/>
    <x v="1563"/>
    <x v="4"/>
    <x v="11"/>
    <x v="2168"/>
    <x v="2167"/>
  </r>
  <r>
    <x v="2169"/>
    <x v="2169"/>
    <x v="2167"/>
    <x v="326"/>
    <x v="358"/>
    <x v="0"/>
    <x v="0"/>
    <x v="0"/>
    <x v="2168"/>
    <x v="2169"/>
    <x v="0"/>
    <x v="63"/>
    <x v="0"/>
    <x v="11"/>
    <x v="8"/>
    <x v="1564"/>
    <x v="4"/>
    <x v="11"/>
    <x v="2169"/>
    <x v="2168"/>
  </r>
  <r>
    <x v="2170"/>
    <x v="2170"/>
    <x v="2168"/>
    <x v="18"/>
    <x v="1508"/>
    <x v="0"/>
    <x v="0"/>
    <x v="0"/>
    <x v="2169"/>
    <x v="2170"/>
    <x v="0"/>
    <x v="10"/>
    <x v="0"/>
    <x v="11"/>
    <x v="141"/>
    <x v="1565"/>
    <x v="4"/>
    <x v="11"/>
    <x v="2170"/>
    <x v="2169"/>
  </r>
  <r>
    <x v="2171"/>
    <x v="2171"/>
    <x v="2169"/>
    <x v="23"/>
    <x v="1509"/>
    <x v="0"/>
    <x v="0"/>
    <x v="0"/>
    <x v="2170"/>
    <x v="2171"/>
    <x v="0"/>
    <x v="5"/>
    <x v="0"/>
    <x v="11"/>
    <x v="6"/>
    <x v="1566"/>
    <x v="4"/>
    <x v="11"/>
    <x v="2171"/>
    <x v="2170"/>
  </r>
  <r>
    <x v="2172"/>
    <x v="2172"/>
    <x v="2170"/>
    <x v="28"/>
    <x v="325"/>
    <x v="0"/>
    <x v="0"/>
    <x v="0"/>
    <x v="2171"/>
    <x v="2172"/>
    <x v="0"/>
    <x v="62"/>
    <x v="0"/>
    <x v="11"/>
    <x v="8"/>
    <x v="909"/>
    <x v="4"/>
    <x v="11"/>
    <x v="2172"/>
    <x v="2171"/>
  </r>
  <r>
    <x v="2173"/>
    <x v="2173"/>
    <x v="2171"/>
    <x v="285"/>
    <x v="1510"/>
    <x v="0"/>
    <x v="0"/>
    <x v="0"/>
    <x v="2172"/>
    <x v="2173"/>
    <x v="0"/>
    <x v="240"/>
    <x v="0"/>
    <x v="11"/>
    <x v="37"/>
    <x v="1567"/>
    <x v="4"/>
    <x v="11"/>
    <x v="2173"/>
    <x v="2172"/>
  </r>
  <r>
    <x v="2174"/>
    <x v="2174"/>
    <x v="2172"/>
    <x v="23"/>
    <x v="1511"/>
    <x v="0"/>
    <x v="1"/>
    <x v="1"/>
    <x v="2173"/>
    <x v="2174"/>
    <x v="0"/>
    <x v="287"/>
    <x v="0"/>
    <x v="11"/>
    <x v="33"/>
    <x v="109"/>
    <x v="4"/>
    <x v="11"/>
    <x v="2174"/>
    <x v="2173"/>
  </r>
  <r>
    <x v="2175"/>
    <x v="2175"/>
    <x v="2173"/>
    <x v="176"/>
    <x v="1512"/>
    <x v="0"/>
    <x v="0"/>
    <x v="0"/>
    <x v="2174"/>
    <x v="2175"/>
    <x v="0"/>
    <x v="55"/>
    <x v="0"/>
    <x v="11"/>
    <x v="211"/>
    <x v="1568"/>
    <x v="4"/>
    <x v="11"/>
    <x v="2175"/>
    <x v="2174"/>
  </r>
  <r>
    <x v="2176"/>
    <x v="2176"/>
    <x v="2174"/>
    <x v="10"/>
    <x v="1513"/>
    <x v="0"/>
    <x v="0"/>
    <x v="0"/>
    <x v="2175"/>
    <x v="2176"/>
    <x v="0"/>
    <x v="26"/>
    <x v="0"/>
    <x v="11"/>
    <x v="9"/>
    <x v="1569"/>
    <x v="4"/>
    <x v="11"/>
    <x v="2176"/>
    <x v="2175"/>
  </r>
  <r>
    <x v="2177"/>
    <x v="2177"/>
    <x v="2175"/>
    <x v="30"/>
    <x v="1514"/>
    <x v="0"/>
    <x v="0"/>
    <x v="0"/>
    <x v="2176"/>
    <x v="2177"/>
    <x v="0"/>
    <x v="44"/>
    <x v="0"/>
    <x v="11"/>
    <x v="8"/>
    <x v="927"/>
    <x v="4"/>
    <x v="11"/>
    <x v="2177"/>
    <x v="2176"/>
  </r>
  <r>
    <x v="2178"/>
    <x v="2178"/>
    <x v="2176"/>
    <x v="31"/>
    <x v="1515"/>
    <x v="0"/>
    <x v="0"/>
    <x v="0"/>
    <x v="2177"/>
    <x v="2178"/>
    <x v="0"/>
    <x v="410"/>
    <x v="0"/>
    <x v="11"/>
    <x v="86"/>
    <x v="1570"/>
    <x v="4"/>
    <x v="11"/>
    <x v="2178"/>
    <x v="2177"/>
  </r>
  <r>
    <x v="2179"/>
    <x v="2179"/>
    <x v="2177"/>
    <x v="28"/>
    <x v="1516"/>
    <x v="0"/>
    <x v="0"/>
    <x v="0"/>
    <x v="2178"/>
    <x v="2179"/>
    <x v="0"/>
    <x v="64"/>
    <x v="0"/>
    <x v="11"/>
    <x v="164"/>
    <x v="47"/>
    <x v="4"/>
    <x v="11"/>
    <x v="2179"/>
    <x v="2178"/>
  </r>
  <r>
    <x v="2180"/>
    <x v="2180"/>
    <x v="2178"/>
    <x v="10"/>
    <x v="1517"/>
    <x v="0"/>
    <x v="0"/>
    <x v="0"/>
    <x v="2179"/>
    <x v="2180"/>
    <x v="0"/>
    <x v="76"/>
    <x v="0"/>
    <x v="11"/>
    <x v="13"/>
    <x v="1571"/>
    <x v="4"/>
    <x v="11"/>
    <x v="2180"/>
    <x v="2179"/>
  </r>
  <r>
    <x v="2181"/>
    <x v="2181"/>
    <x v="2179"/>
    <x v="13"/>
    <x v="1518"/>
    <x v="0"/>
    <x v="0"/>
    <x v="0"/>
    <x v="2180"/>
    <x v="2181"/>
    <x v="0"/>
    <x v="28"/>
    <x v="0"/>
    <x v="32"/>
    <x v="42"/>
    <x v="1572"/>
    <x v="6"/>
    <x v="32"/>
    <x v="2181"/>
    <x v="2180"/>
  </r>
  <r>
    <x v="2182"/>
    <x v="2182"/>
    <x v="2180"/>
    <x v="9"/>
    <x v="1519"/>
    <x v="0"/>
    <x v="5"/>
    <x v="5"/>
    <x v="2181"/>
    <x v="2182"/>
    <x v="0"/>
    <x v="289"/>
    <x v="0"/>
    <x v="32"/>
    <x v="285"/>
    <x v="820"/>
    <x v="6"/>
    <x v="32"/>
    <x v="2182"/>
    <x v="2181"/>
  </r>
  <r>
    <x v="2183"/>
    <x v="2183"/>
    <x v="2181"/>
    <x v="40"/>
    <x v="1520"/>
    <x v="0"/>
    <x v="0"/>
    <x v="0"/>
    <x v="2182"/>
    <x v="2183"/>
    <x v="0"/>
    <x v="411"/>
    <x v="0"/>
    <x v="32"/>
    <x v="286"/>
    <x v="1573"/>
    <x v="6"/>
    <x v="32"/>
    <x v="2183"/>
    <x v="2182"/>
  </r>
  <r>
    <x v="2184"/>
    <x v="2184"/>
    <x v="2182"/>
    <x v="3"/>
    <x v="1521"/>
    <x v="0"/>
    <x v="0"/>
    <x v="0"/>
    <x v="2183"/>
    <x v="2184"/>
    <x v="1"/>
    <x v="161"/>
    <x v="0"/>
    <x v="32"/>
    <x v="245"/>
    <x v="1574"/>
    <x v="6"/>
    <x v="32"/>
    <x v="2184"/>
    <x v="2183"/>
  </r>
  <r>
    <x v="2185"/>
    <x v="2185"/>
    <x v="2183"/>
    <x v="10"/>
    <x v="1522"/>
    <x v="0"/>
    <x v="1"/>
    <x v="1"/>
    <x v="2184"/>
    <x v="2185"/>
    <x v="0"/>
    <x v="412"/>
    <x v="0"/>
    <x v="32"/>
    <x v="287"/>
    <x v="1575"/>
    <x v="6"/>
    <x v="32"/>
    <x v="2185"/>
    <x v="2184"/>
  </r>
  <r>
    <x v="2186"/>
    <x v="2186"/>
    <x v="2184"/>
    <x v="22"/>
    <x v="1523"/>
    <x v="0"/>
    <x v="0"/>
    <x v="0"/>
    <x v="2185"/>
    <x v="2186"/>
    <x v="0"/>
    <x v="413"/>
    <x v="0"/>
    <x v="32"/>
    <x v="5"/>
    <x v="1576"/>
    <x v="6"/>
    <x v="32"/>
    <x v="2186"/>
    <x v="2185"/>
  </r>
  <r>
    <x v="2187"/>
    <x v="2187"/>
    <x v="2185"/>
    <x v="22"/>
    <x v="1524"/>
    <x v="0"/>
    <x v="0"/>
    <x v="0"/>
    <x v="2186"/>
    <x v="2187"/>
    <x v="1"/>
    <x v="414"/>
    <x v="0"/>
    <x v="32"/>
    <x v="288"/>
    <x v="1577"/>
    <x v="6"/>
    <x v="32"/>
    <x v="2187"/>
    <x v="2186"/>
  </r>
  <r>
    <x v="2188"/>
    <x v="2188"/>
    <x v="2186"/>
    <x v="327"/>
    <x v="1525"/>
    <x v="0"/>
    <x v="2"/>
    <x v="2"/>
    <x v="2187"/>
    <x v="2188"/>
    <x v="0"/>
    <x v="415"/>
    <x v="0"/>
    <x v="32"/>
    <x v="289"/>
    <x v="1578"/>
    <x v="6"/>
    <x v="32"/>
    <x v="2188"/>
    <x v="2187"/>
  </r>
  <r>
    <x v="2189"/>
    <x v="2189"/>
    <x v="2187"/>
    <x v="38"/>
    <x v="1526"/>
    <x v="0"/>
    <x v="1"/>
    <x v="1"/>
    <x v="2188"/>
    <x v="2189"/>
    <x v="0"/>
    <x v="106"/>
    <x v="0"/>
    <x v="32"/>
    <x v="290"/>
    <x v="1579"/>
    <x v="6"/>
    <x v="32"/>
    <x v="2189"/>
    <x v="2188"/>
  </r>
  <r>
    <x v="2190"/>
    <x v="2190"/>
    <x v="2188"/>
    <x v="266"/>
    <x v="1527"/>
    <x v="0"/>
    <x v="0"/>
    <x v="0"/>
    <x v="2189"/>
    <x v="2190"/>
    <x v="0"/>
    <x v="416"/>
    <x v="0"/>
    <x v="32"/>
    <x v="85"/>
    <x v="1580"/>
    <x v="6"/>
    <x v="32"/>
    <x v="2190"/>
    <x v="2189"/>
  </r>
  <r>
    <x v="2191"/>
    <x v="2191"/>
    <x v="2189"/>
    <x v="47"/>
    <x v="1528"/>
    <x v="0"/>
    <x v="1"/>
    <x v="1"/>
    <x v="2190"/>
    <x v="2191"/>
    <x v="0"/>
    <x v="20"/>
    <x v="0"/>
    <x v="32"/>
    <x v="28"/>
    <x v="1581"/>
    <x v="6"/>
    <x v="32"/>
    <x v="2191"/>
    <x v="2190"/>
  </r>
  <r>
    <x v="2192"/>
    <x v="2192"/>
    <x v="2190"/>
    <x v="14"/>
    <x v="1529"/>
    <x v="0"/>
    <x v="1"/>
    <x v="1"/>
    <x v="2191"/>
    <x v="2192"/>
    <x v="0"/>
    <x v="417"/>
    <x v="0"/>
    <x v="32"/>
    <x v="291"/>
    <x v="1582"/>
    <x v="6"/>
    <x v="32"/>
    <x v="2192"/>
    <x v="2191"/>
  </r>
  <r>
    <x v="2193"/>
    <x v="2193"/>
    <x v="2191"/>
    <x v="36"/>
    <x v="1530"/>
    <x v="0"/>
    <x v="0"/>
    <x v="0"/>
    <x v="2192"/>
    <x v="2193"/>
    <x v="0"/>
    <x v="418"/>
    <x v="0"/>
    <x v="32"/>
    <x v="292"/>
    <x v="1583"/>
    <x v="6"/>
    <x v="32"/>
    <x v="2193"/>
    <x v="2192"/>
  </r>
  <r>
    <x v="2194"/>
    <x v="2194"/>
    <x v="2192"/>
    <x v="3"/>
    <x v="1531"/>
    <x v="0"/>
    <x v="0"/>
    <x v="0"/>
    <x v="2193"/>
    <x v="2194"/>
    <x v="0"/>
    <x v="419"/>
    <x v="0"/>
    <x v="32"/>
    <x v="293"/>
    <x v="1584"/>
    <x v="6"/>
    <x v="32"/>
    <x v="2194"/>
    <x v="2193"/>
  </r>
  <r>
    <x v="2195"/>
    <x v="2195"/>
    <x v="2193"/>
    <x v="210"/>
    <x v="968"/>
    <x v="0"/>
    <x v="0"/>
    <x v="0"/>
    <x v="2194"/>
    <x v="2195"/>
    <x v="0"/>
    <x v="248"/>
    <x v="0"/>
    <x v="32"/>
    <x v="28"/>
    <x v="1585"/>
    <x v="6"/>
    <x v="32"/>
    <x v="2195"/>
    <x v="2194"/>
  </r>
  <r>
    <x v="2196"/>
    <x v="2196"/>
    <x v="2194"/>
    <x v="32"/>
    <x v="1532"/>
    <x v="0"/>
    <x v="0"/>
    <x v="0"/>
    <x v="2195"/>
    <x v="2196"/>
    <x v="0"/>
    <x v="302"/>
    <x v="0"/>
    <x v="32"/>
    <x v="35"/>
    <x v="1586"/>
    <x v="6"/>
    <x v="32"/>
    <x v="2196"/>
    <x v="2195"/>
  </r>
  <r>
    <x v="2197"/>
    <x v="2197"/>
    <x v="2195"/>
    <x v="11"/>
    <x v="1533"/>
    <x v="0"/>
    <x v="0"/>
    <x v="0"/>
    <x v="2196"/>
    <x v="2197"/>
    <x v="0"/>
    <x v="420"/>
    <x v="0"/>
    <x v="32"/>
    <x v="294"/>
    <x v="1587"/>
    <x v="6"/>
    <x v="32"/>
    <x v="2197"/>
    <x v="2196"/>
  </r>
  <r>
    <x v="2198"/>
    <x v="2198"/>
    <x v="2196"/>
    <x v="79"/>
    <x v="1534"/>
    <x v="0"/>
    <x v="0"/>
    <x v="0"/>
    <x v="2197"/>
    <x v="2198"/>
    <x v="0"/>
    <x v="421"/>
    <x v="0"/>
    <x v="32"/>
    <x v="18"/>
    <x v="1588"/>
    <x v="6"/>
    <x v="32"/>
    <x v="2198"/>
    <x v="2197"/>
  </r>
  <r>
    <x v="2199"/>
    <x v="2199"/>
    <x v="2197"/>
    <x v="7"/>
    <x v="1535"/>
    <x v="0"/>
    <x v="17"/>
    <x v="3"/>
    <x v="2198"/>
    <x v="2199"/>
    <x v="1"/>
    <x v="140"/>
    <x v="0"/>
    <x v="32"/>
    <x v="92"/>
    <x v="1589"/>
    <x v="6"/>
    <x v="32"/>
    <x v="2199"/>
    <x v="2198"/>
  </r>
  <r>
    <x v="2200"/>
    <x v="2200"/>
    <x v="2198"/>
    <x v="13"/>
    <x v="1536"/>
    <x v="0"/>
    <x v="1"/>
    <x v="1"/>
    <x v="2199"/>
    <x v="2200"/>
    <x v="0"/>
    <x v="40"/>
    <x v="0"/>
    <x v="32"/>
    <x v="295"/>
    <x v="1590"/>
    <x v="6"/>
    <x v="32"/>
    <x v="2200"/>
    <x v="2199"/>
  </r>
  <r>
    <x v="2201"/>
    <x v="2201"/>
    <x v="2199"/>
    <x v="252"/>
    <x v="1537"/>
    <x v="0"/>
    <x v="1"/>
    <x v="1"/>
    <x v="2200"/>
    <x v="2201"/>
    <x v="0"/>
    <x v="33"/>
    <x v="0"/>
    <x v="15"/>
    <x v="296"/>
    <x v="1591"/>
    <x v="4"/>
    <x v="15"/>
    <x v="2201"/>
    <x v="2200"/>
  </r>
  <r>
    <x v="2202"/>
    <x v="2202"/>
    <x v="2200"/>
    <x v="23"/>
    <x v="1538"/>
    <x v="0"/>
    <x v="0"/>
    <x v="0"/>
    <x v="2201"/>
    <x v="2202"/>
    <x v="0"/>
    <x v="422"/>
    <x v="0"/>
    <x v="15"/>
    <x v="297"/>
    <x v="476"/>
    <x v="4"/>
    <x v="15"/>
    <x v="2202"/>
    <x v="2201"/>
  </r>
  <r>
    <x v="2203"/>
    <x v="2203"/>
    <x v="2201"/>
    <x v="13"/>
    <x v="1539"/>
    <x v="0"/>
    <x v="5"/>
    <x v="5"/>
    <x v="2202"/>
    <x v="2203"/>
    <x v="0"/>
    <x v="133"/>
    <x v="0"/>
    <x v="15"/>
    <x v="5"/>
    <x v="1592"/>
    <x v="4"/>
    <x v="15"/>
    <x v="2203"/>
    <x v="2202"/>
  </r>
  <r>
    <x v="2204"/>
    <x v="2204"/>
    <x v="2202"/>
    <x v="15"/>
    <x v="1540"/>
    <x v="0"/>
    <x v="0"/>
    <x v="0"/>
    <x v="2203"/>
    <x v="2204"/>
    <x v="0"/>
    <x v="196"/>
    <x v="0"/>
    <x v="15"/>
    <x v="18"/>
    <x v="1593"/>
    <x v="4"/>
    <x v="15"/>
    <x v="2204"/>
    <x v="2203"/>
  </r>
  <r>
    <x v="2205"/>
    <x v="2205"/>
    <x v="2203"/>
    <x v="47"/>
    <x v="1541"/>
    <x v="0"/>
    <x v="0"/>
    <x v="0"/>
    <x v="2204"/>
    <x v="2205"/>
    <x v="0"/>
    <x v="74"/>
    <x v="0"/>
    <x v="15"/>
    <x v="143"/>
    <x v="1278"/>
    <x v="4"/>
    <x v="15"/>
    <x v="2205"/>
    <x v="2204"/>
  </r>
  <r>
    <x v="2206"/>
    <x v="2206"/>
    <x v="2204"/>
    <x v="184"/>
    <x v="932"/>
    <x v="0"/>
    <x v="0"/>
    <x v="0"/>
    <x v="2205"/>
    <x v="2206"/>
    <x v="0"/>
    <x v="69"/>
    <x v="0"/>
    <x v="15"/>
    <x v="33"/>
    <x v="1594"/>
    <x v="4"/>
    <x v="15"/>
    <x v="2206"/>
    <x v="2205"/>
  </r>
  <r>
    <x v="2207"/>
    <x v="2207"/>
    <x v="2205"/>
    <x v="13"/>
    <x v="41"/>
    <x v="0"/>
    <x v="0"/>
    <x v="0"/>
    <x v="2206"/>
    <x v="2207"/>
    <x v="0"/>
    <x v="63"/>
    <x v="0"/>
    <x v="15"/>
    <x v="8"/>
    <x v="1595"/>
    <x v="4"/>
    <x v="15"/>
    <x v="2207"/>
    <x v="2206"/>
  </r>
  <r>
    <x v="2208"/>
    <x v="2208"/>
    <x v="2206"/>
    <x v="28"/>
    <x v="1542"/>
    <x v="0"/>
    <x v="0"/>
    <x v="0"/>
    <x v="2207"/>
    <x v="2208"/>
    <x v="0"/>
    <x v="54"/>
    <x v="0"/>
    <x v="15"/>
    <x v="21"/>
    <x v="1596"/>
    <x v="4"/>
    <x v="15"/>
    <x v="2208"/>
    <x v="2207"/>
  </r>
  <r>
    <x v="2209"/>
    <x v="2209"/>
    <x v="2207"/>
    <x v="2"/>
    <x v="1543"/>
    <x v="0"/>
    <x v="1"/>
    <x v="1"/>
    <x v="2208"/>
    <x v="2209"/>
    <x v="0"/>
    <x v="41"/>
    <x v="0"/>
    <x v="15"/>
    <x v="298"/>
    <x v="1597"/>
    <x v="4"/>
    <x v="15"/>
    <x v="2209"/>
    <x v="2208"/>
  </r>
  <r>
    <x v="2210"/>
    <x v="2210"/>
    <x v="2208"/>
    <x v="23"/>
    <x v="1544"/>
    <x v="0"/>
    <x v="0"/>
    <x v="0"/>
    <x v="2209"/>
    <x v="2210"/>
    <x v="0"/>
    <x v="250"/>
    <x v="0"/>
    <x v="15"/>
    <x v="38"/>
    <x v="1598"/>
    <x v="4"/>
    <x v="15"/>
    <x v="2210"/>
    <x v="2209"/>
  </r>
  <r>
    <x v="2211"/>
    <x v="2211"/>
    <x v="2209"/>
    <x v="30"/>
    <x v="1545"/>
    <x v="0"/>
    <x v="0"/>
    <x v="0"/>
    <x v="2210"/>
    <x v="2211"/>
    <x v="0"/>
    <x v="148"/>
    <x v="0"/>
    <x v="15"/>
    <x v="279"/>
    <x v="603"/>
    <x v="4"/>
    <x v="15"/>
    <x v="2211"/>
    <x v="2210"/>
  </r>
  <r>
    <x v="2212"/>
    <x v="2212"/>
    <x v="2210"/>
    <x v="12"/>
    <x v="1546"/>
    <x v="0"/>
    <x v="0"/>
    <x v="0"/>
    <x v="2211"/>
    <x v="2212"/>
    <x v="0"/>
    <x v="252"/>
    <x v="0"/>
    <x v="15"/>
    <x v="35"/>
    <x v="1599"/>
    <x v="4"/>
    <x v="15"/>
    <x v="2212"/>
    <x v="2211"/>
  </r>
  <r>
    <x v="2213"/>
    <x v="2213"/>
    <x v="2211"/>
    <x v="328"/>
    <x v="115"/>
    <x v="0"/>
    <x v="0"/>
    <x v="0"/>
    <x v="2212"/>
    <x v="2213"/>
    <x v="0"/>
    <x v="29"/>
    <x v="0"/>
    <x v="15"/>
    <x v="177"/>
    <x v="119"/>
    <x v="4"/>
    <x v="15"/>
    <x v="2213"/>
    <x v="2212"/>
  </r>
  <r>
    <x v="2214"/>
    <x v="2214"/>
    <x v="2212"/>
    <x v="20"/>
    <x v="1547"/>
    <x v="0"/>
    <x v="0"/>
    <x v="0"/>
    <x v="2213"/>
    <x v="2214"/>
    <x v="0"/>
    <x v="54"/>
    <x v="0"/>
    <x v="15"/>
    <x v="101"/>
    <x v="1600"/>
    <x v="4"/>
    <x v="15"/>
    <x v="2214"/>
    <x v="2213"/>
  </r>
  <r>
    <x v="2215"/>
    <x v="2215"/>
    <x v="2213"/>
    <x v="131"/>
    <x v="1548"/>
    <x v="0"/>
    <x v="0"/>
    <x v="0"/>
    <x v="2214"/>
    <x v="2215"/>
    <x v="0"/>
    <x v="51"/>
    <x v="0"/>
    <x v="15"/>
    <x v="94"/>
    <x v="1601"/>
    <x v="4"/>
    <x v="15"/>
    <x v="2215"/>
    <x v="2214"/>
  </r>
  <r>
    <x v="2216"/>
    <x v="2216"/>
    <x v="2214"/>
    <x v="43"/>
    <x v="1549"/>
    <x v="0"/>
    <x v="0"/>
    <x v="0"/>
    <x v="2215"/>
    <x v="2216"/>
    <x v="0"/>
    <x v="25"/>
    <x v="0"/>
    <x v="15"/>
    <x v="6"/>
    <x v="1602"/>
    <x v="4"/>
    <x v="15"/>
    <x v="2216"/>
    <x v="2215"/>
  </r>
  <r>
    <x v="2217"/>
    <x v="2217"/>
    <x v="2215"/>
    <x v="329"/>
    <x v="94"/>
    <x v="0"/>
    <x v="0"/>
    <x v="0"/>
    <x v="2216"/>
    <x v="2217"/>
    <x v="0"/>
    <x v="82"/>
    <x v="0"/>
    <x v="15"/>
    <x v="7"/>
    <x v="1603"/>
    <x v="4"/>
    <x v="15"/>
    <x v="2217"/>
    <x v="2216"/>
  </r>
  <r>
    <x v="2218"/>
    <x v="2218"/>
    <x v="2216"/>
    <x v="13"/>
    <x v="1550"/>
    <x v="0"/>
    <x v="0"/>
    <x v="0"/>
    <x v="2217"/>
    <x v="2218"/>
    <x v="0"/>
    <x v="88"/>
    <x v="0"/>
    <x v="15"/>
    <x v="4"/>
    <x v="1090"/>
    <x v="4"/>
    <x v="15"/>
    <x v="2218"/>
    <x v="2217"/>
  </r>
  <r>
    <x v="2219"/>
    <x v="2219"/>
    <x v="2217"/>
    <x v="28"/>
    <x v="1101"/>
    <x v="0"/>
    <x v="0"/>
    <x v="0"/>
    <x v="2218"/>
    <x v="2219"/>
    <x v="0"/>
    <x v="10"/>
    <x v="0"/>
    <x v="15"/>
    <x v="21"/>
    <x v="1604"/>
    <x v="4"/>
    <x v="15"/>
    <x v="2219"/>
    <x v="2218"/>
  </r>
  <r>
    <x v="2220"/>
    <x v="2220"/>
    <x v="2218"/>
    <x v="8"/>
    <x v="1551"/>
    <x v="0"/>
    <x v="0"/>
    <x v="0"/>
    <x v="2219"/>
    <x v="2220"/>
    <x v="0"/>
    <x v="50"/>
    <x v="0"/>
    <x v="15"/>
    <x v="7"/>
    <x v="1605"/>
    <x v="4"/>
    <x v="15"/>
    <x v="2220"/>
    <x v="2219"/>
  </r>
  <r>
    <x v="2221"/>
    <x v="2221"/>
    <x v="2219"/>
    <x v="51"/>
    <x v="1552"/>
    <x v="0"/>
    <x v="0"/>
    <x v="0"/>
    <x v="2220"/>
    <x v="2221"/>
    <x v="0"/>
    <x v="423"/>
    <x v="0"/>
    <x v="32"/>
    <x v="29"/>
    <x v="1606"/>
    <x v="6"/>
    <x v="32"/>
    <x v="2221"/>
    <x v="2220"/>
  </r>
  <r>
    <x v="2222"/>
    <x v="2222"/>
    <x v="2220"/>
    <x v="2"/>
    <x v="1553"/>
    <x v="0"/>
    <x v="0"/>
    <x v="0"/>
    <x v="2221"/>
    <x v="2222"/>
    <x v="0"/>
    <x v="209"/>
    <x v="0"/>
    <x v="32"/>
    <x v="200"/>
    <x v="1607"/>
    <x v="6"/>
    <x v="32"/>
    <x v="2222"/>
    <x v="2221"/>
  </r>
  <r>
    <x v="2223"/>
    <x v="2223"/>
    <x v="2221"/>
    <x v="330"/>
    <x v="1554"/>
    <x v="0"/>
    <x v="5"/>
    <x v="5"/>
    <x v="2222"/>
    <x v="2223"/>
    <x v="0"/>
    <x v="61"/>
    <x v="0"/>
    <x v="32"/>
    <x v="6"/>
    <x v="1608"/>
    <x v="6"/>
    <x v="32"/>
    <x v="2223"/>
    <x v="2222"/>
  </r>
  <r>
    <x v="2224"/>
    <x v="2224"/>
    <x v="2222"/>
    <x v="3"/>
    <x v="1555"/>
    <x v="0"/>
    <x v="0"/>
    <x v="0"/>
    <x v="2223"/>
    <x v="2224"/>
    <x v="0"/>
    <x v="228"/>
    <x v="0"/>
    <x v="32"/>
    <x v="299"/>
    <x v="1609"/>
    <x v="6"/>
    <x v="32"/>
    <x v="2224"/>
    <x v="2223"/>
  </r>
  <r>
    <x v="2225"/>
    <x v="2225"/>
    <x v="2223"/>
    <x v="223"/>
    <x v="1556"/>
    <x v="0"/>
    <x v="1"/>
    <x v="1"/>
    <x v="2224"/>
    <x v="2225"/>
    <x v="0"/>
    <x v="424"/>
    <x v="0"/>
    <x v="32"/>
    <x v="300"/>
    <x v="1610"/>
    <x v="6"/>
    <x v="32"/>
    <x v="2225"/>
    <x v="2224"/>
  </r>
  <r>
    <x v="2226"/>
    <x v="2226"/>
    <x v="2224"/>
    <x v="102"/>
    <x v="1557"/>
    <x v="0"/>
    <x v="0"/>
    <x v="0"/>
    <x v="2225"/>
    <x v="2226"/>
    <x v="0"/>
    <x v="306"/>
    <x v="0"/>
    <x v="32"/>
    <x v="29"/>
    <x v="1611"/>
    <x v="6"/>
    <x v="32"/>
    <x v="2226"/>
    <x v="2225"/>
  </r>
  <r>
    <x v="2227"/>
    <x v="2227"/>
    <x v="2225"/>
    <x v="93"/>
    <x v="1558"/>
    <x v="0"/>
    <x v="1"/>
    <x v="1"/>
    <x v="2226"/>
    <x v="2227"/>
    <x v="0"/>
    <x v="425"/>
    <x v="0"/>
    <x v="32"/>
    <x v="96"/>
    <x v="1612"/>
    <x v="6"/>
    <x v="32"/>
    <x v="2227"/>
    <x v="2226"/>
  </r>
  <r>
    <x v="2228"/>
    <x v="2228"/>
    <x v="2226"/>
    <x v="28"/>
    <x v="1559"/>
    <x v="0"/>
    <x v="12"/>
    <x v="3"/>
    <x v="2227"/>
    <x v="2228"/>
    <x v="0"/>
    <x v="296"/>
    <x v="0"/>
    <x v="32"/>
    <x v="301"/>
    <x v="1613"/>
    <x v="6"/>
    <x v="32"/>
    <x v="2228"/>
    <x v="2227"/>
  </r>
  <r>
    <x v="2229"/>
    <x v="2229"/>
    <x v="2227"/>
    <x v="331"/>
    <x v="1560"/>
    <x v="0"/>
    <x v="0"/>
    <x v="0"/>
    <x v="2228"/>
    <x v="2229"/>
    <x v="0"/>
    <x v="380"/>
    <x v="0"/>
    <x v="32"/>
    <x v="193"/>
    <x v="815"/>
    <x v="6"/>
    <x v="32"/>
    <x v="2229"/>
    <x v="2228"/>
  </r>
  <r>
    <x v="2230"/>
    <x v="2230"/>
    <x v="2228"/>
    <x v="0"/>
    <x v="1561"/>
    <x v="0"/>
    <x v="0"/>
    <x v="0"/>
    <x v="2229"/>
    <x v="2230"/>
    <x v="0"/>
    <x v="156"/>
    <x v="0"/>
    <x v="32"/>
    <x v="9"/>
    <x v="1614"/>
    <x v="6"/>
    <x v="32"/>
    <x v="2230"/>
    <x v="2229"/>
  </r>
  <r>
    <x v="2231"/>
    <x v="2231"/>
    <x v="2229"/>
    <x v="30"/>
    <x v="1562"/>
    <x v="0"/>
    <x v="0"/>
    <x v="0"/>
    <x v="2230"/>
    <x v="2231"/>
    <x v="0"/>
    <x v="426"/>
    <x v="0"/>
    <x v="32"/>
    <x v="302"/>
    <x v="1615"/>
    <x v="6"/>
    <x v="32"/>
    <x v="2231"/>
    <x v="2230"/>
  </r>
  <r>
    <x v="2232"/>
    <x v="2232"/>
    <x v="2230"/>
    <x v="10"/>
    <x v="1563"/>
    <x v="0"/>
    <x v="0"/>
    <x v="0"/>
    <x v="2231"/>
    <x v="2232"/>
    <x v="0"/>
    <x v="427"/>
    <x v="0"/>
    <x v="32"/>
    <x v="303"/>
    <x v="1616"/>
    <x v="6"/>
    <x v="32"/>
    <x v="2232"/>
    <x v="2231"/>
  </r>
  <r>
    <x v="2233"/>
    <x v="2233"/>
    <x v="2231"/>
    <x v="30"/>
    <x v="1564"/>
    <x v="0"/>
    <x v="1"/>
    <x v="1"/>
    <x v="2232"/>
    <x v="2233"/>
    <x v="0"/>
    <x v="428"/>
    <x v="0"/>
    <x v="32"/>
    <x v="304"/>
    <x v="1617"/>
    <x v="6"/>
    <x v="32"/>
    <x v="2233"/>
    <x v="2232"/>
  </r>
  <r>
    <x v="2234"/>
    <x v="2234"/>
    <x v="2232"/>
    <x v="213"/>
    <x v="1565"/>
    <x v="0"/>
    <x v="0"/>
    <x v="0"/>
    <x v="2233"/>
    <x v="2234"/>
    <x v="0"/>
    <x v="33"/>
    <x v="0"/>
    <x v="32"/>
    <x v="305"/>
    <x v="1618"/>
    <x v="6"/>
    <x v="32"/>
    <x v="2234"/>
    <x v="2233"/>
  </r>
  <r>
    <x v="2235"/>
    <x v="2235"/>
    <x v="2233"/>
    <x v="93"/>
    <x v="1566"/>
    <x v="0"/>
    <x v="5"/>
    <x v="5"/>
    <x v="2234"/>
    <x v="2235"/>
    <x v="0"/>
    <x v="206"/>
    <x v="0"/>
    <x v="32"/>
    <x v="42"/>
    <x v="1619"/>
    <x v="6"/>
    <x v="32"/>
    <x v="2235"/>
    <x v="2234"/>
  </r>
  <r>
    <x v="2236"/>
    <x v="2236"/>
    <x v="2234"/>
    <x v="70"/>
    <x v="1567"/>
    <x v="0"/>
    <x v="0"/>
    <x v="0"/>
    <x v="2235"/>
    <x v="2236"/>
    <x v="0"/>
    <x v="340"/>
    <x v="0"/>
    <x v="32"/>
    <x v="293"/>
    <x v="1620"/>
    <x v="6"/>
    <x v="32"/>
    <x v="2236"/>
    <x v="2235"/>
  </r>
  <r>
    <x v="2237"/>
    <x v="2237"/>
    <x v="2235"/>
    <x v="102"/>
    <x v="1568"/>
    <x v="0"/>
    <x v="0"/>
    <x v="0"/>
    <x v="2236"/>
    <x v="2237"/>
    <x v="0"/>
    <x v="429"/>
    <x v="0"/>
    <x v="32"/>
    <x v="278"/>
    <x v="1621"/>
    <x v="6"/>
    <x v="32"/>
    <x v="2237"/>
    <x v="2236"/>
  </r>
  <r>
    <x v="2238"/>
    <x v="2238"/>
    <x v="2236"/>
    <x v="23"/>
    <x v="1569"/>
    <x v="0"/>
    <x v="12"/>
    <x v="3"/>
    <x v="2237"/>
    <x v="2238"/>
    <x v="0"/>
    <x v="1"/>
    <x v="0"/>
    <x v="32"/>
    <x v="0"/>
    <x v="1622"/>
    <x v="6"/>
    <x v="32"/>
    <x v="2238"/>
    <x v="2237"/>
  </r>
  <r>
    <x v="2239"/>
    <x v="2239"/>
    <x v="2237"/>
    <x v="31"/>
    <x v="1570"/>
    <x v="0"/>
    <x v="0"/>
    <x v="0"/>
    <x v="2238"/>
    <x v="2239"/>
    <x v="0"/>
    <x v="374"/>
    <x v="0"/>
    <x v="32"/>
    <x v="30"/>
    <x v="1623"/>
    <x v="6"/>
    <x v="32"/>
    <x v="2239"/>
    <x v="2238"/>
  </r>
  <r>
    <x v="2240"/>
    <x v="2240"/>
    <x v="2238"/>
    <x v="10"/>
    <x v="1571"/>
    <x v="0"/>
    <x v="0"/>
    <x v="0"/>
    <x v="2239"/>
    <x v="2240"/>
    <x v="0"/>
    <x v="93"/>
    <x v="0"/>
    <x v="32"/>
    <x v="306"/>
    <x v="1624"/>
    <x v="6"/>
    <x v="32"/>
    <x v="2240"/>
    <x v="2239"/>
  </r>
  <r>
    <x v="2241"/>
    <x v="2241"/>
    <x v="2239"/>
    <x v="28"/>
    <x v="1572"/>
    <x v="0"/>
    <x v="1"/>
    <x v="1"/>
    <x v="2240"/>
    <x v="2241"/>
    <x v="0"/>
    <x v="430"/>
    <x v="0"/>
    <x v="32"/>
    <x v="307"/>
    <x v="1625"/>
    <x v="6"/>
    <x v="32"/>
    <x v="2241"/>
    <x v="2240"/>
  </r>
  <r>
    <x v="2242"/>
    <x v="2242"/>
    <x v="2240"/>
    <x v="3"/>
    <x v="1573"/>
    <x v="0"/>
    <x v="0"/>
    <x v="0"/>
    <x v="2241"/>
    <x v="2242"/>
    <x v="0"/>
    <x v="431"/>
    <x v="0"/>
    <x v="32"/>
    <x v="308"/>
    <x v="1626"/>
    <x v="6"/>
    <x v="32"/>
    <x v="2242"/>
    <x v="2241"/>
  </r>
  <r>
    <x v="2243"/>
    <x v="2243"/>
    <x v="2241"/>
    <x v="332"/>
    <x v="1574"/>
    <x v="0"/>
    <x v="0"/>
    <x v="0"/>
    <x v="2242"/>
    <x v="2243"/>
    <x v="0"/>
    <x v="432"/>
    <x v="0"/>
    <x v="32"/>
    <x v="309"/>
    <x v="1627"/>
    <x v="6"/>
    <x v="32"/>
    <x v="2243"/>
    <x v="2242"/>
  </r>
  <r>
    <x v="2244"/>
    <x v="2244"/>
    <x v="2242"/>
    <x v="10"/>
    <x v="1575"/>
    <x v="0"/>
    <x v="0"/>
    <x v="0"/>
    <x v="2243"/>
    <x v="2244"/>
    <x v="0"/>
    <x v="126"/>
    <x v="0"/>
    <x v="32"/>
    <x v="310"/>
    <x v="177"/>
    <x v="6"/>
    <x v="32"/>
    <x v="2244"/>
    <x v="2243"/>
  </r>
  <r>
    <x v="2245"/>
    <x v="2245"/>
    <x v="2243"/>
    <x v="23"/>
    <x v="1576"/>
    <x v="0"/>
    <x v="0"/>
    <x v="0"/>
    <x v="2244"/>
    <x v="2245"/>
    <x v="0"/>
    <x v="433"/>
    <x v="0"/>
    <x v="32"/>
    <x v="311"/>
    <x v="1628"/>
    <x v="6"/>
    <x v="32"/>
    <x v="2245"/>
    <x v="2244"/>
  </r>
  <r>
    <x v="2246"/>
    <x v="2246"/>
    <x v="2244"/>
    <x v="30"/>
    <x v="1514"/>
    <x v="0"/>
    <x v="1"/>
    <x v="1"/>
    <x v="2245"/>
    <x v="2246"/>
    <x v="0"/>
    <x v="7"/>
    <x v="0"/>
    <x v="32"/>
    <x v="8"/>
    <x v="1629"/>
    <x v="6"/>
    <x v="32"/>
    <x v="2246"/>
    <x v="2245"/>
  </r>
  <r>
    <x v="2247"/>
    <x v="2247"/>
    <x v="2245"/>
    <x v="17"/>
    <x v="1577"/>
    <x v="0"/>
    <x v="0"/>
    <x v="0"/>
    <x v="2246"/>
    <x v="2247"/>
    <x v="0"/>
    <x v="434"/>
    <x v="0"/>
    <x v="32"/>
    <x v="3"/>
    <x v="1630"/>
    <x v="6"/>
    <x v="32"/>
    <x v="2247"/>
    <x v="2246"/>
  </r>
  <r>
    <x v="2248"/>
    <x v="2248"/>
    <x v="2246"/>
    <x v="39"/>
    <x v="1578"/>
    <x v="0"/>
    <x v="1"/>
    <x v="1"/>
    <x v="2247"/>
    <x v="2248"/>
    <x v="0"/>
    <x v="130"/>
    <x v="0"/>
    <x v="32"/>
    <x v="13"/>
    <x v="632"/>
    <x v="6"/>
    <x v="32"/>
    <x v="2248"/>
    <x v="2247"/>
  </r>
  <r>
    <x v="2249"/>
    <x v="2249"/>
    <x v="2247"/>
    <x v="8"/>
    <x v="1579"/>
    <x v="0"/>
    <x v="0"/>
    <x v="0"/>
    <x v="2248"/>
    <x v="2249"/>
    <x v="0"/>
    <x v="387"/>
    <x v="0"/>
    <x v="32"/>
    <x v="312"/>
    <x v="1323"/>
    <x v="6"/>
    <x v="32"/>
    <x v="2249"/>
    <x v="2248"/>
  </r>
  <r>
    <x v="2250"/>
    <x v="2250"/>
    <x v="2248"/>
    <x v="31"/>
    <x v="1580"/>
    <x v="0"/>
    <x v="0"/>
    <x v="0"/>
    <x v="2249"/>
    <x v="2250"/>
    <x v="0"/>
    <x v="435"/>
    <x v="0"/>
    <x v="32"/>
    <x v="313"/>
    <x v="1631"/>
    <x v="6"/>
    <x v="32"/>
    <x v="2250"/>
    <x v="2249"/>
  </r>
  <r>
    <x v="2251"/>
    <x v="2251"/>
    <x v="2249"/>
    <x v="0"/>
    <x v="1581"/>
    <x v="0"/>
    <x v="0"/>
    <x v="0"/>
    <x v="2250"/>
    <x v="2251"/>
    <x v="0"/>
    <x v="436"/>
    <x v="0"/>
    <x v="32"/>
    <x v="84"/>
    <x v="1632"/>
    <x v="6"/>
    <x v="32"/>
    <x v="2251"/>
    <x v="2250"/>
  </r>
  <r>
    <x v="2252"/>
    <x v="2252"/>
    <x v="2250"/>
    <x v="7"/>
    <x v="1582"/>
    <x v="0"/>
    <x v="3"/>
    <x v="3"/>
    <x v="2251"/>
    <x v="2252"/>
    <x v="0"/>
    <x v="437"/>
    <x v="0"/>
    <x v="32"/>
    <x v="212"/>
    <x v="1633"/>
    <x v="6"/>
    <x v="32"/>
    <x v="2252"/>
    <x v="2251"/>
  </r>
  <r>
    <x v="2253"/>
    <x v="2253"/>
    <x v="2251"/>
    <x v="6"/>
    <x v="1583"/>
    <x v="0"/>
    <x v="0"/>
    <x v="0"/>
    <x v="2252"/>
    <x v="2253"/>
    <x v="0"/>
    <x v="87"/>
    <x v="0"/>
    <x v="32"/>
    <x v="40"/>
    <x v="1634"/>
    <x v="6"/>
    <x v="32"/>
    <x v="2253"/>
    <x v="2252"/>
  </r>
  <r>
    <x v="2254"/>
    <x v="2254"/>
    <x v="2252"/>
    <x v="2"/>
    <x v="1584"/>
    <x v="0"/>
    <x v="0"/>
    <x v="0"/>
    <x v="2253"/>
    <x v="2254"/>
    <x v="0"/>
    <x v="438"/>
    <x v="0"/>
    <x v="32"/>
    <x v="314"/>
    <x v="123"/>
    <x v="6"/>
    <x v="32"/>
    <x v="2254"/>
    <x v="2253"/>
  </r>
  <r>
    <x v="2255"/>
    <x v="2255"/>
    <x v="2253"/>
    <x v="333"/>
    <x v="1585"/>
    <x v="0"/>
    <x v="0"/>
    <x v="0"/>
    <x v="2254"/>
    <x v="2255"/>
    <x v="0"/>
    <x v="197"/>
    <x v="0"/>
    <x v="32"/>
    <x v="315"/>
    <x v="311"/>
    <x v="6"/>
    <x v="32"/>
    <x v="2255"/>
    <x v="2254"/>
  </r>
  <r>
    <x v="2256"/>
    <x v="2256"/>
    <x v="2254"/>
    <x v="334"/>
    <x v="1586"/>
    <x v="0"/>
    <x v="1"/>
    <x v="1"/>
    <x v="2255"/>
    <x v="2256"/>
    <x v="0"/>
    <x v="133"/>
    <x v="0"/>
    <x v="32"/>
    <x v="316"/>
    <x v="1012"/>
    <x v="6"/>
    <x v="32"/>
    <x v="2256"/>
    <x v="2255"/>
  </r>
  <r>
    <x v="2257"/>
    <x v="2257"/>
    <x v="2255"/>
    <x v="30"/>
    <x v="1587"/>
    <x v="0"/>
    <x v="1"/>
    <x v="1"/>
    <x v="2256"/>
    <x v="2257"/>
    <x v="0"/>
    <x v="39"/>
    <x v="0"/>
    <x v="32"/>
    <x v="317"/>
    <x v="1635"/>
    <x v="6"/>
    <x v="32"/>
    <x v="2257"/>
    <x v="2256"/>
  </r>
  <r>
    <x v="2258"/>
    <x v="2258"/>
    <x v="2256"/>
    <x v="41"/>
    <x v="1588"/>
    <x v="0"/>
    <x v="0"/>
    <x v="0"/>
    <x v="2257"/>
    <x v="2258"/>
    <x v="0"/>
    <x v="242"/>
    <x v="0"/>
    <x v="32"/>
    <x v="92"/>
    <x v="1636"/>
    <x v="6"/>
    <x v="32"/>
    <x v="2258"/>
    <x v="2257"/>
  </r>
  <r>
    <x v="2259"/>
    <x v="2259"/>
    <x v="2257"/>
    <x v="28"/>
    <x v="1589"/>
    <x v="0"/>
    <x v="1"/>
    <x v="1"/>
    <x v="2258"/>
    <x v="2259"/>
    <x v="0"/>
    <x v="190"/>
    <x v="0"/>
    <x v="32"/>
    <x v="318"/>
    <x v="1637"/>
    <x v="6"/>
    <x v="32"/>
    <x v="2259"/>
    <x v="2258"/>
  </r>
  <r>
    <x v="2260"/>
    <x v="2260"/>
    <x v="2258"/>
    <x v="30"/>
    <x v="1590"/>
    <x v="0"/>
    <x v="0"/>
    <x v="0"/>
    <x v="2259"/>
    <x v="2260"/>
    <x v="0"/>
    <x v="87"/>
    <x v="0"/>
    <x v="32"/>
    <x v="319"/>
    <x v="1638"/>
    <x v="6"/>
    <x v="32"/>
    <x v="2260"/>
    <x v="2259"/>
  </r>
  <r>
    <x v="2261"/>
    <x v="2261"/>
    <x v="2259"/>
    <x v="28"/>
    <x v="1591"/>
    <x v="0"/>
    <x v="2"/>
    <x v="2"/>
    <x v="2260"/>
    <x v="2261"/>
    <x v="0"/>
    <x v="439"/>
    <x v="0"/>
    <x v="32"/>
    <x v="320"/>
    <x v="1639"/>
    <x v="6"/>
    <x v="32"/>
    <x v="2261"/>
    <x v="2260"/>
  </r>
  <r>
    <x v="2262"/>
    <x v="2262"/>
    <x v="2260"/>
    <x v="126"/>
    <x v="1592"/>
    <x v="0"/>
    <x v="0"/>
    <x v="0"/>
    <x v="2261"/>
    <x v="2262"/>
    <x v="0"/>
    <x v="331"/>
    <x v="0"/>
    <x v="32"/>
    <x v="224"/>
    <x v="1640"/>
    <x v="6"/>
    <x v="32"/>
    <x v="2262"/>
    <x v="2261"/>
  </r>
  <r>
    <x v="2263"/>
    <x v="2263"/>
    <x v="2261"/>
    <x v="51"/>
    <x v="1593"/>
    <x v="0"/>
    <x v="11"/>
    <x v="9"/>
    <x v="2262"/>
    <x v="2263"/>
    <x v="0"/>
    <x v="65"/>
    <x v="0"/>
    <x v="32"/>
    <x v="31"/>
    <x v="1641"/>
    <x v="6"/>
    <x v="32"/>
    <x v="2263"/>
    <x v="2262"/>
  </r>
  <r>
    <x v="2264"/>
    <x v="2264"/>
    <x v="2262"/>
    <x v="12"/>
    <x v="1594"/>
    <x v="0"/>
    <x v="0"/>
    <x v="0"/>
    <x v="2263"/>
    <x v="2264"/>
    <x v="0"/>
    <x v="440"/>
    <x v="0"/>
    <x v="32"/>
    <x v="144"/>
    <x v="1642"/>
    <x v="6"/>
    <x v="32"/>
    <x v="2264"/>
    <x v="2263"/>
  </r>
  <r>
    <x v="2265"/>
    <x v="2265"/>
    <x v="2263"/>
    <x v="48"/>
    <x v="1595"/>
    <x v="0"/>
    <x v="1"/>
    <x v="1"/>
    <x v="2264"/>
    <x v="2265"/>
    <x v="0"/>
    <x v="57"/>
    <x v="0"/>
    <x v="32"/>
    <x v="321"/>
    <x v="1643"/>
    <x v="6"/>
    <x v="32"/>
    <x v="2265"/>
    <x v="2264"/>
  </r>
  <r>
    <x v="2266"/>
    <x v="2266"/>
    <x v="2264"/>
    <x v="15"/>
    <x v="1596"/>
    <x v="0"/>
    <x v="0"/>
    <x v="0"/>
    <x v="2265"/>
    <x v="2266"/>
    <x v="0"/>
    <x v="441"/>
    <x v="0"/>
    <x v="32"/>
    <x v="261"/>
    <x v="1644"/>
    <x v="6"/>
    <x v="32"/>
    <x v="2266"/>
    <x v="2265"/>
  </r>
  <r>
    <x v="2267"/>
    <x v="2267"/>
    <x v="2265"/>
    <x v="22"/>
    <x v="1597"/>
    <x v="0"/>
    <x v="0"/>
    <x v="0"/>
    <x v="2266"/>
    <x v="2267"/>
    <x v="0"/>
    <x v="442"/>
    <x v="0"/>
    <x v="32"/>
    <x v="322"/>
    <x v="1645"/>
    <x v="6"/>
    <x v="32"/>
    <x v="2267"/>
    <x v="2266"/>
  </r>
  <r>
    <x v="2268"/>
    <x v="2268"/>
    <x v="2266"/>
    <x v="89"/>
    <x v="1598"/>
    <x v="0"/>
    <x v="0"/>
    <x v="0"/>
    <x v="2267"/>
    <x v="2268"/>
    <x v="0"/>
    <x v="441"/>
    <x v="0"/>
    <x v="32"/>
    <x v="33"/>
    <x v="1646"/>
    <x v="6"/>
    <x v="32"/>
    <x v="2268"/>
    <x v="2267"/>
  </r>
  <r>
    <x v="2269"/>
    <x v="2269"/>
    <x v="2267"/>
    <x v="30"/>
    <x v="1599"/>
    <x v="0"/>
    <x v="0"/>
    <x v="0"/>
    <x v="2268"/>
    <x v="2269"/>
    <x v="0"/>
    <x v="443"/>
    <x v="0"/>
    <x v="32"/>
    <x v="323"/>
    <x v="1647"/>
    <x v="6"/>
    <x v="32"/>
    <x v="2269"/>
    <x v="2268"/>
  </r>
  <r>
    <x v="2270"/>
    <x v="2270"/>
    <x v="2268"/>
    <x v="31"/>
    <x v="1600"/>
    <x v="0"/>
    <x v="0"/>
    <x v="0"/>
    <x v="2269"/>
    <x v="2270"/>
    <x v="0"/>
    <x v="444"/>
    <x v="0"/>
    <x v="32"/>
    <x v="324"/>
    <x v="1648"/>
    <x v="6"/>
    <x v="32"/>
    <x v="2270"/>
    <x v="2269"/>
  </r>
  <r>
    <x v="2271"/>
    <x v="2271"/>
    <x v="2269"/>
    <x v="22"/>
    <x v="1601"/>
    <x v="0"/>
    <x v="0"/>
    <x v="0"/>
    <x v="2270"/>
    <x v="2271"/>
    <x v="0"/>
    <x v="445"/>
    <x v="0"/>
    <x v="32"/>
    <x v="103"/>
    <x v="1649"/>
    <x v="6"/>
    <x v="32"/>
    <x v="2271"/>
    <x v="2270"/>
  </r>
  <r>
    <x v="2272"/>
    <x v="2272"/>
    <x v="2270"/>
    <x v="28"/>
    <x v="1602"/>
    <x v="0"/>
    <x v="0"/>
    <x v="0"/>
    <x v="2271"/>
    <x v="2272"/>
    <x v="0"/>
    <x v="446"/>
    <x v="0"/>
    <x v="32"/>
    <x v="325"/>
    <x v="1650"/>
    <x v="6"/>
    <x v="32"/>
    <x v="2272"/>
    <x v="2271"/>
  </r>
  <r>
    <x v="2273"/>
    <x v="2273"/>
    <x v="2271"/>
    <x v="30"/>
    <x v="1603"/>
    <x v="0"/>
    <x v="5"/>
    <x v="5"/>
    <x v="2272"/>
    <x v="2273"/>
    <x v="0"/>
    <x v="206"/>
    <x v="0"/>
    <x v="32"/>
    <x v="47"/>
    <x v="1651"/>
    <x v="6"/>
    <x v="32"/>
    <x v="2273"/>
    <x v="2272"/>
  </r>
  <r>
    <x v="2274"/>
    <x v="2274"/>
    <x v="2272"/>
    <x v="30"/>
    <x v="1604"/>
    <x v="0"/>
    <x v="0"/>
    <x v="0"/>
    <x v="2273"/>
    <x v="2274"/>
    <x v="0"/>
    <x v="221"/>
    <x v="0"/>
    <x v="32"/>
    <x v="28"/>
    <x v="1652"/>
    <x v="6"/>
    <x v="32"/>
    <x v="2274"/>
    <x v="2273"/>
  </r>
  <r>
    <x v="2275"/>
    <x v="2275"/>
    <x v="2273"/>
    <x v="81"/>
    <x v="1605"/>
    <x v="0"/>
    <x v="1"/>
    <x v="1"/>
    <x v="2274"/>
    <x v="2275"/>
    <x v="0"/>
    <x v="1"/>
    <x v="0"/>
    <x v="32"/>
    <x v="326"/>
    <x v="1653"/>
    <x v="6"/>
    <x v="32"/>
    <x v="2275"/>
    <x v="2274"/>
  </r>
  <r>
    <x v="2276"/>
    <x v="2276"/>
    <x v="2274"/>
    <x v="335"/>
    <x v="1606"/>
    <x v="0"/>
    <x v="0"/>
    <x v="0"/>
    <x v="2275"/>
    <x v="2276"/>
    <x v="0"/>
    <x v="11"/>
    <x v="0"/>
    <x v="32"/>
    <x v="6"/>
    <x v="446"/>
    <x v="6"/>
    <x v="32"/>
    <x v="2276"/>
    <x v="2275"/>
  </r>
  <r>
    <x v="2277"/>
    <x v="2277"/>
    <x v="2275"/>
    <x v="0"/>
    <x v="1607"/>
    <x v="0"/>
    <x v="0"/>
    <x v="0"/>
    <x v="2276"/>
    <x v="2277"/>
    <x v="0"/>
    <x v="447"/>
    <x v="0"/>
    <x v="32"/>
    <x v="48"/>
    <x v="1654"/>
    <x v="6"/>
    <x v="32"/>
    <x v="2277"/>
    <x v="2276"/>
  </r>
  <r>
    <x v="2278"/>
    <x v="2278"/>
    <x v="2276"/>
    <x v="13"/>
    <x v="1608"/>
    <x v="0"/>
    <x v="13"/>
    <x v="3"/>
    <x v="2277"/>
    <x v="2278"/>
    <x v="0"/>
    <x v="332"/>
    <x v="0"/>
    <x v="32"/>
    <x v="306"/>
    <x v="1655"/>
    <x v="6"/>
    <x v="32"/>
    <x v="2278"/>
    <x v="2277"/>
  </r>
  <r>
    <x v="2279"/>
    <x v="2279"/>
    <x v="2277"/>
    <x v="28"/>
    <x v="1609"/>
    <x v="0"/>
    <x v="0"/>
    <x v="0"/>
    <x v="2278"/>
    <x v="2279"/>
    <x v="0"/>
    <x v="58"/>
    <x v="0"/>
    <x v="32"/>
    <x v="224"/>
    <x v="1656"/>
    <x v="6"/>
    <x v="32"/>
    <x v="2279"/>
    <x v="2278"/>
  </r>
  <r>
    <x v="2280"/>
    <x v="2280"/>
    <x v="2278"/>
    <x v="336"/>
    <x v="1610"/>
    <x v="0"/>
    <x v="0"/>
    <x v="0"/>
    <x v="2279"/>
    <x v="2280"/>
    <x v="0"/>
    <x v="436"/>
    <x v="0"/>
    <x v="32"/>
    <x v="327"/>
    <x v="1657"/>
    <x v="6"/>
    <x v="32"/>
    <x v="2280"/>
    <x v="2279"/>
  </r>
  <r>
    <x v="2281"/>
    <x v="2281"/>
    <x v="2279"/>
    <x v="43"/>
    <x v="1611"/>
    <x v="0"/>
    <x v="0"/>
    <x v="0"/>
    <x v="2280"/>
    <x v="2281"/>
    <x v="0"/>
    <x v="202"/>
    <x v="0"/>
    <x v="11"/>
    <x v="85"/>
    <x v="1658"/>
    <x v="4"/>
    <x v="11"/>
    <x v="2281"/>
    <x v="2280"/>
  </r>
  <r>
    <x v="2282"/>
    <x v="2282"/>
    <x v="2280"/>
    <x v="47"/>
    <x v="1612"/>
    <x v="0"/>
    <x v="0"/>
    <x v="0"/>
    <x v="2281"/>
    <x v="2282"/>
    <x v="0"/>
    <x v="8"/>
    <x v="0"/>
    <x v="11"/>
    <x v="85"/>
    <x v="1659"/>
    <x v="4"/>
    <x v="11"/>
    <x v="2282"/>
    <x v="2281"/>
  </r>
  <r>
    <x v="2283"/>
    <x v="2283"/>
    <x v="2281"/>
    <x v="9"/>
    <x v="1613"/>
    <x v="0"/>
    <x v="0"/>
    <x v="0"/>
    <x v="2282"/>
    <x v="2283"/>
    <x v="0"/>
    <x v="53"/>
    <x v="0"/>
    <x v="11"/>
    <x v="7"/>
    <x v="1514"/>
    <x v="4"/>
    <x v="11"/>
    <x v="2283"/>
    <x v="2282"/>
  </r>
  <r>
    <x v="2284"/>
    <x v="2284"/>
    <x v="2282"/>
    <x v="12"/>
    <x v="1614"/>
    <x v="0"/>
    <x v="0"/>
    <x v="0"/>
    <x v="2283"/>
    <x v="2284"/>
    <x v="0"/>
    <x v="211"/>
    <x v="0"/>
    <x v="11"/>
    <x v="6"/>
    <x v="1660"/>
    <x v="4"/>
    <x v="11"/>
    <x v="2284"/>
    <x v="2283"/>
  </r>
  <r>
    <x v="2285"/>
    <x v="2285"/>
    <x v="2283"/>
    <x v="9"/>
    <x v="1615"/>
    <x v="0"/>
    <x v="0"/>
    <x v="0"/>
    <x v="2284"/>
    <x v="2285"/>
    <x v="0"/>
    <x v="1"/>
    <x v="0"/>
    <x v="11"/>
    <x v="10"/>
    <x v="1661"/>
    <x v="4"/>
    <x v="11"/>
    <x v="2285"/>
    <x v="2284"/>
  </r>
  <r>
    <x v="2286"/>
    <x v="2286"/>
    <x v="2284"/>
    <x v="15"/>
    <x v="1616"/>
    <x v="0"/>
    <x v="0"/>
    <x v="0"/>
    <x v="2285"/>
    <x v="2286"/>
    <x v="0"/>
    <x v="25"/>
    <x v="0"/>
    <x v="11"/>
    <x v="8"/>
    <x v="1662"/>
    <x v="4"/>
    <x v="11"/>
    <x v="2286"/>
    <x v="2285"/>
  </r>
  <r>
    <x v="2287"/>
    <x v="2287"/>
    <x v="2285"/>
    <x v="37"/>
    <x v="1617"/>
    <x v="0"/>
    <x v="0"/>
    <x v="0"/>
    <x v="2286"/>
    <x v="2287"/>
    <x v="0"/>
    <x v="448"/>
    <x v="0"/>
    <x v="11"/>
    <x v="28"/>
    <x v="1663"/>
    <x v="4"/>
    <x v="11"/>
    <x v="2287"/>
    <x v="2286"/>
  </r>
  <r>
    <x v="2288"/>
    <x v="2288"/>
    <x v="2286"/>
    <x v="28"/>
    <x v="1099"/>
    <x v="0"/>
    <x v="0"/>
    <x v="0"/>
    <x v="2287"/>
    <x v="2288"/>
    <x v="0"/>
    <x v="20"/>
    <x v="0"/>
    <x v="11"/>
    <x v="8"/>
    <x v="1664"/>
    <x v="4"/>
    <x v="11"/>
    <x v="2288"/>
    <x v="2287"/>
  </r>
  <r>
    <x v="2289"/>
    <x v="2289"/>
    <x v="2287"/>
    <x v="15"/>
    <x v="1618"/>
    <x v="0"/>
    <x v="0"/>
    <x v="0"/>
    <x v="2288"/>
    <x v="2289"/>
    <x v="0"/>
    <x v="20"/>
    <x v="0"/>
    <x v="11"/>
    <x v="13"/>
    <x v="1665"/>
    <x v="4"/>
    <x v="11"/>
    <x v="2289"/>
    <x v="2288"/>
  </r>
  <r>
    <x v="2290"/>
    <x v="2290"/>
    <x v="2288"/>
    <x v="15"/>
    <x v="1619"/>
    <x v="0"/>
    <x v="0"/>
    <x v="0"/>
    <x v="2289"/>
    <x v="2290"/>
    <x v="0"/>
    <x v="60"/>
    <x v="0"/>
    <x v="11"/>
    <x v="3"/>
    <x v="1666"/>
    <x v="4"/>
    <x v="11"/>
    <x v="2290"/>
    <x v="2289"/>
  </r>
  <r>
    <x v="2291"/>
    <x v="2291"/>
    <x v="2289"/>
    <x v="30"/>
    <x v="1620"/>
    <x v="0"/>
    <x v="0"/>
    <x v="0"/>
    <x v="2290"/>
    <x v="2291"/>
    <x v="0"/>
    <x v="68"/>
    <x v="0"/>
    <x v="11"/>
    <x v="36"/>
    <x v="1667"/>
    <x v="4"/>
    <x v="11"/>
    <x v="2291"/>
    <x v="2290"/>
  </r>
  <r>
    <x v="2292"/>
    <x v="2292"/>
    <x v="2290"/>
    <x v="13"/>
    <x v="1621"/>
    <x v="0"/>
    <x v="0"/>
    <x v="0"/>
    <x v="2291"/>
    <x v="2292"/>
    <x v="0"/>
    <x v="67"/>
    <x v="0"/>
    <x v="11"/>
    <x v="13"/>
    <x v="832"/>
    <x v="4"/>
    <x v="11"/>
    <x v="2292"/>
    <x v="2291"/>
  </r>
  <r>
    <x v="2293"/>
    <x v="2293"/>
    <x v="2291"/>
    <x v="16"/>
    <x v="1622"/>
    <x v="0"/>
    <x v="0"/>
    <x v="0"/>
    <x v="2292"/>
    <x v="2293"/>
    <x v="0"/>
    <x v="74"/>
    <x v="0"/>
    <x v="11"/>
    <x v="29"/>
    <x v="1668"/>
    <x v="4"/>
    <x v="11"/>
    <x v="2293"/>
    <x v="2292"/>
  </r>
  <r>
    <x v="2294"/>
    <x v="2294"/>
    <x v="2292"/>
    <x v="10"/>
    <x v="1623"/>
    <x v="0"/>
    <x v="0"/>
    <x v="0"/>
    <x v="2293"/>
    <x v="2294"/>
    <x v="0"/>
    <x v="300"/>
    <x v="0"/>
    <x v="11"/>
    <x v="91"/>
    <x v="1669"/>
    <x v="4"/>
    <x v="11"/>
    <x v="2294"/>
    <x v="2293"/>
  </r>
  <r>
    <x v="2295"/>
    <x v="2295"/>
    <x v="2293"/>
    <x v="38"/>
    <x v="1624"/>
    <x v="0"/>
    <x v="0"/>
    <x v="0"/>
    <x v="2294"/>
    <x v="2295"/>
    <x v="0"/>
    <x v="69"/>
    <x v="0"/>
    <x v="11"/>
    <x v="105"/>
    <x v="1670"/>
    <x v="4"/>
    <x v="11"/>
    <x v="2295"/>
    <x v="2294"/>
  </r>
  <r>
    <x v="2296"/>
    <x v="2296"/>
    <x v="2294"/>
    <x v="39"/>
    <x v="1625"/>
    <x v="0"/>
    <x v="0"/>
    <x v="0"/>
    <x v="2295"/>
    <x v="2296"/>
    <x v="0"/>
    <x v="108"/>
    <x v="0"/>
    <x v="11"/>
    <x v="328"/>
    <x v="1671"/>
    <x v="4"/>
    <x v="11"/>
    <x v="2296"/>
    <x v="2295"/>
  </r>
  <r>
    <x v="2297"/>
    <x v="2297"/>
    <x v="2295"/>
    <x v="28"/>
    <x v="1626"/>
    <x v="0"/>
    <x v="0"/>
    <x v="0"/>
    <x v="2296"/>
    <x v="2297"/>
    <x v="0"/>
    <x v="10"/>
    <x v="0"/>
    <x v="11"/>
    <x v="7"/>
    <x v="1672"/>
    <x v="4"/>
    <x v="11"/>
    <x v="2297"/>
    <x v="2296"/>
  </r>
  <r>
    <x v="2298"/>
    <x v="2298"/>
    <x v="2296"/>
    <x v="11"/>
    <x v="1627"/>
    <x v="0"/>
    <x v="0"/>
    <x v="0"/>
    <x v="2297"/>
    <x v="2298"/>
    <x v="0"/>
    <x v="449"/>
    <x v="0"/>
    <x v="11"/>
    <x v="2"/>
    <x v="1673"/>
    <x v="4"/>
    <x v="11"/>
    <x v="2298"/>
    <x v="2297"/>
  </r>
  <r>
    <x v="2299"/>
    <x v="2299"/>
    <x v="2297"/>
    <x v="43"/>
    <x v="1628"/>
    <x v="0"/>
    <x v="0"/>
    <x v="0"/>
    <x v="2298"/>
    <x v="2299"/>
    <x v="0"/>
    <x v="25"/>
    <x v="0"/>
    <x v="11"/>
    <x v="329"/>
    <x v="1674"/>
    <x v="4"/>
    <x v="11"/>
    <x v="2299"/>
    <x v="2298"/>
  </r>
  <r>
    <x v="2300"/>
    <x v="2300"/>
    <x v="2298"/>
    <x v="134"/>
    <x v="1629"/>
    <x v="0"/>
    <x v="0"/>
    <x v="0"/>
    <x v="2299"/>
    <x v="2300"/>
    <x v="0"/>
    <x v="63"/>
    <x v="0"/>
    <x v="11"/>
    <x v="7"/>
    <x v="1211"/>
    <x v="4"/>
    <x v="11"/>
    <x v="2300"/>
    <x v="2299"/>
  </r>
  <r>
    <x v="2301"/>
    <x v="2301"/>
    <x v="2299"/>
    <x v="10"/>
    <x v="1630"/>
    <x v="0"/>
    <x v="0"/>
    <x v="0"/>
    <x v="2300"/>
    <x v="2301"/>
    <x v="1"/>
    <x v="263"/>
    <x v="0"/>
    <x v="14"/>
    <x v="84"/>
    <x v="484"/>
    <x v="4"/>
    <x v="14"/>
    <x v="2301"/>
    <x v="2300"/>
  </r>
  <r>
    <x v="2302"/>
    <x v="2302"/>
    <x v="2300"/>
    <x v="98"/>
    <x v="1631"/>
    <x v="0"/>
    <x v="0"/>
    <x v="0"/>
    <x v="2301"/>
    <x v="2302"/>
    <x v="1"/>
    <x v="268"/>
    <x v="0"/>
    <x v="14"/>
    <x v="193"/>
    <x v="131"/>
    <x v="4"/>
    <x v="14"/>
    <x v="2302"/>
    <x v="2301"/>
  </r>
  <r>
    <x v="2303"/>
    <x v="2303"/>
    <x v="2301"/>
    <x v="337"/>
    <x v="1632"/>
    <x v="0"/>
    <x v="0"/>
    <x v="0"/>
    <x v="2302"/>
    <x v="2303"/>
    <x v="1"/>
    <x v="273"/>
    <x v="0"/>
    <x v="14"/>
    <x v="15"/>
    <x v="1675"/>
    <x v="4"/>
    <x v="14"/>
    <x v="2303"/>
    <x v="2302"/>
  </r>
  <r>
    <x v="2304"/>
    <x v="2304"/>
    <x v="2302"/>
    <x v="12"/>
    <x v="1633"/>
    <x v="0"/>
    <x v="0"/>
    <x v="0"/>
    <x v="1254"/>
    <x v="2304"/>
    <x v="1"/>
    <x v="116"/>
    <x v="0"/>
    <x v="14"/>
    <x v="7"/>
    <x v="1676"/>
    <x v="4"/>
    <x v="14"/>
    <x v="2304"/>
    <x v="1254"/>
  </r>
  <r>
    <x v="2305"/>
    <x v="2305"/>
    <x v="2303"/>
    <x v="102"/>
    <x v="1634"/>
    <x v="0"/>
    <x v="0"/>
    <x v="0"/>
    <x v="2303"/>
    <x v="2305"/>
    <x v="1"/>
    <x v="157"/>
    <x v="0"/>
    <x v="14"/>
    <x v="7"/>
    <x v="1677"/>
    <x v="4"/>
    <x v="14"/>
    <x v="2305"/>
    <x v="2303"/>
  </r>
  <r>
    <x v="2306"/>
    <x v="2306"/>
    <x v="2304"/>
    <x v="8"/>
    <x v="1635"/>
    <x v="0"/>
    <x v="0"/>
    <x v="0"/>
    <x v="2304"/>
    <x v="2306"/>
    <x v="1"/>
    <x v="196"/>
    <x v="0"/>
    <x v="14"/>
    <x v="13"/>
    <x v="1678"/>
    <x v="4"/>
    <x v="14"/>
    <x v="2306"/>
    <x v="2304"/>
  </r>
  <r>
    <x v="2307"/>
    <x v="2307"/>
    <x v="2305"/>
    <x v="338"/>
    <x v="1636"/>
    <x v="0"/>
    <x v="0"/>
    <x v="0"/>
    <x v="2305"/>
    <x v="2307"/>
    <x v="1"/>
    <x v="11"/>
    <x v="0"/>
    <x v="14"/>
    <x v="13"/>
    <x v="1679"/>
    <x v="4"/>
    <x v="14"/>
    <x v="2307"/>
    <x v="2305"/>
  </r>
  <r>
    <x v="2308"/>
    <x v="2308"/>
    <x v="2306"/>
    <x v="63"/>
    <x v="1637"/>
    <x v="0"/>
    <x v="0"/>
    <x v="0"/>
    <x v="2306"/>
    <x v="2308"/>
    <x v="1"/>
    <x v="450"/>
    <x v="0"/>
    <x v="14"/>
    <x v="7"/>
    <x v="1680"/>
    <x v="4"/>
    <x v="14"/>
    <x v="2308"/>
    <x v="2306"/>
  </r>
  <r>
    <x v="2309"/>
    <x v="2309"/>
    <x v="2307"/>
    <x v="12"/>
    <x v="1638"/>
    <x v="0"/>
    <x v="0"/>
    <x v="0"/>
    <x v="2307"/>
    <x v="2309"/>
    <x v="1"/>
    <x v="329"/>
    <x v="0"/>
    <x v="14"/>
    <x v="13"/>
    <x v="1681"/>
    <x v="4"/>
    <x v="14"/>
    <x v="2309"/>
    <x v="2307"/>
  </r>
  <r>
    <x v="2310"/>
    <x v="2310"/>
    <x v="2308"/>
    <x v="17"/>
    <x v="1639"/>
    <x v="0"/>
    <x v="0"/>
    <x v="0"/>
    <x v="2308"/>
    <x v="2310"/>
    <x v="1"/>
    <x v="451"/>
    <x v="0"/>
    <x v="14"/>
    <x v="330"/>
    <x v="1682"/>
    <x v="4"/>
    <x v="14"/>
    <x v="2310"/>
    <x v="2308"/>
  </r>
  <r>
    <x v="2311"/>
    <x v="2311"/>
    <x v="2309"/>
    <x v="7"/>
    <x v="1640"/>
    <x v="0"/>
    <x v="0"/>
    <x v="0"/>
    <x v="2309"/>
    <x v="2311"/>
    <x v="1"/>
    <x v="201"/>
    <x v="0"/>
    <x v="14"/>
    <x v="3"/>
    <x v="1683"/>
    <x v="4"/>
    <x v="14"/>
    <x v="2311"/>
    <x v="2309"/>
  </r>
  <r>
    <x v="2312"/>
    <x v="2312"/>
    <x v="2310"/>
    <x v="9"/>
    <x v="1641"/>
    <x v="0"/>
    <x v="0"/>
    <x v="0"/>
    <x v="2310"/>
    <x v="2312"/>
    <x v="1"/>
    <x v="1"/>
    <x v="0"/>
    <x v="14"/>
    <x v="29"/>
    <x v="1684"/>
    <x v="4"/>
    <x v="14"/>
    <x v="2312"/>
    <x v="2310"/>
  </r>
  <r>
    <x v="2313"/>
    <x v="2313"/>
    <x v="2311"/>
    <x v="10"/>
    <x v="1642"/>
    <x v="0"/>
    <x v="0"/>
    <x v="0"/>
    <x v="2311"/>
    <x v="2313"/>
    <x v="1"/>
    <x v="328"/>
    <x v="0"/>
    <x v="14"/>
    <x v="98"/>
    <x v="150"/>
    <x v="4"/>
    <x v="14"/>
    <x v="2313"/>
    <x v="2311"/>
  </r>
  <r>
    <x v="2314"/>
    <x v="2314"/>
    <x v="2312"/>
    <x v="38"/>
    <x v="1643"/>
    <x v="0"/>
    <x v="0"/>
    <x v="0"/>
    <x v="2312"/>
    <x v="2314"/>
    <x v="1"/>
    <x v="133"/>
    <x v="0"/>
    <x v="14"/>
    <x v="96"/>
    <x v="789"/>
    <x v="4"/>
    <x v="14"/>
    <x v="2314"/>
    <x v="2312"/>
  </r>
  <r>
    <x v="2315"/>
    <x v="2315"/>
    <x v="2313"/>
    <x v="30"/>
    <x v="1644"/>
    <x v="0"/>
    <x v="0"/>
    <x v="0"/>
    <x v="2313"/>
    <x v="2315"/>
    <x v="1"/>
    <x v="31"/>
    <x v="0"/>
    <x v="14"/>
    <x v="33"/>
    <x v="1685"/>
    <x v="4"/>
    <x v="14"/>
    <x v="2315"/>
    <x v="2313"/>
  </r>
  <r>
    <x v="2316"/>
    <x v="2316"/>
    <x v="2314"/>
    <x v="36"/>
    <x v="1645"/>
    <x v="0"/>
    <x v="0"/>
    <x v="0"/>
    <x v="2314"/>
    <x v="2316"/>
    <x v="1"/>
    <x v="452"/>
    <x v="0"/>
    <x v="14"/>
    <x v="3"/>
    <x v="1686"/>
    <x v="4"/>
    <x v="14"/>
    <x v="2316"/>
    <x v="2314"/>
  </r>
  <r>
    <x v="2317"/>
    <x v="2317"/>
    <x v="2315"/>
    <x v="44"/>
    <x v="1646"/>
    <x v="0"/>
    <x v="0"/>
    <x v="0"/>
    <x v="2315"/>
    <x v="2317"/>
    <x v="1"/>
    <x v="19"/>
    <x v="0"/>
    <x v="14"/>
    <x v="3"/>
    <x v="1687"/>
    <x v="4"/>
    <x v="14"/>
    <x v="2317"/>
    <x v="2315"/>
  </r>
  <r>
    <x v="2318"/>
    <x v="2318"/>
    <x v="2316"/>
    <x v="10"/>
    <x v="1647"/>
    <x v="0"/>
    <x v="0"/>
    <x v="0"/>
    <x v="2316"/>
    <x v="2318"/>
    <x v="1"/>
    <x v="430"/>
    <x v="0"/>
    <x v="14"/>
    <x v="10"/>
    <x v="1688"/>
    <x v="4"/>
    <x v="14"/>
    <x v="2318"/>
    <x v="2316"/>
  </r>
  <r>
    <x v="2319"/>
    <x v="2319"/>
    <x v="2317"/>
    <x v="9"/>
    <x v="1648"/>
    <x v="0"/>
    <x v="0"/>
    <x v="0"/>
    <x v="2317"/>
    <x v="2319"/>
    <x v="1"/>
    <x v="99"/>
    <x v="0"/>
    <x v="14"/>
    <x v="29"/>
    <x v="1689"/>
    <x v="4"/>
    <x v="14"/>
    <x v="2319"/>
    <x v="2317"/>
  </r>
  <r>
    <x v="2320"/>
    <x v="2320"/>
    <x v="2318"/>
    <x v="10"/>
    <x v="1649"/>
    <x v="0"/>
    <x v="0"/>
    <x v="0"/>
    <x v="2318"/>
    <x v="2320"/>
    <x v="1"/>
    <x v="30"/>
    <x v="0"/>
    <x v="14"/>
    <x v="15"/>
    <x v="880"/>
    <x v="4"/>
    <x v="14"/>
    <x v="2320"/>
    <x v="2318"/>
  </r>
  <r>
    <x v="2321"/>
    <x v="2321"/>
    <x v="2319"/>
    <x v="339"/>
    <x v="1650"/>
    <x v="3"/>
    <x v="15"/>
    <x v="3"/>
    <x v="2319"/>
    <x v="2321"/>
    <x v="0"/>
    <x v="31"/>
    <x v="1"/>
    <x v="33"/>
    <x v="115"/>
    <x v="1690"/>
    <x v="7"/>
    <x v="33"/>
    <x v="2321"/>
    <x v="2319"/>
  </r>
  <r>
    <x v="2322"/>
    <x v="2322"/>
    <x v="2320"/>
    <x v="200"/>
    <x v="1079"/>
    <x v="3"/>
    <x v="0"/>
    <x v="0"/>
    <x v="2320"/>
    <x v="2322"/>
    <x v="0"/>
    <x v="80"/>
    <x v="1"/>
    <x v="33"/>
    <x v="56"/>
    <x v="1209"/>
    <x v="7"/>
    <x v="33"/>
    <x v="2322"/>
    <x v="2320"/>
  </r>
  <r>
    <x v="2323"/>
    <x v="2323"/>
    <x v="2321"/>
    <x v="49"/>
    <x v="678"/>
    <x v="3"/>
    <x v="0"/>
    <x v="0"/>
    <x v="2321"/>
    <x v="2323"/>
    <x v="0"/>
    <x v="80"/>
    <x v="1"/>
    <x v="33"/>
    <x v="216"/>
    <x v="179"/>
    <x v="7"/>
    <x v="33"/>
    <x v="2323"/>
    <x v="2321"/>
  </r>
  <r>
    <x v="2324"/>
    <x v="2324"/>
    <x v="2322"/>
    <x v="51"/>
    <x v="970"/>
    <x v="3"/>
    <x v="1"/>
    <x v="1"/>
    <x v="2322"/>
    <x v="2324"/>
    <x v="0"/>
    <x v="42"/>
    <x v="1"/>
    <x v="33"/>
    <x v="70"/>
    <x v="1691"/>
    <x v="7"/>
    <x v="33"/>
    <x v="2324"/>
    <x v="2322"/>
  </r>
  <r>
    <x v="2325"/>
    <x v="2325"/>
    <x v="2323"/>
    <x v="28"/>
    <x v="439"/>
    <x v="3"/>
    <x v="0"/>
    <x v="0"/>
    <x v="2323"/>
    <x v="2325"/>
    <x v="0"/>
    <x v="63"/>
    <x v="1"/>
    <x v="33"/>
    <x v="59"/>
    <x v="1692"/>
    <x v="7"/>
    <x v="33"/>
    <x v="2325"/>
    <x v="2323"/>
  </r>
  <r>
    <x v="2326"/>
    <x v="2326"/>
    <x v="2324"/>
    <x v="36"/>
    <x v="1651"/>
    <x v="3"/>
    <x v="0"/>
    <x v="0"/>
    <x v="2324"/>
    <x v="2326"/>
    <x v="0"/>
    <x v="29"/>
    <x v="1"/>
    <x v="33"/>
    <x v="60"/>
    <x v="1693"/>
    <x v="7"/>
    <x v="33"/>
    <x v="2326"/>
    <x v="2324"/>
  </r>
  <r>
    <x v="2327"/>
    <x v="2327"/>
    <x v="2325"/>
    <x v="19"/>
    <x v="1652"/>
    <x v="0"/>
    <x v="0"/>
    <x v="0"/>
    <x v="2325"/>
    <x v="2327"/>
    <x v="1"/>
    <x v="453"/>
    <x v="0"/>
    <x v="33"/>
    <x v="331"/>
    <x v="1694"/>
    <x v="7"/>
    <x v="33"/>
    <x v="2327"/>
    <x v="2325"/>
  </r>
  <r>
    <x v="2328"/>
    <x v="2328"/>
    <x v="2326"/>
    <x v="3"/>
    <x v="1653"/>
    <x v="0"/>
    <x v="0"/>
    <x v="0"/>
    <x v="2326"/>
    <x v="2328"/>
    <x v="1"/>
    <x v="416"/>
    <x v="0"/>
    <x v="33"/>
    <x v="172"/>
    <x v="1695"/>
    <x v="7"/>
    <x v="33"/>
    <x v="2328"/>
    <x v="2326"/>
  </r>
  <r>
    <x v="2329"/>
    <x v="2329"/>
    <x v="2327"/>
    <x v="31"/>
    <x v="1654"/>
    <x v="0"/>
    <x v="0"/>
    <x v="0"/>
    <x v="2327"/>
    <x v="2329"/>
    <x v="1"/>
    <x v="207"/>
    <x v="0"/>
    <x v="33"/>
    <x v="6"/>
    <x v="1696"/>
    <x v="7"/>
    <x v="33"/>
    <x v="2329"/>
    <x v="2327"/>
  </r>
  <r>
    <x v="2330"/>
    <x v="2330"/>
    <x v="2328"/>
    <x v="19"/>
    <x v="1655"/>
    <x v="0"/>
    <x v="0"/>
    <x v="0"/>
    <x v="2328"/>
    <x v="2330"/>
    <x v="1"/>
    <x v="430"/>
    <x v="0"/>
    <x v="33"/>
    <x v="21"/>
    <x v="1697"/>
    <x v="7"/>
    <x v="33"/>
    <x v="2330"/>
    <x v="2328"/>
  </r>
  <r>
    <x v="2331"/>
    <x v="2331"/>
    <x v="2329"/>
    <x v="6"/>
    <x v="1656"/>
    <x v="0"/>
    <x v="0"/>
    <x v="0"/>
    <x v="2329"/>
    <x v="2331"/>
    <x v="1"/>
    <x v="454"/>
    <x v="0"/>
    <x v="33"/>
    <x v="124"/>
    <x v="1698"/>
    <x v="7"/>
    <x v="33"/>
    <x v="2331"/>
    <x v="2329"/>
  </r>
  <r>
    <x v="2332"/>
    <x v="2332"/>
    <x v="2330"/>
    <x v="31"/>
    <x v="1657"/>
    <x v="0"/>
    <x v="0"/>
    <x v="0"/>
    <x v="2330"/>
    <x v="2332"/>
    <x v="1"/>
    <x v="455"/>
    <x v="0"/>
    <x v="33"/>
    <x v="6"/>
    <x v="1699"/>
    <x v="7"/>
    <x v="33"/>
    <x v="2332"/>
    <x v="2330"/>
  </r>
  <r>
    <x v="2333"/>
    <x v="2333"/>
    <x v="2331"/>
    <x v="20"/>
    <x v="610"/>
    <x v="0"/>
    <x v="0"/>
    <x v="0"/>
    <x v="2331"/>
    <x v="2333"/>
    <x v="1"/>
    <x v="225"/>
    <x v="0"/>
    <x v="33"/>
    <x v="197"/>
    <x v="1700"/>
    <x v="7"/>
    <x v="33"/>
    <x v="2333"/>
    <x v="2331"/>
  </r>
  <r>
    <x v="2334"/>
    <x v="2334"/>
    <x v="2332"/>
    <x v="23"/>
    <x v="1658"/>
    <x v="0"/>
    <x v="0"/>
    <x v="0"/>
    <x v="2332"/>
    <x v="2334"/>
    <x v="1"/>
    <x v="85"/>
    <x v="0"/>
    <x v="33"/>
    <x v="21"/>
    <x v="1701"/>
    <x v="7"/>
    <x v="33"/>
    <x v="2334"/>
    <x v="2332"/>
  </r>
  <r>
    <x v="2335"/>
    <x v="2335"/>
    <x v="2333"/>
    <x v="31"/>
    <x v="1659"/>
    <x v="0"/>
    <x v="0"/>
    <x v="0"/>
    <x v="2333"/>
    <x v="2335"/>
    <x v="1"/>
    <x v="170"/>
    <x v="0"/>
    <x v="33"/>
    <x v="21"/>
    <x v="1702"/>
    <x v="7"/>
    <x v="33"/>
    <x v="2335"/>
    <x v="2333"/>
  </r>
  <r>
    <x v="2336"/>
    <x v="2336"/>
    <x v="2334"/>
    <x v="22"/>
    <x v="1660"/>
    <x v="0"/>
    <x v="0"/>
    <x v="0"/>
    <x v="2334"/>
    <x v="2336"/>
    <x v="1"/>
    <x v="456"/>
    <x v="0"/>
    <x v="33"/>
    <x v="332"/>
    <x v="1703"/>
    <x v="7"/>
    <x v="33"/>
    <x v="2336"/>
    <x v="2334"/>
  </r>
  <r>
    <x v="2337"/>
    <x v="2337"/>
    <x v="2335"/>
    <x v="14"/>
    <x v="1661"/>
    <x v="0"/>
    <x v="0"/>
    <x v="0"/>
    <x v="2335"/>
    <x v="2337"/>
    <x v="1"/>
    <x v="122"/>
    <x v="0"/>
    <x v="33"/>
    <x v="38"/>
    <x v="1704"/>
    <x v="7"/>
    <x v="33"/>
    <x v="2337"/>
    <x v="2335"/>
  </r>
  <r>
    <x v="2338"/>
    <x v="2338"/>
    <x v="2336"/>
    <x v="36"/>
    <x v="1662"/>
    <x v="0"/>
    <x v="0"/>
    <x v="0"/>
    <x v="2336"/>
    <x v="2338"/>
    <x v="1"/>
    <x v="252"/>
    <x v="0"/>
    <x v="33"/>
    <x v="7"/>
    <x v="1705"/>
    <x v="7"/>
    <x v="33"/>
    <x v="2338"/>
    <x v="2336"/>
  </r>
  <r>
    <x v="2339"/>
    <x v="2339"/>
    <x v="2337"/>
    <x v="31"/>
    <x v="1663"/>
    <x v="0"/>
    <x v="0"/>
    <x v="0"/>
    <x v="2337"/>
    <x v="2339"/>
    <x v="1"/>
    <x v="457"/>
    <x v="0"/>
    <x v="33"/>
    <x v="238"/>
    <x v="1706"/>
    <x v="7"/>
    <x v="33"/>
    <x v="2339"/>
    <x v="2337"/>
  </r>
  <r>
    <x v="2340"/>
    <x v="2340"/>
    <x v="2338"/>
    <x v="79"/>
    <x v="1664"/>
    <x v="0"/>
    <x v="0"/>
    <x v="0"/>
    <x v="2338"/>
    <x v="2340"/>
    <x v="1"/>
    <x v="458"/>
    <x v="0"/>
    <x v="33"/>
    <x v="6"/>
    <x v="1707"/>
    <x v="7"/>
    <x v="33"/>
    <x v="2340"/>
    <x v="2338"/>
  </r>
  <r>
    <x v="2341"/>
    <x v="2341"/>
    <x v="2339"/>
    <x v="10"/>
    <x v="117"/>
    <x v="1"/>
    <x v="0"/>
    <x v="0"/>
    <x v="2339"/>
    <x v="2341"/>
    <x v="0"/>
    <x v="78"/>
    <x v="1"/>
    <x v="7"/>
    <x v="50"/>
    <x v="121"/>
    <x v="2"/>
    <x v="7"/>
    <x v="2341"/>
    <x v="2339"/>
  </r>
  <r>
    <x v="2342"/>
    <x v="2342"/>
    <x v="2340"/>
    <x v="62"/>
    <x v="117"/>
    <x v="1"/>
    <x v="0"/>
    <x v="0"/>
    <x v="2340"/>
    <x v="2342"/>
    <x v="0"/>
    <x v="78"/>
    <x v="1"/>
    <x v="7"/>
    <x v="50"/>
    <x v="121"/>
    <x v="2"/>
    <x v="7"/>
    <x v="2342"/>
    <x v="2340"/>
  </r>
  <r>
    <x v="2343"/>
    <x v="2343"/>
    <x v="2341"/>
    <x v="3"/>
    <x v="452"/>
    <x v="1"/>
    <x v="0"/>
    <x v="0"/>
    <x v="2341"/>
    <x v="2343"/>
    <x v="0"/>
    <x v="29"/>
    <x v="1"/>
    <x v="7"/>
    <x v="56"/>
    <x v="462"/>
    <x v="2"/>
    <x v="7"/>
    <x v="2343"/>
    <x v="2341"/>
  </r>
  <r>
    <x v="2344"/>
    <x v="2344"/>
    <x v="2342"/>
    <x v="28"/>
    <x v="116"/>
    <x v="1"/>
    <x v="5"/>
    <x v="5"/>
    <x v="2342"/>
    <x v="2344"/>
    <x v="0"/>
    <x v="29"/>
    <x v="1"/>
    <x v="7"/>
    <x v="50"/>
    <x v="120"/>
    <x v="2"/>
    <x v="7"/>
    <x v="2344"/>
    <x v="2342"/>
  </r>
  <r>
    <x v="2345"/>
    <x v="2345"/>
    <x v="2343"/>
    <x v="9"/>
    <x v="117"/>
    <x v="1"/>
    <x v="0"/>
    <x v="0"/>
    <x v="2343"/>
    <x v="2345"/>
    <x v="0"/>
    <x v="78"/>
    <x v="1"/>
    <x v="7"/>
    <x v="50"/>
    <x v="121"/>
    <x v="2"/>
    <x v="7"/>
    <x v="2345"/>
    <x v="2343"/>
  </r>
  <r>
    <x v="2346"/>
    <x v="2346"/>
    <x v="2344"/>
    <x v="127"/>
    <x v="1665"/>
    <x v="1"/>
    <x v="0"/>
    <x v="0"/>
    <x v="2344"/>
    <x v="2346"/>
    <x v="0"/>
    <x v="83"/>
    <x v="1"/>
    <x v="7"/>
    <x v="50"/>
    <x v="31"/>
    <x v="2"/>
    <x v="7"/>
    <x v="2346"/>
    <x v="2344"/>
  </r>
  <r>
    <x v="2347"/>
    <x v="2347"/>
    <x v="2345"/>
    <x v="28"/>
    <x v="493"/>
    <x v="1"/>
    <x v="0"/>
    <x v="0"/>
    <x v="2345"/>
    <x v="2347"/>
    <x v="0"/>
    <x v="29"/>
    <x v="1"/>
    <x v="7"/>
    <x v="53"/>
    <x v="2"/>
    <x v="2"/>
    <x v="7"/>
    <x v="2347"/>
    <x v="2345"/>
  </r>
  <r>
    <x v="2348"/>
    <x v="2348"/>
    <x v="2346"/>
    <x v="54"/>
    <x v="795"/>
    <x v="1"/>
    <x v="0"/>
    <x v="0"/>
    <x v="2346"/>
    <x v="2348"/>
    <x v="0"/>
    <x v="81"/>
    <x v="1"/>
    <x v="7"/>
    <x v="50"/>
    <x v="1205"/>
    <x v="2"/>
    <x v="7"/>
    <x v="2348"/>
    <x v="2346"/>
  </r>
  <r>
    <x v="2349"/>
    <x v="2349"/>
    <x v="2347"/>
    <x v="340"/>
    <x v="117"/>
    <x v="1"/>
    <x v="11"/>
    <x v="9"/>
    <x v="2347"/>
    <x v="2349"/>
    <x v="0"/>
    <x v="78"/>
    <x v="1"/>
    <x v="7"/>
    <x v="50"/>
    <x v="121"/>
    <x v="2"/>
    <x v="7"/>
    <x v="2349"/>
    <x v="2347"/>
  </r>
  <r>
    <x v="2350"/>
    <x v="2350"/>
    <x v="2348"/>
    <x v="63"/>
    <x v="117"/>
    <x v="1"/>
    <x v="17"/>
    <x v="3"/>
    <x v="2348"/>
    <x v="2350"/>
    <x v="0"/>
    <x v="78"/>
    <x v="1"/>
    <x v="7"/>
    <x v="50"/>
    <x v="121"/>
    <x v="2"/>
    <x v="7"/>
    <x v="2350"/>
    <x v="2348"/>
  </r>
  <r>
    <x v="2351"/>
    <x v="2351"/>
    <x v="2349"/>
    <x v="341"/>
    <x v="1651"/>
    <x v="1"/>
    <x v="4"/>
    <x v="4"/>
    <x v="2349"/>
    <x v="2351"/>
    <x v="0"/>
    <x v="63"/>
    <x v="1"/>
    <x v="7"/>
    <x v="60"/>
    <x v="1708"/>
    <x v="2"/>
    <x v="7"/>
    <x v="2351"/>
    <x v="2349"/>
  </r>
  <r>
    <x v="2352"/>
    <x v="2352"/>
    <x v="2350"/>
    <x v="13"/>
    <x v="117"/>
    <x v="1"/>
    <x v="0"/>
    <x v="0"/>
    <x v="2350"/>
    <x v="2352"/>
    <x v="0"/>
    <x v="78"/>
    <x v="1"/>
    <x v="7"/>
    <x v="50"/>
    <x v="121"/>
    <x v="2"/>
    <x v="7"/>
    <x v="2352"/>
    <x v="2350"/>
  </r>
  <r>
    <x v="2353"/>
    <x v="2353"/>
    <x v="2351"/>
    <x v="28"/>
    <x v="117"/>
    <x v="1"/>
    <x v="0"/>
    <x v="0"/>
    <x v="2351"/>
    <x v="2353"/>
    <x v="0"/>
    <x v="78"/>
    <x v="1"/>
    <x v="7"/>
    <x v="50"/>
    <x v="121"/>
    <x v="2"/>
    <x v="7"/>
    <x v="2353"/>
    <x v="2351"/>
  </r>
  <r>
    <x v="2354"/>
    <x v="2354"/>
    <x v="2352"/>
    <x v="19"/>
    <x v="379"/>
    <x v="1"/>
    <x v="0"/>
    <x v="0"/>
    <x v="2352"/>
    <x v="2354"/>
    <x v="0"/>
    <x v="29"/>
    <x v="1"/>
    <x v="7"/>
    <x v="50"/>
    <x v="380"/>
    <x v="2"/>
    <x v="7"/>
    <x v="2354"/>
    <x v="2352"/>
  </r>
  <r>
    <x v="2355"/>
    <x v="2355"/>
    <x v="2353"/>
    <x v="6"/>
    <x v="434"/>
    <x v="1"/>
    <x v="2"/>
    <x v="2"/>
    <x v="2353"/>
    <x v="2355"/>
    <x v="0"/>
    <x v="84"/>
    <x v="1"/>
    <x v="7"/>
    <x v="60"/>
    <x v="440"/>
    <x v="2"/>
    <x v="7"/>
    <x v="2355"/>
    <x v="2353"/>
  </r>
  <r>
    <x v="2356"/>
    <x v="2356"/>
    <x v="2354"/>
    <x v="3"/>
    <x v="117"/>
    <x v="1"/>
    <x v="9"/>
    <x v="3"/>
    <x v="2354"/>
    <x v="2356"/>
    <x v="0"/>
    <x v="78"/>
    <x v="1"/>
    <x v="7"/>
    <x v="50"/>
    <x v="121"/>
    <x v="2"/>
    <x v="7"/>
    <x v="2356"/>
    <x v="2354"/>
  </r>
  <r>
    <x v="2357"/>
    <x v="2357"/>
    <x v="2355"/>
    <x v="100"/>
    <x v="117"/>
    <x v="1"/>
    <x v="1"/>
    <x v="1"/>
    <x v="2355"/>
    <x v="2357"/>
    <x v="0"/>
    <x v="78"/>
    <x v="1"/>
    <x v="7"/>
    <x v="50"/>
    <x v="121"/>
    <x v="2"/>
    <x v="7"/>
    <x v="2357"/>
    <x v="2355"/>
  </r>
  <r>
    <x v="2358"/>
    <x v="2358"/>
    <x v="2356"/>
    <x v="15"/>
    <x v="117"/>
    <x v="1"/>
    <x v="1"/>
    <x v="1"/>
    <x v="2356"/>
    <x v="2358"/>
    <x v="0"/>
    <x v="78"/>
    <x v="1"/>
    <x v="7"/>
    <x v="50"/>
    <x v="121"/>
    <x v="2"/>
    <x v="7"/>
    <x v="2358"/>
    <x v="2356"/>
  </r>
  <r>
    <x v="2359"/>
    <x v="2359"/>
    <x v="2357"/>
    <x v="51"/>
    <x v="1666"/>
    <x v="1"/>
    <x v="0"/>
    <x v="0"/>
    <x v="2357"/>
    <x v="2359"/>
    <x v="0"/>
    <x v="83"/>
    <x v="1"/>
    <x v="7"/>
    <x v="77"/>
    <x v="1709"/>
    <x v="2"/>
    <x v="7"/>
    <x v="2359"/>
    <x v="2357"/>
  </r>
  <r>
    <x v="2360"/>
    <x v="2360"/>
    <x v="2358"/>
    <x v="10"/>
    <x v="369"/>
    <x v="1"/>
    <x v="5"/>
    <x v="5"/>
    <x v="2358"/>
    <x v="2360"/>
    <x v="0"/>
    <x v="29"/>
    <x v="1"/>
    <x v="7"/>
    <x v="50"/>
    <x v="447"/>
    <x v="2"/>
    <x v="7"/>
    <x v="2360"/>
    <x v="2358"/>
  </r>
  <r>
    <x v="2361"/>
    <x v="2361"/>
    <x v="2359"/>
    <x v="48"/>
    <x v="117"/>
    <x v="1"/>
    <x v="5"/>
    <x v="5"/>
    <x v="2359"/>
    <x v="2361"/>
    <x v="0"/>
    <x v="78"/>
    <x v="1"/>
    <x v="7"/>
    <x v="50"/>
    <x v="121"/>
    <x v="2"/>
    <x v="7"/>
    <x v="2361"/>
    <x v="2359"/>
  </r>
  <r>
    <x v="2362"/>
    <x v="2362"/>
    <x v="2360"/>
    <x v="329"/>
    <x v="678"/>
    <x v="1"/>
    <x v="0"/>
    <x v="0"/>
    <x v="2360"/>
    <x v="2362"/>
    <x v="0"/>
    <x v="84"/>
    <x v="1"/>
    <x v="7"/>
    <x v="129"/>
    <x v="88"/>
    <x v="2"/>
    <x v="7"/>
    <x v="2362"/>
    <x v="2360"/>
  </r>
  <r>
    <x v="2363"/>
    <x v="2363"/>
    <x v="2361"/>
    <x v="164"/>
    <x v="117"/>
    <x v="1"/>
    <x v="0"/>
    <x v="0"/>
    <x v="2361"/>
    <x v="2363"/>
    <x v="0"/>
    <x v="78"/>
    <x v="1"/>
    <x v="7"/>
    <x v="50"/>
    <x v="121"/>
    <x v="2"/>
    <x v="7"/>
    <x v="2363"/>
    <x v="2361"/>
  </r>
  <r>
    <x v="2364"/>
    <x v="2364"/>
    <x v="2362"/>
    <x v="342"/>
    <x v="117"/>
    <x v="1"/>
    <x v="0"/>
    <x v="0"/>
    <x v="2362"/>
    <x v="2364"/>
    <x v="0"/>
    <x v="78"/>
    <x v="1"/>
    <x v="7"/>
    <x v="50"/>
    <x v="121"/>
    <x v="2"/>
    <x v="7"/>
    <x v="2364"/>
    <x v="2362"/>
  </r>
  <r>
    <x v="2365"/>
    <x v="2365"/>
    <x v="2363"/>
    <x v="28"/>
    <x v="117"/>
    <x v="1"/>
    <x v="13"/>
    <x v="3"/>
    <x v="2363"/>
    <x v="2365"/>
    <x v="0"/>
    <x v="78"/>
    <x v="1"/>
    <x v="7"/>
    <x v="50"/>
    <x v="121"/>
    <x v="2"/>
    <x v="7"/>
    <x v="2365"/>
    <x v="2363"/>
  </r>
  <r>
    <x v="2366"/>
    <x v="2366"/>
    <x v="2364"/>
    <x v="31"/>
    <x v="1310"/>
    <x v="1"/>
    <x v="1"/>
    <x v="1"/>
    <x v="2364"/>
    <x v="2366"/>
    <x v="0"/>
    <x v="74"/>
    <x v="1"/>
    <x v="7"/>
    <x v="57"/>
    <x v="1710"/>
    <x v="2"/>
    <x v="7"/>
    <x v="2366"/>
    <x v="2364"/>
  </r>
  <r>
    <x v="2367"/>
    <x v="2367"/>
    <x v="2365"/>
    <x v="63"/>
    <x v="1667"/>
    <x v="1"/>
    <x v="0"/>
    <x v="0"/>
    <x v="2365"/>
    <x v="2367"/>
    <x v="0"/>
    <x v="25"/>
    <x v="1"/>
    <x v="7"/>
    <x v="60"/>
    <x v="1711"/>
    <x v="2"/>
    <x v="7"/>
    <x v="2367"/>
    <x v="2365"/>
  </r>
  <r>
    <x v="2368"/>
    <x v="2368"/>
    <x v="2366"/>
    <x v="79"/>
    <x v="173"/>
    <x v="1"/>
    <x v="0"/>
    <x v="0"/>
    <x v="2366"/>
    <x v="2368"/>
    <x v="0"/>
    <x v="84"/>
    <x v="1"/>
    <x v="7"/>
    <x v="50"/>
    <x v="73"/>
    <x v="2"/>
    <x v="7"/>
    <x v="2368"/>
    <x v="2366"/>
  </r>
  <r>
    <x v="2369"/>
    <x v="2369"/>
    <x v="2367"/>
    <x v="31"/>
    <x v="117"/>
    <x v="1"/>
    <x v="0"/>
    <x v="0"/>
    <x v="2367"/>
    <x v="2369"/>
    <x v="0"/>
    <x v="78"/>
    <x v="1"/>
    <x v="7"/>
    <x v="50"/>
    <x v="121"/>
    <x v="2"/>
    <x v="7"/>
    <x v="2369"/>
    <x v="2367"/>
  </r>
  <r>
    <x v="2370"/>
    <x v="2370"/>
    <x v="2368"/>
    <x v="31"/>
    <x v="376"/>
    <x v="1"/>
    <x v="0"/>
    <x v="0"/>
    <x v="2368"/>
    <x v="2370"/>
    <x v="0"/>
    <x v="80"/>
    <x v="1"/>
    <x v="7"/>
    <x v="50"/>
    <x v="372"/>
    <x v="2"/>
    <x v="7"/>
    <x v="2370"/>
    <x v="2368"/>
  </r>
  <r>
    <x v="2371"/>
    <x v="2371"/>
    <x v="2369"/>
    <x v="13"/>
    <x v="117"/>
    <x v="1"/>
    <x v="0"/>
    <x v="0"/>
    <x v="2369"/>
    <x v="2371"/>
    <x v="0"/>
    <x v="78"/>
    <x v="1"/>
    <x v="7"/>
    <x v="50"/>
    <x v="121"/>
    <x v="2"/>
    <x v="7"/>
    <x v="2371"/>
    <x v="2369"/>
  </r>
  <r>
    <x v="2372"/>
    <x v="2372"/>
    <x v="2370"/>
    <x v="62"/>
    <x v="147"/>
    <x v="1"/>
    <x v="2"/>
    <x v="2"/>
    <x v="2370"/>
    <x v="2372"/>
    <x v="0"/>
    <x v="79"/>
    <x v="1"/>
    <x v="7"/>
    <x v="56"/>
    <x v="179"/>
    <x v="2"/>
    <x v="7"/>
    <x v="2372"/>
    <x v="2370"/>
  </r>
  <r>
    <x v="2373"/>
    <x v="2373"/>
    <x v="2371"/>
    <x v="343"/>
    <x v="155"/>
    <x v="1"/>
    <x v="11"/>
    <x v="9"/>
    <x v="2371"/>
    <x v="2373"/>
    <x v="0"/>
    <x v="29"/>
    <x v="1"/>
    <x v="7"/>
    <x v="50"/>
    <x v="73"/>
    <x v="2"/>
    <x v="7"/>
    <x v="2373"/>
    <x v="2371"/>
  </r>
  <r>
    <x v="2374"/>
    <x v="2374"/>
    <x v="2372"/>
    <x v="29"/>
    <x v="115"/>
    <x v="1"/>
    <x v="0"/>
    <x v="0"/>
    <x v="2372"/>
    <x v="2374"/>
    <x v="0"/>
    <x v="29"/>
    <x v="1"/>
    <x v="7"/>
    <x v="50"/>
    <x v="119"/>
    <x v="2"/>
    <x v="7"/>
    <x v="2374"/>
    <x v="2372"/>
  </r>
  <r>
    <x v="2375"/>
    <x v="2375"/>
    <x v="2373"/>
    <x v="3"/>
    <x v="117"/>
    <x v="1"/>
    <x v="0"/>
    <x v="0"/>
    <x v="2373"/>
    <x v="2375"/>
    <x v="0"/>
    <x v="78"/>
    <x v="1"/>
    <x v="7"/>
    <x v="50"/>
    <x v="121"/>
    <x v="2"/>
    <x v="7"/>
    <x v="2375"/>
    <x v="2373"/>
  </r>
  <r>
    <x v="2376"/>
    <x v="2376"/>
    <x v="2374"/>
    <x v="9"/>
    <x v="1668"/>
    <x v="1"/>
    <x v="0"/>
    <x v="0"/>
    <x v="2374"/>
    <x v="2376"/>
    <x v="0"/>
    <x v="80"/>
    <x v="1"/>
    <x v="7"/>
    <x v="57"/>
    <x v="1712"/>
    <x v="2"/>
    <x v="7"/>
    <x v="2376"/>
    <x v="2374"/>
  </r>
  <r>
    <x v="2377"/>
    <x v="2377"/>
    <x v="2375"/>
    <x v="30"/>
    <x v="117"/>
    <x v="1"/>
    <x v="5"/>
    <x v="5"/>
    <x v="2375"/>
    <x v="2377"/>
    <x v="0"/>
    <x v="78"/>
    <x v="1"/>
    <x v="7"/>
    <x v="50"/>
    <x v="121"/>
    <x v="2"/>
    <x v="7"/>
    <x v="2377"/>
    <x v="2375"/>
  </r>
  <r>
    <x v="2378"/>
    <x v="2378"/>
    <x v="2376"/>
    <x v="74"/>
    <x v="117"/>
    <x v="1"/>
    <x v="0"/>
    <x v="0"/>
    <x v="2376"/>
    <x v="2378"/>
    <x v="0"/>
    <x v="78"/>
    <x v="1"/>
    <x v="7"/>
    <x v="50"/>
    <x v="121"/>
    <x v="2"/>
    <x v="7"/>
    <x v="2378"/>
    <x v="2376"/>
  </r>
  <r>
    <x v="2379"/>
    <x v="2379"/>
    <x v="2377"/>
    <x v="11"/>
    <x v="117"/>
    <x v="1"/>
    <x v="0"/>
    <x v="0"/>
    <x v="2377"/>
    <x v="2379"/>
    <x v="0"/>
    <x v="78"/>
    <x v="1"/>
    <x v="7"/>
    <x v="50"/>
    <x v="121"/>
    <x v="2"/>
    <x v="7"/>
    <x v="2379"/>
    <x v="2377"/>
  </r>
  <r>
    <x v="2380"/>
    <x v="2380"/>
    <x v="2378"/>
    <x v="36"/>
    <x v="434"/>
    <x v="1"/>
    <x v="0"/>
    <x v="0"/>
    <x v="2378"/>
    <x v="2380"/>
    <x v="0"/>
    <x v="83"/>
    <x v="1"/>
    <x v="7"/>
    <x v="50"/>
    <x v="1713"/>
    <x v="2"/>
    <x v="7"/>
    <x v="2380"/>
    <x v="2378"/>
  </r>
  <r>
    <x v="2381"/>
    <x v="2381"/>
    <x v="2379"/>
    <x v="344"/>
    <x v="1669"/>
    <x v="1"/>
    <x v="0"/>
    <x v="0"/>
    <x v="2379"/>
    <x v="2381"/>
    <x v="0"/>
    <x v="63"/>
    <x v="1"/>
    <x v="7"/>
    <x v="53"/>
    <x v="1714"/>
    <x v="2"/>
    <x v="7"/>
    <x v="2381"/>
    <x v="2379"/>
  </r>
  <r>
    <x v="2382"/>
    <x v="2382"/>
    <x v="2380"/>
    <x v="9"/>
    <x v="735"/>
    <x v="1"/>
    <x v="0"/>
    <x v="0"/>
    <x v="2380"/>
    <x v="2382"/>
    <x v="0"/>
    <x v="84"/>
    <x v="1"/>
    <x v="7"/>
    <x v="56"/>
    <x v="822"/>
    <x v="2"/>
    <x v="7"/>
    <x v="2382"/>
    <x v="2380"/>
  </r>
  <r>
    <x v="2383"/>
    <x v="2383"/>
    <x v="2381"/>
    <x v="3"/>
    <x v="140"/>
    <x v="1"/>
    <x v="4"/>
    <x v="4"/>
    <x v="2381"/>
    <x v="2383"/>
    <x v="0"/>
    <x v="83"/>
    <x v="1"/>
    <x v="7"/>
    <x v="65"/>
    <x v="1715"/>
    <x v="2"/>
    <x v="7"/>
    <x v="2383"/>
    <x v="2381"/>
  </r>
  <r>
    <x v="2384"/>
    <x v="2384"/>
    <x v="2382"/>
    <x v="28"/>
    <x v="138"/>
    <x v="1"/>
    <x v="0"/>
    <x v="0"/>
    <x v="2382"/>
    <x v="2384"/>
    <x v="0"/>
    <x v="22"/>
    <x v="1"/>
    <x v="7"/>
    <x v="60"/>
    <x v="120"/>
    <x v="2"/>
    <x v="7"/>
    <x v="2384"/>
    <x v="2382"/>
  </r>
  <r>
    <x v="2385"/>
    <x v="2385"/>
    <x v="2383"/>
    <x v="99"/>
    <x v="1670"/>
    <x v="1"/>
    <x v="0"/>
    <x v="0"/>
    <x v="2383"/>
    <x v="2385"/>
    <x v="0"/>
    <x v="63"/>
    <x v="1"/>
    <x v="7"/>
    <x v="60"/>
    <x v="1716"/>
    <x v="2"/>
    <x v="7"/>
    <x v="2385"/>
    <x v="2383"/>
  </r>
  <r>
    <x v="2386"/>
    <x v="2386"/>
    <x v="2384"/>
    <x v="11"/>
    <x v="117"/>
    <x v="1"/>
    <x v="5"/>
    <x v="5"/>
    <x v="2384"/>
    <x v="2386"/>
    <x v="0"/>
    <x v="78"/>
    <x v="1"/>
    <x v="7"/>
    <x v="50"/>
    <x v="121"/>
    <x v="2"/>
    <x v="7"/>
    <x v="2386"/>
    <x v="2384"/>
  </r>
  <r>
    <x v="2387"/>
    <x v="2387"/>
    <x v="2385"/>
    <x v="60"/>
    <x v="772"/>
    <x v="1"/>
    <x v="0"/>
    <x v="0"/>
    <x v="2385"/>
    <x v="2387"/>
    <x v="0"/>
    <x v="83"/>
    <x v="1"/>
    <x v="7"/>
    <x v="60"/>
    <x v="1717"/>
    <x v="2"/>
    <x v="7"/>
    <x v="2387"/>
    <x v="2385"/>
  </r>
  <r>
    <x v="2388"/>
    <x v="2388"/>
    <x v="2386"/>
    <x v="258"/>
    <x v="1501"/>
    <x v="1"/>
    <x v="0"/>
    <x v="0"/>
    <x v="2386"/>
    <x v="2388"/>
    <x v="0"/>
    <x v="22"/>
    <x v="1"/>
    <x v="7"/>
    <x v="60"/>
    <x v="1718"/>
    <x v="2"/>
    <x v="7"/>
    <x v="2388"/>
    <x v="2386"/>
  </r>
  <r>
    <x v="2389"/>
    <x v="2389"/>
    <x v="2387"/>
    <x v="194"/>
    <x v="134"/>
    <x v="1"/>
    <x v="6"/>
    <x v="3"/>
    <x v="2387"/>
    <x v="2389"/>
    <x v="0"/>
    <x v="29"/>
    <x v="1"/>
    <x v="7"/>
    <x v="50"/>
    <x v="179"/>
    <x v="2"/>
    <x v="7"/>
    <x v="2389"/>
    <x v="2387"/>
  </r>
  <r>
    <x v="2390"/>
    <x v="2390"/>
    <x v="2388"/>
    <x v="345"/>
    <x v="117"/>
    <x v="1"/>
    <x v="2"/>
    <x v="2"/>
    <x v="2388"/>
    <x v="2390"/>
    <x v="0"/>
    <x v="78"/>
    <x v="1"/>
    <x v="7"/>
    <x v="50"/>
    <x v="121"/>
    <x v="2"/>
    <x v="7"/>
    <x v="2390"/>
    <x v="2388"/>
  </r>
  <r>
    <x v="2391"/>
    <x v="2391"/>
    <x v="2389"/>
    <x v="22"/>
    <x v="379"/>
    <x v="1"/>
    <x v="0"/>
    <x v="0"/>
    <x v="2389"/>
    <x v="2391"/>
    <x v="0"/>
    <x v="29"/>
    <x v="1"/>
    <x v="7"/>
    <x v="50"/>
    <x v="380"/>
    <x v="2"/>
    <x v="7"/>
    <x v="2391"/>
    <x v="2389"/>
  </r>
  <r>
    <x v="2392"/>
    <x v="2392"/>
    <x v="2390"/>
    <x v="285"/>
    <x v="117"/>
    <x v="1"/>
    <x v="0"/>
    <x v="0"/>
    <x v="2390"/>
    <x v="2392"/>
    <x v="0"/>
    <x v="78"/>
    <x v="1"/>
    <x v="7"/>
    <x v="50"/>
    <x v="121"/>
    <x v="2"/>
    <x v="7"/>
    <x v="2392"/>
    <x v="2390"/>
  </r>
  <r>
    <x v="2393"/>
    <x v="2393"/>
    <x v="2391"/>
    <x v="57"/>
    <x v="155"/>
    <x v="1"/>
    <x v="0"/>
    <x v="0"/>
    <x v="2391"/>
    <x v="2393"/>
    <x v="0"/>
    <x v="29"/>
    <x v="1"/>
    <x v="7"/>
    <x v="50"/>
    <x v="73"/>
    <x v="2"/>
    <x v="7"/>
    <x v="2393"/>
    <x v="2391"/>
  </r>
  <r>
    <x v="2394"/>
    <x v="2394"/>
    <x v="2392"/>
    <x v="10"/>
    <x v="158"/>
    <x v="1"/>
    <x v="17"/>
    <x v="3"/>
    <x v="2392"/>
    <x v="2394"/>
    <x v="0"/>
    <x v="84"/>
    <x v="1"/>
    <x v="7"/>
    <x v="50"/>
    <x v="1719"/>
    <x v="2"/>
    <x v="7"/>
    <x v="2394"/>
    <x v="2392"/>
  </r>
  <r>
    <x v="2395"/>
    <x v="2395"/>
    <x v="2393"/>
    <x v="287"/>
    <x v="117"/>
    <x v="1"/>
    <x v="0"/>
    <x v="0"/>
    <x v="2393"/>
    <x v="2395"/>
    <x v="0"/>
    <x v="78"/>
    <x v="1"/>
    <x v="7"/>
    <x v="50"/>
    <x v="121"/>
    <x v="2"/>
    <x v="7"/>
    <x v="2395"/>
    <x v="2393"/>
  </r>
  <r>
    <x v="2396"/>
    <x v="2396"/>
    <x v="2394"/>
    <x v="10"/>
    <x v="115"/>
    <x v="1"/>
    <x v="16"/>
    <x v="11"/>
    <x v="2394"/>
    <x v="2396"/>
    <x v="0"/>
    <x v="29"/>
    <x v="1"/>
    <x v="7"/>
    <x v="50"/>
    <x v="119"/>
    <x v="2"/>
    <x v="7"/>
    <x v="2396"/>
    <x v="2394"/>
  </r>
  <r>
    <x v="2397"/>
    <x v="2397"/>
    <x v="2395"/>
    <x v="346"/>
    <x v="117"/>
    <x v="1"/>
    <x v="0"/>
    <x v="0"/>
    <x v="2395"/>
    <x v="2397"/>
    <x v="0"/>
    <x v="78"/>
    <x v="1"/>
    <x v="7"/>
    <x v="50"/>
    <x v="121"/>
    <x v="2"/>
    <x v="7"/>
    <x v="2397"/>
    <x v="2395"/>
  </r>
  <r>
    <x v="2398"/>
    <x v="2398"/>
    <x v="2396"/>
    <x v="23"/>
    <x v="117"/>
    <x v="1"/>
    <x v="0"/>
    <x v="0"/>
    <x v="2396"/>
    <x v="2398"/>
    <x v="0"/>
    <x v="78"/>
    <x v="1"/>
    <x v="7"/>
    <x v="50"/>
    <x v="121"/>
    <x v="2"/>
    <x v="7"/>
    <x v="2398"/>
    <x v="2396"/>
  </r>
  <r>
    <x v="2399"/>
    <x v="2399"/>
    <x v="2397"/>
    <x v="93"/>
    <x v="117"/>
    <x v="1"/>
    <x v="11"/>
    <x v="9"/>
    <x v="2397"/>
    <x v="2399"/>
    <x v="0"/>
    <x v="78"/>
    <x v="1"/>
    <x v="7"/>
    <x v="50"/>
    <x v="121"/>
    <x v="2"/>
    <x v="7"/>
    <x v="2399"/>
    <x v="2397"/>
  </r>
  <r>
    <x v="2400"/>
    <x v="2400"/>
    <x v="2398"/>
    <x v="63"/>
    <x v="117"/>
    <x v="1"/>
    <x v="2"/>
    <x v="2"/>
    <x v="2398"/>
    <x v="2400"/>
    <x v="0"/>
    <x v="78"/>
    <x v="1"/>
    <x v="7"/>
    <x v="50"/>
    <x v="121"/>
    <x v="2"/>
    <x v="7"/>
    <x v="2400"/>
    <x v="2398"/>
  </r>
  <r>
    <x v="2401"/>
    <x v="2401"/>
    <x v="2399"/>
    <x v="89"/>
    <x v="1671"/>
    <x v="2"/>
    <x v="0"/>
    <x v="0"/>
    <x v="2399"/>
    <x v="2401"/>
    <x v="0"/>
    <x v="82"/>
    <x v="1"/>
    <x v="19"/>
    <x v="60"/>
    <x v="1720"/>
    <x v="7"/>
    <x v="19"/>
    <x v="2401"/>
    <x v="2399"/>
  </r>
  <r>
    <x v="2402"/>
    <x v="2402"/>
    <x v="2400"/>
    <x v="14"/>
    <x v="401"/>
    <x v="2"/>
    <x v="0"/>
    <x v="0"/>
    <x v="2400"/>
    <x v="2402"/>
    <x v="0"/>
    <x v="29"/>
    <x v="1"/>
    <x v="19"/>
    <x v="50"/>
    <x v="364"/>
    <x v="7"/>
    <x v="19"/>
    <x v="2402"/>
    <x v="2400"/>
  </r>
  <r>
    <x v="2403"/>
    <x v="2403"/>
    <x v="2401"/>
    <x v="38"/>
    <x v="1672"/>
    <x v="2"/>
    <x v="1"/>
    <x v="1"/>
    <x v="2401"/>
    <x v="2403"/>
    <x v="0"/>
    <x v="8"/>
    <x v="1"/>
    <x v="19"/>
    <x v="123"/>
    <x v="1721"/>
    <x v="7"/>
    <x v="19"/>
    <x v="2403"/>
    <x v="2401"/>
  </r>
  <r>
    <x v="2404"/>
    <x v="2404"/>
    <x v="2402"/>
    <x v="36"/>
    <x v="117"/>
    <x v="2"/>
    <x v="0"/>
    <x v="0"/>
    <x v="2402"/>
    <x v="2404"/>
    <x v="0"/>
    <x v="78"/>
    <x v="1"/>
    <x v="19"/>
    <x v="50"/>
    <x v="121"/>
    <x v="7"/>
    <x v="19"/>
    <x v="2404"/>
    <x v="2402"/>
  </r>
  <r>
    <x v="2405"/>
    <x v="2405"/>
    <x v="2403"/>
    <x v="10"/>
    <x v="1673"/>
    <x v="2"/>
    <x v="0"/>
    <x v="0"/>
    <x v="2403"/>
    <x v="2405"/>
    <x v="0"/>
    <x v="9"/>
    <x v="1"/>
    <x v="19"/>
    <x v="61"/>
    <x v="1722"/>
    <x v="7"/>
    <x v="19"/>
    <x v="2405"/>
    <x v="2403"/>
  </r>
  <r>
    <x v="2406"/>
    <x v="2406"/>
    <x v="2404"/>
    <x v="53"/>
    <x v="1674"/>
    <x v="2"/>
    <x v="0"/>
    <x v="0"/>
    <x v="2404"/>
    <x v="2406"/>
    <x v="0"/>
    <x v="38"/>
    <x v="1"/>
    <x v="19"/>
    <x v="139"/>
    <x v="1723"/>
    <x v="7"/>
    <x v="19"/>
    <x v="2406"/>
    <x v="2404"/>
  </r>
  <r>
    <x v="2407"/>
    <x v="2407"/>
    <x v="2405"/>
    <x v="29"/>
    <x v="1675"/>
    <x v="2"/>
    <x v="0"/>
    <x v="0"/>
    <x v="2405"/>
    <x v="2407"/>
    <x v="0"/>
    <x v="51"/>
    <x v="1"/>
    <x v="19"/>
    <x v="78"/>
    <x v="1724"/>
    <x v="7"/>
    <x v="19"/>
    <x v="2407"/>
    <x v="2405"/>
  </r>
  <r>
    <x v="2408"/>
    <x v="2408"/>
    <x v="2406"/>
    <x v="36"/>
    <x v="134"/>
    <x v="2"/>
    <x v="0"/>
    <x v="0"/>
    <x v="2406"/>
    <x v="2408"/>
    <x v="0"/>
    <x v="84"/>
    <x v="1"/>
    <x v="19"/>
    <x v="50"/>
    <x v="2"/>
    <x v="7"/>
    <x v="19"/>
    <x v="2408"/>
    <x v="2406"/>
  </r>
  <r>
    <x v="2409"/>
    <x v="2409"/>
    <x v="2407"/>
    <x v="31"/>
    <x v="75"/>
    <x v="2"/>
    <x v="0"/>
    <x v="0"/>
    <x v="2407"/>
    <x v="2409"/>
    <x v="0"/>
    <x v="79"/>
    <x v="1"/>
    <x v="19"/>
    <x v="53"/>
    <x v="468"/>
    <x v="7"/>
    <x v="19"/>
    <x v="2409"/>
    <x v="2407"/>
  </r>
  <r>
    <x v="2410"/>
    <x v="2410"/>
    <x v="2408"/>
    <x v="36"/>
    <x v="117"/>
    <x v="2"/>
    <x v="2"/>
    <x v="2"/>
    <x v="2408"/>
    <x v="2410"/>
    <x v="0"/>
    <x v="78"/>
    <x v="1"/>
    <x v="19"/>
    <x v="50"/>
    <x v="121"/>
    <x v="7"/>
    <x v="19"/>
    <x v="2410"/>
    <x v="2408"/>
  </r>
  <r>
    <x v="2411"/>
    <x v="2411"/>
    <x v="2409"/>
    <x v="31"/>
    <x v="118"/>
    <x v="2"/>
    <x v="0"/>
    <x v="0"/>
    <x v="2409"/>
    <x v="2411"/>
    <x v="0"/>
    <x v="83"/>
    <x v="1"/>
    <x v="19"/>
    <x v="60"/>
    <x v="679"/>
    <x v="7"/>
    <x v="19"/>
    <x v="2411"/>
    <x v="2409"/>
  </r>
  <r>
    <x v="2412"/>
    <x v="2412"/>
    <x v="2410"/>
    <x v="6"/>
    <x v="117"/>
    <x v="2"/>
    <x v="6"/>
    <x v="3"/>
    <x v="2410"/>
    <x v="2412"/>
    <x v="0"/>
    <x v="78"/>
    <x v="1"/>
    <x v="19"/>
    <x v="50"/>
    <x v="121"/>
    <x v="7"/>
    <x v="19"/>
    <x v="2412"/>
    <x v="2410"/>
  </r>
  <r>
    <x v="2413"/>
    <x v="2413"/>
    <x v="2411"/>
    <x v="9"/>
    <x v="379"/>
    <x v="2"/>
    <x v="0"/>
    <x v="0"/>
    <x v="2411"/>
    <x v="2413"/>
    <x v="0"/>
    <x v="83"/>
    <x v="1"/>
    <x v="19"/>
    <x v="60"/>
    <x v="1538"/>
    <x v="7"/>
    <x v="19"/>
    <x v="2413"/>
    <x v="2411"/>
  </r>
  <r>
    <x v="2414"/>
    <x v="2414"/>
    <x v="2412"/>
    <x v="36"/>
    <x v="75"/>
    <x v="2"/>
    <x v="0"/>
    <x v="0"/>
    <x v="2412"/>
    <x v="2414"/>
    <x v="0"/>
    <x v="62"/>
    <x v="1"/>
    <x v="19"/>
    <x v="56"/>
    <x v="1725"/>
    <x v="7"/>
    <x v="19"/>
    <x v="2414"/>
    <x v="2412"/>
  </r>
  <r>
    <x v="2415"/>
    <x v="2415"/>
    <x v="2413"/>
    <x v="127"/>
    <x v="400"/>
    <x v="2"/>
    <x v="0"/>
    <x v="0"/>
    <x v="2413"/>
    <x v="2415"/>
    <x v="0"/>
    <x v="79"/>
    <x v="1"/>
    <x v="19"/>
    <x v="60"/>
    <x v="1726"/>
    <x v="7"/>
    <x v="19"/>
    <x v="2415"/>
    <x v="2413"/>
  </r>
  <r>
    <x v="2416"/>
    <x v="2416"/>
    <x v="2414"/>
    <x v="22"/>
    <x v="139"/>
    <x v="2"/>
    <x v="0"/>
    <x v="0"/>
    <x v="2414"/>
    <x v="2416"/>
    <x v="0"/>
    <x v="29"/>
    <x v="1"/>
    <x v="19"/>
    <x v="50"/>
    <x v="144"/>
    <x v="7"/>
    <x v="19"/>
    <x v="2416"/>
    <x v="2414"/>
  </r>
  <r>
    <x v="2417"/>
    <x v="2417"/>
    <x v="2415"/>
    <x v="28"/>
    <x v="117"/>
    <x v="2"/>
    <x v="0"/>
    <x v="0"/>
    <x v="2415"/>
    <x v="2417"/>
    <x v="0"/>
    <x v="78"/>
    <x v="1"/>
    <x v="19"/>
    <x v="50"/>
    <x v="121"/>
    <x v="7"/>
    <x v="19"/>
    <x v="2417"/>
    <x v="2415"/>
  </r>
  <r>
    <x v="2418"/>
    <x v="2418"/>
    <x v="2416"/>
    <x v="31"/>
    <x v="139"/>
    <x v="2"/>
    <x v="0"/>
    <x v="0"/>
    <x v="2416"/>
    <x v="2418"/>
    <x v="0"/>
    <x v="81"/>
    <x v="1"/>
    <x v="19"/>
    <x v="50"/>
    <x v="120"/>
    <x v="7"/>
    <x v="19"/>
    <x v="2418"/>
    <x v="2416"/>
  </r>
  <r>
    <x v="2419"/>
    <x v="2419"/>
    <x v="2417"/>
    <x v="9"/>
    <x v="117"/>
    <x v="2"/>
    <x v="0"/>
    <x v="0"/>
    <x v="2417"/>
    <x v="2419"/>
    <x v="0"/>
    <x v="78"/>
    <x v="1"/>
    <x v="19"/>
    <x v="50"/>
    <x v="121"/>
    <x v="7"/>
    <x v="19"/>
    <x v="2419"/>
    <x v="2417"/>
  </r>
  <r>
    <x v="2420"/>
    <x v="2420"/>
    <x v="2418"/>
    <x v="347"/>
    <x v="1676"/>
    <x v="2"/>
    <x v="0"/>
    <x v="0"/>
    <x v="2418"/>
    <x v="2420"/>
    <x v="0"/>
    <x v="17"/>
    <x v="1"/>
    <x v="19"/>
    <x v="77"/>
    <x v="1727"/>
    <x v="7"/>
    <x v="19"/>
    <x v="2420"/>
    <x v="2418"/>
  </r>
  <r>
    <x v="2421"/>
    <x v="2421"/>
    <x v="2419"/>
    <x v="12"/>
    <x v="116"/>
    <x v="2"/>
    <x v="0"/>
    <x v="0"/>
    <x v="2419"/>
    <x v="2421"/>
    <x v="0"/>
    <x v="29"/>
    <x v="1"/>
    <x v="19"/>
    <x v="50"/>
    <x v="120"/>
    <x v="7"/>
    <x v="19"/>
    <x v="2421"/>
    <x v="2419"/>
  </r>
  <r>
    <x v="2422"/>
    <x v="2422"/>
    <x v="2420"/>
    <x v="2"/>
    <x v="116"/>
    <x v="2"/>
    <x v="0"/>
    <x v="0"/>
    <x v="2420"/>
    <x v="2422"/>
    <x v="0"/>
    <x v="29"/>
    <x v="1"/>
    <x v="19"/>
    <x v="50"/>
    <x v="120"/>
    <x v="7"/>
    <x v="19"/>
    <x v="2422"/>
    <x v="2420"/>
  </r>
  <r>
    <x v="2423"/>
    <x v="2423"/>
    <x v="2421"/>
    <x v="127"/>
    <x v="138"/>
    <x v="2"/>
    <x v="0"/>
    <x v="0"/>
    <x v="2421"/>
    <x v="2423"/>
    <x v="0"/>
    <x v="29"/>
    <x v="1"/>
    <x v="19"/>
    <x v="50"/>
    <x v="1728"/>
    <x v="7"/>
    <x v="19"/>
    <x v="2423"/>
    <x v="2421"/>
  </r>
  <r>
    <x v="2424"/>
    <x v="2424"/>
    <x v="2422"/>
    <x v="31"/>
    <x v="622"/>
    <x v="2"/>
    <x v="0"/>
    <x v="0"/>
    <x v="2422"/>
    <x v="2424"/>
    <x v="0"/>
    <x v="82"/>
    <x v="1"/>
    <x v="19"/>
    <x v="60"/>
    <x v="1729"/>
    <x v="7"/>
    <x v="19"/>
    <x v="2424"/>
    <x v="2422"/>
  </r>
  <r>
    <x v="2425"/>
    <x v="2425"/>
    <x v="2423"/>
    <x v="8"/>
    <x v="116"/>
    <x v="2"/>
    <x v="0"/>
    <x v="0"/>
    <x v="2423"/>
    <x v="2425"/>
    <x v="0"/>
    <x v="29"/>
    <x v="1"/>
    <x v="19"/>
    <x v="50"/>
    <x v="120"/>
    <x v="7"/>
    <x v="19"/>
    <x v="2425"/>
    <x v="2423"/>
  </r>
  <r>
    <x v="2426"/>
    <x v="2426"/>
    <x v="2424"/>
    <x v="22"/>
    <x v="117"/>
    <x v="2"/>
    <x v="0"/>
    <x v="0"/>
    <x v="2424"/>
    <x v="2426"/>
    <x v="0"/>
    <x v="78"/>
    <x v="1"/>
    <x v="19"/>
    <x v="50"/>
    <x v="121"/>
    <x v="7"/>
    <x v="19"/>
    <x v="2426"/>
    <x v="2424"/>
  </r>
  <r>
    <x v="2427"/>
    <x v="2427"/>
    <x v="2425"/>
    <x v="63"/>
    <x v="116"/>
    <x v="2"/>
    <x v="0"/>
    <x v="0"/>
    <x v="2425"/>
    <x v="2427"/>
    <x v="0"/>
    <x v="29"/>
    <x v="1"/>
    <x v="19"/>
    <x v="50"/>
    <x v="120"/>
    <x v="7"/>
    <x v="19"/>
    <x v="2427"/>
    <x v="2425"/>
  </r>
  <r>
    <x v="2428"/>
    <x v="2428"/>
    <x v="2426"/>
    <x v="19"/>
    <x v="116"/>
    <x v="2"/>
    <x v="0"/>
    <x v="0"/>
    <x v="2426"/>
    <x v="2428"/>
    <x v="0"/>
    <x v="29"/>
    <x v="1"/>
    <x v="19"/>
    <x v="50"/>
    <x v="120"/>
    <x v="7"/>
    <x v="19"/>
    <x v="2428"/>
    <x v="2426"/>
  </r>
  <r>
    <x v="2429"/>
    <x v="2429"/>
    <x v="2427"/>
    <x v="348"/>
    <x v="557"/>
    <x v="2"/>
    <x v="10"/>
    <x v="8"/>
    <x v="2427"/>
    <x v="2429"/>
    <x v="0"/>
    <x v="80"/>
    <x v="1"/>
    <x v="19"/>
    <x v="60"/>
    <x v="1730"/>
    <x v="7"/>
    <x v="19"/>
    <x v="2429"/>
    <x v="2427"/>
  </r>
  <r>
    <x v="2430"/>
    <x v="2430"/>
    <x v="2428"/>
    <x v="9"/>
    <x v="577"/>
    <x v="2"/>
    <x v="0"/>
    <x v="0"/>
    <x v="2428"/>
    <x v="2430"/>
    <x v="0"/>
    <x v="84"/>
    <x v="1"/>
    <x v="19"/>
    <x v="60"/>
    <x v="678"/>
    <x v="7"/>
    <x v="19"/>
    <x v="2430"/>
    <x v="2428"/>
  </r>
  <r>
    <x v="2431"/>
    <x v="2431"/>
    <x v="2429"/>
    <x v="57"/>
    <x v="369"/>
    <x v="2"/>
    <x v="0"/>
    <x v="0"/>
    <x v="2429"/>
    <x v="2431"/>
    <x v="0"/>
    <x v="84"/>
    <x v="1"/>
    <x v="19"/>
    <x v="50"/>
    <x v="120"/>
    <x v="7"/>
    <x v="19"/>
    <x v="2431"/>
    <x v="2429"/>
  </r>
  <r>
    <x v="2432"/>
    <x v="2432"/>
    <x v="2430"/>
    <x v="32"/>
    <x v="369"/>
    <x v="2"/>
    <x v="0"/>
    <x v="0"/>
    <x v="2430"/>
    <x v="2432"/>
    <x v="0"/>
    <x v="84"/>
    <x v="1"/>
    <x v="19"/>
    <x v="50"/>
    <x v="120"/>
    <x v="7"/>
    <x v="19"/>
    <x v="2432"/>
    <x v="2430"/>
  </r>
  <r>
    <x v="2433"/>
    <x v="2433"/>
    <x v="2431"/>
    <x v="3"/>
    <x v="117"/>
    <x v="2"/>
    <x v="0"/>
    <x v="0"/>
    <x v="2431"/>
    <x v="2433"/>
    <x v="0"/>
    <x v="78"/>
    <x v="1"/>
    <x v="19"/>
    <x v="50"/>
    <x v="121"/>
    <x v="7"/>
    <x v="19"/>
    <x v="2433"/>
    <x v="2431"/>
  </r>
  <r>
    <x v="2434"/>
    <x v="2434"/>
    <x v="2432"/>
    <x v="22"/>
    <x v="375"/>
    <x v="2"/>
    <x v="0"/>
    <x v="0"/>
    <x v="2432"/>
    <x v="2434"/>
    <x v="0"/>
    <x v="84"/>
    <x v="1"/>
    <x v="19"/>
    <x v="50"/>
    <x v="31"/>
    <x v="7"/>
    <x v="19"/>
    <x v="2434"/>
    <x v="2432"/>
  </r>
  <r>
    <x v="2435"/>
    <x v="2435"/>
    <x v="2433"/>
    <x v="65"/>
    <x v="1677"/>
    <x v="2"/>
    <x v="11"/>
    <x v="9"/>
    <x v="2433"/>
    <x v="2435"/>
    <x v="0"/>
    <x v="80"/>
    <x v="1"/>
    <x v="19"/>
    <x v="50"/>
    <x v="1731"/>
    <x v="7"/>
    <x v="19"/>
    <x v="2435"/>
    <x v="2433"/>
  </r>
  <r>
    <x v="2436"/>
    <x v="2436"/>
    <x v="2434"/>
    <x v="349"/>
    <x v="372"/>
    <x v="2"/>
    <x v="5"/>
    <x v="5"/>
    <x v="2434"/>
    <x v="2436"/>
    <x v="0"/>
    <x v="84"/>
    <x v="1"/>
    <x v="19"/>
    <x v="50"/>
    <x v="377"/>
    <x v="7"/>
    <x v="19"/>
    <x v="2436"/>
    <x v="2434"/>
  </r>
  <r>
    <x v="2437"/>
    <x v="2437"/>
    <x v="2435"/>
    <x v="6"/>
    <x v="117"/>
    <x v="2"/>
    <x v="0"/>
    <x v="0"/>
    <x v="2435"/>
    <x v="2437"/>
    <x v="0"/>
    <x v="78"/>
    <x v="1"/>
    <x v="19"/>
    <x v="50"/>
    <x v="121"/>
    <x v="7"/>
    <x v="19"/>
    <x v="2437"/>
    <x v="2435"/>
  </r>
  <r>
    <x v="2438"/>
    <x v="2438"/>
    <x v="2436"/>
    <x v="36"/>
    <x v="155"/>
    <x v="2"/>
    <x v="0"/>
    <x v="0"/>
    <x v="2436"/>
    <x v="2438"/>
    <x v="0"/>
    <x v="29"/>
    <x v="1"/>
    <x v="19"/>
    <x v="50"/>
    <x v="73"/>
    <x v="7"/>
    <x v="19"/>
    <x v="2438"/>
    <x v="2436"/>
  </r>
  <r>
    <x v="2439"/>
    <x v="2439"/>
    <x v="2437"/>
    <x v="3"/>
    <x v="117"/>
    <x v="2"/>
    <x v="0"/>
    <x v="0"/>
    <x v="2437"/>
    <x v="2439"/>
    <x v="0"/>
    <x v="78"/>
    <x v="1"/>
    <x v="19"/>
    <x v="50"/>
    <x v="121"/>
    <x v="7"/>
    <x v="19"/>
    <x v="2439"/>
    <x v="2437"/>
  </r>
  <r>
    <x v="2440"/>
    <x v="2440"/>
    <x v="2438"/>
    <x v="10"/>
    <x v="115"/>
    <x v="2"/>
    <x v="18"/>
    <x v="3"/>
    <x v="2438"/>
    <x v="2440"/>
    <x v="0"/>
    <x v="84"/>
    <x v="1"/>
    <x v="19"/>
    <x v="50"/>
    <x v="144"/>
    <x v="7"/>
    <x v="19"/>
    <x v="2440"/>
    <x v="2438"/>
  </r>
  <r>
    <x v="2441"/>
    <x v="2441"/>
    <x v="2439"/>
    <x v="51"/>
    <x v="1678"/>
    <x v="0"/>
    <x v="0"/>
    <x v="0"/>
    <x v="2439"/>
    <x v="2441"/>
    <x v="0"/>
    <x v="280"/>
    <x v="0"/>
    <x v="33"/>
    <x v="29"/>
    <x v="1732"/>
    <x v="7"/>
    <x v="33"/>
    <x v="2441"/>
    <x v="2439"/>
  </r>
  <r>
    <x v="2442"/>
    <x v="2442"/>
    <x v="2440"/>
    <x v="95"/>
    <x v="1679"/>
    <x v="0"/>
    <x v="0"/>
    <x v="0"/>
    <x v="2440"/>
    <x v="2442"/>
    <x v="0"/>
    <x v="459"/>
    <x v="0"/>
    <x v="33"/>
    <x v="9"/>
    <x v="925"/>
    <x v="7"/>
    <x v="33"/>
    <x v="2442"/>
    <x v="2440"/>
  </r>
  <r>
    <x v="2443"/>
    <x v="2443"/>
    <x v="2441"/>
    <x v="22"/>
    <x v="1680"/>
    <x v="0"/>
    <x v="0"/>
    <x v="0"/>
    <x v="2441"/>
    <x v="2443"/>
    <x v="0"/>
    <x v="409"/>
    <x v="0"/>
    <x v="33"/>
    <x v="195"/>
    <x v="1733"/>
    <x v="7"/>
    <x v="33"/>
    <x v="2443"/>
    <x v="2441"/>
  </r>
  <r>
    <x v="2444"/>
    <x v="2444"/>
    <x v="2442"/>
    <x v="9"/>
    <x v="1681"/>
    <x v="0"/>
    <x v="0"/>
    <x v="0"/>
    <x v="2442"/>
    <x v="2444"/>
    <x v="0"/>
    <x v="42"/>
    <x v="0"/>
    <x v="33"/>
    <x v="15"/>
    <x v="1734"/>
    <x v="7"/>
    <x v="33"/>
    <x v="2444"/>
    <x v="2442"/>
  </r>
  <r>
    <x v="2445"/>
    <x v="2445"/>
    <x v="2443"/>
    <x v="10"/>
    <x v="1682"/>
    <x v="0"/>
    <x v="0"/>
    <x v="0"/>
    <x v="2443"/>
    <x v="2445"/>
    <x v="0"/>
    <x v="248"/>
    <x v="0"/>
    <x v="33"/>
    <x v="36"/>
    <x v="1623"/>
    <x v="7"/>
    <x v="33"/>
    <x v="2445"/>
    <x v="2443"/>
  </r>
  <r>
    <x v="2446"/>
    <x v="2446"/>
    <x v="2444"/>
    <x v="10"/>
    <x v="1683"/>
    <x v="0"/>
    <x v="0"/>
    <x v="0"/>
    <x v="2444"/>
    <x v="2446"/>
    <x v="0"/>
    <x v="112"/>
    <x v="0"/>
    <x v="33"/>
    <x v="239"/>
    <x v="1735"/>
    <x v="7"/>
    <x v="33"/>
    <x v="2446"/>
    <x v="2444"/>
  </r>
  <r>
    <x v="2447"/>
    <x v="2447"/>
    <x v="2445"/>
    <x v="30"/>
    <x v="1684"/>
    <x v="0"/>
    <x v="0"/>
    <x v="0"/>
    <x v="2445"/>
    <x v="2447"/>
    <x v="0"/>
    <x v="152"/>
    <x v="0"/>
    <x v="33"/>
    <x v="333"/>
    <x v="1736"/>
    <x v="7"/>
    <x v="33"/>
    <x v="2447"/>
    <x v="2445"/>
  </r>
  <r>
    <x v="2448"/>
    <x v="2448"/>
    <x v="2446"/>
    <x v="44"/>
    <x v="357"/>
    <x v="0"/>
    <x v="0"/>
    <x v="0"/>
    <x v="2446"/>
    <x v="2448"/>
    <x v="0"/>
    <x v="82"/>
    <x v="0"/>
    <x v="33"/>
    <x v="29"/>
    <x v="1737"/>
    <x v="7"/>
    <x v="33"/>
    <x v="2448"/>
    <x v="2446"/>
  </r>
  <r>
    <x v="2449"/>
    <x v="2449"/>
    <x v="2447"/>
    <x v="3"/>
    <x v="1685"/>
    <x v="0"/>
    <x v="0"/>
    <x v="0"/>
    <x v="2447"/>
    <x v="2449"/>
    <x v="0"/>
    <x v="148"/>
    <x v="0"/>
    <x v="33"/>
    <x v="29"/>
    <x v="466"/>
    <x v="7"/>
    <x v="33"/>
    <x v="2449"/>
    <x v="2447"/>
  </r>
  <r>
    <x v="2450"/>
    <x v="2450"/>
    <x v="2448"/>
    <x v="36"/>
    <x v="1686"/>
    <x v="0"/>
    <x v="0"/>
    <x v="0"/>
    <x v="2448"/>
    <x v="2450"/>
    <x v="0"/>
    <x v="332"/>
    <x v="0"/>
    <x v="33"/>
    <x v="21"/>
    <x v="1738"/>
    <x v="7"/>
    <x v="33"/>
    <x v="2450"/>
    <x v="2448"/>
  </r>
  <r>
    <x v="2451"/>
    <x v="2451"/>
    <x v="2449"/>
    <x v="3"/>
    <x v="1687"/>
    <x v="0"/>
    <x v="0"/>
    <x v="0"/>
    <x v="2449"/>
    <x v="2451"/>
    <x v="0"/>
    <x v="153"/>
    <x v="0"/>
    <x v="33"/>
    <x v="41"/>
    <x v="1739"/>
    <x v="7"/>
    <x v="33"/>
    <x v="2451"/>
    <x v="2449"/>
  </r>
  <r>
    <x v="2452"/>
    <x v="2452"/>
    <x v="2450"/>
    <x v="20"/>
    <x v="1688"/>
    <x v="0"/>
    <x v="0"/>
    <x v="0"/>
    <x v="2450"/>
    <x v="2452"/>
    <x v="0"/>
    <x v="41"/>
    <x v="0"/>
    <x v="33"/>
    <x v="84"/>
    <x v="1740"/>
    <x v="7"/>
    <x v="33"/>
    <x v="2452"/>
    <x v="2450"/>
  </r>
  <r>
    <x v="2453"/>
    <x v="2453"/>
    <x v="2451"/>
    <x v="9"/>
    <x v="1689"/>
    <x v="0"/>
    <x v="0"/>
    <x v="0"/>
    <x v="2451"/>
    <x v="2453"/>
    <x v="0"/>
    <x v="85"/>
    <x v="0"/>
    <x v="33"/>
    <x v="19"/>
    <x v="3"/>
    <x v="7"/>
    <x v="33"/>
    <x v="2453"/>
    <x v="2451"/>
  </r>
  <r>
    <x v="2454"/>
    <x v="2454"/>
    <x v="2452"/>
    <x v="19"/>
    <x v="1690"/>
    <x v="0"/>
    <x v="0"/>
    <x v="0"/>
    <x v="2452"/>
    <x v="2454"/>
    <x v="0"/>
    <x v="208"/>
    <x v="0"/>
    <x v="33"/>
    <x v="7"/>
    <x v="1741"/>
    <x v="7"/>
    <x v="33"/>
    <x v="2454"/>
    <x v="2452"/>
  </r>
  <r>
    <x v="2455"/>
    <x v="2455"/>
    <x v="2453"/>
    <x v="43"/>
    <x v="1691"/>
    <x v="0"/>
    <x v="0"/>
    <x v="0"/>
    <x v="2453"/>
    <x v="2455"/>
    <x v="0"/>
    <x v="38"/>
    <x v="0"/>
    <x v="33"/>
    <x v="112"/>
    <x v="783"/>
    <x v="7"/>
    <x v="33"/>
    <x v="2455"/>
    <x v="2453"/>
  </r>
  <r>
    <x v="2456"/>
    <x v="2456"/>
    <x v="2454"/>
    <x v="15"/>
    <x v="1692"/>
    <x v="0"/>
    <x v="0"/>
    <x v="0"/>
    <x v="2454"/>
    <x v="2456"/>
    <x v="0"/>
    <x v="85"/>
    <x v="0"/>
    <x v="33"/>
    <x v="141"/>
    <x v="1742"/>
    <x v="7"/>
    <x v="33"/>
    <x v="2456"/>
    <x v="2454"/>
  </r>
  <r>
    <x v="2457"/>
    <x v="2457"/>
    <x v="2455"/>
    <x v="165"/>
    <x v="1693"/>
    <x v="0"/>
    <x v="0"/>
    <x v="0"/>
    <x v="2455"/>
    <x v="2457"/>
    <x v="0"/>
    <x v="204"/>
    <x v="0"/>
    <x v="33"/>
    <x v="21"/>
    <x v="1743"/>
    <x v="7"/>
    <x v="33"/>
    <x v="2457"/>
    <x v="2455"/>
  </r>
  <r>
    <x v="2458"/>
    <x v="2458"/>
    <x v="2456"/>
    <x v="10"/>
    <x v="1603"/>
    <x v="0"/>
    <x v="0"/>
    <x v="0"/>
    <x v="2456"/>
    <x v="2458"/>
    <x v="0"/>
    <x v="144"/>
    <x v="0"/>
    <x v="33"/>
    <x v="5"/>
    <x v="1744"/>
    <x v="7"/>
    <x v="33"/>
    <x v="2458"/>
    <x v="2456"/>
  </r>
  <r>
    <x v="2459"/>
    <x v="2459"/>
    <x v="2457"/>
    <x v="11"/>
    <x v="1694"/>
    <x v="0"/>
    <x v="0"/>
    <x v="0"/>
    <x v="2457"/>
    <x v="2459"/>
    <x v="0"/>
    <x v="460"/>
    <x v="0"/>
    <x v="33"/>
    <x v="21"/>
    <x v="1235"/>
    <x v="7"/>
    <x v="33"/>
    <x v="2459"/>
    <x v="2457"/>
  </r>
  <r>
    <x v="2460"/>
    <x v="2460"/>
    <x v="2458"/>
    <x v="0"/>
    <x v="1695"/>
    <x v="0"/>
    <x v="0"/>
    <x v="0"/>
    <x v="2458"/>
    <x v="2460"/>
    <x v="0"/>
    <x v="32"/>
    <x v="0"/>
    <x v="33"/>
    <x v="7"/>
    <x v="1745"/>
    <x v="7"/>
    <x v="33"/>
    <x v="2460"/>
    <x v="2458"/>
  </r>
  <r>
    <x v="2461"/>
    <x v="2461"/>
    <x v="2459"/>
    <x v="51"/>
    <x v="1696"/>
    <x v="0"/>
    <x v="0"/>
    <x v="0"/>
    <x v="1837"/>
    <x v="2461"/>
    <x v="0"/>
    <x v="48"/>
    <x v="0"/>
    <x v="14"/>
    <x v="3"/>
    <x v="1746"/>
    <x v="4"/>
    <x v="14"/>
    <x v="2461"/>
    <x v="1837"/>
  </r>
  <r>
    <x v="2462"/>
    <x v="2462"/>
    <x v="2460"/>
    <x v="9"/>
    <x v="1697"/>
    <x v="0"/>
    <x v="0"/>
    <x v="0"/>
    <x v="2459"/>
    <x v="2462"/>
    <x v="0"/>
    <x v="248"/>
    <x v="0"/>
    <x v="14"/>
    <x v="38"/>
    <x v="1747"/>
    <x v="4"/>
    <x v="14"/>
    <x v="2462"/>
    <x v="2459"/>
  </r>
  <r>
    <x v="2463"/>
    <x v="2463"/>
    <x v="2461"/>
    <x v="13"/>
    <x v="66"/>
    <x v="0"/>
    <x v="0"/>
    <x v="0"/>
    <x v="2460"/>
    <x v="2463"/>
    <x v="0"/>
    <x v="11"/>
    <x v="0"/>
    <x v="14"/>
    <x v="31"/>
    <x v="1117"/>
    <x v="4"/>
    <x v="14"/>
    <x v="2463"/>
    <x v="2460"/>
  </r>
  <r>
    <x v="2464"/>
    <x v="2464"/>
    <x v="2462"/>
    <x v="13"/>
    <x v="580"/>
    <x v="0"/>
    <x v="5"/>
    <x v="5"/>
    <x v="2461"/>
    <x v="2464"/>
    <x v="0"/>
    <x v="68"/>
    <x v="0"/>
    <x v="14"/>
    <x v="38"/>
    <x v="1237"/>
    <x v="4"/>
    <x v="14"/>
    <x v="2464"/>
    <x v="2461"/>
  </r>
  <r>
    <x v="2465"/>
    <x v="2465"/>
    <x v="2463"/>
    <x v="176"/>
    <x v="1698"/>
    <x v="0"/>
    <x v="0"/>
    <x v="0"/>
    <x v="2462"/>
    <x v="2465"/>
    <x v="0"/>
    <x v="53"/>
    <x v="0"/>
    <x v="14"/>
    <x v="144"/>
    <x v="1105"/>
    <x v="4"/>
    <x v="14"/>
    <x v="2465"/>
    <x v="2462"/>
  </r>
  <r>
    <x v="2466"/>
    <x v="2466"/>
    <x v="2464"/>
    <x v="30"/>
    <x v="911"/>
    <x v="0"/>
    <x v="0"/>
    <x v="0"/>
    <x v="2463"/>
    <x v="2466"/>
    <x v="0"/>
    <x v="47"/>
    <x v="0"/>
    <x v="14"/>
    <x v="8"/>
    <x v="1748"/>
    <x v="4"/>
    <x v="14"/>
    <x v="2466"/>
    <x v="2463"/>
  </r>
  <r>
    <x v="2467"/>
    <x v="2467"/>
    <x v="2465"/>
    <x v="28"/>
    <x v="1699"/>
    <x v="0"/>
    <x v="0"/>
    <x v="0"/>
    <x v="2464"/>
    <x v="2467"/>
    <x v="0"/>
    <x v="68"/>
    <x v="0"/>
    <x v="14"/>
    <x v="17"/>
    <x v="1749"/>
    <x v="4"/>
    <x v="14"/>
    <x v="2467"/>
    <x v="2464"/>
  </r>
  <r>
    <x v="2468"/>
    <x v="2468"/>
    <x v="2466"/>
    <x v="13"/>
    <x v="1700"/>
    <x v="0"/>
    <x v="0"/>
    <x v="0"/>
    <x v="2465"/>
    <x v="2468"/>
    <x v="0"/>
    <x v="6"/>
    <x v="0"/>
    <x v="14"/>
    <x v="13"/>
    <x v="1392"/>
    <x v="4"/>
    <x v="14"/>
    <x v="2468"/>
    <x v="2465"/>
  </r>
  <r>
    <x v="2469"/>
    <x v="2469"/>
    <x v="2467"/>
    <x v="38"/>
    <x v="1701"/>
    <x v="0"/>
    <x v="0"/>
    <x v="0"/>
    <x v="2466"/>
    <x v="2469"/>
    <x v="0"/>
    <x v="5"/>
    <x v="0"/>
    <x v="14"/>
    <x v="35"/>
    <x v="1750"/>
    <x v="4"/>
    <x v="14"/>
    <x v="2469"/>
    <x v="2466"/>
  </r>
  <r>
    <x v="2470"/>
    <x v="2470"/>
    <x v="2468"/>
    <x v="28"/>
    <x v="1702"/>
    <x v="0"/>
    <x v="0"/>
    <x v="0"/>
    <x v="2467"/>
    <x v="2470"/>
    <x v="0"/>
    <x v="17"/>
    <x v="0"/>
    <x v="14"/>
    <x v="33"/>
    <x v="1751"/>
    <x v="4"/>
    <x v="14"/>
    <x v="2470"/>
    <x v="2467"/>
  </r>
  <r>
    <x v="2471"/>
    <x v="2471"/>
    <x v="2469"/>
    <x v="2"/>
    <x v="141"/>
    <x v="0"/>
    <x v="0"/>
    <x v="0"/>
    <x v="2468"/>
    <x v="2471"/>
    <x v="0"/>
    <x v="57"/>
    <x v="0"/>
    <x v="14"/>
    <x v="30"/>
    <x v="1752"/>
    <x v="4"/>
    <x v="14"/>
    <x v="2471"/>
    <x v="2468"/>
  </r>
  <r>
    <x v="2472"/>
    <x v="2472"/>
    <x v="2470"/>
    <x v="51"/>
    <x v="1703"/>
    <x v="0"/>
    <x v="0"/>
    <x v="0"/>
    <x v="2469"/>
    <x v="2472"/>
    <x v="0"/>
    <x v="201"/>
    <x v="0"/>
    <x v="14"/>
    <x v="104"/>
    <x v="276"/>
    <x v="4"/>
    <x v="14"/>
    <x v="2472"/>
    <x v="2469"/>
  </r>
  <r>
    <x v="2473"/>
    <x v="2473"/>
    <x v="2471"/>
    <x v="13"/>
    <x v="41"/>
    <x v="0"/>
    <x v="0"/>
    <x v="0"/>
    <x v="2470"/>
    <x v="2473"/>
    <x v="0"/>
    <x v="5"/>
    <x v="0"/>
    <x v="14"/>
    <x v="8"/>
    <x v="1753"/>
    <x v="4"/>
    <x v="14"/>
    <x v="2473"/>
    <x v="2470"/>
  </r>
  <r>
    <x v="2474"/>
    <x v="2474"/>
    <x v="2472"/>
    <x v="10"/>
    <x v="1704"/>
    <x v="0"/>
    <x v="0"/>
    <x v="0"/>
    <x v="2471"/>
    <x v="2474"/>
    <x v="0"/>
    <x v="44"/>
    <x v="0"/>
    <x v="14"/>
    <x v="8"/>
    <x v="1754"/>
    <x v="4"/>
    <x v="14"/>
    <x v="2474"/>
    <x v="2471"/>
  </r>
  <r>
    <x v="2475"/>
    <x v="2475"/>
    <x v="2473"/>
    <x v="30"/>
    <x v="1705"/>
    <x v="0"/>
    <x v="0"/>
    <x v="0"/>
    <x v="2472"/>
    <x v="2475"/>
    <x v="0"/>
    <x v="75"/>
    <x v="0"/>
    <x v="14"/>
    <x v="2"/>
    <x v="1090"/>
    <x v="4"/>
    <x v="14"/>
    <x v="2475"/>
    <x v="2472"/>
  </r>
  <r>
    <x v="2476"/>
    <x v="2476"/>
    <x v="2474"/>
    <x v="50"/>
    <x v="1706"/>
    <x v="0"/>
    <x v="0"/>
    <x v="0"/>
    <x v="2473"/>
    <x v="2476"/>
    <x v="0"/>
    <x v="165"/>
    <x v="0"/>
    <x v="14"/>
    <x v="2"/>
    <x v="1755"/>
    <x v="4"/>
    <x v="14"/>
    <x v="2476"/>
    <x v="2473"/>
  </r>
  <r>
    <x v="2477"/>
    <x v="823"/>
    <x v="2475"/>
    <x v="47"/>
    <x v="1707"/>
    <x v="0"/>
    <x v="0"/>
    <x v="0"/>
    <x v="2474"/>
    <x v="2477"/>
    <x v="0"/>
    <x v="14"/>
    <x v="0"/>
    <x v="14"/>
    <x v="193"/>
    <x v="1756"/>
    <x v="4"/>
    <x v="14"/>
    <x v="2477"/>
    <x v="2474"/>
  </r>
  <r>
    <x v="2478"/>
    <x v="2477"/>
    <x v="2476"/>
    <x v="6"/>
    <x v="1708"/>
    <x v="0"/>
    <x v="0"/>
    <x v="0"/>
    <x v="2475"/>
    <x v="2478"/>
    <x v="0"/>
    <x v="1"/>
    <x v="0"/>
    <x v="14"/>
    <x v="30"/>
    <x v="1757"/>
    <x v="4"/>
    <x v="14"/>
    <x v="2478"/>
    <x v="2475"/>
  </r>
  <r>
    <x v="2479"/>
    <x v="2478"/>
    <x v="2477"/>
    <x v="43"/>
    <x v="1709"/>
    <x v="0"/>
    <x v="0"/>
    <x v="0"/>
    <x v="2476"/>
    <x v="2479"/>
    <x v="0"/>
    <x v="38"/>
    <x v="0"/>
    <x v="14"/>
    <x v="18"/>
    <x v="1758"/>
    <x v="4"/>
    <x v="14"/>
    <x v="2479"/>
    <x v="2476"/>
  </r>
  <r>
    <x v="2480"/>
    <x v="2479"/>
    <x v="2478"/>
    <x v="13"/>
    <x v="41"/>
    <x v="0"/>
    <x v="0"/>
    <x v="0"/>
    <x v="2477"/>
    <x v="2480"/>
    <x v="0"/>
    <x v="22"/>
    <x v="0"/>
    <x v="14"/>
    <x v="8"/>
    <x v="404"/>
    <x v="4"/>
    <x v="14"/>
    <x v="2480"/>
    <x v="2477"/>
  </r>
  <r>
    <x v="2481"/>
    <x v="2480"/>
    <x v="2479"/>
    <x v="23"/>
    <x v="1710"/>
    <x v="0"/>
    <x v="0"/>
    <x v="0"/>
    <x v="2478"/>
    <x v="2481"/>
    <x v="0"/>
    <x v="195"/>
    <x v="0"/>
    <x v="14"/>
    <x v="40"/>
    <x v="1759"/>
    <x v="4"/>
    <x v="14"/>
    <x v="2481"/>
    <x v="2478"/>
  </r>
  <r>
    <x v="2482"/>
    <x v="2481"/>
    <x v="2480"/>
    <x v="28"/>
    <x v="1099"/>
    <x v="0"/>
    <x v="0"/>
    <x v="0"/>
    <x v="2479"/>
    <x v="2482"/>
    <x v="0"/>
    <x v="20"/>
    <x v="0"/>
    <x v="14"/>
    <x v="8"/>
    <x v="1664"/>
    <x v="4"/>
    <x v="14"/>
    <x v="2482"/>
    <x v="2479"/>
  </r>
  <r>
    <x v="2483"/>
    <x v="2482"/>
    <x v="2481"/>
    <x v="184"/>
    <x v="1711"/>
    <x v="0"/>
    <x v="0"/>
    <x v="0"/>
    <x v="2480"/>
    <x v="2483"/>
    <x v="0"/>
    <x v="10"/>
    <x v="0"/>
    <x v="14"/>
    <x v="35"/>
    <x v="1760"/>
    <x v="4"/>
    <x v="14"/>
    <x v="2483"/>
    <x v="2480"/>
  </r>
  <r>
    <x v="2484"/>
    <x v="2483"/>
    <x v="2482"/>
    <x v="8"/>
    <x v="1712"/>
    <x v="0"/>
    <x v="0"/>
    <x v="0"/>
    <x v="2481"/>
    <x v="2484"/>
    <x v="0"/>
    <x v="240"/>
    <x v="0"/>
    <x v="14"/>
    <x v="17"/>
    <x v="1761"/>
    <x v="4"/>
    <x v="14"/>
    <x v="2484"/>
    <x v="2481"/>
  </r>
  <r>
    <x v="2485"/>
    <x v="2484"/>
    <x v="2483"/>
    <x v="13"/>
    <x v="318"/>
    <x v="0"/>
    <x v="0"/>
    <x v="0"/>
    <x v="2482"/>
    <x v="2485"/>
    <x v="0"/>
    <x v="14"/>
    <x v="0"/>
    <x v="14"/>
    <x v="33"/>
    <x v="1762"/>
    <x v="4"/>
    <x v="14"/>
    <x v="2485"/>
    <x v="2482"/>
  </r>
  <r>
    <x v="2486"/>
    <x v="2485"/>
    <x v="2484"/>
    <x v="43"/>
    <x v="1713"/>
    <x v="0"/>
    <x v="0"/>
    <x v="0"/>
    <x v="2483"/>
    <x v="2486"/>
    <x v="0"/>
    <x v="209"/>
    <x v="0"/>
    <x v="14"/>
    <x v="334"/>
    <x v="1763"/>
    <x v="4"/>
    <x v="14"/>
    <x v="2486"/>
    <x v="2483"/>
  </r>
  <r>
    <x v="2487"/>
    <x v="2486"/>
    <x v="2485"/>
    <x v="15"/>
    <x v="1714"/>
    <x v="0"/>
    <x v="0"/>
    <x v="0"/>
    <x v="2484"/>
    <x v="2487"/>
    <x v="0"/>
    <x v="44"/>
    <x v="0"/>
    <x v="14"/>
    <x v="8"/>
    <x v="1764"/>
    <x v="4"/>
    <x v="14"/>
    <x v="2487"/>
    <x v="2484"/>
  </r>
  <r>
    <x v="2488"/>
    <x v="2487"/>
    <x v="2486"/>
    <x v="9"/>
    <x v="1715"/>
    <x v="0"/>
    <x v="0"/>
    <x v="0"/>
    <x v="2485"/>
    <x v="2488"/>
    <x v="0"/>
    <x v="71"/>
    <x v="0"/>
    <x v="14"/>
    <x v="13"/>
    <x v="1765"/>
    <x v="4"/>
    <x v="14"/>
    <x v="2488"/>
    <x v="2485"/>
  </r>
  <r>
    <x v="2489"/>
    <x v="2488"/>
    <x v="2487"/>
    <x v="8"/>
    <x v="1716"/>
    <x v="0"/>
    <x v="0"/>
    <x v="0"/>
    <x v="2486"/>
    <x v="2489"/>
    <x v="0"/>
    <x v="11"/>
    <x v="0"/>
    <x v="14"/>
    <x v="84"/>
    <x v="1766"/>
    <x v="4"/>
    <x v="14"/>
    <x v="2489"/>
    <x v="2486"/>
  </r>
  <r>
    <x v="2490"/>
    <x v="2489"/>
    <x v="2488"/>
    <x v="2"/>
    <x v="1493"/>
    <x v="0"/>
    <x v="0"/>
    <x v="0"/>
    <x v="2487"/>
    <x v="2490"/>
    <x v="0"/>
    <x v="38"/>
    <x v="0"/>
    <x v="14"/>
    <x v="10"/>
    <x v="1767"/>
    <x v="4"/>
    <x v="14"/>
    <x v="2490"/>
    <x v="2487"/>
  </r>
  <r>
    <x v="2491"/>
    <x v="2490"/>
    <x v="2489"/>
    <x v="2"/>
    <x v="1717"/>
    <x v="0"/>
    <x v="0"/>
    <x v="0"/>
    <x v="2488"/>
    <x v="2491"/>
    <x v="0"/>
    <x v="73"/>
    <x v="0"/>
    <x v="14"/>
    <x v="33"/>
    <x v="1768"/>
    <x v="4"/>
    <x v="14"/>
    <x v="2491"/>
    <x v="2488"/>
  </r>
  <r>
    <x v="2492"/>
    <x v="2491"/>
    <x v="2490"/>
    <x v="20"/>
    <x v="661"/>
    <x v="0"/>
    <x v="0"/>
    <x v="0"/>
    <x v="2489"/>
    <x v="2492"/>
    <x v="0"/>
    <x v="74"/>
    <x v="0"/>
    <x v="14"/>
    <x v="105"/>
    <x v="1769"/>
    <x v="4"/>
    <x v="14"/>
    <x v="2492"/>
    <x v="2489"/>
  </r>
  <r>
    <x v="2493"/>
    <x v="2492"/>
    <x v="2491"/>
    <x v="22"/>
    <x v="1718"/>
    <x v="0"/>
    <x v="0"/>
    <x v="0"/>
    <x v="2490"/>
    <x v="2493"/>
    <x v="0"/>
    <x v="461"/>
    <x v="0"/>
    <x v="14"/>
    <x v="32"/>
    <x v="1770"/>
    <x v="4"/>
    <x v="14"/>
    <x v="2493"/>
    <x v="2490"/>
  </r>
  <r>
    <x v="2494"/>
    <x v="2493"/>
    <x v="2492"/>
    <x v="15"/>
    <x v="1719"/>
    <x v="0"/>
    <x v="0"/>
    <x v="0"/>
    <x v="2491"/>
    <x v="2494"/>
    <x v="0"/>
    <x v="70"/>
    <x v="0"/>
    <x v="14"/>
    <x v="7"/>
    <x v="1771"/>
    <x v="4"/>
    <x v="14"/>
    <x v="2494"/>
    <x v="2491"/>
  </r>
  <r>
    <x v="2495"/>
    <x v="2494"/>
    <x v="2493"/>
    <x v="15"/>
    <x v="1720"/>
    <x v="0"/>
    <x v="0"/>
    <x v="0"/>
    <x v="2492"/>
    <x v="2495"/>
    <x v="0"/>
    <x v="288"/>
    <x v="0"/>
    <x v="14"/>
    <x v="30"/>
    <x v="1475"/>
    <x v="4"/>
    <x v="14"/>
    <x v="2495"/>
    <x v="2492"/>
  </r>
  <r>
    <x v="2496"/>
    <x v="2495"/>
    <x v="2494"/>
    <x v="12"/>
    <x v="44"/>
    <x v="0"/>
    <x v="0"/>
    <x v="0"/>
    <x v="2493"/>
    <x v="2496"/>
    <x v="0"/>
    <x v="73"/>
    <x v="0"/>
    <x v="14"/>
    <x v="8"/>
    <x v="1772"/>
    <x v="4"/>
    <x v="14"/>
    <x v="2496"/>
    <x v="2493"/>
  </r>
  <r>
    <x v="2497"/>
    <x v="2496"/>
    <x v="2495"/>
    <x v="23"/>
    <x v="1721"/>
    <x v="0"/>
    <x v="0"/>
    <x v="0"/>
    <x v="2494"/>
    <x v="2497"/>
    <x v="0"/>
    <x v="66"/>
    <x v="0"/>
    <x v="14"/>
    <x v="40"/>
    <x v="1773"/>
    <x v="4"/>
    <x v="14"/>
    <x v="2497"/>
    <x v="2494"/>
  </r>
  <r>
    <x v="2498"/>
    <x v="2497"/>
    <x v="2496"/>
    <x v="28"/>
    <x v="1722"/>
    <x v="0"/>
    <x v="0"/>
    <x v="0"/>
    <x v="2495"/>
    <x v="2498"/>
    <x v="0"/>
    <x v="9"/>
    <x v="0"/>
    <x v="14"/>
    <x v="6"/>
    <x v="1774"/>
    <x v="4"/>
    <x v="14"/>
    <x v="2498"/>
    <x v="2495"/>
  </r>
  <r>
    <x v="2499"/>
    <x v="2498"/>
    <x v="2497"/>
    <x v="23"/>
    <x v="1723"/>
    <x v="0"/>
    <x v="0"/>
    <x v="0"/>
    <x v="2496"/>
    <x v="2499"/>
    <x v="0"/>
    <x v="203"/>
    <x v="0"/>
    <x v="14"/>
    <x v="195"/>
    <x v="1775"/>
    <x v="4"/>
    <x v="14"/>
    <x v="2499"/>
    <x v="2496"/>
  </r>
  <r>
    <x v="2500"/>
    <x v="2499"/>
    <x v="2498"/>
    <x v="20"/>
    <x v="1724"/>
    <x v="0"/>
    <x v="0"/>
    <x v="0"/>
    <x v="2497"/>
    <x v="2500"/>
    <x v="0"/>
    <x v="60"/>
    <x v="0"/>
    <x v="14"/>
    <x v="40"/>
    <x v="1776"/>
    <x v="4"/>
    <x v="14"/>
    <x v="2500"/>
    <x v="2497"/>
  </r>
  <r>
    <x v="2501"/>
    <x v="2500"/>
    <x v="2499"/>
    <x v="34"/>
    <x v="1725"/>
    <x v="2"/>
    <x v="5"/>
    <x v="5"/>
    <x v="2498"/>
    <x v="2501"/>
    <x v="0"/>
    <x v="63"/>
    <x v="1"/>
    <x v="34"/>
    <x v="56"/>
    <x v="1777"/>
    <x v="7"/>
    <x v="34"/>
    <x v="2501"/>
    <x v="2498"/>
  </r>
  <r>
    <x v="2502"/>
    <x v="2501"/>
    <x v="2500"/>
    <x v="74"/>
    <x v="1726"/>
    <x v="2"/>
    <x v="0"/>
    <x v="0"/>
    <x v="2499"/>
    <x v="2502"/>
    <x v="0"/>
    <x v="81"/>
    <x v="1"/>
    <x v="34"/>
    <x v="50"/>
    <x v="1778"/>
    <x v="7"/>
    <x v="34"/>
    <x v="2502"/>
    <x v="2499"/>
  </r>
  <r>
    <x v="2503"/>
    <x v="2502"/>
    <x v="2501"/>
    <x v="3"/>
    <x v="117"/>
    <x v="2"/>
    <x v="0"/>
    <x v="0"/>
    <x v="2500"/>
    <x v="2503"/>
    <x v="0"/>
    <x v="78"/>
    <x v="1"/>
    <x v="34"/>
    <x v="50"/>
    <x v="121"/>
    <x v="7"/>
    <x v="34"/>
    <x v="2503"/>
    <x v="2500"/>
  </r>
  <r>
    <x v="2504"/>
    <x v="2503"/>
    <x v="2502"/>
    <x v="19"/>
    <x v="117"/>
    <x v="2"/>
    <x v="0"/>
    <x v="0"/>
    <x v="2501"/>
    <x v="2504"/>
    <x v="0"/>
    <x v="78"/>
    <x v="1"/>
    <x v="34"/>
    <x v="50"/>
    <x v="121"/>
    <x v="7"/>
    <x v="34"/>
    <x v="2504"/>
    <x v="2501"/>
  </r>
  <r>
    <x v="2505"/>
    <x v="2504"/>
    <x v="2503"/>
    <x v="39"/>
    <x v="117"/>
    <x v="2"/>
    <x v="0"/>
    <x v="0"/>
    <x v="2502"/>
    <x v="2505"/>
    <x v="0"/>
    <x v="78"/>
    <x v="1"/>
    <x v="34"/>
    <x v="50"/>
    <x v="121"/>
    <x v="7"/>
    <x v="34"/>
    <x v="2505"/>
    <x v="2502"/>
  </r>
  <r>
    <x v="2506"/>
    <x v="2505"/>
    <x v="2504"/>
    <x v="10"/>
    <x v="134"/>
    <x v="2"/>
    <x v="1"/>
    <x v="1"/>
    <x v="2503"/>
    <x v="2506"/>
    <x v="0"/>
    <x v="84"/>
    <x v="1"/>
    <x v="34"/>
    <x v="60"/>
    <x v="2"/>
    <x v="7"/>
    <x v="34"/>
    <x v="2506"/>
    <x v="2503"/>
  </r>
  <r>
    <x v="2507"/>
    <x v="2506"/>
    <x v="2505"/>
    <x v="350"/>
    <x v="117"/>
    <x v="2"/>
    <x v="0"/>
    <x v="0"/>
    <x v="2504"/>
    <x v="2507"/>
    <x v="0"/>
    <x v="78"/>
    <x v="1"/>
    <x v="34"/>
    <x v="50"/>
    <x v="121"/>
    <x v="7"/>
    <x v="34"/>
    <x v="2507"/>
    <x v="2504"/>
  </r>
  <r>
    <x v="2508"/>
    <x v="2507"/>
    <x v="2506"/>
    <x v="22"/>
    <x v="117"/>
    <x v="2"/>
    <x v="0"/>
    <x v="0"/>
    <x v="2505"/>
    <x v="2508"/>
    <x v="0"/>
    <x v="78"/>
    <x v="1"/>
    <x v="34"/>
    <x v="50"/>
    <x v="121"/>
    <x v="7"/>
    <x v="34"/>
    <x v="2508"/>
    <x v="2505"/>
  </r>
  <r>
    <x v="2509"/>
    <x v="2508"/>
    <x v="2507"/>
    <x v="75"/>
    <x v="325"/>
    <x v="2"/>
    <x v="1"/>
    <x v="1"/>
    <x v="2506"/>
    <x v="2509"/>
    <x v="0"/>
    <x v="33"/>
    <x v="1"/>
    <x v="34"/>
    <x v="60"/>
    <x v="669"/>
    <x v="7"/>
    <x v="34"/>
    <x v="2509"/>
    <x v="2506"/>
  </r>
  <r>
    <x v="2510"/>
    <x v="2509"/>
    <x v="2508"/>
    <x v="63"/>
    <x v="735"/>
    <x v="2"/>
    <x v="0"/>
    <x v="0"/>
    <x v="2507"/>
    <x v="2510"/>
    <x v="0"/>
    <x v="84"/>
    <x v="1"/>
    <x v="34"/>
    <x v="50"/>
    <x v="822"/>
    <x v="7"/>
    <x v="34"/>
    <x v="2510"/>
    <x v="2507"/>
  </r>
  <r>
    <x v="2511"/>
    <x v="2510"/>
    <x v="2509"/>
    <x v="57"/>
    <x v="117"/>
    <x v="2"/>
    <x v="1"/>
    <x v="1"/>
    <x v="2508"/>
    <x v="2511"/>
    <x v="0"/>
    <x v="78"/>
    <x v="1"/>
    <x v="34"/>
    <x v="50"/>
    <x v="121"/>
    <x v="7"/>
    <x v="34"/>
    <x v="2511"/>
    <x v="2508"/>
  </r>
  <r>
    <x v="2512"/>
    <x v="2511"/>
    <x v="2510"/>
    <x v="146"/>
    <x v="117"/>
    <x v="2"/>
    <x v="0"/>
    <x v="0"/>
    <x v="2509"/>
    <x v="2512"/>
    <x v="0"/>
    <x v="78"/>
    <x v="1"/>
    <x v="34"/>
    <x v="50"/>
    <x v="121"/>
    <x v="7"/>
    <x v="34"/>
    <x v="2512"/>
    <x v="2509"/>
  </r>
  <r>
    <x v="2513"/>
    <x v="2512"/>
    <x v="2511"/>
    <x v="237"/>
    <x v="117"/>
    <x v="2"/>
    <x v="12"/>
    <x v="3"/>
    <x v="2510"/>
    <x v="2513"/>
    <x v="0"/>
    <x v="78"/>
    <x v="1"/>
    <x v="34"/>
    <x v="50"/>
    <x v="121"/>
    <x v="7"/>
    <x v="34"/>
    <x v="2513"/>
    <x v="2510"/>
  </r>
  <r>
    <x v="2514"/>
    <x v="2513"/>
    <x v="2512"/>
    <x v="14"/>
    <x v="852"/>
    <x v="2"/>
    <x v="0"/>
    <x v="0"/>
    <x v="2511"/>
    <x v="2514"/>
    <x v="0"/>
    <x v="80"/>
    <x v="1"/>
    <x v="34"/>
    <x v="53"/>
    <x v="1779"/>
    <x v="7"/>
    <x v="34"/>
    <x v="2514"/>
    <x v="2511"/>
  </r>
  <r>
    <x v="2515"/>
    <x v="2514"/>
    <x v="2513"/>
    <x v="10"/>
    <x v="1727"/>
    <x v="2"/>
    <x v="0"/>
    <x v="0"/>
    <x v="2512"/>
    <x v="2515"/>
    <x v="0"/>
    <x v="8"/>
    <x v="1"/>
    <x v="34"/>
    <x v="118"/>
    <x v="1780"/>
    <x v="7"/>
    <x v="34"/>
    <x v="2515"/>
    <x v="2512"/>
  </r>
  <r>
    <x v="2516"/>
    <x v="2515"/>
    <x v="2514"/>
    <x v="29"/>
    <x v="117"/>
    <x v="2"/>
    <x v="0"/>
    <x v="0"/>
    <x v="2513"/>
    <x v="2516"/>
    <x v="0"/>
    <x v="78"/>
    <x v="1"/>
    <x v="34"/>
    <x v="50"/>
    <x v="121"/>
    <x v="7"/>
    <x v="34"/>
    <x v="2516"/>
    <x v="2513"/>
  </r>
  <r>
    <x v="2517"/>
    <x v="2516"/>
    <x v="2515"/>
    <x v="102"/>
    <x v="1728"/>
    <x v="2"/>
    <x v="5"/>
    <x v="5"/>
    <x v="2514"/>
    <x v="2517"/>
    <x v="0"/>
    <x v="51"/>
    <x v="1"/>
    <x v="34"/>
    <x v="54"/>
    <x v="1781"/>
    <x v="7"/>
    <x v="34"/>
    <x v="2517"/>
    <x v="2514"/>
  </r>
  <r>
    <x v="2518"/>
    <x v="2517"/>
    <x v="2516"/>
    <x v="10"/>
    <x v="117"/>
    <x v="2"/>
    <x v="0"/>
    <x v="0"/>
    <x v="2515"/>
    <x v="2518"/>
    <x v="0"/>
    <x v="78"/>
    <x v="1"/>
    <x v="34"/>
    <x v="50"/>
    <x v="121"/>
    <x v="7"/>
    <x v="34"/>
    <x v="2518"/>
    <x v="2515"/>
  </r>
  <r>
    <x v="2519"/>
    <x v="2518"/>
    <x v="2517"/>
    <x v="60"/>
    <x v="654"/>
    <x v="2"/>
    <x v="0"/>
    <x v="0"/>
    <x v="2516"/>
    <x v="2519"/>
    <x v="0"/>
    <x v="80"/>
    <x v="1"/>
    <x v="34"/>
    <x v="50"/>
    <x v="1782"/>
    <x v="7"/>
    <x v="34"/>
    <x v="2519"/>
    <x v="2516"/>
  </r>
  <r>
    <x v="2520"/>
    <x v="2519"/>
    <x v="2518"/>
    <x v="57"/>
    <x v="117"/>
    <x v="2"/>
    <x v="0"/>
    <x v="0"/>
    <x v="2517"/>
    <x v="2520"/>
    <x v="0"/>
    <x v="78"/>
    <x v="1"/>
    <x v="34"/>
    <x v="50"/>
    <x v="121"/>
    <x v="7"/>
    <x v="34"/>
    <x v="2520"/>
    <x v="2517"/>
  </r>
  <r>
    <x v="2521"/>
    <x v="2520"/>
    <x v="2519"/>
    <x v="78"/>
    <x v="1729"/>
    <x v="0"/>
    <x v="0"/>
    <x v="0"/>
    <x v="2518"/>
    <x v="2521"/>
    <x v="0"/>
    <x v="462"/>
    <x v="0"/>
    <x v="35"/>
    <x v="15"/>
    <x v="1783"/>
    <x v="4"/>
    <x v="35"/>
    <x v="2521"/>
    <x v="2518"/>
  </r>
  <r>
    <x v="2522"/>
    <x v="2521"/>
    <x v="2520"/>
    <x v="10"/>
    <x v="97"/>
    <x v="0"/>
    <x v="0"/>
    <x v="0"/>
    <x v="2519"/>
    <x v="2522"/>
    <x v="0"/>
    <x v="74"/>
    <x v="0"/>
    <x v="35"/>
    <x v="8"/>
    <x v="1784"/>
    <x v="4"/>
    <x v="35"/>
    <x v="2522"/>
    <x v="2519"/>
  </r>
  <r>
    <x v="2523"/>
    <x v="2522"/>
    <x v="2521"/>
    <x v="42"/>
    <x v="1730"/>
    <x v="0"/>
    <x v="0"/>
    <x v="0"/>
    <x v="2520"/>
    <x v="2523"/>
    <x v="0"/>
    <x v="55"/>
    <x v="0"/>
    <x v="35"/>
    <x v="94"/>
    <x v="1785"/>
    <x v="4"/>
    <x v="35"/>
    <x v="2523"/>
    <x v="2520"/>
  </r>
  <r>
    <x v="2524"/>
    <x v="2523"/>
    <x v="2522"/>
    <x v="51"/>
    <x v="1731"/>
    <x v="0"/>
    <x v="0"/>
    <x v="0"/>
    <x v="2521"/>
    <x v="2524"/>
    <x v="0"/>
    <x v="68"/>
    <x v="0"/>
    <x v="35"/>
    <x v="21"/>
    <x v="1786"/>
    <x v="4"/>
    <x v="35"/>
    <x v="2524"/>
    <x v="2521"/>
  </r>
  <r>
    <x v="2525"/>
    <x v="2524"/>
    <x v="2523"/>
    <x v="6"/>
    <x v="1732"/>
    <x v="0"/>
    <x v="0"/>
    <x v="0"/>
    <x v="2522"/>
    <x v="2525"/>
    <x v="0"/>
    <x v="144"/>
    <x v="0"/>
    <x v="35"/>
    <x v="8"/>
    <x v="1787"/>
    <x v="4"/>
    <x v="35"/>
    <x v="2525"/>
    <x v="2522"/>
  </r>
  <r>
    <x v="2526"/>
    <x v="2525"/>
    <x v="2524"/>
    <x v="23"/>
    <x v="1733"/>
    <x v="0"/>
    <x v="0"/>
    <x v="0"/>
    <x v="2523"/>
    <x v="2526"/>
    <x v="0"/>
    <x v="51"/>
    <x v="0"/>
    <x v="35"/>
    <x v="40"/>
    <x v="1788"/>
    <x v="4"/>
    <x v="35"/>
    <x v="2526"/>
    <x v="2523"/>
  </r>
  <r>
    <x v="2527"/>
    <x v="2526"/>
    <x v="2525"/>
    <x v="23"/>
    <x v="1734"/>
    <x v="0"/>
    <x v="0"/>
    <x v="0"/>
    <x v="2524"/>
    <x v="2527"/>
    <x v="0"/>
    <x v="26"/>
    <x v="0"/>
    <x v="35"/>
    <x v="21"/>
    <x v="212"/>
    <x v="4"/>
    <x v="35"/>
    <x v="2527"/>
    <x v="2524"/>
  </r>
  <r>
    <x v="2528"/>
    <x v="2527"/>
    <x v="2526"/>
    <x v="23"/>
    <x v="1735"/>
    <x v="0"/>
    <x v="1"/>
    <x v="1"/>
    <x v="2525"/>
    <x v="2528"/>
    <x v="0"/>
    <x v="75"/>
    <x v="0"/>
    <x v="35"/>
    <x v="13"/>
    <x v="1789"/>
    <x v="4"/>
    <x v="35"/>
    <x v="2528"/>
    <x v="2525"/>
  </r>
  <r>
    <x v="2529"/>
    <x v="2528"/>
    <x v="2527"/>
    <x v="12"/>
    <x v="1736"/>
    <x v="0"/>
    <x v="0"/>
    <x v="0"/>
    <x v="2526"/>
    <x v="2529"/>
    <x v="0"/>
    <x v="88"/>
    <x v="0"/>
    <x v="35"/>
    <x v="3"/>
    <x v="1790"/>
    <x v="4"/>
    <x v="35"/>
    <x v="2529"/>
    <x v="2526"/>
  </r>
  <r>
    <x v="2530"/>
    <x v="2529"/>
    <x v="2528"/>
    <x v="115"/>
    <x v="1737"/>
    <x v="0"/>
    <x v="0"/>
    <x v="0"/>
    <x v="2527"/>
    <x v="2530"/>
    <x v="0"/>
    <x v="53"/>
    <x v="0"/>
    <x v="35"/>
    <x v="8"/>
    <x v="1791"/>
    <x v="4"/>
    <x v="35"/>
    <x v="2530"/>
    <x v="2527"/>
  </r>
  <r>
    <x v="2531"/>
    <x v="2530"/>
    <x v="2529"/>
    <x v="37"/>
    <x v="1733"/>
    <x v="0"/>
    <x v="0"/>
    <x v="0"/>
    <x v="2528"/>
    <x v="2531"/>
    <x v="0"/>
    <x v="42"/>
    <x v="0"/>
    <x v="35"/>
    <x v="8"/>
    <x v="1792"/>
    <x v="4"/>
    <x v="35"/>
    <x v="2531"/>
    <x v="2528"/>
  </r>
  <r>
    <x v="2532"/>
    <x v="2531"/>
    <x v="2530"/>
    <x v="23"/>
    <x v="1738"/>
    <x v="0"/>
    <x v="0"/>
    <x v="0"/>
    <x v="2529"/>
    <x v="2532"/>
    <x v="0"/>
    <x v="65"/>
    <x v="0"/>
    <x v="35"/>
    <x v="9"/>
    <x v="1793"/>
    <x v="4"/>
    <x v="35"/>
    <x v="2532"/>
    <x v="2529"/>
  </r>
  <r>
    <x v="2533"/>
    <x v="2532"/>
    <x v="2531"/>
    <x v="51"/>
    <x v="1739"/>
    <x v="0"/>
    <x v="0"/>
    <x v="0"/>
    <x v="2530"/>
    <x v="2533"/>
    <x v="0"/>
    <x v="327"/>
    <x v="0"/>
    <x v="35"/>
    <x v="38"/>
    <x v="772"/>
    <x v="4"/>
    <x v="35"/>
    <x v="2533"/>
    <x v="2530"/>
  </r>
  <r>
    <x v="2534"/>
    <x v="2533"/>
    <x v="2532"/>
    <x v="13"/>
    <x v="1740"/>
    <x v="0"/>
    <x v="0"/>
    <x v="0"/>
    <x v="2531"/>
    <x v="2534"/>
    <x v="0"/>
    <x v="25"/>
    <x v="0"/>
    <x v="35"/>
    <x v="2"/>
    <x v="1794"/>
    <x v="4"/>
    <x v="35"/>
    <x v="2534"/>
    <x v="2531"/>
  </r>
  <r>
    <x v="2535"/>
    <x v="2534"/>
    <x v="2533"/>
    <x v="22"/>
    <x v="1741"/>
    <x v="0"/>
    <x v="0"/>
    <x v="0"/>
    <x v="2532"/>
    <x v="2535"/>
    <x v="0"/>
    <x v="76"/>
    <x v="0"/>
    <x v="35"/>
    <x v="3"/>
    <x v="1795"/>
    <x v="4"/>
    <x v="35"/>
    <x v="2535"/>
    <x v="2532"/>
  </r>
  <r>
    <x v="2536"/>
    <x v="2535"/>
    <x v="2534"/>
    <x v="251"/>
    <x v="792"/>
    <x v="0"/>
    <x v="0"/>
    <x v="0"/>
    <x v="2533"/>
    <x v="2536"/>
    <x v="0"/>
    <x v="80"/>
    <x v="0"/>
    <x v="35"/>
    <x v="31"/>
    <x v="1796"/>
    <x v="4"/>
    <x v="35"/>
    <x v="2536"/>
    <x v="2533"/>
  </r>
  <r>
    <x v="2537"/>
    <x v="2536"/>
    <x v="2535"/>
    <x v="28"/>
    <x v="1742"/>
    <x v="0"/>
    <x v="0"/>
    <x v="0"/>
    <x v="2534"/>
    <x v="2537"/>
    <x v="0"/>
    <x v="202"/>
    <x v="0"/>
    <x v="35"/>
    <x v="5"/>
    <x v="101"/>
    <x v="4"/>
    <x v="35"/>
    <x v="2537"/>
    <x v="2534"/>
  </r>
  <r>
    <x v="2538"/>
    <x v="2537"/>
    <x v="2536"/>
    <x v="102"/>
    <x v="1743"/>
    <x v="0"/>
    <x v="0"/>
    <x v="0"/>
    <x v="2535"/>
    <x v="2538"/>
    <x v="0"/>
    <x v="333"/>
    <x v="0"/>
    <x v="35"/>
    <x v="40"/>
    <x v="1797"/>
    <x v="4"/>
    <x v="35"/>
    <x v="2538"/>
    <x v="2535"/>
  </r>
  <r>
    <x v="2539"/>
    <x v="2538"/>
    <x v="2537"/>
    <x v="3"/>
    <x v="1744"/>
    <x v="0"/>
    <x v="0"/>
    <x v="0"/>
    <x v="2536"/>
    <x v="2539"/>
    <x v="0"/>
    <x v="211"/>
    <x v="0"/>
    <x v="35"/>
    <x v="8"/>
    <x v="1798"/>
    <x v="4"/>
    <x v="35"/>
    <x v="2539"/>
    <x v="2536"/>
  </r>
  <r>
    <x v="2540"/>
    <x v="2539"/>
    <x v="2538"/>
    <x v="30"/>
    <x v="1745"/>
    <x v="0"/>
    <x v="0"/>
    <x v="0"/>
    <x v="2537"/>
    <x v="2540"/>
    <x v="0"/>
    <x v="74"/>
    <x v="0"/>
    <x v="35"/>
    <x v="33"/>
    <x v="1799"/>
    <x v="4"/>
    <x v="35"/>
    <x v="2540"/>
    <x v="2537"/>
  </r>
  <r>
    <x v="2541"/>
    <x v="2540"/>
    <x v="2539"/>
    <x v="8"/>
    <x v="1746"/>
    <x v="0"/>
    <x v="1"/>
    <x v="1"/>
    <x v="2538"/>
    <x v="2541"/>
    <x v="0"/>
    <x v="287"/>
    <x v="0"/>
    <x v="35"/>
    <x v="13"/>
    <x v="35"/>
    <x v="4"/>
    <x v="35"/>
    <x v="2541"/>
    <x v="2538"/>
  </r>
  <r>
    <x v="2542"/>
    <x v="2541"/>
    <x v="2540"/>
    <x v="176"/>
    <x v="1747"/>
    <x v="0"/>
    <x v="0"/>
    <x v="0"/>
    <x v="2539"/>
    <x v="2542"/>
    <x v="0"/>
    <x v="62"/>
    <x v="0"/>
    <x v="35"/>
    <x v="3"/>
    <x v="1800"/>
    <x v="4"/>
    <x v="35"/>
    <x v="2542"/>
    <x v="2539"/>
  </r>
  <r>
    <x v="2543"/>
    <x v="2542"/>
    <x v="2541"/>
    <x v="49"/>
    <x v="1748"/>
    <x v="0"/>
    <x v="0"/>
    <x v="0"/>
    <x v="2540"/>
    <x v="2543"/>
    <x v="0"/>
    <x v="62"/>
    <x v="0"/>
    <x v="35"/>
    <x v="94"/>
    <x v="1801"/>
    <x v="4"/>
    <x v="35"/>
    <x v="2543"/>
    <x v="2540"/>
  </r>
  <r>
    <x v="2544"/>
    <x v="2543"/>
    <x v="2542"/>
    <x v="10"/>
    <x v="1749"/>
    <x v="0"/>
    <x v="0"/>
    <x v="0"/>
    <x v="2541"/>
    <x v="2544"/>
    <x v="0"/>
    <x v="7"/>
    <x v="0"/>
    <x v="35"/>
    <x v="7"/>
    <x v="1802"/>
    <x v="4"/>
    <x v="35"/>
    <x v="2544"/>
    <x v="2541"/>
  </r>
  <r>
    <x v="2545"/>
    <x v="2544"/>
    <x v="2543"/>
    <x v="13"/>
    <x v="1750"/>
    <x v="0"/>
    <x v="0"/>
    <x v="0"/>
    <x v="2542"/>
    <x v="2545"/>
    <x v="0"/>
    <x v="42"/>
    <x v="0"/>
    <x v="35"/>
    <x v="228"/>
    <x v="1803"/>
    <x v="4"/>
    <x v="35"/>
    <x v="2545"/>
    <x v="2542"/>
  </r>
  <r>
    <x v="2546"/>
    <x v="2545"/>
    <x v="2544"/>
    <x v="8"/>
    <x v="1751"/>
    <x v="0"/>
    <x v="0"/>
    <x v="0"/>
    <x v="2543"/>
    <x v="2546"/>
    <x v="0"/>
    <x v="71"/>
    <x v="0"/>
    <x v="35"/>
    <x v="20"/>
    <x v="1804"/>
    <x v="4"/>
    <x v="35"/>
    <x v="2546"/>
    <x v="2543"/>
  </r>
  <r>
    <x v="2547"/>
    <x v="2546"/>
    <x v="2545"/>
    <x v="62"/>
    <x v="1752"/>
    <x v="0"/>
    <x v="0"/>
    <x v="0"/>
    <x v="2544"/>
    <x v="2547"/>
    <x v="0"/>
    <x v="179"/>
    <x v="0"/>
    <x v="35"/>
    <x v="28"/>
    <x v="1805"/>
    <x v="4"/>
    <x v="35"/>
    <x v="2547"/>
    <x v="2544"/>
  </r>
  <r>
    <x v="2548"/>
    <x v="2547"/>
    <x v="2546"/>
    <x v="12"/>
    <x v="1753"/>
    <x v="0"/>
    <x v="6"/>
    <x v="3"/>
    <x v="2545"/>
    <x v="2548"/>
    <x v="0"/>
    <x v="77"/>
    <x v="0"/>
    <x v="35"/>
    <x v="21"/>
    <x v="1806"/>
    <x v="4"/>
    <x v="35"/>
    <x v="2548"/>
    <x v="2545"/>
  </r>
  <r>
    <x v="2549"/>
    <x v="2548"/>
    <x v="2547"/>
    <x v="351"/>
    <x v="1516"/>
    <x v="0"/>
    <x v="1"/>
    <x v="1"/>
    <x v="2546"/>
    <x v="2549"/>
    <x v="0"/>
    <x v="77"/>
    <x v="0"/>
    <x v="35"/>
    <x v="33"/>
    <x v="1807"/>
    <x v="4"/>
    <x v="35"/>
    <x v="2549"/>
    <x v="2546"/>
  </r>
  <r>
    <x v="2550"/>
    <x v="2549"/>
    <x v="2548"/>
    <x v="115"/>
    <x v="1754"/>
    <x v="0"/>
    <x v="0"/>
    <x v="0"/>
    <x v="2547"/>
    <x v="2550"/>
    <x v="0"/>
    <x v="3"/>
    <x v="0"/>
    <x v="35"/>
    <x v="7"/>
    <x v="1808"/>
    <x v="4"/>
    <x v="35"/>
    <x v="2550"/>
    <x v="2547"/>
  </r>
  <r>
    <x v="2551"/>
    <x v="2550"/>
    <x v="2549"/>
    <x v="352"/>
    <x v="1755"/>
    <x v="0"/>
    <x v="0"/>
    <x v="0"/>
    <x v="2548"/>
    <x v="2551"/>
    <x v="0"/>
    <x v="66"/>
    <x v="0"/>
    <x v="35"/>
    <x v="33"/>
    <x v="1809"/>
    <x v="4"/>
    <x v="35"/>
    <x v="2551"/>
    <x v="2548"/>
  </r>
  <r>
    <x v="2552"/>
    <x v="2551"/>
    <x v="2550"/>
    <x v="9"/>
    <x v="1756"/>
    <x v="0"/>
    <x v="0"/>
    <x v="0"/>
    <x v="2549"/>
    <x v="2552"/>
    <x v="0"/>
    <x v="59"/>
    <x v="0"/>
    <x v="35"/>
    <x v="13"/>
    <x v="1810"/>
    <x v="4"/>
    <x v="35"/>
    <x v="2552"/>
    <x v="2549"/>
  </r>
  <r>
    <x v="2553"/>
    <x v="2552"/>
    <x v="2551"/>
    <x v="15"/>
    <x v="1757"/>
    <x v="0"/>
    <x v="0"/>
    <x v="0"/>
    <x v="2550"/>
    <x v="2553"/>
    <x v="0"/>
    <x v="65"/>
    <x v="0"/>
    <x v="35"/>
    <x v="94"/>
    <x v="1811"/>
    <x v="4"/>
    <x v="35"/>
    <x v="2553"/>
    <x v="2550"/>
  </r>
  <r>
    <x v="2554"/>
    <x v="2553"/>
    <x v="2552"/>
    <x v="9"/>
    <x v="1758"/>
    <x v="0"/>
    <x v="0"/>
    <x v="0"/>
    <x v="2551"/>
    <x v="2554"/>
    <x v="0"/>
    <x v="85"/>
    <x v="0"/>
    <x v="35"/>
    <x v="4"/>
    <x v="1812"/>
    <x v="4"/>
    <x v="35"/>
    <x v="2554"/>
    <x v="2551"/>
  </r>
  <r>
    <x v="2555"/>
    <x v="2554"/>
    <x v="2553"/>
    <x v="13"/>
    <x v="1759"/>
    <x v="0"/>
    <x v="0"/>
    <x v="0"/>
    <x v="2552"/>
    <x v="2555"/>
    <x v="0"/>
    <x v="2"/>
    <x v="0"/>
    <x v="35"/>
    <x v="13"/>
    <x v="1813"/>
    <x v="4"/>
    <x v="35"/>
    <x v="2555"/>
    <x v="2552"/>
  </r>
  <r>
    <x v="2556"/>
    <x v="2555"/>
    <x v="2554"/>
    <x v="353"/>
    <x v="1760"/>
    <x v="0"/>
    <x v="0"/>
    <x v="0"/>
    <x v="2553"/>
    <x v="2556"/>
    <x v="0"/>
    <x v="69"/>
    <x v="0"/>
    <x v="35"/>
    <x v="6"/>
    <x v="1814"/>
    <x v="4"/>
    <x v="35"/>
    <x v="2556"/>
    <x v="2553"/>
  </r>
  <r>
    <x v="2557"/>
    <x v="2556"/>
    <x v="2555"/>
    <x v="42"/>
    <x v="1761"/>
    <x v="0"/>
    <x v="1"/>
    <x v="1"/>
    <x v="2554"/>
    <x v="2557"/>
    <x v="0"/>
    <x v="17"/>
    <x v="0"/>
    <x v="35"/>
    <x v="90"/>
    <x v="1815"/>
    <x v="4"/>
    <x v="35"/>
    <x v="2557"/>
    <x v="2554"/>
  </r>
  <r>
    <x v="2558"/>
    <x v="2557"/>
    <x v="2556"/>
    <x v="21"/>
    <x v="1762"/>
    <x v="0"/>
    <x v="2"/>
    <x v="2"/>
    <x v="2555"/>
    <x v="2558"/>
    <x v="0"/>
    <x v="59"/>
    <x v="0"/>
    <x v="35"/>
    <x v="15"/>
    <x v="1816"/>
    <x v="4"/>
    <x v="35"/>
    <x v="2558"/>
    <x v="2555"/>
  </r>
  <r>
    <x v="2559"/>
    <x v="2558"/>
    <x v="2557"/>
    <x v="134"/>
    <x v="1763"/>
    <x v="0"/>
    <x v="0"/>
    <x v="0"/>
    <x v="2556"/>
    <x v="2559"/>
    <x v="0"/>
    <x v="20"/>
    <x v="0"/>
    <x v="35"/>
    <x v="38"/>
    <x v="1817"/>
    <x v="4"/>
    <x v="35"/>
    <x v="2559"/>
    <x v="2556"/>
  </r>
  <r>
    <x v="2560"/>
    <x v="2559"/>
    <x v="2558"/>
    <x v="9"/>
    <x v="1764"/>
    <x v="0"/>
    <x v="1"/>
    <x v="1"/>
    <x v="2557"/>
    <x v="2560"/>
    <x v="0"/>
    <x v="64"/>
    <x v="0"/>
    <x v="35"/>
    <x v="8"/>
    <x v="1818"/>
    <x v="4"/>
    <x v="35"/>
    <x v="2560"/>
    <x v="2557"/>
  </r>
  <r>
    <x v="2561"/>
    <x v="2560"/>
    <x v="2559"/>
    <x v="57"/>
    <x v="117"/>
    <x v="1"/>
    <x v="5"/>
    <x v="5"/>
    <x v="2558"/>
    <x v="2561"/>
    <x v="0"/>
    <x v="78"/>
    <x v="1"/>
    <x v="19"/>
    <x v="50"/>
    <x v="121"/>
    <x v="7"/>
    <x v="19"/>
    <x v="2561"/>
    <x v="2558"/>
  </r>
  <r>
    <x v="2562"/>
    <x v="2561"/>
    <x v="2560"/>
    <x v="3"/>
    <x v="735"/>
    <x v="1"/>
    <x v="12"/>
    <x v="3"/>
    <x v="2559"/>
    <x v="2562"/>
    <x v="0"/>
    <x v="83"/>
    <x v="1"/>
    <x v="19"/>
    <x v="60"/>
    <x v="380"/>
    <x v="7"/>
    <x v="19"/>
    <x v="2562"/>
    <x v="2559"/>
  </r>
  <r>
    <x v="2563"/>
    <x v="2562"/>
    <x v="2561"/>
    <x v="22"/>
    <x v="117"/>
    <x v="1"/>
    <x v="0"/>
    <x v="0"/>
    <x v="2560"/>
    <x v="2563"/>
    <x v="0"/>
    <x v="78"/>
    <x v="1"/>
    <x v="19"/>
    <x v="50"/>
    <x v="121"/>
    <x v="7"/>
    <x v="19"/>
    <x v="2563"/>
    <x v="2560"/>
  </r>
  <r>
    <x v="2564"/>
    <x v="2563"/>
    <x v="2562"/>
    <x v="79"/>
    <x v="117"/>
    <x v="1"/>
    <x v="5"/>
    <x v="5"/>
    <x v="2561"/>
    <x v="2564"/>
    <x v="0"/>
    <x v="78"/>
    <x v="1"/>
    <x v="19"/>
    <x v="50"/>
    <x v="121"/>
    <x v="7"/>
    <x v="19"/>
    <x v="2564"/>
    <x v="2561"/>
  </r>
  <r>
    <x v="2565"/>
    <x v="2564"/>
    <x v="2563"/>
    <x v="3"/>
    <x v="173"/>
    <x v="1"/>
    <x v="0"/>
    <x v="0"/>
    <x v="2562"/>
    <x v="2565"/>
    <x v="0"/>
    <x v="29"/>
    <x v="1"/>
    <x v="19"/>
    <x v="60"/>
    <x v="101"/>
    <x v="7"/>
    <x v="19"/>
    <x v="2565"/>
    <x v="2562"/>
  </r>
  <r>
    <x v="2566"/>
    <x v="2565"/>
    <x v="2564"/>
    <x v="19"/>
    <x v="117"/>
    <x v="1"/>
    <x v="0"/>
    <x v="0"/>
    <x v="2563"/>
    <x v="2566"/>
    <x v="0"/>
    <x v="78"/>
    <x v="1"/>
    <x v="19"/>
    <x v="50"/>
    <x v="121"/>
    <x v="7"/>
    <x v="19"/>
    <x v="2566"/>
    <x v="2563"/>
  </r>
  <r>
    <x v="2567"/>
    <x v="2566"/>
    <x v="2565"/>
    <x v="101"/>
    <x v="678"/>
    <x v="1"/>
    <x v="0"/>
    <x v="0"/>
    <x v="2564"/>
    <x v="2567"/>
    <x v="0"/>
    <x v="84"/>
    <x v="1"/>
    <x v="19"/>
    <x v="50"/>
    <x v="88"/>
    <x v="7"/>
    <x v="19"/>
    <x v="2567"/>
    <x v="2564"/>
  </r>
  <r>
    <x v="2568"/>
    <x v="2567"/>
    <x v="2566"/>
    <x v="3"/>
    <x v="155"/>
    <x v="1"/>
    <x v="1"/>
    <x v="1"/>
    <x v="2565"/>
    <x v="2568"/>
    <x v="0"/>
    <x v="29"/>
    <x v="1"/>
    <x v="19"/>
    <x v="60"/>
    <x v="73"/>
    <x v="7"/>
    <x v="19"/>
    <x v="2568"/>
    <x v="2565"/>
  </r>
  <r>
    <x v="2569"/>
    <x v="2568"/>
    <x v="2567"/>
    <x v="115"/>
    <x v="1011"/>
    <x v="1"/>
    <x v="0"/>
    <x v="0"/>
    <x v="2566"/>
    <x v="2569"/>
    <x v="0"/>
    <x v="84"/>
    <x v="1"/>
    <x v="19"/>
    <x v="53"/>
    <x v="1819"/>
    <x v="7"/>
    <x v="19"/>
    <x v="2569"/>
    <x v="2566"/>
  </r>
  <r>
    <x v="2570"/>
    <x v="2569"/>
    <x v="2568"/>
    <x v="39"/>
    <x v="1765"/>
    <x v="1"/>
    <x v="0"/>
    <x v="0"/>
    <x v="2567"/>
    <x v="2570"/>
    <x v="0"/>
    <x v="84"/>
    <x v="1"/>
    <x v="19"/>
    <x v="60"/>
    <x v="1820"/>
    <x v="7"/>
    <x v="19"/>
    <x v="2570"/>
    <x v="2567"/>
  </r>
  <r>
    <x v="2571"/>
    <x v="2570"/>
    <x v="2569"/>
    <x v="57"/>
    <x v="156"/>
    <x v="1"/>
    <x v="2"/>
    <x v="2"/>
    <x v="2568"/>
    <x v="2571"/>
    <x v="0"/>
    <x v="80"/>
    <x v="1"/>
    <x v="19"/>
    <x v="50"/>
    <x v="368"/>
    <x v="7"/>
    <x v="19"/>
    <x v="2571"/>
    <x v="2568"/>
  </r>
  <r>
    <x v="2572"/>
    <x v="2571"/>
    <x v="2570"/>
    <x v="11"/>
    <x v="117"/>
    <x v="1"/>
    <x v="0"/>
    <x v="0"/>
    <x v="2569"/>
    <x v="2572"/>
    <x v="0"/>
    <x v="78"/>
    <x v="1"/>
    <x v="19"/>
    <x v="50"/>
    <x v="121"/>
    <x v="7"/>
    <x v="19"/>
    <x v="2572"/>
    <x v="2569"/>
  </r>
  <r>
    <x v="2573"/>
    <x v="2572"/>
    <x v="2571"/>
    <x v="6"/>
    <x v="117"/>
    <x v="1"/>
    <x v="0"/>
    <x v="0"/>
    <x v="2570"/>
    <x v="2573"/>
    <x v="0"/>
    <x v="78"/>
    <x v="1"/>
    <x v="19"/>
    <x v="50"/>
    <x v="121"/>
    <x v="7"/>
    <x v="19"/>
    <x v="2573"/>
    <x v="2570"/>
  </r>
  <r>
    <x v="2574"/>
    <x v="2573"/>
    <x v="2572"/>
    <x v="3"/>
    <x v="117"/>
    <x v="1"/>
    <x v="0"/>
    <x v="0"/>
    <x v="2571"/>
    <x v="2574"/>
    <x v="0"/>
    <x v="78"/>
    <x v="1"/>
    <x v="19"/>
    <x v="50"/>
    <x v="121"/>
    <x v="7"/>
    <x v="19"/>
    <x v="2574"/>
    <x v="2571"/>
  </r>
  <r>
    <x v="2575"/>
    <x v="2574"/>
    <x v="2573"/>
    <x v="94"/>
    <x v="117"/>
    <x v="1"/>
    <x v="0"/>
    <x v="0"/>
    <x v="2572"/>
    <x v="2575"/>
    <x v="0"/>
    <x v="78"/>
    <x v="1"/>
    <x v="19"/>
    <x v="50"/>
    <x v="121"/>
    <x v="7"/>
    <x v="19"/>
    <x v="2575"/>
    <x v="2572"/>
  </r>
  <r>
    <x v="2576"/>
    <x v="2575"/>
    <x v="2574"/>
    <x v="3"/>
    <x v="117"/>
    <x v="1"/>
    <x v="0"/>
    <x v="0"/>
    <x v="2573"/>
    <x v="2576"/>
    <x v="0"/>
    <x v="78"/>
    <x v="1"/>
    <x v="19"/>
    <x v="50"/>
    <x v="121"/>
    <x v="7"/>
    <x v="19"/>
    <x v="2576"/>
    <x v="2573"/>
  </r>
  <r>
    <x v="2577"/>
    <x v="2576"/>
    <x v="2575"/>
    <x v="36"/>
    <x v="117"/>
    <x v="1"/>
    <x v="0"/>
    <x v="0"/>
    <x v="2574"/>
    <x v="2577"/>
    <x v="0"/>
    <x v="78"/>
    <x v="1"/>
    <x v="19"/>
    <x v="50"/>
    <x v="121"/>
    <x v="7"/>
    <x v="19"/>
    <x v="2577"/>
    <x v="2574"/>
  </r>
  <r>
    <x v="2578"/>
    <x v="2577"/>
    <x v="2576"/>
    <x v="12"/>
    <x v="117"/>
    <x v="1"/>
    <x v="0"/>
    <x v="0"/>
    <x v="2575"/>
    <x v="2578"/>
    <x v="0"/>
    <x v="78"/>
    <x v="1"/>
    <x v="19"/>
    <x v="50"/>
    <x v="121"/>
    <x v="7"/>
    <x v="19"/>
    <x v="2578"/>
    <x v="2575"/>
  </r>
  <r>
    <x v="2579"/>
    <x v="2578"/>
    <x v="2577"/>
    <x v="61"/>
    <x v="1766"/>
    <x v="1"/>
    <x v="0"/>
    <x v="0"/>
    <x v="2576"/>
    <x v="2579"/>
    <x v="0"/>
    <x v="8"/>
    <x v="1"/>
    <x v="19"/>
    <x v="50"/>
    <x v="1821"/>
    <x v="7"/>
    <x v="19"/>
    <x v="2579"/>
    <x v="2576"/>
  </r>
  <r>
    <x v="2580"/>
    <x v="2579"/>
    <x v="2578"/>
    <x v="0"/>
    <x v="152"/>
    <x v="1"/>
    <x v="0"/>
    <x v="0"/>
    <x v="2577"/>
    <x v="2580"/>
    <x v="0"/>
    <x v="84"/>
    <x v="1"/>
    <x v="19"/>
    <x v="60"/>
    <x v="156"/>
    <x v="7"/>
    <x v="19"/>
    <x v="2580"/>
    <x v="2577"/>
  </r>
  <r>
    <x v="2581"/>
    <x v="2580"/>
    <x v="2579"/>
    <x v="10"/>
    <x v="798"/>
    <x v="2"/>
    <x v="0"/>
    <x v="0"/>
    <x v="2578"/>
    <x v="2581"/>
    <x v="0"/>
    <x v="202"/>
    <x v="1"/>
    <x v="19"/>
    <x v="57"/>
    <x v="1822"/>
    <x v="7"/>
    <x v="19"/>
    <x v="2581"/>
    <x v="2578"/>
  </r>
  <r>
    <x v="2582"/>
    <x v="2581"/>
    <x v="2580"/>
    <x v="161"/>
    <x v="116"/>
    <x v="2"/>
    <x v="0"/>
    <x v="0"/>
    <x v="2579"/>
    <x v="2582"/>
    <x v="0"/>
    <x v="29"/>
    <x v="1"/>
    <x v="19"/>
    <x v="50"/>
    <x v="120"/>
    <x v="7"/>
    <x v="19"/>
    <x v="2582"/>
    <x v="2579"/>
  </r>
  <r>
    <x v="2583"/>
    <x v="2582"/>
    <x v="2581"/>
    <x v="28"/>
    <x v="139"/>
    <x v="2"/>
    <x v="0"/>
    <x v="0"/>
    <x v="2580"/>
    <x v="2583"/>
    <x v="0"/>
    <x v="81"/>
    <x v="1"/>
    <x v="19"/>
    <x v="60"/>
    <x v="120"/>
    <x v="7"/>
    <x v="19"/>
    <x v="2583"/>
    <x v="2580"/>
  </r>
  <r>
    <x v="2584"/>
    <x v="2583"/>
    <x v="2582"/>
    <x v="3"/>
    <x v="117"/>
    <x v="2"/>
    <x v="0"/>
    <x v="0"/>
    <x v="2581"/>
    <x v="2584"/>
    <x v="0"/>
    <x v="78"/>
    <x v="1"/>
    <x v="19"/>
    <x v="50"/>
    <x v="121"/>
    <x v="7"/>
    <x v="19"/>
    <x v="2584"/>
    <x v="2581"/>
  </r>
  <r>
    <x v="2585"/>
    <x v="2584"/>
    <x v="2583"/>
    <x v="11"/>
    <x v="155"/>
    <x v="2"/>
    <x v="0"/>
    <x v="0"/>
    <x v="2582"/>
    <x v="2585"/>
    <x v="0"/>
    <x v="29"/>
    <x v="1"/>
    <x v="19"/>
    <x v="50"/>
    <x v="73"/>
    <x v="7"/>
    <x v="19"/>
    <x v="2585"/>
    <x v="2582"/>
  </r>
  <r>
    <x v="2586"/>
    <x v="2585"/>
    <x v="2584"/>
    <x v="9"/>
    <x v="139"/>
    <x v="2"/>
    <x v="1"/>
    <x v="1"/>
    <x v="2583"/>
    <x v="2586"/>
    <x v="0"/>
    <x v="29"/>
    <x v="1"/>
    <x v="19"/>
    <x v="50"/>
    <x v="144"/>
    <x v="7"/>
    <x v="19"/>
    <x v="2586"/>
    <x v="2583"/>
  </r>
  <r>
    <x v="2587"/>
    <x v="2586"/>
    <x v="2585"/>
    <x v="63"/>
    <x v="1272"/>
    <x v="2"/>
    <x v="0"/>
    <x v="0"/>
    <x v="2584"/>
    <x v="2587"/>
    <x v="0"/>
    <x v="79"/>
    <x v="1"/>
    <x v="19"/>
    <x v="53"/>
    <x v="1823"/>
    <x v="7"/>
    <x v="19"/>
    <x v="2587"/>
    <x v="2584"/>
  </r>
  <r>
    <x v="2588"/>
    <x v="2587"/>
    <x v="2586"/>
    <x v="12"/>
    <x v="694"/>
    <x v="2"/>
    <x v="0"/>
    <x v="0"/>
    <x v="2585"/>
    <x v="2588"/>
    <x v="0"/>
    <x v="22"/>
    <x v="1"/>
    <x v="19"/>
    <x v="65"/>
    <x v="1824"/>
    <x v="7"/>
    <x v="19"/>
    <x v="2588"/>
    <x v="2585"/>
  </r>
  <r>
    <x v="2589"/>
    <x v="2588"/>
    <x v="2587"/>
    <x v="63"/>
    <x v="139"/>
    <x v="2"/>
    <x v="8"/>
    <x v="7"/>
    <x v="2586"/>
    <x v="2589"/>
    <x v="0"/>
    <x v="29"/>
    <x v="1"/>
    <x v="19"/>
    <x v="50"/>
    <x v="144"/>
    <x v="7"/>
    <x v="19"/>
    <x v="2589"/>
    <x v="2586"/>
  </r>
  <r>
    <x v="2590"/>
    <x v="2589"/>
    <x v="2588"/>
    <x v="9"/>
    <x v="117"/>
    <x v="2"/>
    <x v="2"/>
    <x v="2"/>
    <x v="2587"/>
    <x v="2590"/>
    <x v="0"/>
    <x v="78"/>
    <x v="1"/>
    <x v="19"/>
    <x v="50"/>
    <x v="121"/>
    <x v="7"/>
    <x v="19"/>
    <x v="2590"/>
    <x v="2587"/>
  </r>
  <r>
    <x v="2591"/>
    <x v="2590"/>
    <x v="2589"/>
    <x v="15"/>
    <x v="375"/>
    <x v="2"/>
    <x v="0"/>
    <x v="0"/>
    <x v="2588"/>
    <x v="2591"/>
    <x v="0"/>
    <x v="84"/>
    <x v="1"/>
    <x v="19"/>
    <x v="53"/>
    <x v="31"/>
    <x v="7"/>
    <x v="19"/>
    <x v="2591"/>
    <x v="2588"/>
  </r>
  <r>
    <x v="2592"/>
    <x v="2591"/>
    <x v="2590"/>
    <x v="11"/>
    <x v="155"/>
    <x v="2"/>
    <x v="0"/>
    <x v="0"/>
    <x v="2589"/>
    <x v="2592"/>
    <x v="0"/>
    <x v="29"/>
    <x v="1"/>
    <x v="19"/>
    <x v="50"/>
    <x v="73"/>
    <x v="7"/>
    <x v="19"/>
    <x v="2592"/>
    <x v="2589"/>
  </r>
  <r>
    <x v="2593"/>
    <x v="2592"/>
    <x v="2591"/>
    <x v="3"/>
    <x v="117"/>
    <x v="2"/>
    <x v="0"/>
    <x v="0"/>
    <x v="2590"/>
    <x v="2593"/>
    <x v="0"/>
    <x v="78"/>
    <x v="1"/>
    <x v="19"/>
    <x v="50"/>
    <x v="121"/>
    <x v="7"/>
    <x v="19"/>
    <x v="2593"/>
    <x v="2590"/>
  </r>
  <r>
    <x v="2594"/>
    <x v="2593"/>
    <x v="2592"/>
    <x v="58"/>
    <x v="116"/>
    <x v="2"/>
    <x v="0"/>
    <x v="0"/>
    <x v="2591"/>
    <x v="2594"/>
    <x v="0"/>
    <x v="29"/>
    <x v="1"/>
    <x v="19"/>
    <x v="50"/>
    <x v="120"/>
    <x v="7"/>
    <x v="19"/>
    <x v="2594"/>
    <x v="2591"/>
  </r>
  <r>
    <x v="2595"/>
    <x v="2594"/>
    <x v="2593"/>
    <x v="36"/>
    <x v="1767"/>
    <x v="2"/>
    <x v="0"/>
    <x v="0"/>
    <x v="2592"/>
    <x v="2595"/>
    <x v="0"/>
    <x v="10"/>
    <x v="1"/>
    <x v="19"/>
    <x v="81"/>
    <x v="1825"/>
    <x v="7"/>
    <x v="19"/>
    <x v="2595"/>
    <x v="2592"/>
  </r>
  <r>
    <x v="2596"/>
    <x v="2595"/>
    <x v="2594"/>
    <x v="19"/>
    <x v="1768"/>
    <x v="2"/>
    <x v="5"/>
    <x v="5"/>
    <x v="2593"/>
    <x v="2596"/>
    <x v="0"/>
    <x v="74"/>
    <x v="1"/>
    <x v="19"/>
    <x v="148"/>
    <x v="1826"/>
    <x v="7"/>
    <x v="19"/>
    <x v="2596"/>
    <x v="2593"/>
  </r>
  <r>
    <x v="2597"/>
    <x v="2596"/>
    <x v="2595"/>
    <x v="15"/>
    <x v="1079"/>
    <x v="2"/>
    <x v="1"/>
    <x v="1"/>
    <x v="2594"/>
    <x v="2597"/>
    <x v="0"/>
    <x v="63"/>
    <x v="1"/>
    <x v="19"/>
    <x v="52"/>
    <x v="1827"/>
    <x v="7"/>
    <x v="19"/>
    <x v="2597"/>
    <x v="2594"/>
  </r>
  <r>
    <x v="2598"/>
    <x v="2597"/>
    <x v="2596"/>
    <x v="9"/>
    <x v="1769"/>
    <x v="2"/>
    <x v="0"/>
    <x v="0"/>
    <x v="2595"/>
    <x v="2598"/>
    <x v="0"/>
    <x v="25"/>
    <x v="1"/>
    <x v="19"/>
    <x v="115"/>
    <x v="1828"/>
    <x v="7"/>
    <x v="19"/>
    <x v="2598"/>
    <x v="2595"/>
  </r>
  <r>
    <x v="2599"/>
    <x v="2598"/>
    <x v="2597"/>
    <x v="354"/>
    <x v="456"/>
    <x v="2"/>
    <x v="0"/>
    <x v="0"/>
    <x v="2596"/>
    <x v="2599"/>
    <x v="0"/>
    <x v="81"/>
    <x v="1"/>
    <x v="19"/>
    <x v="60"/>
    <x v="656"/>
    <x v="7"/>
    <x v="19"/>
    <x v="2599"/>
    <x v="2596"/>
  </r>
  <r>
    <x v="2600"/>
    <x v="2599"/>
    <x v="2598"/>
    <x v="63"/>
    <x v="1505"/>
    <x v="2"/>
    <x v="0"/>
    <x v="0"/>
    <x v="2597"/>
    <x v="2600"/>
    <x v="0"/>
    <x v="209"/>
    <x v="1"/>
    <x v="19"/>
    <x v="113"/>
    <x v="1829"/>
    <x v="7"/>
    <x v="19"/>
    <x v="2600"/>
    <x v="2597"/>
  </r>
  <r>
    <x v="2601"/>
    <x v="2600"/>
    <x v="2599"/>
    <x v="2"/>
    <x v="1770"/>
    <x v="0"/>
    <x v="0"/>
    <x v="0"/>
    <x v="2598"/>
    <x v="2601"/>
    <x v="1"/>
    <x v="299"/>
    <x v="0"/>
    <x v="36"/>
    <x v="335"/>
    <x v="95"/>
    <x v="2"/>
    <x v="36"/>
    <x v="2601"/>
    <x v="2598"/>
  </r>
  <r>
    <x v="2602"/>
    <x v="2601"/>
    <x v="2600"/>
    <x v="14"/>
    <x v="1771"/>
    <x v="0"/>
    <x v="0"/>
    <x v="0"/>
    <x v="2599"/>
    <x v="2602"/>
    <x v="1"/>
    <x v="463"/>
    <x v="0"/>
    <x v="36"/>
    <x v="336"/>
    <x v="1830"/>
    <x v="2"/>
    <x v="36"/>
    <x v="2602"/>
    <x v="2599"/>
  </r>
  <r>
    <x v="2603"/>
    <x v="2602"/>
    <x v="2601"/>
    <x v="257"/>
    <x v="702"/>
    <x v="0"/>
    <x v="0"/>
    <x v="0"/>
    <x v="2600"/>
    <x v="2603"/>
    <x v="1"/>
    <x v="133"/>
    <x v="0"/>
    <x v="36"/>
    <x v="7"/>
    <x v="1831"/>
    <x v="2"/>
    <x v="36"/>
    <x v="2603"/>
    <x v="2600"/>
  </r>
  <r>
    <x v="2604"/>
    <x v="2603"/>
    <x v="2602"/>
    <x v="22"/>
    <x v="1772"/>
    <x v="0"/>
    <x v="0"/>
    <x v="0"/>
    <x v="2601"/>
    <x v="2604"/>
    <x v="1"/>
    <x v="306"/>
    <x v="0"/>
    <x v="36"/>
    <x v="3"/>
    <x v="1832"/>
    <x v="2"/>
    <x v="36"/>
    <x v="2604"/>
    <x v="2601"/>
  </r>
  <r>
    <x v="2605"/>
    <x v="2604"/>
    <x v="2603"/>
    <x v="57"/>
    <x v="1773"/>
    <x v="0"/>
    <x v="0"/>
    <x v="0"/>
    <x v="2602"/>
    <x v="2605"/>
    <x v="1"/>
    <x v="464"/>
    <x v="0"/>
    <x v="36"/>
    <x v="13"/>
    <x v="1833"/>
    <x v="2"/>
    <x v="36"/>
    <x v="2605"/>
    <x v="2602"/>
  </r>
  <r>
    <x v="2606"/>
    <x v="2605"/>
    <x v="2604"/>
    <x v="34"/>
    <x v="1774"/>
    <x v="0"/>
    <x v="0"/>
    <x v="0"/>
    <x v="2603"/>
    <x v="2606"/>
    <x v="1"/>
    <x v="465"/>
    <x v="0"/>
    <x v="36"/>
    <x v="5"/>
    <x v="1834"/>
    <x v="2"/>
    <x v="36"/>
    <x v="2606"/>
    <x v="2603"/>
  </r>
  <r>
    <x v="2607"/>
    <x v="2606"/>
    <x v="2605"/>
    <x v="6"/>
    <x v="1775"/>
    <x v="0"/>
    <x v="0"/>
    <x v="0"/>
    <x v="2604"/>
    <x v="2607"/>
    <x v="1"/>
    <x v="367"/>
    <x v="0"/>
    <x v="36"/>
    <x v="326"/>
    <x v="799"/>
    <x v="2"/>
    <x v="36"/>
    <x v="2607"/>
    <x v="2604"/>
  </r>
  <r>
    <x v="2608"/>
    <x v="2607"/>
    <x v="2606"/>
    <x v="6"/>
    <x v="1776"/>
    <x v="0"/>
    <x v="0"/>
    <x v="0"/>
    <x v="2605"/>
    <x v="2608"/>
    <x v="1"/>
    <x v="466"/>
    <x v="0"/>
    <x v="36"/>
    <x v="337"/>
    <x v="1835"/>
    <x v="2"/>
    <x v="36"/>
    <x v="2608"/>
    <x v="2605"/>
  </r>
  <r>
    <x v="2609"/>
    <x v="2608"/>
    <x v="2607"/>
    <x v="19"/>
    <x v="1777"/>
    <x v="0"/>
    <x v="0"/>
    <x v="0"/>
    <x v="2606"/>
    <x v="2609"/>
    <x v="1"/>
    <x v="467"/>
    <x v="0"/>
    <x v="36"/>
    <x v="272"/>
    <x v="1836"/>
    <x v="2"/>
    <x v="36"/>
    <x v="2609"/>
    <x v="2606"/>
  </r>
  <r>
    <x v="2610"/>
    <x v="2609"/>
    <x v="2608"/>
    <x v="355"/>
    <x v="1778"/>
    <x v="0"/>
    <x v="0"/>
    <x v="0"/>
    <x v="2607"/>
    <x v="2610"/>
    <x v="1"/>
    <x v="468"/>
    <x v="0"/>
    <x v="36"/>
    <x v="48"/>
    <x v="1837"/>
    <x v="2"/>
    <x v="36"/>
    <x v="2610"/>
    <x v="2607"/>
  </r>
  <r>
    <x v="2611"/>
    <x v="2610"/>
    <x v="2609"/>
    <x v="34"/>
    <x v="1779"/>
    <x v="0"/>
    <x v="12"/>
    <x v="3"/>
    <x v="2608"/>
    <x v="2611"/>
    <x v="1"/>
    <x v="469"/>
    <x v="0"/>
    <x v="36"/>
    <x v="338"/>
    <x v="1838"/>
    <x v="2"/>
    <x v="36"/>
    <x v="2611"/>
    <x v="2608"/>
  </r>
  <r>
    <x v="2612"/>
    <x v="2611"/>
    <x v="2610"/>
    <x v="3"/>
    <x v="1780"/>
    <x v="0"/>
    <x v="0"/>
    <x v="0"/>
    <x v="2609"/>
    <x v="2612"/>
    <x v="1"/>
    <x v="324"/>
    <x v="0"/>
    <x v="36"/>
    <x v="174"/>
    <x v="700"/>
    <x v="2"/>
    <x v="36"/>
    <x v="2612"/>
    <x v="2609"/>
  </r>
  <r>
    <x v="2613"/>
    <x v="2612"/>
    <x v="2611"/>
    <x v="51"/>
    <x v="1781"/>
    <x v="0"/>
    <x v="0"/>
    <x v="0"/>
    <x v="2610"/>
    <x v="2613"/>
    <x v="1"/>
    <x v="33"/>
    <x v="0"/>
    <x v="36"/>
    <x v="7"/>
    <x v="1839"/>
    <x v="2"/>
    <x v="36"/>
    <x v="2613"/>
    <x v="2610"/>
  </r>
  <r>
    <x v="2614"/>
    <x v="2613"/>
    <x v="2612"/>
    <x v="124"/>
    <x v="1782"/>
    <x v="0"/>
    <x v="0"/>
    <x v="0"/>
    <x v="2611"/>
    <x v="2614"/>
    <x v="1"/>
    <x v="61"/>
    <x v="0"/>
    <x v="36"/>
    <x v="21"/>
    <x v="1840"/>
    <x v="2"/>
    <x v="36"/>
    <x v="2614"/>
    <x v="2611"/>
  </r>
  <r>
    <x v="2615"/>
    <x v="2614"/>
    <x v="2613"/>
    <x v="356"/>
    <x v="1783"/>
    <x v="0"/>
    <x v="1"/>
    <x v="1"/>
    <x v="2612"/>
    <x v="2615"/>
    <x v="0"/>
    <x v="250"/>
    <x v="0"/>
    <x v="36"/>
    <x v="106"/>
    <x v="1841"/>
    <x v="2"/>
    <x v="36"/>
    <x v="2615"/>
    <x v="2612"/>
  </r>
  <r>
    <x v="2616"/>
    <x v="2615"/>
    <x v="2614"/>
    <x v="31"/>
    <x v="1784"/>
    <x v="0"/>
    <x v="0"/>
    <x v="0"/>
    <x v="2613"/>
    <x v="2616"/>
    <x v="1"/>
    <x v="146"/>
    <x v="0"/>
    <x v="36"/>
    <x v="41"/>
    <x v="1842"/>
    <x v="2"/>
    <x v="36"/>
    <x v="2616"/>
    <x v="2613"/>
  </r>
  <r>
    <x v="2617"/>
    <x v="2616"/>
    <x v="2615"/>
    <x v="2"/>
    <x v="1785"/>
    <x v="0"/>
    <x v="0"/>
    <x v="0"/>
    <x v="2614"/>
    <x v="2617"/>
    <x v="1"/>
    <x v="180"/>
    <x v="0"/>
    <x v="36"/>
    <x v="339"/>
    <x v="1843"/>
    <x v="2"/>
    <x v="36"/>
    <x v="2617"/>
    <x v="2614"/>
  </r>
  <r>
    <x v="2618"/>
    <x v="2617"/>
    <x v="2616"/>
    <x v="36"/>
    <x v="1786"/>
    <x v="0"/>
    <x v="0"/>
    <x v="0"/>
    <x v="2615"/>
    <x v="2618"/>
    <x v="1"/>
    <x v="99"/>
    <x v="0"/>
    <x v="36"/>
    <x v="2"/>
    <x v="1844"/>
    <x v="2"/>
    <x v="36"/>
    <x v="2618"/>
    <x v="2615"/>
  </r>
  <r>
    <x v="2619"/>
    <x v="2618"/>
    <x v="2617"/>
    <x v="28"/>
    <x v="1787"/>
    <x v="0"/>
    <x v="0"/>
    <x v="0"/>
    <x v="2616"/>
    <x v="2619"/>
    <x v="1"/>
    <x v="28"/>
    <x v="0"/>
    <x v="36"/>
    <x v="340"/>
    <x v="1341"/>
    <x v="2"/>
    <x v="36"/>
    <x v="2619"/>
    <x v="2616"/>
  </r>
  <r>
    <x v="2620"/>
    <x v="2619"/>
    <x v="2618"/>
    <x v="99"/>
    <x v="1788"/>
    <x v="0"/>
    <x v="2"/>
    <x v="2"/>
    <x v="2617"/>
    <x v="2620"/>
    <x v="1"/>
    <x v="470"/>
    <x v="0"/>
    <x v="36"/>
    <x v="124"/>
    <x v="1845"/>
    <x v="2"/>
    <x v="36"/>
    <x v="2620"/>
    <x v="2617"/>
  </r>
  <r>
    <x v="2621"/>
    <x v="2620"/>
    <x v="2619"/>
    <x v="36"/>
    <x v="1789"/>
    <x v="0"/>
    <x v="0"/>
    <x v="0"/>
    <x v="2618"/>
    <x v="2621"/>
    <x v="1"/>
    <x v="471"/>
    <x v="0"/>
    <x v="36"/>
    <x v="91"/>
    <x v="1846"/>
    <x v="2"/>
    <x v="36"/>
    <x v="2621"/>
    <x v="2618"/>
  </r>
  <r>
    <x v="2622"/>
    <x v="2621"/>
    <x v="2620"/>
    <x v="15"/>
    <x v="1790"/>
    <x v="0"/>
    <x v="13"/>
    <x v="3"/>
    <x v="2619"/>
    <x v="2622"/>
    <x v="0"/>
    <x v="142"/>
    <x v="0"/>
    <x v="36"/>
    <x v="26"/>
    <x v="1847"/>
    <x v="2"/>
    <x v="36"/>
    <x v="2622"/>
    <x v="2619"/>
  </r>
  <r>
    <x v="2623"/>
    <x v="2622"/>
    <x v="2621"/>
    <x v="13"/>
    <x v="1791"/>
    <x v="0"/>
    <x v="0"/>
    <x v="0"/>
    <x v="2620"/>
    <x v="2623"/>
    <x v="0"/>
    <x v="95"/>
    <x v="0"/>
    <x v="36"/>
    <x v="35"/>
    <x v="1848"/>
    <x v="2"/>
    <x v="36"/>
    <x v="2623"/>
    <x v="2620"/>
  </r>
  <r>
    <x v="2624"/>
    <x v="2623"/>
    <x v="2622"/>
    <x v="6"/>
    <x v="1792"/>
    <x v="0"/>
    <x v="0"/>
    <x v="0"/>
    <x v="2621"/>
    <x v="2624"/>
    <x v="0"/>
    <x v="472"/>
    <x v="0"/>
    <x v="36"/>
    <x v="341"/>
    <x v="905"/>
    <x v="2"/>
    <x v="36"/>
    <x v="2624"/>
    <x v="2621"/>
  </r>
  <r>
    <x v="2625"/>
    <x v="2624"/>
    <x v="2623"/>
    <x v="325"/>
    <x v="1793"/>
    <x v="0"/>
    <x v="12"/>
    <x v="3"/>
    <x v="2622"/>
    <x v="2625"/>
    <x v="0"/>
    <x v="47"/>
    <x v="0"/>
    <x v="36"/>
    <x v="342"/>
    <x v="1849"/>
    <x v="2"/>
    <x v="36"/>
    <x v="2625"/>
    <x v="2622"/>
  </r>
  <r>
    <x v="2626"/>
    <x v="2625"/>
    <x v="2624"/>
    <x v="30"/>
    <x v="1794"/>
    <x v="0"/>
    <x v="0"/>
    <x v="0"/>
    <x v="2623"/>
    <x v="2626"/>
    <x v="0"/>
    <x v="133"/>
    <x v="0"/>
    <x v="36"/>
    <x v="20"/>
    <x v="150"/>
    <x v="2"/>
    <x v="36"/>
    <x v="2626"/>
    <x v="2623"/>
  </r>
  <r>
    <x v="2627"/>
    <x v="2626"/>
    <x v="2625"/>
    <x v="325"/>
    <x v="1795"/>
    <x v="0"/>
    <x v="0"/>
    <x v="0"/>
    <x v="2624"/>
    <x v="2627"/>
    <x v="0"/>
    <x v="43"/>
    <x v="0"/>
    <x v="36"/>
    <x v="343"/>
    <x v="1850"/>
    <x v="2"/>
    <x v="36"/>
    <x v="2627"/>
    <x v="2624"/>
  </r>
  <r>
    <x v="2628"/>
    <x v="2627"/>
    <x v="2626"/>
    <x v="357"/>
    <x v="1796"/>
    <x v="0"/>
    <x v="0"/>
    <x v="0"/>
    <x v="2625"/>
    <x v="2628"/>
    <x v="0"/>
    <x v="64"/>
    <x v="0"/>
    <x v="36"/>
    <x v="5"/>
    <x v="1851"/>
    <x v="2"/>
    <x v="36"/>
    <x v="2628"/>
    <x v="2625"/>
  </r>
  <r>
    <x v="2629"/>
    <x v="2628"/>
    <x v="2627"/>
    <x v="10"/>
    <x v="1797"/>
    <x v="0"/>
    <x v="1"/>
    <x v="1"/>
    <x v="2626"/>
    <x v="2629"/>
    <x v="0"/>
    <x v="61"/>
    <x v="0"/>
    <x v="36"/>
    <x v="30"/>
    <x v="1852"/>
    <x v="2"/>
    <x v="36"/>
    <x v="2629"/>
    <x v="2626"/>
  </r>
  <r>
    <x v="2630"/>
    <x v="2629"/>
    <x v="2628"/>
    <x v="13"/>
    <x v="1798"/>
    <x v="0"/>
    <x v="2"/>
    <x v="2"/>
    <x v="2627"/>
    <x v="2630"/>
    <x v="0"/>
    <x v="75"/>
    <x v="0"/>
    <x v="36"/>
    <x v="137"/>
    <x v="1853"/>
    <x v="2"/>
    <x v="36"/>
    <x v="2630"/>
    <x v="2627"/>
  </r>
  <r>
    <x v="2631"/>
    <x v="2630"/>
    <x v="2629"/>
    <x v="22"/>
    <x v="1799"/>
    <x v="0"/>
    <x v="0"/>
    <x v="0"/>
    <x v="2628"/>
    <x v="2631"/>
    <x v="0"/>
    <x v="172"/>
    <x v="0"/>
    <x v="36"/>
    <x v="41"/>
    <x v="1854"/>
    <x v="2"/>
    <x v="36"/>
    <x v="2631"/>
    <x v="2628"/>
  </r>
  <r>
    <x v="2632"/>
    <x v="2631"/>
    <x v="2630"/>
    <x v="358"/>
    <x v="1800"/>
    <x v="0"/>
    <x v="0"/>
    <x v="0"/>
    <x v="2629"/>
    <x v="2632"/>
    <x v="0"/>
    <x v="288"/>
    <x v="0"/>
    <x v="36"/>
    <x v="0"/>
    <x v="1855"/>
    <x v="2"/>
    <x v="36"/>
    <x v="2632"/>
    <x v="2629"/>
  </r>
  <r>
    <x v="2633"/>
    <x v="2632"/>
    <x v="2631"/>
    <x v="10"/>
    <x v="1801"/>
    <x v="0"/>
    <x v="0"/>
    <x v="0"/>
    <x v="2630"/>
    <x v="2633"/>
    <x v="0"/>
    <x v="473"/>
    <x v="0"/>
    <x v="36"/>
    <x v="255"/>
    <x v="1856"/>
    <x v="2"/>
    <x v="36"/>
    <x v="2633"/>
    <x v="2630"/>
  </r>
  <r>
    <x v="2634"/>
    <x v="2633"/>
    <x v="2632"/>
    <x v="359"/>
    <x v="1802"/>
    <x v="0"/>
    <x v="0"/>
    <x v="0"/>
    <x v="2631"/>
    <x v="2634"/>
    <x v="0"/>
    <x v="20"/>
    <x v="0"/>
    <x v="36"/>
    <x v="6"/>
    <x v="1857"/>
    <x v="2"/>
    <x v="36"/>
    <x v="2634"/>
    <x v="2631"/>
  </r>
  <r>
    <x v="2635"/>
    <x v="2634"/>
    <x v="2633"/>
    <x v="236"/>
    <x v="1803"/>
    <x v="0"/>
    <x v="5"/>
    <x v="5"/>
    <x v="2632"/>
    <x v="2635"/>
    <x v="0"/>
    <x v="87"/>
    <x v="0"/>
    <x v="36"/>
    <x v="8"/>
    <x v="1858"/>
    <x v="2"/>
    <x v="36"/>
    <x v="2635"/>
    <x v="2632"/>
  </r>
  <r>
    <x v="2636"/>
    <x v="2635"/>
    <x v="2634"/>
    <x v="28"/>
    <x v="1804"/>
    <x v="0"/>
    <x v="0"/>
    <x v="0"/>
    <x v="2633"/>
    <x v="2636"/>
    <x v="0"/>
    <x v="133"/>
    <x v="0"/>
    <x v="36"/>
    <x v="229"/>
    <x v="1859"/>
    <x v="2"/>
    <x v="36"/>
    <x v="2636"/>
    <x v="2633"/>
  </r>
  <r>
    <x v="2637"/>
    <x v="2636"/>
    <x v="2635"/>
    <x v="2"/>
    <x v="1805"/>
    <x v="0"/>
    <x v="0"/>
    <x v="0"/>
    <x v="2634"/>
    <x v="2637"/>
    <x v="0"/>
    <x v="55"/>
    <x v="0"/>
    <x v="36"/>
    <x v="183"/>
    <x v="1860"/>
    <x v="2"/>
    <x v="36"/>
    <x v="2637"/>
    <x v="2634"/>
  </r>
  <r>
    <x v="2638"/>
    <x v="2637"/>
    <x v="2636"/>
    <x v="360"/>
    <x v="1806"/>
    <x v="0"/>
    <x v="0"/>
    <x v="0"/>
    <x v="2635"/>
    <x v="2638"/>
    <x v="0"/>
    <x v="25"/>
    <x v="0"/>
    <x v="36"/>
    <x v="21"/>
    <x v="1861"/>
    <x v="2"/>
    <x v="36"/>
    <x v="2638"/>
    <x v="2635"/>
  </r>
  <r>
    <x v="2639"/>
    <x v="2638"/>
    <x v="2637"/>
    <x v="43"/>
    <x v="1807"/>
    <x v="0"/>
    <x v="1"/>
    <x v="1"/>
    <x v="2636"/>
    <x v="2639"/>
    <x v="0"/>
    <x v="72"/>
    <x v="0"/>
    <x v="36"/>
    <x v="344"/>
    <x v="1862"/>
    <x v="2"/>
    <x v="36"/>
    <x v="2639"/>
    <x v="2636"/>
  </r>
  <r>
    <x v="2640"/>
    <x v="2639"/>
    <x v="2638"/>
    <x v="9"/>
    <x v="1808"/>
    <x v="0"/>
    <x v="0"/>
    <x v="0"/>
    <x v="2637"/>
    <x v="2640"/>
    <x v="0"/>
    <x v="50"/>
    <x v="0"/>
    <x v="36"/>
    <x v="6"/>
    <x v="1863"/>
    <x v="2"/>
    <x v="36"/>
    <x v="2640"/>
    <x v="2637"/>
  </r>
  <r>
    <x v="2641"/>
    <x v="2640"/>
    <x v="2639"/>
    <x v="15"/>
    <x v="493"/>
    <x v="2"/>
    <x v="0"/>
    <x v="0"/>
    <x v="2638"/>
    <x v="2641"/>
    <x v="0"/>
    <x v="29"/>
    <x v="1"/>
    <x v="36"/>
    <x v="60"/>
    <x v="2"/>
    <x v="2"/>
    <x v="36"/>
    <x v="2641"/>
    <x v="2638"/>
  </r>
  <r>
    <x v="2642"/>
    <x v="2641"/>
    <x v="2640"/>
    <x v="69"/>
    <x v="117"/>
    <x v="2"/>
    <x v="12"/>
    <x v="3"/>
    <x v="2639"/>
    <x v="2642"/>
    <x v="0"/>
    <x v="78"/>
    <x v="1"/>
    <x v="36"/>
    <x v="50"/>
    <x v="121"/>
    <x v="2"/>
    <x v="36"/>
    <x v="2642"/>
    <x v="2639"/>
  </r>
  <r>
    <x v="2643"/>
    <x v="2642"/>
    <x v="2641"/>
    <x v="80"/>
    <x v="1809"/>
    <x v="1"/>
    <x v="0"/>
    <x v="0"/>
    <x v="323"/>
    <x v="2643"/>
    <x v="1"/>
    <x v="474"/>
    <x v="1"/>
    <x v="36"/>
    <x v="122"/>
    <x v="1864"/>
    <x v="2"/>
    <x v="36"/>
    <x v="2643"/>
    <x v="323"/>
  </r>
  <r>
    <x v="2644"/>
    <x v="2643"/>
    <x v="2642"/>
    <x v="57"/>
    <x v="1254"/>
    <x v="1"/>
    <x v="0"/>
    <x v="0"/>
    <x v="2640"/>
    <x v="2644"/>
    <x v="1"/>
    <x v="47"/>
    <x v="1"/>
    <x v="36"/>
    <x v="53"/>
    <x v="1865"/>
    <x v="2"/>
    <x v="36"/>
    <x v="2644"/>
    <x v="2640"/>
  </r>
  <r>
    <x v="2645"/>
    <x v="2644"/>
    <x v="2643"/>
    <x v="22"/>
    <x v="1740"/>
    <x v="1"/>
    <x v="2"/>
    <x v="2"/>
    <x v="2641"/>
    <x v="2645"/>
    <x v="1"/>
    <x v="23"/>
    <x v="1"/>
    <x v="36"/>
    <x v="57"/>
    <x v="1866"/>
    <x v="2"/>
    <x v="36"/>
    <x v="2645"/>
    <x v="2641"/>
  </r>
  <r>
    <x v="2646"/>
    <x v="2645"/>
    <x v="2644"/>
    <x v="69"/>
    <x v="1810"/>
    <x v="1"/>
    <x v="0"/>
    <x v="0"/>
    <x v="2642"/>
    <x v="2646"/>
    <x v="1"/>
    <x v="475"/>
    <x v="1"/>
    <x v="36"/>
    <x v="59"/>
    <x v="1867"/>
    <x v="2"/>
    <x v="36"/>
    <x v="2646"/>
    <x v="2642"/>
  </r>
  <r>
    <x v="2647"/>
    <x v="2646"/>
    <x v="2645"/>
    <x v="30"/>
    <x v="1275"/>
    <x v="1"/>
    <x v="5"/>
    <x v="5"/>
    <x v="2643"/>
    <x v="2647"/>
    <x v="0"/>
    <x v="83"/>
    <x v="1"/>
    <x v="36"/>
    <x v="60"/>
    <x v="1028"/>
    <x v="2"/>
    <x v="36"/>
    <x v="2647"/>
    <x v="2643"/>
  </r>
  <r>
    <x v="2648"/>
    <x v="2647"/>
    <x v="2646"/>
    <x v="14"/>
    <x v="437"/>
    <x v="1"/>
    <x v="0"/>
    <x v="0"/>
    <x v="2644"/>
    <x v="2648"/>
    <x v="0"/>
    <x v="79"/>
    <x v="1"/>
    <x v="36"/>
    <x v="60"/>
    <x v="1868"/>
    <x v="2"/>
    <x v="36"/>
    <x v="2648"/>
    <x v="2644"/>
  </r>
  <r>
    <x v="2649"/>
    <x v="2648"/>
    <x v="2647"/>
    <x v="152"/>
    <x v="1811"/>
    <x v="1"/>
    <x v="0"/>
    <x v="0"/>
    <x v="2645"/>
    <x v="2649"/>
    <x v="0"/>
    <x v="83"/>
    <x v="1"/>
    <x v="36"/>
    <x v="50"/>
    <x v="1869"/>
    <x v="2"/>
    <x v="36"/>
    <x v="2649"/>
    <x v="2645"/>
  </r>
  <r>
    <x v="2650"/>
    <x v="2649"/>
    <x v="2648"/>
    <x v="127"/>
    <x v="1812"/>
    <x v="1"/>
    <x v="0"/>
    <x v="0"/>
    <x v="2646"/>
    <x v="2650"/>
    <x v="0"/>
    <x v="81"/>
    <x v="1"/>
    <x v="36"/>
    <x v="60"/>
    <x v="1870"/>
    <x v="2"/>
    <x v="36"/>
    <x v="2650"/>
    <x v="2646"/>
  </r>
  <r>
    <x v="2651"/>
    <x v="2650"/>
    <x v="2649"/>
    <x v="361"/>
    <x v="1813"/>
    <x v="1"/>
    <x v="0"/>
    <x v="0"/>
    <x v="2647"/>
    <x v="2651"/>
    <x v="0"/>
    <x v="57"/>
    <x v="1"/>
    <x v="36"/>
    <x v="53"/>
    <x v="1871"/>
    <x v="2"/>
    <x v="36"/>
    <x v="2651"/>
    <x v="2647"/>
  </r>
  <r>
    <x v="2652"/>
    <x v="2651"/>
    <x v="2650"/>
    <x v="57"/>
    <x v="1197"/>
    <x v="1"/>
    <x v="2"/>
    <x v="2"/>
    <x v="2648"/>
    <x v="2652"/>
    <x v="0"/>
    <x v="202"/>
    <x v="1"/>
    <x v="36"/>
    <x v="60"/>
    <x v="1872"/>
    <x v="2"/>
    <x v="36"/>
    <x v="2652"/>
    <x v="2648"/>
  </r>
  <r>
    <x v="2653"/>
    <x v="2652"/>
    <x v="2651"/>
    <x v="362"/>
    <x v="1814"/>
    <x v="1"/>
    <x v="0"/>
    <x v="0"/>
    <x v="2649"/>
    <x v="2653"/>
    <x v="0"/>
    <x v="16"/>
    <x v="1"/>
    <x v="36"/>
    <x v="81"/>
    <x v="1873"/>
    <x v="2"/>
    <x v="36"/>
    <x v="2653"/>
    <x v="2649"/>
  </r>
  <r>
    <x v="2654"/>
    <x v="2653"/>
    <x v="2652"/>
    <x v="57"/>
    <x v="152"/>
    <x v="1"/>
    <x v="0"/>
    <x v="0"/>
    <x v="2650"/>
    <x v="2654"/>
    <x v="0"/>
    <x v="79"/>
    <x v="1"/>
    <x v="36"/>
    <x v="50"/>
    <x v="434"/>
    <x v="2"/>
    <x v="36"/>
    <x v="2654"/>
    <x v="2650"/>
  </r>
  <r>
    <x v="2655"/>
    <x v="2654"/>
    <x v="2653"/>
    <x v="36"/>
    <x v="1815"/>
    <x v="1"/>
    <x v="0"/>
    <x v="0"/>
    <x v="2651"/>
    <x v="2655"/>
    <x v="0"/>
    <x v="68"/>
    <x v="1"/>
    <x v="36"/>
    <x v="70"/>
    <x v="1874"/>
    <x v="2"/>
    <x v="36"/>
    <x v="2655"/>
    <x v="2651"/>
  </r>
  <r>
    <x v="2656"/>
    <x v="2655"/>
    <x v="2654"/>
    <x v="60"/>
    <x v="1816"/>
    <x v="1"/>
    <x v="0"/>
    <x v="0"/>
    <x v="2652"/>
    <x v="2656"/>
    <x v="0"/>
    <x v="215"/>
    <x v="1"/>
    <x v="36"/>
    <x v="57"/>
    <x v="1875"/>
    <x v="2"/>
    <x v="36"/>
    <x v="2656"/>
    <x v="2652"/>
  </r>
  <r>
    <x v="2657"/>
    <x v="2656"/>
    <x v="2655"/>
    <x v="11"/>
    <x v="1817"/>
    <x v="1"/>
    <x v="0"/>
    <x v="0"/>
    <x v="2653"/>
    <x v="2657"/>
    <x v="0"/>
    <x v="211"/>
    <x v="1"/>
    <x v="36"/>
    <x v="118"/>
    <x v="1876"/>
    <x v="2"/>
    <x v="36"/>
    <x v="2657"/>
    <x v="2653"/>
  </r>
  <r>
    <x v="2658"/>
    <x v="2657"/>
    <x v="2656"/>
    <x v="316"/>
    <x v="1818"/>
    <x v="1"/>
    <x v="0"/>
    <x v="0"/>
    <x v="2654"/>
    <x v="2658"/>
    <x v="0"/>
    <x v="80"/>
    <x v="1"/>
    <x v="36"/>
    <x v="50"/>
    <x v="1877"/>
    <x v="2"/>
    <x v="36"/>
    <x v="2658"/>
    <x v="2654"/>
  </r>
  <r>
    <x v="2659"/>
    <x v="2658"/>
    <x v="2657"/>
    <x v="197"/>
    <x v="1819"/>
    <x v="1"/>
    <x v="0"/>
    <x v="0"/>
    <x v="2655"/>
    <x v="2659"/>
    <x v="0"/>
    <x v="73"/>
    <x v="1"/>
    <x v="36"/>
    <x v="56"/>
    <x v="1878"/>
    <x v="2"/>
    <x v="36"/>
    <x v="2659"/>
    <x v="2655"/>
  </r>
  <r>
    <x v="2660"/>
    <x v="2659"/>
    <x v="2658"/>
    <x v="22"/>
    <x v="1820"/>
    <x v="1"/>
    <x v="0"/>
    <x v="0"/>
    <x v="2656"/>
    <x v="2660"/>
    <x v="0"/>
    <x v="81"/>
    <x v="1"/>
    <x v="36"/>
    <x v="50"/>
    <x v="1879"/>
    <x v="2"/>
    <x v="36"/>
    <x v="2660"/>
    <x v="2656"/>
  </r>
  <r>
    <x v="2661"/>
    <x v="2660"/>
    <x v="2659"/>
    <x v="10"/>
    <x v="1821"/>
    <x v="0"/>
    <x v="0"/>
    <x v="0"/>
    <x v="2657"/>
    <x v="2661"/>
    <x v="0"/>
    <x v="65"/>
    <x v="0"/>
    <x v="37"/>
    <x v="33"/>
    <x v="1880"/>
    <x v="2"/>
    <x v="37"/>
    <x v="2661"/>
    <x v="2657"/>
  </r>
  <r>
    <x v="2662"/>
    <x v="2661"/>
    <x v="2660"/>
    <x v="22"/>
    <x v="1822"/>
    <x v="0"/>
    <x v="0"/>
    <x v="0"/>
    <x v="2658"/>
    <x v="2662"/>
    <x v="0"/>
    <x v="144"/>
    <x v="0"/>
    <x v="37"/>
    <x v="13"/>
    <x v="1881"/>
    <x v="2"/>
    <x v="37"/>
    <x v="2662"/>
    <x v="2658"/>
  </r>
  <r>
    <x v="2663"/>
    <x v="2662"/>
    <x v="2661"/>
    <x v="22"/>
    <x v="1823"/>
    <x v="0"/>
    <x v="5"/>
    <x v="5"/>
    <x v="2659"/>
    <x v="2663"/>
    <x v="0"/>
    <x v="66"/>
    <x v="0"/>
    <x v="37"/>
    <x v="2"/>
    <x v="1882"/>
    <x v="2"/>
    <x v="37"/>
    <x v="2663"/>
    <x v="2659"/>
  </r>
  <r>
    <x v="2664"/>
    <x v="2663"/>
    <x v="2662"/>
    <x v="178"/>
    <x v="1824"/>
    <x v="0"/>
    <x v="0"/>
    <x v="0"/>
    <x v="2660"/>
    <x v="2664"/>
    <x v="0"/>
    <x v="201"/>
    <x v="0"/>
    <x v="37"/>
    <x v="33"/>
    <x v="1883"/>
    <x v="2"/>
    <x v="37"/>
    <x v="2664"/>
    <x v="2660"/>
  </r>
  <r>
    <x v="2665"/>
    <x v="2664"/>
    <x v="2663"/>
    <x v="8"/>
    <x v="1825"/>
    <x v="0"/>
    <x v="0"/>
    <x v="0"/>
    <x v="2661"/>
    <x v="2665"/>
    <x v="0"/>
    <x v="67"/>
    <x v="0"/>
    <x v="37"/>
    <x v="4"/>
    <x v="1884"/>
    <x v="2"/>
    <x v="37"/>
    <x v="2665"/>
    <x v="2661"/>
  </r>
  <r>
    <x v="2666"/>
    <x v="2665"/>
    <x v="2664"/>
    <x v="3"/>
    <x v="1826"/>
    <x v="0"/>
    <x v="0"/>
    <x v="0"/>
    <x v="2662"/>
    <x v="2666"/>
    <x v="0"/>
    <x v="190"/>
    <x v="0"/>
    <x v="37"/>
    <x v="175"/>
    <x v="1885"/>
    <x v="2"/>
    <x v="37"/>
    <x v="2666"/>
    <x v="2662"/>
  </r>
  <r>
    <x v="2667"/>
    <x v="2666"/>
    <x v="2665"/>
    <x v="15"/>
    <x v="1827"/>
    <x v="0"/>
    <x v="0"/>
    <x v="0"/>
    <x v="2663"/>
    <x v="2667"/>
    <x v="0"/>
    <x v="59"/>
    <x v="0"/>
    <x v="37"/>
    <x v="38"/>
    <x v="1886"/>
    <x v="2"/>
    <x v="37"/>
    <x v="2667"/>
    <x v="2663"/>
  </r>
  <r>
    <x v="2668"/>
    <x v="2667"/>
    <x v="2666"/>
    <x v="28"/>
    <x v="1240"/>
    <x v="0"/>
    <x v="5"/>
    <x v="5"/>
    <x v="2664"/>
    <x v="2668"/>
    <x v="0"/>
    <x v="33"/>
    <x v="0"/>
    <x v="37"/>
    <x v="193"/>
    <x v="1887"/>
    <x v="2"/>
    <x v="37"/>
    <x v="2668"/>
    <x v="2664"/>
  </r>
  <r>
    <x v="2669"/>
    <x v="2668"/>
    <x v="2667"/>
    <x v="134"/>
    <x v="1099"/>
    <x v="0"/>
    <x v="0"/>
    <x v="0"/>
    <x v="2665"/>
    <x v="2669"/>
    <x v="0"/>
    <x v="202"/>
    <x v="0"/>
    <x v="37"/>
    <x v="105"/>
    <x v="1888"/>
    <x v="2"/>
    <x v="37"/>
    <x v="2669"/>
    <x v="2665"/>
  </r>
  <r>
    <x v="2670"/>
    <x v="2669"/>
    <x v="2668"/>
    <x v="363"/>
    <x v="1828"/>
    <x v="2"/>
    <x v="2"/>
    <x v="2"/>
    <x v="2666"/>
    <x v="2670"/>
    <x v="1"/>
    <x v="65"/>
    <x v="1"/>
    <x v="37"/>
    <x v="52"/>
    <x v="1889"/>
    <x v="2"/>
    <x v="37"/>
    <x v="2670"/>
    <x v="2666"/>
  </r>
  <r>
    <x v="2671"/>
    <x v="2670"/>
    <x v="2669"/>
    <x v="31"/>
    <x v="1829"/>
    <x v="2"/>
    <x v="0"/>
    <x v="0"/>
    <x v="2667"/>
    <x v="2671"/>
    <x v="1"/>
    <x v="87"/>
    <x v="1"/>
    <x v="37"/>
    <x v="57"/>
    <x v="1890"/>
    <x v="2"/>
    <x v="37"/>
    <x v="2671"/>
    <x v="2667"/>
  </r>
  <r>
    <x v="2672"/>
    <x v="2671"/>
    <x v="2670"/>
    <x v="3"/>
    <x v="1830"/>
    <x v="2"/>
    <x v="0"/>
    <x v="0"/>
    <x v="2668"/>
    <x v="2672"/>
    <x v="1"/>
    <x v="5"/>
    <x v="1"/>
    <x v="37"/>
    <x v="69"/>
    <x v="1891"/>
    <x v="2"/>
    <x v="37"/>
    <x v="2672"/>
    <x v="2668"/>
  </r>
  <r>
    <x v="2673"/>
    <x v="2672"/>
    <x v="2671"/>
    <x v="79"/>
    <x v="1831"/>
    <x v="2"/>
    <x v="0"/>
    <x v="0"/>
    <x v="2669"/>
    <x v="2673"/>
    <x v="1"/>
    <x v="36"/>
    <x v="1"/>
    <x v="37"/>
    <x v="58"/>
    <x v="1892"/>
    <x v="2"/>
    <x v="37"/>
    <x v="2673"/>
    <x v="2669"/>
  </r>
  <r>
    <x v="2674"/>
    <x v="2673"/>
    <x v="2672"/>
    <x v="19"/>
    <x v="1832"/>
    <x v="2"/>
    <x v="0"/>
    <x v="0"/>
    <x v="2670"/>
    <x v="2674"/>
    <x v="1"/>
    <x v="199"/>
    <x v="1"/>
    <x v="37"/>
    <x v="163"/>
    <x v="1893"/>
    <x v="2"/>
    <x v="37"/>
    <x v="2674"/>
    <x v="2670"/>
  </r>
  <r>
    <x v="2675"/>
    <x v="2674"/>
    <x v="2673"/>
    <x v="31"/>
    <x v="1833"/>
    <x v="2"/>
    <x v="0"/>
    <x v="0"/>
    <x v="2671"/>
    <x v="2675"/>
    <x v="1"/>
    <x v="60"/>
    <x v="1"/>
    <x v="37"/>
    <x v="59"/>
    <x v="1894"/>
    <x v="2"/>
    <x v="37"/>
    <x v="2675"/>
    <x v="2671"/>
  </r>
  <r>
    <x v="2676"/>
    <x v="2675"/>
    <x v="2674"/>
    <x v="190"/>
    <x v="1834"/>
    <x v="2"/>
    <x v="5"/>
    <x v="5"/>
    <x v="2672"/>
    <x v="2676"/>
    <x v="0"/>
    <x v="82"/>
    <x v="1"/>
    <x v="37"/>
    <x v="119"/>
    <x v="1895"/>
    <x v="2"/>
    <x v="37"/>
    <x v="2676"/>
    <x v="2672"/>
  </r>
  <r>
    <x v="2677"/>
    <x v="2676"/>
    <x v="2675"/>
    <x v="330"/>
    <x v="1835"/>
    <x v="2"/>
    <x v="0"/>
    <x v="0"/>
    <x v="2673"/>
    <x v="2677"/>
    <x v="0"/>
    <x v="74"/>
    <x v="1"/>
    <x v="37"/>
    <x v="82"/>
    <x v="1896"/>
    <x v="2"/>
    <x v="37"/>
    <x v="2677"/>
    <x v="2673"/>
  </r>
  <r>
    <x v="2678"/>
    <x v="2677"/>
    <x v="2676"/>
    <x v="364"/>
    <x v="1742"/>
    <x v="2"/>
    <x v="3"/>
    <x v="3"/>
    <x v="2674"/>
    <x v="2678"/>
    <x v="0"/>
    <x v="84"/>
    <x v="1"/>
    <x v="37"/>
    <x v="50"/>
    <x v="1897"/>
    <x v="2"/>
    <x v="37"/>
    <x v="2678"/>
    <x v="2674"/>
  </r>
  <r>
    <x v="2679"/>
    <x v="2678"/>
    <x v="2677"/>
    <x v="79"/>
    <x v="849"/>
    <x v="2"/>
    <x v="0"/>
    <x v="0"/>
    <x v="2675"/>
    <x v="2679"/>
    <x v="0"/>
    <x v="83"/>
    <x v="1"/>
    <x v="37"/>
    <x v="50"/>
    <x v="878"/>
    <x v="2"/>
    <x v="37"/>
    <x v="2679"/>
    <x v="2675"/>
  </r>
  <r>
    <x v="2680"/>
    <x v="2679"/>
    <x v="2678"/>
    <x v="261"/>
    <x v="1836"/>
    <x v="2"/>
    <x v="3"/>
    <x v="3"/>
    <x v="2676"/>
    <x v="2680"/>
    <x v="0"/>
    <x v="80"/>
    <x v="1"/>
    <x v="37"/>
    <x v="60"/>
    <x v="159"/>
    <x v="2"/>
    <x v="37"/>
    <x v="2680"/>
    <x v="2676"/>
  </r>
  <r>
    <x v="2681"/>
    <x v="2680"/>
    <x v="2679"/>
    <x v="6"/>
    <x v="434"/>
    <x v="2"/>
    <x v="0"/>
    <x v="0"/>
    <x v="2677"/>
    <x v="2681"/>
    <x v="0"/>
    <x v="84"/>
    <x v="1"/>
    <x v="19"/>
    <x v="60"/>
    <x v="440"/>
    <x v="7"/>
    <x v="19"/>
    <x v="2681"/>
    <x v="2677"/>
  </r>
  <r>
    <x v="2682"/>
    <x v="2681"/>
    <x v="2680"/>
    <x v="12"/>
    <x v="1837"/>
    <x v="2"/>
    <x v="0"/>
    <x v="0"/>
    <x v="2678"/>
    <x v="2682"/>
    <x v="0"/>
    <x v="9"/>
    <x v="1"/>
    <x v="19"/>
    <x v="58"/>
    <x v="1898"/>
    <x v="7"/>
    <x v="19"/>
    <x v="2682"/>
    <x v="2678"/>
  </r>
  <r>
    <x v="2683"/>
    <x v="2682"/>
    <x v="2681"/>
    <x v="36"/>
    <x v="1275"/>
    <x v="2"/>
    <x v="0"/>
    <x v="0"/>
    <x v="2679"/>
    <x v="2683"/>
    <x v="0"/>
    <x v="83"/>
    <x v="1"/>
    <x v="19"/>
    <x v="50"/>
    <x v="1028"/>
    <x v="7"/>
    <x v="19"/>
    <x v="2683"/>
    <x v="2679"/>
  </r>
  <r>
    <x v="2684"/>
    <x v="2683"/>
    <x v="2682"/>
    <x v="54"/>
    <x v="25"/>
    <x v="2"/>
    <x v="0"/>
    <x v="0"/>
    <x v="2680"/>
    <x v="2684"/>
    <x v="0"/>
    <x v="80"/>
    <x v="1"/>
    <x v="19"/>
    <x v="60"/>
    <x v="438"/>
    <x v="7"/>
    <x v="19"/>
    <x v="2684"/>
    <x v="2680"/>
  </r>
  <r>
    <x v="2685"/>
    <x v="2684"/>
    <x v="2683"/>
    <x v="63"/>
    <x v="115"/>
    <x v="2"/>
    <x v="0"/>
    <x v="0"/>
    <x v="2681"/>
    <x v="2685"/>
    <x v="0"/>
    <x v="29"/>
    <x v="1"/>
    <x v="19"/>
    <x v="50"/>
    <x v="119"/>
    <x v="7"/>
    <x v="19"/>
    <x v="2685"/>
    <x v="2681"/>
  </r>
  <r>
    <x v="2686"/>
    <x v="2685"/>
    <x v="2684"/>
    <x v="11"/>
    <x v="117"/>
    <x v="2"/>
    <x v="0"/>
    <x v="0"/>
    <x v="2682"/>
    <x v="2686"/>
    <x v="0"/>
    <x v="78"/>
    <x v="1"/>
    <x v="19"/>
    <x v="50"/>
    <x v="121"/>
    <x v="7"/>
    <x v="19"/>
    <x v="2686"/>
    <x v="2682"/>
  </r>
  <r>
    <x v="2687"/>
    <x v="2686"/>
    <x v="2685"/>
    <x v="36"/>
    <x v="117"/>
    <x v="2"/>
    <x v="0"/>
    <x v="0"/>
    <x v="2683"/>
    <x v="2687"/>
    <x v="0"/>
    <x v="78"/>
    <x v="1"/>
    <x v="19"/>
    <x v="50"/>
    <x v="121"/>
    <x v="7"/>
    <x v="19"/>
    <x v="2687"/>
    <x v="2683"/>
  </r>
  <r>
    <x v="2688"/>
    <x v="2687"/>
    <x v="2686"/>
    <x v="63"/>
    <x v="1838"/>
    <x v="2"/>
    <x v="0"/>
    <x v="0"/>
    <x v="2684"/>
    <x v="2688"/>
    <x v="0"/>
    <x v="25"/>
    <x v="1"/>
    <x v="19"/>
    <x v="50"/>
    <x v="1899"/>
    <x v="7"/>
    <x v="19"/>
    <x v="2688"/>
    <x v="2684"/>
  </r>
  <r>
    <x v="2689"/>
    <x v="2688"/>
    <x v="2687"/>
    <x v="19"/>
    <x v="116"/>
    <x v="2"/>
    <x v="0"/>
    <x v="0"/>
    <x v="2685"/>
    <x v="2689"/>
    <x v="0"/>
    <x v="29"/>
    <x v="1"/>
    <x v="19"/>
    <x v="50"/>
    <x v="120"/>
    <x v="7"/>
    <x v="19"/>
    <x v="2689"/>
    <x v="2685"/>
  </r>
  <r>
    <x v="2690"/>
    <x v="2689"/>
    <x v="2688"/>
    <x v="58"/>
    <x v="1839"/>
    <x v="2"/>
    <x v="0"/>
    <x v="0"/>
    <x v="2686"/>
    <x v="2690"/>
    <x v="0"/>
    <x v="115"/>
    <x v="1"/>
    <x v="19"/>
    <x v="57"/>
    <x v="1900"/>
    <x v="7"/>
    <x v="19"/>
    <x v="2690"/>
    <x v="2686"/>
  </r>
  <r>
    <x v="2691"/>
    <x v="2690"/>
    <x v="2689"/>
    <x v="99"/>
    <x v="428"/>
    <x v="2"/>
    <x v="5"/>
    <x v="5"/>
    <x v="2687"/>
    <x v="2691"/>
    <x v="0"/>
    <x v="84"/>
    <x v="1"/>
    <x v="19"/>
    <x v="50"/>
    <x v="827"/>
    <x v="7"/>
    <x v="19"/>
    <x v="2691"/>
    <x v="2687"/>
  </r>
  <r>
    <x v="2692"/>
    <x v="2691"/>
    <x v="2690"/>
    <x v="8"/>
    <x v="379"/>
    <x v="2"/>
    <x v="0"/>
    <x v="0"/>
    <x v="2688"/>
    <x v="2692"/>
    <x v="0"/>
    <x v="29"/>
    <x v="1"/>
    <x v="19"/>
    <x v="60"/>
    <x v="380"/>
    <x v="7"/>
    <x v="19"/>
    <x v="2692"/>
    <x v="2688"/>
  </r>
  <r>
    <x v="2693"/>
    <x v="2692"/>
    <x v="2691"/>
    <x v="10"/>
    <x v="130"/>
    <x v="2"/>
    <x v="0"/>
    <x v="0"/>
    <x v="2689"/>
    <x v="2693"/>
    <x v="0"/>
    <x v="83"/>
    <x v="1"/>
    <x v="19"/>
    <x v="60"/>
    <x v="140"/>
    <x v="7"/>
    <x v="19"/>
    <x v="2693"/>
    <x v="2689"/>
  </r>
  <r>
    <x v="2694"/>
    <x v="2693"/>
    <x v="2692"/>
    <x v="11"/>
    <x v="116"/>
    <x v="2"/>
    <x v="0"/>
    <x v="0"/>
    <x v="2690"/>
    <x v="2694"/>
    <x v="0"/>
    <x v="29"/>
    <x v="1"/>
    <x v="19"/>
    <x v="50"/>
    <x v="120"/>
    <x v="7"/>
    <x v="19"/>
    <x v="2694"/>
    <x v="2690"/>
  </r>
  <r>
    <x v="2695"/>
    <x v="2694"/>
    <x v="2693"/>
    <x v="36"/>
    <x v="1840"/>
    <x v="2"/>
    <x v="0"/>
    <x v="0"/>
    <x v="2691"/>
    <x v="2695"/>
    <x v="0"/>
    <x v="83"/>
    <x v="1"/>
    <x v="19"/>
    <x v="50"/>
    <x v="1901"/>
    <x v="7"/>
    <x v="19"/>
    <x v="2695"/>
    <x v="2691"/>
  </r>
  <r>
    <x v="2696"/>
    <x v="2695"/>
    <x v="2694"/>
    <x v="127"/>
    <x v="1841"/>
    <x v="2"/>
    <x v="0"/>
    <x v="0"/>
    <x v="2692"/>
    <x v="2696"/>
    <x v="0"/>
    <x v="44"/>
    <x v="1"/>
    <x v="19"/>
    <x v="52"/>
    <x v="1902"/>
    <x v="7"/>
    <x v="19"/>
    <x v="2696"/>
    <x v="2692"/>
  </r>
  <r>
    <x v="2697"/>
    <x v="2696"/>
    <x v="2695"/>
    <x v="165"/>
    <x v="1842"/>
    <x v="2"/>
    <x v="0"/>
    <x v="0"/>
    <x v="2693"/>
    <x v="2697"/>
    <x v="0"/>
    <x v="47"/>
    <x v="1"/>
    <x v="19"/>
    <x v="73"/>
    <x v="1903"/>
    <x v="7"/>
    <x v="19"/>
    <x v="2697"/>
    <x v="2693"/>
  </r>
  <r>
    <x v="2698"/>
    <x v="2697"/>
    <x v="2696"/>
    <x v="6"/>
    <x v="1843"/>
    <x v="2"/>
    <x v="0"/>
    <x v="0"/>
    <x v="2694"/>
    <x v="2698"/>
    <x v="0"/>
    <x v="84"/>
    <x v="1"/>
    <x v="19"/>
    <x v="50"/>
    <x v="1904"/>
    <x v="7"/>
    <x v="19"/>
    <x v="2698"/>
    <x v="2694"/>
  </r>
  <r>
    <x v="2699"/>
    <x v="2698"/>
    <x v="2697"/>
    <x v="365"/>
    <x v="117"/>
    <x v="2"/>
    <x v="5"/>
    <x v="5"/>
    <x v="2695"/>
    <x v="2699"/>
    <x v="0"/>
    <x v="78"/>
    <x v="1"/>
    <x v="19"/>
    <x v="50"/>
    <x v="121"/>
    <x v="7"/>
    <x v="19"/>
    <x v="2699"/>
    <x v="2695"/>
  </r>
  <r>
    <x v="2700"/>
    <x v="2699"/>
    <x v="2698"/>
    <x v="204"/>
    <x v="119"/>
    <x v="2"/>
    <x v="0"/>
    <x v="0"/>
    <x v="2696"/>
    <x v="2700"/>
    <x v="0"/>
    <x v="80"/>
    <x v="1"/>
    <x v="19"/>
    <x v="60"/>
    <x v="827"/>
    <x v="7"/>
    <x v="19"/>
    <x v="2700"/>
    <x v="2696"/>
  </r>
  <r>
    <x v="2701"/>
    <x v="2700"/>
    <x v="2699"/>
    <x v="104"/>
    <x v="76"/>
    <x v="3"/>
    <x v="17"/>
    <x v="3"/>
    <x v="2697"/>
    <x v="2701"/>
    <x v="0"/>
    <x v="67"/>
    <x v="1"/>
    <x v="38"/>
    <x v="132"/>
    <x v="783"/>
    <x v="1"/>
    <x v="38"/>
    <x v="2701"/>
    <x v="2697"/>
  </r>
  <r>
    <x v="2702"/>
    <x v="2701"/>
    <x v="2700"/>
    <x v="3"/>
    <x v="1844"/>
    <x v="3"/>
    <x v="0"/>
    <x v="0"/>
    <x v="2698"/>
    <x v="2702"/>
    <x v="1"/>
    <x v="55"/>
    <x v="1"/>
    <x v="38"/>
    <x v="122"/>
    <x v="1905"/>
    <x v="1"/>
    <x v="38"/>
    <x v="2702"/>
    <x v="2698"/>
  </r>
  <r>
    <x v="2703"/>
    <x v="2702"/>
    <x v="2701"/>
    <x v="79"/>
    <x v="1845"/>
    <x v="3"/>
    <x v="14"/>
    <x v="10"/>
    <x v="2699"/>
    <x v="2703"/>
    <x v="0"/>
    <x v="43"/>
    <x v="1"/>
    <x v="38"/>
    <x v="3"/>
    <x v="1906"/>
    <x v="1"/>
    <x v="38"/>
    <x v="2703"/>
    <x v="2699"/>
  </r>
  <r>
    <x v="2704"/>
    <x v="2703"/>
    <x v="2702"/>
    <x v="266"/>
    <x v="1288"/>
    <x v="3"/>
    <x v="0"/>
    <x v="0"/>
    <x v="2700"/>
    <x v="2704"/>
    <x v="0"/>
    <x v="63"/>
    <x v="1"/>
    <x v="38"/>
    <x v="52"/>
    <x v="1907"/>
    <x v="1"/>
    <x v="38"/>
    <x v="2704"/>
    <x v="2700"/>
  </r>
  <r>
    <x v="2705"/>
    <x v="2704"/>
    <x v="2703"/>
    <x v="281"/>
    <x v="1846"/>
    <x v="3"/>
    <x v="0"/>
    <x v="0"/>
    <x v="2701"/>
    <x v="2705"/>
    <x v="0"/>
    <x v="22"/>
    <x v="1"/>
    <x v="38"/>
    <x v="57"/>
    <x v="1908"/>
    <x v="1"/>
    <x v="38"/>
    <x v="2705"/>
    <x v="2701"/>
  </r>
  <r>
    <x v="2706"/>
    <x v="2705"/>
    <x v="2704"/>
    <x v="19"/>
    <x v="1847"/>
    <x v="0"/>
    <x v="0"/>
    <x v="0"/>
    <x v="2702"/>
    <x v="2706"/>
    <x v="1"/>
    <x v="40"/>
    <x v="0"/>
    <x v="38"/>
    <x v="20"/>
    <x v="1909"/>
    <x v="1"/>
    <x v="38"/>
    <x v="2706"/>
    <x v="2702"/>
  </r>
  <r>
    <x v="2707"/>
    <x v="2706"/>
    <x v="2705"/>
    <x v="6"/>
    <x v="1848"/>
    <x v="0"/>
    <x v="0"/>
    <x v="0"/>
    <x v="2703"/>
    <x v="2707"/>
    <x v="1"/>
    <x v="476"/>
    <x v="0"/>
    <x v="38"/>
    <x v="345"/>
    <x v="423"/>
    <x v="1"/>
    <x v="38"/>
    <x v="2707"/>
    <x v="2703"/>
  </r>
  <r>
    <x v="2708"/>
    <x v="2707"/>
    <x v="2706"/>
    <x v="22"/>
    <x v="1849"/>
    <x v="0"/>
    <x v="1"/>
    <x v="1"/>
    <x v="2704"/>
    <x v="2708"/>
    <x v="1"/>
    <x v="477"/>
    <x v="0"/>
    <x v="38"/>
    <x v="145"/>
    <x v="1910"/>
    <x v="1"/>
    <x v="38"/>
    <x v="2708"/>
    <x v="2704"/>
  </r>
  <r>
    <x v="2709"/>
    <x v="2708"/>
    <x v="2707"/>
    <x v="63"/>
    <x v="1850"/>
    <x v="0"/>
    <x v="0"/>
    <x v="0"/>
    <x v="2705"/>
    <x v="2709"/>
    <x v="1"/>
    <x v="478"/>
    <x v="0"/>
    <x v="38"/>
    <x v="21"/>
    <x v="1911"/>
    <x v="1"/>
    <x v="38"/>
    <x v="2709"/>
    <x v="2705"/>
  </r>
  <r>
    <x v="2710"/>
    <x v="2709"/>
    <x v="2708"/>
    <x v="127"/>
    <x v="1851"/>
    <x v="0"/>
    <x v="0"/>
    <x v="0"/>
    <x v="2706"/>
    <x v="2710"/>
    <x v="1"/>
    <x v="479"/>
    <x v="0"/>
    <x v="38"/>
    <x v="224"/>
    <x v="1912"/>
    <x v="1"/>
    <x v="38"/>
    <x v="2710"/>
    <x v="2706"/>
  </r>
  <r>
    <x v="2711"/>
    <x v="2710"/>
    <x v="2709"/>
    <x v="366"/>
    <x v="1852"/>
    <x v="0"/>
    <x v="1"/>
    <x v="1"/>
    <x v="2707"/>
    <x v="2711"/>
    <x v="1"/>
    <x v="196"/>
    <x v="0"/>
    <x v="38"/>
    <x v="7"/>
    <x v="1913"/>
    <x v="1"/>
    <x v="38"/>
    <x v="2711"/>
    <x v="2707"/>
  </r>
  <r>
    <x v="2712"/>
    <x v="2711"/>
    <x v="2710"/>
    <x v="62"/>
    <x v="1853"/>
    <x v="0"/>
    <x v="0"/>
    <x v="0"/>
    <x v="2708"/>
    <x v="2712"/>
    <x v="1"/>
    <x v="235"/>
    <x v="0"/>
    <x v="38"/>
    <x v="26"/>
    <x v="1914"/>
    <x v="1"/>
    <x v="38"/>
    <x v="2712"/>
    <x v="2708"/>
  </r>
  <r>
    <x v="2713"/>
    <x v="2712"/>
    <x v="2711"/>
    <x v="60"/>
    <x v="1854"/>
    <x v="0"/>
    <x v="0"/>
    <x v="0"/>
    <x v="2709"/>
    <x v="2713"/>
    <x v="1"/>
    <x v="480"/>
    <x v="0"/>
    <x v="38"/>
    <x v="21"/>
    <x v="1693"/>
    <x v="1"/>
    <x v="38"/>
    <x v="2713"/>
    <x v="2709"/>
  </r>
  <r>
    <x v="2714"/>
    <x v="2713"/>
    <x v="2712"/>
    <x v="31"/>
    <x v="1855"/>
    <x v="0"/>
    <x v="0"/>
    <x v="0"/>
    <x v="2710"/>
    <x v="2714"/>
    <x v="1"/>
    <x v="120"/>
    <x v="0"/>
    <x v="38"/>
    <x v="31"/>
    <x v="1915"/>
    <x v="1"/>
    <x v="38"/>
    <x v="2714"/>
    <x v="2710"/>
  </r>
  <r>
    <x v="2715"/>
    <x v="2714"/>
    <x v="2713"/>
    <x v="14"/>
    <x v="1856"/>
    <x v="0"/>
    <x v="0"/>
    <x v="0"/>
    <x v="2711"/>
    <x v="2715"/>
    <x v="1"/>
    <x v="481"/>
    <x v="0"/>
    <x v="38"/>
    <x v="213"/>
    <x v="1916"/>
    <x v="1"/>
    <x v="38"/>
    <x v="2715"/>
    <x v="2711"/>
  </r>
  <r>
    <x v="2716"/>
    <x v="2715"/>
    <x v="2714"/>
    <x v="3"/>
    <x v="1857"/>
    <x v="0"/>
    <x v="12"/>
    <x v="3"/>
    <x v="2712"/>
    <x v="2716"/>
    <x v="1"/>
    <x v="482"/>
    <x v="0"/>
    <x v="38"/>
    <x v="28"/>
    <x v="1085"/>
    <x v="1"/>
    <x v="38"/>
    <x v="2716"/>
    <x v="2712"/>
  </r>
  <r>
    <x v="2717"/>
    <x v="2716"/>
    <x v="2715"/>
    <x v="31"/>
    <x v="1858"/>
    <x v="0"/>
    <x v="0"/>
    <x v="0"/>
    <x v="2713"/>
    <x v="2717"/>
    <x v="1"/>
    <x v="166"/>
    <x v="0"/>
    <x v="38"/>
    <x v="28"/>
    <x v="1917"/>
    <x v="1"/>
    <x v="38"/>
    <x v="2717"/>
    <x v="2713"/>
  </r>
  <r>
    <x v="2718"/>
    <x v="2717"/>
    <x v="2716"/>
    <x v="102"/>
    <x v="1859"/>
    <x v="0"/>
    <x v="0"/>
    <x v="0"/>
    <x v="2714"/>
    <x v="2718"/>
    <x v="1"/>
    <x v="265"/>
    <x v="0"/>
    <x v="38"/>
    <x v="3"/>
    <x v="1918"/>
    <x v="1"/>
    <x v="38"/>
    <x v="2718"/>
    <x v="2714"/>
  </r>
  <r>
    <x v="2719"/>
    <x v="2718"/>
    <x v="2717"/>
    <x v="12"/>
    <x v="1860"/>
    <x v="0"/>
    <x v="0"/>
    <x v="0"/>
    <x v="2715"/>
    <x v="2719"/>
    <x v="0"/>
    <x v="50"/>
    <x v="0"/>
    <x v="38"/>
    <x v="15"/>
    <x v="1919"/>
    <x v="1"/>
    <x v="38"/>
    <x v="2719"/>
    <x v="2715"/>
  </r>
  <r>
    <x v="2720"/>
    <x v="2719"/>
    <x v="2718"/>
    <x v="31"/>
    <x v="1861"/>
    <x v="0"/>
    <x v="0"/>
    <x v="0"/>
    <x v="2716"/>
    <x v="2720"/>
    <x v="0"/>
    <x v="210"/>
    <x v="0"/>
    <x v="38"/>
    <x v="90"/>
    <x v="1920"/>
    <x v="1"/>
    <x v="38"/>
    <x v="2720"/>
    <x v="2716"/>
  </r>
  <r>
    <x v="2721"/>
    <x v="2720"/>
    <x v="2719"/>
    <x v="47"/>
    <x v="1862"/>
    <x v="0"/>
    <x v="1"/>
    <x v="1"/>
    <x v="2717"/>
    <x v="2721"/>
    <x v="0"/>
    <x v="314"/>
    <x v="0"/>
    <x v="30"/>
    <x v="346"/>
    <x v="291"/>
    <x v="2"/>
    <x v="30"/>
    <x v="2721"/>
    <x v="2717"/>
  </r>
  <r>
    <x v="2722"/>
    <x v="2721"/>
    <x v="2720"/>
    <x v="10"/>
    <x v="1863"/>
    <x v="0"/>
    <x v="0"/>
    <x v="0"/>
    <x v="2718"/>
    <x v="2722"/>
    <x v="0"/>
    <x v="333"/>
    <x v="0"/>
    <x v="30"/>
    <x v="169"/>
    <x v="1921"/>
    <x v="2"/>
    <x v="30"/>
    <x v="2722"/>
    <x v="2718"/>
  </r>
  <r>
    <x v="2723"/>
    <x v="2722"/>
    <x v="2721"/>
    <x v="14"/>
    <x v="1864"/>
    <x v="0"/>
    <x v="0"/>
    <x v="0"/>
    <x v="2719"/>
    <x v="2723"/>
    <x v="0"/>
    <x v="282"/>
    <x v="0"/>
    <x v="30"/>
    <x v="49"/>
    <x v="1922"/>
    <x v="2"/>
    <x v="30"/>
    <x v="2723"/>
    <x v="2719"/>
  </r>
  <r>
    <x v="2724"/>
    <x v="2723"/>
    <x v="2722"/>
    <x v="367"/>
    <x v="1865"/>
    <x v="0"/>
    <x v="1"/>
    <x v="1"/>
    <x v="2720"/>
    <x v="2724"/>
    <x v="0"/>
    <x v="483"/>
    <x v="0"/>
    <x v="30"/>
    <x v="347"/>
    <x v="1923"/>
    <x v="2"/>
    <x v="30"/>
    <x v="2724"/>
    <x v="2720"/>
  </r>
  <r>
    <x v="2725"/>
    <x v="2724"/>
    <x v="2723"/>
    <x v="79"/>
    <x v="1866"/>
    <x v="0"/>
    <x v="5"/>
    <x v="5"/>
    <x v="2721"/>
    <x v="2725"/>
    <x v="0"/>
    <x v="116"/>
    <x v="0"/>
    <x v="30"/>
    <x v="14"/>
    <x v="1924"/>
    <x v="2"/>
    <x v="30"/>
    <x v="2725"/>
    <x v="2721"/>
  </r>
  <r>
    <x v="2726"/>
    <x v="2725"/>
    <x v="2724"/>
    <x v="57"/>
    <x v="1867"/>
    <x v="0"/>
    <x v="0"/>
    <x v="0"/>
    <x v="2722"/>
    <x v="2726"/>
    <x v="0"/>
    <x v="442"/>
    <x v="0"/>
    <x v="30"/>
    <x v="6"/>
    <x v="1925"/>
    <x v="2"/>
    <x v="30"/>
    <x v="2726"/>
    <x v="2722"/>
  </r>
  <r>
    <x v="2727"/>
    <x v="2726"/>
    <x v="2725"/>
    <x v="3"/>
    <x v="1868"/>
    <x v="0"/>
    <x v="0"/>
    <x v="0"/>
    <x v="2723"/>
    <x v="2727"/>
    <x v="0"/>
    <x v="484"/>
    <x v="0"/>
    <x v="30"/>
    <x v="348"/>
    <x v="1926"/>
    <x v="2"/>
    <x v="30"/>
    <x v="2727"/>
    <x v="2723"/>
  </r>
  <r>
    <x v="2728"/>
    <x v="2727"/>
    <x v="2726"/>
    <x v="36"/>
    <x v="1869"/>
    <x v="0"/>
    <x v="0"/>
    <x v="0"/>
    <x v="2724"/>
    <x v="2728"/>
    <x v="0"/>
    <x v="413"/>
    <x v="0"/>
    <x v="30"/>
    <x v="180"/>
    <x v="1927"/>
    <x v="2"/>
    <x v="30"/>
    <x v="2728"/>
    <x v="2724"/>
  </r>
  <r>
    <x v="2729"/>
    <x v="2728"/>
    <x v="2727"/>
    <x v="51"/>
    <x v="1870"/>
    <x v="0"/>
    <x v="0"/>
    <x v="0"/>
    <x v="2725"/>
    <x v="2729"/>
    <x v="0"/>
    <x v="23"/>
    <x v="0"/>
    <x v="30"/>
    <x v="3"/>
    <x v="1928"/>
    <x v="2"/>
    <x v="30"/>
    <x v="2729"/>
    <x v="2725"/>
  </r>
  <r>
    <x v="2730"/>
    <x v="2729"/>
    <x v="2728"/>
    <x v="100"/>
    <x v="1871"/>
    <x v="0"/>
    <x v="0"/>
    <x v="0"/>
    <x v="2726"/>
    <x v="2730"/>
    <x v="0"/>
    <x v="345"/>
    <x v="0"/>
    <x v="30"/>
    <x v="106"/>
    <x v="1809"/>
    <x v="2"/>
    <x v="30"/>
    <x v="2730"/>
    <x v="2726"/>
  </r>
  <r>
    <x v="2731"/>
    <x v="2730"/>
    <x v="2729"/>
    <x v="11"/>
    <x v="1872"/>
    <x v="0"/>
    <x v="0"/>
    <x v="0"/>
    <x v="2727"/>
    <x v="2731"/>
    <x v="0"/>
    <x v="77"/>
    <x v="0"/>
    <x v="30"/>
    <x v="3"/>
    <x v="1929"/>
    <x v="2"/>
    <x v="30"/>
    <x v="2731"/>
    <x v="2727"/>
  </r>
  <r>
    <x v="2732"/>
    <x v="2731"/>
    <x v="2730"/>
    <x v="14"/>
    <x v="1873"/>
    <x v="0"/>
    <x v="0"/>
    <x v="0"/>
    <x v="2728"/>
    <x v="2732"/>
    <x v="0"/>
    <x v="96"/>
    <x v="0"/>
    <x v="30"/>
    <x v="90"/>
    <x v="1930"/>
    <x v="2"/>
    <x v="30"/>
    <x v="2732"/>
    <x v="2728"/>
  </r>
  <r>
    <x v="2733"/>
    <x v="2732"/>
    <x v="2731"/>
    <x v="63"/>
    <x v="1874"/>
    <x v="0"/>
    <x v="0"/>
    <x v="0"/>
    <x v="2729"/>
    <x v="2733"/>
    <x v="0"/>
    <x v="46"/>
    <x v="0"/>
    <x v="30"/>
    <x v="29"/>
    <x v="1931"/>
    <x v="2"/>
    <x v="30"/>
    <x v="2733"/>
    <x v="2729"/>
  </r>
  <r>
    <x v="2734"/>
    <x v="2733"/>
    <x v="2732"/>
    <x v="332"/>
    <x v="1875"/>
    <x v="0"/>
    <x v="0"/>
    <x v="0"/>
    <x v="2730"/>
    <x v="2734"/>
    <x v="0"/>
    <x v="430"/>
    <x v="0"/>
    <x v="30"/>
    <x v="349"/>
    <x v="1932"/>
    <x v="2"/>
    <x v="30"/>
    <x v="2734"/>
    <x v="2730"/>
  </r>
  <r>
    <x v="2735"/>
    <x v="2734"/>
    <x v="2733"/>
    <x v="47"/>
    <x v="1876"/>
    <x v="0"/>
    <x v="1"/>
    <x v="1"/>
    <x v="2731"/>
    <x v="2735"/>
    <x v="0"/>
    <x v="485"/>
    <x v="0"/>
    <x v="30"/>
    <x v="350"/>
    <x v="1933"/>
    <x v="2"/>
    <x v="30"/>
    <x v="2735"/>
    <x v="2731"/>
  </r>
  <r>
    <x v="2736"/>
    <x v="2735"/>
    <x v="2734"/>
    <x v="6"/>
    <x v="1877"/>
    <x v="0"/>
    <x v="5"/>
    <x v="5"/>
    <x v="2732"/>
    <x v="2736"/>
    <x v="0"/>
    <x v="6"/>
    <x v="0"/>
    <x v="30"/>
    <x v="4"/>
    <x v="1934"/>
    <x v="2"/>
    <x v="30"/>
    <x v="2736"/>
    <x v="2732"/>
  </r>
  <r>
    <x v="2737"/>
    <x v="2736"/>
    <x v="2735"/>
    <x v="11"/>
    <x v="1878"/>
    <x v="0"/>
    <x v="0"/>
    <x v="0"/>
    <x v="2733"/>
    <x v="2737"/>
    <x v="0"/>
    <x v="231"/>
    <x v="0"/>
    <x v="30"/>
    <x v="351"/>
    <x v="1935"/>
    <x v="2"/>
    <x v="30"/>
    <x v="2737"/>
    <x v="2733"/>
  </r>
  <r>
    <x v="2738"/>
    <x v="2737"/>
    <x v="2736"/>
    <x v="10"/>
    <x v="1879"/>
    <x v="0"/>
    <x v="0"/>
    <x v="0"/>
    <x v="2734"/>
    <x v="2738"/>
    <x v="0"/>
    <x v="41"/>
    <x v="0"/>
    <x v="30"/>
    <x v="34"/>
    <x v="1936"/>
    <x v="2"/>
    <x v="30"/>
    <x v="2738"/>
    <x v="2734"/>
  </r>
  <r>
    <x v="2739"/>
    <x v="2738"/>
    <x v="2737"/>
    <x v="184"/>
    <x v="1880"/>
    <x v="0"/>
    <x v="1"/>
    <x v="1"/>
    <x v="2735"/>
    <x v="2739"/>
    <x v="0"/>
    <x v="277"/>
    <x v="0"/>
    <x v="30"/>
    <x v="352"/>
    <x v="1620"/>
    <x v="2"/>
    <x v="30"/>
    <x v="2739"/>
    <x v="2735"/>
  </r>
  <r>
    <x v="2740"/>
    <x v="2739"/>
    <x v="2738"/>
    <x v="43"/>
    <x v="622"/>
    <x v="0"/>
    <x v="0"/>
    <x v="0"/>
    <x v="2736"/>
    <x v="2740"/>
    <x v="0"/>
    <x v="57"/>
    <x v="0"/>
    <x v="30"/>
    <x v="33"/>
    <x v="1937"/>
    <x v="2"/>
    <x v="30"/>
    <x v="2740"/>
    <x v="2736"/>
  </r>
  <r>
    <x v="2741"/>
    <x v="2740"/>
    <x v="2739"/>
    <x v="6"/>
    <x v="428"/>
    <x v="2"/>
    <x v="0"/>
    <x v="0"/>
    <x v="2737"/>
    <x v="2741"/>
    <x v="0"/>
    <x v="80"/>
    <x v="1"/>
    <x v="39"/>
    <x v="50"/>
    <x v="435"/>
    <x v="3"/>
    <x v="39"/>
    <x v="2741"/>
    <x v="2737"/>
  </r>
  <r>
    <x v="2742"/>
    <x v="2741"/>
    <x v="2740"/>
    <x v="30"/>
    <x v="1881"/>
    <x v="2"/>
    <x v="0"/>
    <x v="0"/>
    <x v="2738"/>
    <x v="2742"/>
    <x v="0"/>
    <x v="59"/>
    <x v="1"/>
    <x v="39"/>
    <x v="129"/>
    <x v="1938"/>
    <x v="3"/>
    <x v="39"/>
    <x v="2742"/>
    <x v="2738"/>
  </r>
  <r>
    <x v="2743"/>
    <x v="2742"/>
    <x v="2741"/>
    <x v="368"/>
    <x v="117"/>
    <x v="2"/>
    <x v="0"/>
    <x v="0"/>
    <x v="2739"/>
    <x v="2743"/>
    <x v="0"/>
    <x v="78"/>
    <x v="1"/>
    <x v="39"/>
    <x v="50"/>
    <x v="121"/>
    <x v="3"/>
    <x v="39"/>
    <x v="2743"/>
    <x v="2739"/>
  </r>
  <r>
    <x v="2744"/>
    <x v="2743"/>
    <x v="2742"/>
    <x v="194"/>
    <x v="1882"/>
    <x v="2"/>
    <x v="0"/>
    <x v="0"/>
    <x v="2740"/>
    <x v="2744"/>
    <x v="0"/>
    <x v="19"/>
    <x v="1"/>
    <x v="39"/>
    <x v="62"/>
    <x v="1939"/>
    <x v="3"/>
    <x v="39"/>
    <x v="2744"/>
    <x v="2740"/>
  </r>
  <r>
    <x v="2745"/>
    <x v="2744"/>
    <x v="2743"/>
    <x v="6"/>
    <x v="1883"/>
    <x v="2"/>
    <x v="0"/>
    <x v="0"/>
    <x v="2741"/>
    <x v="2745"/>
    <x v="0"/>
    <x v="72"/>
    <x v="1"/>
    <x v="39"/>
    <x v="66"/>
    <x v="1940"/>
    <x v="3"/>
    <x v="39"/>
    <x v="2745"/>
    <x v="2741"/>
  </r>
  <r>
    <x v="2746"/>
    <x v="2745"/>
    <x v="2744"/>
    <x v="9"/>
    <x v="1688"/>
    <x v="2"/>
    <x v="0"/>
    <x v="0"/>
    <x v="2742"/>
    <x v="2746"/>
    <x v="0"/>
    <x v="10"/>
    <x v="1"/>
    <x v="39"/>
    <x v="117"/>
    <x v="1281"/>
    <x v="3"/>
    <x v="39"/>
    <x v="2746"/>
    <x v="2742"/>
  </r>
  <r>
    <x v="2747"/>
    <x v="2746"/>
    <x v="2745"/>
    <x v="2"/>
    <x v="133"/>
    <x v="2"/>
    <x v="0"/>
    <x v="0"/>
    <x v="2743"/>
    <x v="2747"/>
    <x v="0"/>
    <x v="80"/>
    <x v="1"/>
    <x v="39"/>
    <x v="58"/>
    <x v="431"/>
    <x v="3"/>
    <x v="39"/>
    <x v="2747"/>
    <x v="2743"/>
  </r>
  <r>
    <x v="2748"/>
    <x v="2747"/>
    <x v="2746"/>
    <x v="10"/>
    <x v="500"/>
    <x v="2"/>
    <x v="0"/>
    <x v="0"/>
    <x v="2744"/>
    <x v="2748"/>
    <x v="0"/>
    <x v="80"/>
    <x v="1"/>
    <x v="39"/>
    <x v="60"/>
    <x v="508"/>
    <x v="3"/>
    <x v="39"/>
    <x v="2748"/>
    <x v="2744"/>
  </r>
  <r>
    <x v="2749"/>
    <x v="2748"/>
    <x v="2747"/>
    <x v="3"/>
    <x v="178"/>
    <x v="2"/>
    <x v="0"/>
    <x v="0"/>
    <x v="2745"/>
    <x v="2749"/>
    <x v="0"/>
    <x v="84"/>
    <x v="1"/>
    <x v="39"/>
    <x v="60"/>
    <x v="687"/>
    <x v="3"/>
    <x v="39"/>
    <x v="2749"/>
    <x v="2745"/>
  </r>
  <r>
    <x v="2750"/>
    <x v="2749"/>
    <x v="2748"/>
    <x v="369"/>
    <x v="117"/>
    <x v="2"/>
    <x v="0"/>
    <x v="0"/>
    <x v="2746"/>
    <x v="2750"/>
    <x v="0"/>
    <x v="78"/>
    <x v="1"/>
    <x v="39"/>
    <x v="50"/>
    <x v="121"/>
    <x v="3"/>
    <x v="39"/>
    <x v="2750"/>
    <x v="2746"/>
  </r>
  <r>
    <x v="2751"/>
    <x v="2750"/>
    <x v="2749"/>
    <x v="370"/>
    <x v="117"/>
    <x v="2"/>
    <x v="0"/>
    <x v="0"/>
    <x v="2747"/>
    <x v="2751"/>
    <x v="0"/>
    <x v="78"/>
    <x v="1"/>
    <x v="39"/>
    <x v="50"/>
    <x v="121"/>
    <x v="3"/>
    <x v="39"/>
    <x v="2751"/>
    <x v="2747"/>
  </r>
  <r>
    <x v="2752"/>
    <x v="2751"/>
    <x v="2750"/>
    <x v="225"/>
    <x v="1100"/>
    <x v="2"/>
    <x v="0"/>
    <x v="0"/>
    <x v="2748"/>
    <x v="2752"/>
    <x v="0"/>
    <x v="25"/>
    <x v="1"/>
    <x v="39"/>
    <x v="57"/>
    <x v="1941"/>
    <x v="3"/>
    <x v="39"/>
    <x v="2752"/>
    <x v="2748"/>
  </r>
  <r>
    <x v="2753"/>
    <x v="2752"/>
    <x v="2751"/>
    <x v="13"/>
    <x v="163"/>
    <x v="2"/>
    <x v="0"/>
    <x v="0"/>
    <x v="2749"/>
    <x v="2753"/>
    <x v="0"/>
    <x v="22"/>
    <x v="1"/>
    <x v="39"/>
    <x v="118"/>
    <x v="125"/>
    <x v="3"/>
    <x v="39"/>
    <x v="2753"/>
    <x v="2749"/>
  </r>
  <r>
    <x v="2754"/>
    <x v="2753"/>
    <x v="2752"/>
    <x v="3"/>
    <x v="117"/>
    <x v="2"/>
    <x v="0"/>
    <x v="0"/>
    <x v="2750"/>
    <x v="2754"/>
    <x v="0"/>
    <x v="78"/>
    <x v="1"/>
    <x v="39"/>
    <x v="50"/>
    <x v="121"/>
    <x v="3"/>
    <x v="39"/>
    <x v="2754"/>
    <x v="2750"/>
  </r>
  <r>
    <x v="2755"/>
    <x v="2754"/>
    <x v="2753"/>
    <x v="2"/>
    <x v="92"/>
    <x v="2"/>
    <x v="17"/>
    <x v="3"/>
    <x v="2751"/>
    <x v="2755"/>
    <x v="0"/>
    <x v="41"/>
    <x v="1"/>
    <x v="39"/>
    <x v="221"/>
    <x v="1942"/>
    <x v="3"/>
    <x v="39"/>
    <x v="2755"/>
    <x v="2751"/>
  </r>
  <r>
    <x v="2756"/>
    <x v="2755"/>
    <x v="2754"/>
    <x v="3"/>
    <x v="1884"/>
    <x v="2"/>
    <x v="0"/>
    <x v="0"/>
    <x v="2752"/>
    <x v="2756"/>
    <x v="0"/>
    <x v="51"/>
    <x v="1"/>
    <x v="39"/>
    <x v="54"/>
    <x v="1943"/>
    <x v="3"/>
    <x v="39"/>
    <x v="2756"/>
    <x v="2752"/>
  </r>
  <r>
    <x v="2757"/>
    <x v="2756"/>
    <x v="2755"/>
    <x v="15"/>
    <x v="115"/>
    <x v="2"/>
    <x v="0"/>
    <x v="0"/>
    <x v="2753"/>
    <x v="2757"/>
    <x v="0"/>
    <x v="84"/>
    <x v="1"/>
    <x v="39"/>
    <x v="60"/>
    <x v="144"/>
    <x v="3"/>
    <x v="39"/>
    <x v="2757"/>
    <x v="2753"/>
  </r>
  <r>
    <x v="2758"/>
    <x v="2757"/>
    <x v="2756"/>
    <x v="13"/>
    <x v="731"/>
    <x v="2"/>
    <x v="2"/>
    <x v="2"/>
    <x v="2754"/>
    <x v="2758"/>
    <x v="0"/>
    <x v="79"/>
    <x v="1"/>
    <x v="39"/>
    <x v="81"/>
    <x v="492"/>
    <x v="3"/>
    <x v="39"/>
    <x v="2758"/>
    <x v="2754"/>
  </r>
  <r>
    <x v="2759"/>
    <x v="2758"/>
    <x v="2757"/>
    <x v="28"/>
    <x v="522"/>
    <x v="2"/>
    <x v="2"/>
    <x v="2"/>
    <x v="2755"/>
    <x v="2759"/>
    <x v="0"/>
    <x v="84"/>
    <x v="1"/>
    <x v="39"/>
    <x v="57"/>
    <x v="1779"/>
    <x v="3"/>
    <x v="39"/>
    <x v="2759"/>
    <x v="2755"/>
  </r>
  <r>
    <x v="2760"/>
    <x v="2759"/>
    <x v="2758"/>
    <x v="10"/>
    <x v="117"/>
    <x v="2"/>
    <x v="1"/>
    <x v="1"/>
    <x v="2756"/>
    <x v="2760"/>
    <x v="0"/>
    <x v="78"/>
    <x v="1"/>
    <x v="39"/>
    <x v="50"/>
    <x v="121"/>
    <x v="3"/>
    <x v="39"/>
    <x v="2760"/>
    <x v="2756"/>
  </r>
  <r>
    <x v="2761"/>
    <x v="2760"/>
    <x v="2759"/>
    <x v="10"/>
    <x v="1275"/>
    <x v="2"/>
    <x v="0"/>
    <x v="0"/>
    <x v="2757"/>
    <x v="2761"/>
    <x v="0"/>
    <x v="80"/>
    <x v="1"/>
    <x v="39"/>
    <x v="60"/>
    <x v="373"/>
    <x v="3"/>
    <x v="39"/>
    <x v="2761"/>
    <x v="2757"/>
  </r>
  <r>
    <x v="2762"/>
    <x v="2761"/>
    <x v="2760"/>
    <x v="53"/>
    <x v="379"/>
    <x v="2"/>
    <x v="0"/>
    <x v="0"/>
    <x v="2758"/>
    <x v="2762"/>
    <x v="0"/>
    <x v="29"/>
    <x v="1"/>
    <x v="39"/>
    <x v="60"/>
    <x v="380"/>
    <x v="3"/>
    <x v="39"/>
    <x v="2762"/>
    <x v="2758"/>
  </r>
  <r>
    <x v="2763"/>
    <x v="2762"/>
    <x v="2761"/>
    <x v="371"/>
    <x v="456"/>
    <x v="2"/>
    <x v="0"/>
    <x v="0"/>
    <x v="2759"/>
    <x v="2763"/>
    <x v="0"/>
    <x v="83"/>
    <x v="1"/>
    <x v="39"/>
    <x v="50"/>
    <x v="179"/>
    <x v="3"/>
    <x v="39"/>
    <x v="2763"/>
    <x v="2759"/>
  </r>
  <r>
    <x v="2764"/>
    <x v="2763"/>
    <x v="2762"/>
    <x v="23"/>
    <x v="372"/>
    <x v="2"/>
    <x v="0"/>
    <x v="0"/>
    <x v="2760"/>
    <x v="2764"/>
    <x v="0"/>
    <x v="80"/>
    <x v="1"/>
    <x v="39"/>
    <x v="60"/>
    <x v="784"/>
    <x v="3"/>
    <x v="39"/>
    <x v="2764"/>
    <x v="2760"/>
  </r>
  <r>
    <x v="2765"/>
    <x v="2764"/>
    <x v="2763"/>
    <x v="23"/>
    <x v="117"/>
    <x v="2"/>
    <x v="0"/>
    <x v="0"/>
    <x v="2761"/>
    <x v="2765"/>
    <x v="0"/>
    <x v="78"/>
    <x v="1"/>
    <x v="39"/>
    <x v="50"/>
    <x v="121"/>
    <x v="3"/>
    <x v="39"/>
    <x v="2765"/>
    <x v="2761"/>
  </r>
  <r>
    <x v="2766"/>
    <x v="2765"/>
    <x v="2764"/>
    <x v="10"/>
    <x v="173"/>
    <x v="2"/>
    <x v="0"/>
    <x v="0"/>
    <x v="2762"/>
    <x v="2766"/>
    <x v="0"/>
    <x v="80"/>
    <x v="1"/>
    <x v="39"/>
    <x v="53"/>
    <x v="380"/>
    <x v="3"/>
    <x v="39"/>
    <x v="2766"/>
    <x v="2762"/>
  </r>
  <r>
    <x v="2767"/>
    <x v="2766"/>
    <x v="2765"/>
    <x v="23"/>
    <x v="1172"/>
    <x v="2"/>
    <x v="5"/>
    <x v="5"/>
    <x v="2763"/>
    <x v="2767"/>
    <x v="0"/>
    <x v="83"/>
    <x v="1"/>
    <x v="39"/>
    <x v="60"/>
    <x v="1944"/>
    <x v="3"/>
    <x v="39"/>
    <x v="2767"/>
    <x v="2763"/>
  </r>
  <r>
    <x v="2768"/>
    <x v="2767"/>
    <x v="2766"/>
    <x v="39"/>
    <x v="1885"/>
    <x v="2"/>
    <x v="0"/>
    <x v="0"/>
    <x v="2764"/>
    <x v="2768"/>
    <x v="0"/>
    <x v="69"/>
    <x v="1"/>
    <x v="39"/>
    <x v="51"/>
    <x v="1945"/>
    <x v="3"/>
    <x v="39"/>
    <x v="2768"/>
    <x v="2764"/>
  </r>
  <r>
    <x v="2769"/>
    <x v="2768"/>
    <x v="2767"/>
    <x v="134"/>
    <x v="369"/>
    <x v="2"/>
    <x v="1"/>
    <x v="1"/>
    <x v="2765"/>
    <x v="2769"/>
    <x v="0"/>
    <x v="84"/>
    <x v="1"/>
    <x v="39"/>
    <x v="50"/>
    <x v="120"/>
    <x v="3"/>
    <x v="39"/>
    <x v="2769"/>
    <x v="2765"/>
  </r>
  <r>
    <x v="2770"/>
    <x v="2769"/>
    <x v="2768"/>
    <x v="22"/>
    <x v="1886"/>
    <x v="2"/>
    <x v="0"/>
    <x v="0"/>
    <x v="2766"/>
    <x v="2770"/>
    <x v="0"/>
    <x v="51"/>
    <x v="1"/>
    <x v="39"/>
    <x v="54"/>
    <x v="640"/>
    <x v="3"/>
    <x v="39"/>
    <x v="2770"/>
    <x v="2766"/>
  </r>
  <r>
    <x v="2771"/>
    <x v="2770"/>
    <x v="2769"/>
    <x v="372"/>
    <x v="117"/>
    <x v="2"/>
    <x v="0"/>
    <x v="0"/>
    <x v="2767"/>
    <x v="2771"/>
    <x v="0"/>
    <x v="78"/>
    <x v="1"/>
    <x v="39"/>
    <x v="50"/>
    <x v="121"/>
    <x v="3"/>
    <x v="39"/>
    <x v="2771"/>
    <x v="2767"/>
  </r>
  <r>
    <x v="2772"/>
    <x v="2771"/>
    <x v="2770"/>
    <x v="6"/>
    <x v="117"/>
    <x v="2"/>
    <x v="0"/>
    <x v="0"/>
    <x v="2768"/>
    <x v="2772"/>
    <x v="0"/>
    <x v="78"/>
    <x v="1"/>
    <x v="39"/>
    <x v="50"/>
    <x v="121"/>
    <x v="3"/>
    <x v="39"/>
    <x v="2772"/>
    <x v="2768"/>
  </r>
  <r>
    <x v="2773"/>
    <x v="2772"/>
    <x v="2771"/>
    <x v="373"/>
    <x v="116"/>
    <x v="2"/>
    <x v="5"/>
    <x v="5"/>
    <x v="2769"/>
    <x v="2773"/>
    <x v="0"/>
    <x v="29"/>
    <x v="1"/>
    <x v="39"/>
    <x v="50"/>
    <x v="120"/>
    <x v="3"/>
    <x v="39"/>
    <x v="2773"/>
    <x v="2769"/>
  </r>
  <r>
    <x v="2774"/>
    <x v="2773"/>
    <x v="2772"/>
    <x v="23"/>
    <x v="365"/>
    <x v="2"/>
    <x v="0"/>
    <x v="0"/>
    <x v="2770"/>
    <x v="2774"/>
    <x v="0"/>
    <x v="62"/>
    <x v="1"/>
    <x v="39"/>
    <x v="51"/>
    <x v="1946"/>
    <x v="3"/>
    <x v="39"/>
    <x v="2774"/>
    <x v="2770"/>
  </r>
  <r>
    <x v="2775"/>
    <x v="2774"/>
    <x v="2773"/>
    <x v="10"/>
    <x v="403"/>
    <x v="2"/>
    <x v="0"/>
    <x v="0"/>
    <x v="2771"/>
    <x v="2775"/>
    <x v="0"/>
    <x v="84"/>
    <x v="1"/>
    <x v="39"/>
    <x v="56"/>
    <x v="753"/>
    <x v="3"/>
    <x v="39"/>
    <x v="2775"/>
    <x v="2771"/>
  </r>
  <r>
    <x v="2776"/>
    <x v="2775"/>
    <x v="2774"/>
    <x v="223"/>
    <x v="1308"/>
    <x v="2"/>
    <x v="0"/>
    <x v="0"/>
    <x v="2772"/>
    <x v="2776"/>
    <x v="0"/>
    <x v="17"/>
    <x v="1"/>
    <x v="39"/>
    <x v="59"/>
    <x v="1947"/>
    <x v="3"/>
    <x v="39"/>
    <x v="2776"/>
    <x v="2772"/>
  </r>
  <r>
    <x v="2777"/>
    <x v="2776"/>
    <x v="2775"/>
    <x v="9"/>
    <x v="115"/>
    <x v="2"/>
    <x v="0"/>
    <x v="0"/>
    <x v="2773"/>
    <x v="2777"/>
    <x v="0"/>
    <x v="29"/>
    <x v="1"/>
    <x v="39"/>
    <x v="50"/>
    <x v="119"/>
    <x v="3"/>
    <x v="39"/>
    <x v="2777"/>
    <x v="2773"/>
  </r>
  <r>
    <x v="2778"/>
    <x v="2777"/>
    <x v="2776"/>
    <x v="62"/>
    <x v="1166"/>
    <x v="2"/>
    <x v="0"/>
    <x v="0"/>
    <x v="2774"/>
    <x v="2778"/>
    <x v="0"/>
    <x v="41"/>
    <x v="1"/>
    <x v="39"/>
    <x v="73"/>
    <x v="1948"/>
    <x v="3"/>
    <x v="39"/>
    <x v="2778"/>
    <x v="2774"/>
  </r>
  <r>
    <x v="2779"/>
    <x v="2778"/>
    <x v="2777"/>
    <x v="30"/>
    <x v="500"/>
    <x v="2"/>
    <x v="0"/>
    <x v="0"/>
    <x v="2775"/>
    <x v="2779"/>
    <x v="0"/>
    <x v="29"/>
    <x v="1"/>
    <x v="39"/>
    <x v="53"/>
    <x v="444"/>
    <x v="3"/>
    <x v="39"/>
    <x v="2779"/>
    <x v="2775"/>
  </r>
  <r>
    <x v="2780"/>
    <x v="2779"/>
    <x v="2778"/>
    <x v="57"/>
    <x v="117"/>
    <x v="2"/>
    <x v="13"/>
    <x v="3"/>
    <x v="2776"/>
    <x v="2780"/>
    <x v="0"/>
    <x v="78"/>
    <x v="1"/>
    <x v="39"/>
    <x v="50"/>
    <x v="121"/>
    <x v="3"/>
    <x v="39"/>
    <x v="2780"/>
    <x v="2776"/>
  </r>
  <r>
    <x v="2781"/>
    <x v="2780"/>
    <x v="2779"/>
    <x v="21"/>
    <x v="1887"/>
    <x v="0"/>
    <x v="0"/>
    <x v="0"/>
    <x v="2777"/>
    <x v="2781"/>
    <x v="0"/>
    <x v="33"/>
    <x v="0"/>
    <x v="6"/>
    <x v="2"/>
    <x v="1192"/>
    <x v="1"/>
    <x v="6"/>
    <x v="2781"/>
    <x v="2777"/>
  </r>
  <r>
    <x v="2782"/>
    <x v="2781"/>
    <x v="2780"/>
    <x v="28"/>
    <x v="647"/>
    <x v="0"/>
    <x v="0"/>
    <x v="0"/>
    <x v="2778"/>
    <x v="2782"/>
    <x v="0"/>
    <x v="59"/>
    <x v="0"/>
    <x v="6"/>
    <x v="28"/>
    <x v="583"/>
    <x v="1"/>
    <x v="6"/>
    <x v="2782"/>
    <x v="2778"/>
  </r>
  <r>
    <x v="2783"/>
    <x v="2782"/>
    <x v="2781"/>
    <x v="28"/>
    <x v="1288"/>
    <x v="0"/>
    <x v="1"/>
    <x v="1"/>
    <x v="2779"/>
    <x v="2783"/>
    <x v="0"/>
    <x v="42"/>
    <x v="0"/>
    <x v="6"/>
    <x v="41"/>
    <x v="1949"/>
    <x v="1"/>
    <x v="6"/>
    <x v="2783"/>
    <x v="2779"/>
  </r>
  <r>
    <x v="2784"/>
    <x v="2783"/>
    <x v="2782"/>
    <x v="12"/>
    <x v="583"/>
    <x v="0"/>
    <x v="0"/>
    <x v="0"/>
    <x v="2780"/>
    <x v="2784"/>
    <x v="0"/>
    <x v="52"/>
    <x v="0"/>
    <x v="6"/>
    <x v="17"/>
    <x v="1950"/>
    <x v="1"/>
    <x v="6"/>
    <x v="2784"/>
    <x v="2780"/>
  </r>
  <r>
    <x v="2785"/>
    <x v="2784"/>
    <x v="2783"/>
    <x v="10"/>
    <x v="1888"/>
    <x v="0"/>
    <x v="0"/>
    <x v="0"/>
    <x v="2781"/>
    <x v="2785"/>
    <x v="0"/>
    <x v="136"/>
    <x v="0"/>
    <x v="6"/>
    <x v="2"/>
    <x v="1951"/>
    <x v="1"/>
    <x v="6"/>
    <x v="2785"/>
    <x v="2781"/>
  </r>
  <r>
    <x v="2786"/>
    <x v="2785"/>
    <x v="2784"/>
    <x v="30"/>
    <x v="1889"/>
    <x v="0"/>
    <x v="1"/>
    <x v="1"/>
    <x v="2782"/>
    <x v="2786"/>
    <x v="0"/>
    <x v="142"/>
    <x v="0"/>
    <x v="6"/>
    <x v="90"/>
    <x v="1952"/>
    <x v="1"/>
    <x v="6"/>
    <x v="2786"/>
    <x v="2782"/>
  </r>
  <r>
    <x v="2787"/>
    <x v="2786"/>
    <x v="2785"/>
    <x v="28"/>
    <x v="1890"/>
    <x v="0"/>
    <x v="0"/>
    <x v="0"/>
    <x v="2783"/>
    <x v="2787"/>
    <x v="0"/>
    <x v="44"/>
    <x v="0"/>
    <x v="6"/>
    <x v="28"/>
    <x v="9"/>
    <x v="1"/>
    <x v="6"/>
    <x v="2787"/>
    <x v="2783"/>
  </r>
  <r>
    <x v="2788"/>
    <x v="2787"/>
    <x v="2786"/>
    <x v="13"/>
    <x v="420"/>
    <x v="0"/>
    <x v="0"/>
    <x v="0"/>
    <x v="2784"/>
    <x v="2788"/>
    <x v="0"/>
    <x v="9"/>
    <x v="0"/>
    <x v="6"/>
    <x v="33"/>
    <x v="587"/>
    <x v="1"/>
    <x v="6"/>
    <x v="2788"/>
    <x v="2784"/>
  </r>
  <r>
    <x v="2789"/>
    <x v="2788"/>
    <x v="2787"/>
    <x v="9"/>
    <x v="1891"/>
    <x v="0"/>
    <x v="0"/>
    <x v="0"/>
    <x v="2785"/>
    <x v="2789"/>
    <x v="0"/>
    <x v="54"/>
    <x v="0"/>
    <x v="6"/>
    <x v="7"/>
    <x v="1953"/>
    <x v="1"/>
    <x v="6"/>
    <x v="2789"/>
    <x v="2785"/>
  </r>
  <r>
    <x v="2790"/>
    <x v="2789"/>
    <x v="2788"/>
    <x v="9"/>
    <x v="1892"/>
    <x v="0"/>
    <x v="0"/>
    <x v="0"/>
    <x v="2786"/>
    <x v="2790"/>
    <x v="0"/>
    <x v="36"/>
    <x v="0"/>
    <x v="6"/>
    <x v="2"/>
    <x v="371"/>
    <x v="1"/>
    <x v="6"/>
    <x v="2790"/>
    <x v="2786"/>
  </r>
  <r>
    <x v="2791"/>
    <x v="2790"/>
    <x v="2789"/>
    <x v="13"/>
    <x v="420"/>
    <x v="0"/>
    <x v="0"/>
    <x v="0"/>
    <x v="2787"/>
    <x v="2791"/>
    <x v="0"/>
    <x v="33"/>
    <x v="0"/>
    <x v="6"/>
    <x v="33"/>
    <x v="1954"/>
    <x v="1"/>
    <x v="6"/>
    <x v="2791"/>
    <x v="2787"/>
  </r>
  <r>
    <x v="2792"/>
    <x v="2791"/>
    <x v="2790"/>
    <x v="13"/>
    <x v="778"/>
    <x v="0"/>
    <x v="0"/>
    <x v="0"/>
    <x v="2788"/>
    <x v="2792"/>
    <x v="0"/>
    <x v="54"/>
    <x v="0"/>
    <x v="6"/>
    <x v="29"/>
    <x v="1223"/>
    <x v="1"/>
    <x v="6"/>
    <x v="2792"/>
    <x v="2788"/>
  </r>
  <r>
    <x v="2793"/>
    <x v="2792"/>
    <x v="2791"/>
    <x v="3"/>
    <x v="1893"/>
    <x v="0"/>
    <x v="2"/>
    <x v="2"/>
    <x v="2789"/>
    <x v="2793"/>
    <x v="0"/>
    <x v="196"/>
    <x v="0"/>
    <x v="6"/>
    <x v="38"/>
    <x v="1955"/>
    <x v="1"/>
    <x v="6"/>
    <x v="2793"/>
    <x v="2789"/>
  </r>
  <r>
    <x v="2794"/>
    <x v="2793"/>
    <x v="2792"/>
    <x v="45"/>
    <x v="735"/>
    <x v="0"/>
    <x v="1"/>
    <x v="1"/>
    <x v="2790"/>
    <x v="2794"/>
    <x v="0"/>
    <x v="83"/>
    <x v="0"/>
    <x v="6"/>
    <x v="95"/>
    <x v="380"/>
    <x v="1"/>
    <x v="6"/>
    <x v="2794"/>
    <x v="2790"/>
  </r>
  <r>
    <x v="2795"/>
    <x v="2794"/>
    <x v="2793"/>
    <x v="176"/>
    <x v="655"/>
    <x v="0"/>
    <x v="0"/>
    <x v="0"/>
    <x v="2791"/>
    <x v="2795"/>
    <x v="0"/>
    <x v="9"/>
    <x v="0"/>
    <x v="6"/>
    <x v="3"/>
    <x v="1956"/>
    <x v="1"/>
    <x v="6"/>
    <x v="2795"/>
    <x v="2791"/>
  </r>
  <r>
    <x v="2796"/>
    <x v="2795"/>
    <x v="2794"/>
    <x v="134"/>
    <x v="1894"/>
    <x v="0"/>
    <x v="1"/>
    <x v="1"/>
    <x v="2792"/>
    <x v="2796"/>
    <x v="0"/>
    <x v="64"/>
    <x v="0"/>
    <x v="6"/>
    <x v="31"/>
    <x v="878"/>
    <x v="1"/>
    <x v="6"/>
    <x v="2796"/>
    <x v="2792"/>
  </r>
  <r>
    <x v="2797"/>
    <x v="2796"/>
    <x v="2795"/>
    <x v="6"/>
    <x v="1895"/>
    <x v="0"/>
    <x v="1"/>
    <x v="1"/>
    <x v="2793"/>
    <x v="2797"/>
    <x v="0"/>
    <x v="225"/>
    <x v="0"/>
    <x v="6"/>
    <x v="33"/>
    <x v="1957"/>
    <x v="1"/>
    <x v="6"/>
    <x v="2797"/>
    <x v="2793"/>
  </r>
  <r>
    <x v="2798"/>
    <x v="2797"/>
    <x v="2796"/>
    <x v="10"/>
    <x v="1896"/>
    <x v="0"/>
    <x v="1"/>
    <x v="1"/>
    <x v="2794"/>
    <x v="2798"/>
    <x v="0"/>
    <x v="237"/>
    <x v="0"/>
    <x v="6"/>
    <x v="7"/>
    <x v="1958"/>
    <x v="1"/>
    <x v="6"/>
    <x v="2798"/>
    <x v="2794"/>
  </r>
  <r>
    <x v="2799"/>
    <x v="2798"/>
    <x v="2797"/>
    <x v="10"/>
    <x v="1897"/>
    <x v="0"/>
    <x v="1"/>
    <x v="1"/>
    <x v="2795"/>
    <x v="2799"/>
    <x v="0"/>
    <x v="208"/>
    <x v="0"/>
    <x v="6"/>
    <x v="16"/>
    <x v="1959"/>
    <x v="1"/>
    <x v="6"/>
    <x v="2799"/>
    <x v="2795"/>
  </r>
  <r>
    <x v="2800"/>
    <x v="2799"/>
    <x v="2798"/>
    <x v="28"/>
    <x v="414"/>
    <x v="0"/>
    <x v="1"/>
    <x v="1"/>
    <x v="2796"/>
    <x v="2800"/>
    <x v="0"/>
    <x v="162"/>
    <x v="0"/>
    <x v="6"/>
    <x v="18"/>
    <x v="1960"/>
    <x v="1"/>
    <x v="6"/>
    <x v="2800"/>
    <x v="2796"/>
  </r>
  <r>
    <x v="2801"/>
    <x v="2800"/>
    <x v="2799"/>
    <x v="2"/>
    <x v="1898"/>
    <x v="0"/>
    <x v="2"/>
    <x v="2"/>
    <x v="2797"/>
    <x v="2801"/>
    <x v="0"/>
    <x v="62"/>
    <x v="0"/>
    <x v="6"/>
    <x v="18"/>
    <x v="1256"/>
    <x v="1"/>
    <x v="6"/>
    <x v="2801"/>
    <x v="2797"/>
  </r>
  <r>
    <x v="2802"/>
    <x v="2801"/>
    <x v="2800"/>
    <x v="9"/>
    <x v="987"/>
    <x v="0"/>
    <x v="1"/>
    <x v="1"/>
    <x v="2798"/>
    <x v="2802"/>
    <x v="0"/>
    <x v="240"/>
    <x v="0"/>
    <x v="6"/>
    <x v="21"/>
    <x v="1961"/>
    <x v="1"/>
    <x v="6"/>
    <x v="2802"/>
    <x v="2798"/>
  </r>
  <r>
    <x v="2803"/>
    <x v="2802"/>
    <x v="2801"/>
    <x v="3"/>
    <x v="1899"/>
    <x v="0"/>
    <x v="0"/>
    <x v="0"/>
    <x v="2799"/>
    <x v="2803"/>
    <x v="0"/>
    <x v="261"/>
    <x v="0"/>
    <x v="6"/>
    <x v="30"/>
    <x v="1962"/>
    <x v="1"/>
    <x v="6"/>
    <x v="2803"/>
    <x v="2799"/>
  </r>
  <r>
    <x v="2804"/>
    <x v="2803"/>
    <x v="2802"/>
    <x v="28"/>
    <x v="1900"/>
    <x v="0"/>
    <x v="1"/>
    <x v="1"/>
    <x v="2800"/>
    <x v="2804"/>
    <x v="0"/>
    <x v="23"/>
    <x v="0"/>
    <x v="6"/>
    <x v="41"/>
    <x v="73"/>
    <x v="1"/>
    <x v="6"/>
    <x v="2804"/>
    <x v="2800"/>
  </r>
  <r>
    <x v="2805"/>
    <x v="2804"/>
    <x v="2803"/>
    <x v="44"/>
    <x v="1901"/>
    <x v="0"/>
    <x v="1"/>
    <x v="1"/>
    <x v="2801"/>
    <x v="2805"/>
    <x v="0"/>
    <x v="59"/>
    <x v="0"/>
    <x v="6"/>
    <x v="5"/>
    <x v="1963"/>
    <x v="1"/>
    <x v="6"/>
    <x v="2805"/>
    <x v="2801"/>
  </r>
  <r>
    <x v="2806"/>
    <x v="2805"/>
    <x v="2804"/>
    <x v="9"/>
    <x v="1902"/>
    <x v="0"/>
    <x v="1"/>
    <x v="1"/>
    <x v="2802"/>
    <x v="2806"/>
    <x v="0"/>
    <x v="88"/>
    <x v="0"/>
    <x v="6"/>
    <x v="20"/>
    <x v="1964"/>
    <x v="1"/>
    <x v="6"/>
    <x v="2806"/>
    <x v="2802"/>
  </r>
  <r>
    <x v="2807"/>
    <x v="2806"/>
    <x v="2805"/>
    <x v="10"/>
    <x v="540"/>
    <x v="0"/>
    <x v="0"/>
    <x v="0"/>
    <x v="2803"/>
    <x v="2807"/>
    <x v="0"/>
    <x v="251"/>
    <x v="0"/>
    <x v="6"/>
    <x v="9"/>
    <x v="1965"/>
    <x v="1"/>
    <x v="6"/>
    <x v="2807"/>
    <x v="2803"/>
  </r>
  <r>
    <x v="2808"/>
    <x v="2807"/>
    <x v="2806"/>
    <x v="37"/>
    <x v="1903"/>
    <x v="0"/>
    <x v="0"/>
    <x v="0"/>
    <x v="2804"/>
    <x v="2808"/>
    <x v="0"/>
    <x v="50"/>
    <x v="0"/>
    <x v="6"/>
    <x v="8"/>
    <x v="109"/>
    <x v="1"/>
    <x v="6"/>
    <x v="2808"/>
    <x v="2804"/>
  </r>
  <r>
    <x v="2809"/>
    <x v="2808"/>
    <x v="2807"/>
    <x v="30"/>
    <x v="1904"/>
    <x v="0"/>
    <x v="0"/>
    <x v="0"/>
    <x v="2805"/>
    <x v="2809"/>
    <x v="0"/>
    <x v="64"/>
    <x v="0"/>
    <x v="6"/>
    <x v="21"/>
    <x v="1966"/>
    <x v="1"/>
    <x v="6"/>
    <x v="2809"/>
    <x v="2805"/>
  </r>
  <r>
    <x v="2810"/>
    <x v="2809"/>
    <x v="2808"/>
    <x v="30"/>
    <x v="1905"/>
    <x v="0"/>
    <x v="0"/>
    <x v="0"/>
    <x v="2806"/>
    <x v="2810"/>
    <x v="0"/>
    <x v="7"/>
    <x v="0"/>
    <x v="6"/>
    <x v="29"/>
    <x v="1967"/>
    <x v="1"/>
    <x v="6"/>
    <x v="2810"/>
    <x v="2806"/>
  </r>
  <r>
    <x v="2811"/>
    <x v="2810"/>
    <x v="2809"/>
    <x v="3"/>
    <x v="1906"/>
    <x v="0"/>
    <x v="1"/>
    <x v="1"/>
    <x v="2807"/>
    <x v="2811"/>
    <x v="0"/>
    <x v="52"/>
    <x v="0"/>
    <x v="6"/>
    <x v="8"/>
    <x v="1968"/>
    <x v="1"/>
    <x v="6"/>
    <x v="2811"/>
    <x v="2807"/>
  </r>
  <r>
    <x v="2812"/>
    <x v="2811"/>
    <x v="2810"/>
    <x v="10"/>
    <x v="1907"/>
    <x v="0"/>
    <x v="5"/>
    <x v="5"/>
    <x v="2808"/>
    <x v="2812"/>
    <x v="0"/>
    <x v="183"/>
    <x v="0"/>
    <x v="6"/>
    <x v="40"/>
    <x v="1921"/>
    <x v="1"/>
    <x v="6"/>
    <x v="2812"/>
    <x v="2808"/>
  </r>
  <r>
    <x v="2813"/>
    <x v="2812"/>
    <x v="2811"/>
    <x v="70"/>
    <x v="1908"/>
    <x v="0"/>
    <x v="0"/>
    <x v="0"/>
    <x v="2809"/>
    <x v="2813"/>
    <x v="0"/>
    <x v="93"/>
    <x v="0"/>
    <x v="6"/>
    <x v="30"/>
    <x v="1969"/>
    <x v="1"/>
    <x v="6"/>
    <x v="2813"/>
    <x v="2809"/>
  </r>
  <r>
    <x v="2814"/>
    <x v="2813"/>
    <x v="2812"/>
    <x v="15"/>
    <x v="1909"/>
    <x v="0"/>
    <x v="1"/>
    <x v="1"/>
    <x v="2810"/>
    <x v="2814"/>
    <x v="0"/>
    <x v="31"/>
    <x v="0"/>
    <x v="6"/>
    <x v="29"/>
    <x v="1970"/>
    <x v="1"/>
    <x v="6"/>
    <x v="2814"/>
    <x v="2810"/>
  </r>
  <r>
    <x v="2815"/>
    <x v="2814"/>
    <x v="2813"/>
    <x v="49"/>
    <x v="898"/>
    <x v="0"/>
    <x v="5"/>
    <x v="5"/>
    <x v="2811"/>
    <x v="2815"/>
    <x v="0"/>
    <x v="25"/>
    <x v="0"/>
    <x v="6"/>
    <x v="186"/>
    <x v="1971"/>
    <x v="1"/>
    <x v="6"/>
    <x v="2815"/>
    <x v="2811"/>
  </r>
  <r>
    <x v="2816"/>
    <x v="2815"/>
    <x v="2814"/>
    <x v="9"/>
    <x v="1910"/>
    <x v="0"/>
    <x v="1"/>
    <x v="1"/>
    <x v="2812"/>
    <x v="2816"/>
    <x v="0"/>
    <x v="39"/>
    <x v="0"/>
    <x v="6"/>
    <x v="24"/>
    <x v="1972"/>
    <x v="1"/>
    <x v="6"/>
    <x v="2816"/>
    <x v="2812"/>
  </r>
  <r>
    <x v="2817"/>
    <x v="2816"/>
    <x v="2815"/>
    <x v="20"/>
    <x v="1911"/>
    <x v="0"/>
    <x v="1"/>
    <x v="1"/>
    <x v="2813"/>
    <x v="2817"/>
    <x v="0"/>
    <x v="51"/>
    <x v="0"/>
    <x v="6"/>
    <x v="22"/>
    <x v="1973"/>
    <x v="1"/>
    <x v="6"/>
    <x v="2817"/>
    <x v="2813"/>
  </r>
  <r>
    <x v="2818"/>
    <x v="2817"/>
    <x v="2816"/>
    <x v="3"/>
    <x v="1912"/>
    <x v="0"/>
    <x v="0"/>
    <x v="0"/>
    <x v="2814"/>
    <x v="2818"/>
    <x v="0"/>
    <x v="332"/>
    <x v="0"/>
    <x v="6"/>
    <x v="6"/>
    <x v="1974"/>
    <x v="1"/>
    <x v="6"/>
    <x v="2818"/>
    <x v="2814"/>
  </r>
  <r>
    <x v="2819"/>
    <x v="2818"/>
    <x v="2817"/>
    <x v="10"/>
    <x v="1913"/>
    <x v="0"/>
    <x v="1"/>
    <x v="1"/>
    <x v="2815"/>
    <x v="2819"/>
    <x v="0"/>
    <x v="201"/>
    <x v="0"/>
    <x v="6"/>
    <x v="2"/>
    <x v="1975"/>
    <x v="1"/>
    <x v="6"/>
    <x v="2819"/>
    <x v="2815"/>
  </r>
  <r>
    <x v="2820"/>
    <x v="2819"/>
    <x v="2818"/>
    <x v="48"/>
    <x v="1914"/>
    <x v="0"/>
    <x v="1"/>
    <x v="1"/>
    <x v="2816"/>
    <x v="2820"/>
    <x v="0"/>
    <x v="9"/>
    <x v="0"/>
    <x v="6"/>
    <x v="104"/>
    <x v="1976"/>
    <x v="1"/>
    <x v="6"/>
    <x v="2820"/>
    <x v="2816"/>
  </r>
  <r>
    <x v="2821"/>
    <x v="2820"/>
    <x v="2819"/>
    <x v="28"/>
    <x v="325"/>
    <x v="0"/>
    <x v="1"/>
    <x v="1"/>
    <x v="2817"/>
    <x v="2821"/>
    <x v="0"/>
    <x v="2"/>
    <x v="0"/>
    <x v="6"/>
    <x v="8"/>
    <x v="1343"/>
    <x v="1"/>
    <x v="6"/>
    <x v="2821"/>
    <x v="2817"/>
  </r>
  <r>
    <x v="2822"/>
    <x v="2821"/>
    <x v="2820"/>
    <x v="12"/>
    <x v="44"/>
    <x v="0"/>
    <x v="0"/>
    <x v="0"/>
    <x v="2818"/>
    <x v="2822"/>
    <x v="0"/>
    <x v="225"/>
    <x v="0"/>
    <x v="6"/>
    <x v="8"/>
    <x v="418"/>
    <x v="1"/>
    <x v="6"/>
    <x v="2822"/>
    <x v="2818"/>
  </r>
  <r>
    <x v="2823"/>
    <x v="2822"/>
    <x v="2821"/>
    <x v="213"/>
    <x v="1811"/>
    <x v="0"/>
    <x v="1"/>
    <x v="1"/>
    <x v="2819"/>
    <x v="2823"/>
    <x v="0"/>
    <x v="25"/>
    <x v="0"/>
    <x v="6"/>
    <x v="39"/>
    <x v="1977"/>
    <x v="1"/>
    <x v="6"/>
    <x v="2823"/>
    <x v="2819"/>
  </r>
  <r>
    <x v="2824"/>
    <x v="2823"/>
    <x v="2822"/>
    <x v="81"/>
    <x v="1158"/>
    <x v="0"/>
    <x v="0"/>
    <x v="0"/>
    <x v="2820"/>
    <x v="2824"/>
    <x v="0"/>
    <x v="41"/>
    <x v="0"/>
    <x v="6"/>
    <x v="16"/>
    <x v="693"/>
    <x v="1"/>
    <x v="6"/>
    <x v="2824"/>
    <x v="2820"/>
  </r>
  <r>
    <x v="2825"/>
    <x v="2824"/>
    <x v="2823"/>
    <x v="9"/>
    <x v="109"/>
    <x v="0"/>
    <x v="1"/>
    <x v="1"/>
    <x v="2821"/>
    <x v="2825"/>
    <x v="0"/>
    <x v="13"/>
    <x v="0"/>
    <x v="6"/>
    <x v="33"/>
    <x v="1978"/>
    <x v="1"/>
    <x v="6"/>
    <x v="2825"/>
    <x v="2821"/>
  </r>
  <r>
    <x v="2826"/>
    <x v="2825"/>
    <x v="2824"/>
    <x v="13"/>
    <x v="1915"/>
    <x v="0"/>
    <x v="0"/>
    <x v="0"/>
    <x v="2822"/>
    <x v="2826"/>
    <x v="0"/>
    <x v="10"/>
    <x v="0"/>
    <x v="6"/>
    <x v="29"/>
    <x v="1979"/>
    <x v="1"/>
    <x v="6"/>
    <x v="2826"/>
    <x v="2822"/>
  </r>
  <r>
    <x v="2827"/>
    <x v="2826"/>
    <x v="2825"/>
    <x v="13"/>
    <x v="858"/>
    <x v="0"/>
    <x v="0"/>
    <x v="0"/>
    <x v="2823"/>
    <x v="2827"/>
    <x v="0"/>
    <x v="23"/>
    <x v="0"/>
    <x v="6"/>
    <x v="28"/>
    <x v="1980"/>
    <x v="1"/>
    <x v="6"/>
    <x v="2827"/>
    <x v="2823"/>
  </r>
  <r>
    <x v="2828"/>
    <x v="2827"/>
    <x v="2826"/>
    <x v="196"/>
    <x v="1916"/>
    <x v="0"/>
    <x v="1"/>
    <x v="1"/>
    <x v="2824"/>
    <x v="2828"/>
    <x v="0"/>
    <x v="174"/>
    <x v="0"/>
    <x v="6"/>
    <x v="8"/>
    <x v="1981"/>
    <x v="1"/>
    <x v="6"/>
    <x v="2828"/>
    <x v="2824"/>
  </r>
  <r>
    <x v="2829"/>
    <x v="2828"/>
    <x v="2827"/>
    <x v="30"/>
    <x v="1917"/>
    <x v="0"/>
    <x v="1"/>
    <x v="1"/>
    <x v="2825"/>
    <x v="2829"/>
    <x v="0"/>
    <x v="88"/>
    <x v="0"/>
    <x v="6"/>
    <x v="13"/>
    <x v="1982"/>
    <x v="1"/>
    <x v="6"/>
    <x v="2829"/>
    <x v="2825"/>
  </r>
  <r>
    <x v="2830"/>
    <x v="2829"/>
    <x v="2828"/>
    <x v="9"/>
    <x v="142"/>
    <x v="0"/>
    <x v="0"/>
    <x v="0"/>
    <x v="2826"/>
    <x v="2830"/>
    <x v="0"/>
    <x v="202"/>
    <x v="0"/>
    <x v="6"/>
    <x v="8"/>
    <x v="1983"/>
    <x v="1"/>
    <x v="6"/>
    <x v="2830"/>
    <x v="2826"/>
  </r>
  <r>
    <x v="2831"/>
    <x v="2830"/>
    <x v="2829"/>
    <x v="9"/>
    <x v="1918"/>
    <x v="0"/>
    <x v="0"/>
    <x v="0"/>
    <x v="2827"/>
    <x v="2831"/>
    <x v="0"/>
    <x v="47"/>
    <x v="0"/>
    <x v="6"/>
    <x v="38"/>
    <x v="1984"/>
    <x v="1"/>
    <x v="6"/>
    <x v="2831"/>
    <x v="2827"/>
  </r>
  <r>
    <x v="2832"/>
    <x v="2831"/>
    <x v="2830"/>
    <x v="30"/>
    <x v="1919"/>
    <x v="0"/>
    <x v="1"/>
    <x v="1"/>
    <x v="2828"/>
    <x v="2832"/>
    <x v="0"/>
    <x v="195"/>
    <x v="0"/>
    <x v="6"/>
    <x v="41"/>
    <x v="1985"/>
    <x v="1"/>
    <x v="6"/>
    <x v="2832"/>
    <x v="2828"/>
  </r>
  <r>
    <x v="2833"/>
    <x v="2832"/>
    <x v="2831"/>
    <x v="200"/>
    <x v="1920"/>
    <x v="0"/>
    <x v="0"/>
    <x v="0"/>
    <x v="2829"/>
    <x v="2833"/>
    <x v="0"/>
    <x v="2"/>
    <x v="0"/>
    <x v="6"/>
    <x v="29"/>
    <x v="1986"/>
    <x v="1"/>
    <x v="6"/>
    <x v="2833"/>
    <x v="2829"/>
  </r>
  <r>
    <x v="2834"/>
    <x v="2833"/>
    <x v="2832"/>
    <x v="134"/>
    <x v="1467"/>
    <x v="0"/>
    <x v="1"/>
    <x v="1"/>
    <x v="2830"/>
    <x v="2834"/>
    <x v="0"/>
    <x v="64"/>
    <x v="0"/>
    <x v="6"/>
    <x v="106"/>
    <x v="1987"/>
    <x v="1"/>
    <x v="6"/>
    <x v="2834"/>
    <x v="2830"/>
  </r>
  <r>
    <x v="2835"/>
    <x v="2834"/>
    <x v="2833"/>
    <x v="28"/>
    <x v="1921"/>
    <x v="0"/>
    <x v="1"/>
    <x v="1"/>
    <x v="2831"/>
    <x v="2835"/>
    <x v="0"/>
    <x v="251"/>
    <x v="0"/>
    <x v="6"/>
    <x v="229"/>
    <x v="1988"/>
    <x v="1"/>
    <x v="6"/>
    <x v="2835"/>
    <x v="2831"/>
  </r>
  <r>
    <x v="2836"/>
    <x v="2835"/>
    <x v="2834"/>
    <x v="52"/>
    <x v="1922"/>
    <x v="0"/>
    <x v="0"/>
    <x v="0"/>
    <x v="2832"/>
    <x v="2836"/>
    <x v="0"/>
    <x v="202"/>
    <x v="0"/>
    <x v="6"/>
    <x v="29"/>
    <x v="1989"/>
    <x v="1"/>
    <x v="6"/>
    <x v="2836"/>
    <x v="2832"/>
  </r>
  <r>
    <x v="2837"/>
    <x v="2836"/>
    <x v="2835"/>
    <x v="16"/>
    <x v="447"/>
    <x v="0"/>
    <x v="5"/>
    <x v="5"/>
    <x v="2833"/>
    <x v="2837"/>
    <x v="0"/>
    <x v="64"/>
    <x v="0"/>
    <x v="6"/>
    <x v="8"/>
    <x v="785"/>
    <x v="1"/>
    <x v="6"/>
    <x v="2837"/>
    <x v="2833"/>
  </r>
  <r>
    <x v="2838"/>
    <x v="2837"/>
    <x v="2836"/>
    <x v="13"/>
    <x v="858"/>
    <x v="0"/>
    <x v="0"/>
    <x v="0"/>
    <x v="2834"/>
    <x v="2838"/>
    <x v="0"/>
    <x v="241"/>
    <x v="0"/>
    <x v="6"/>
    <x v="28"/>
    <x v="1990"/>
    <x v="1"/>
    <x v="6"/>
    <x v="2838"/>
    <x v="2834"/>
  </r>
  <r>
    <x v="2839"/>
    <x v="2838"/>
    <x v="2837"/>
    <x v="8"/>
    <x v="1923"/>
    <x v="0"/>
    <x v="0"/>
    <x v="0"/>
    <x v="2835"/>
    <x v="2839"/>
    <x v="0"/>
    <x v="162"/>
    <x v="0"/>
    <x v="6"/>
    <x v="38"/>
    <x v="1991"/>
    <x v="1"/>
    <x v="6"/>
    <x v="2839"/>
    <x v="2835"/>
  </r>
  <r>
    <x v="2840"/>
    <x v="2839"/>
    <x v="2838"/>
    <x v="30"/>
    <x v="1287"/>
    <x v="0"/>
    <x v="1"/>
    <x v="1"/>
    <x v="2836"/>
    <x v="2840"/>
    <x v="0"/>
    <x v="462"/>
    <x v="0"/>
    <x v="6"/>
    <x v="3"/>
    <x v="1992"/>
    <x v="1"/>
    <x v="6"/>
    <x v="2840"/>
    <x v="2836"/>
  </r>
  <r>
    <x v="2841"/>
    <x v="2840"/>
    <x v="2839"/>
    <x v="28"/>
    <x v="115"/>
    <x v="2"/>
    <x v="1"/>
    <x v="1"/>
    <x v="2837"/>
    <x v="2841"/>
    <x v="0"/>
    <x v="29"/>
    <x v="1"/>
    <x v="6"/>
    <x v="60"/>
    <x v="119"/>
    <x v="1"/>
    <x v="6"/>
    <x v="2841"/>
    <x v="2837"/>
  </r>
  <r>
    <x v="2842"/>
    <x v="2841"/>
    <x v="2840"/>
    <x v="15"/>
    <x v="117"/>
    <x v="2"/>
    <x v="1"/>
    <x v="1"/>
    <x v="2838"/>
    <x v="2842"/>
    <x v="0"/>
    <x v="78"/>
    <x v="1"/>
    <x v="6"/>
    <x v="50"/>
    <x v="121"/>
    <x v="1"/>
    <x v="6"/>
    <x v="2842"/>
    <x v="2838"/>
  </r>
  <r>
    <x v="2843"/>
    <x v="2842"/>
    <x v="2841"/>
    <x v="38"/>
    <x v="117"/>
    <x v="2"/>
    <x v="0"/>
    <x v="0"/>
    <x v="2839"/>
    <x v="2843"/>
    <x v="0"/>
    <x v="78"/>
    <x v="1"/>
    <x v="6"/>
    <x v="50"/>
    <x v="121"/>
    <x v="1"/>
    <x v="6"/>
    <x v="2843"/>
    <x v="2839"/>
  </r>
  <r>
    <x v="2844"/>
    <x v="2843"/>
    <x v="2842"/>
    <x v="131"/>
    <x v="134"/>
    <x v="2"/>
    <x v="15"/>
    <x v="3"/>
    <x v="2840"/>
    <x v="2844"/>
    <x v="0"/>
    <x v="29"/>
    <x v="1"/>
    <x v="6"/>
    <x v="62"/>
    <x v="179"/>
    <x v="1"/>
    <x v="6"/>
    <x v="2844"/>
    <x v="2840"/>
  </r>
  <r>
    <x v="2845"/>
    <x v="2844"/>
    <x v="2843"/>
    <x v="51"/>
    <x v="1924"/>
    <x v="2"/>
    <x v="0"/>
    <x v="0"/>
    <x v="2841"/>
    <x v="2845"/>
    <x v="0"/>
    <x v="70"/>
    <x v="1"/>
    <x v="6"/>
    <x v="188"/>
    <x v="1993"/>
    <x v="1"/>
    <x v="6"/>
    <x v="2845"/>
    <x v="2841"/>
  </r>
  <r>
    <x v="2846"/>
    <x v="2845"/>
    <x v="2844"/>
    <x v="6"/>
    <x v="117"/>
    <x v="2"/>
    <x v="0"/>
    <x v="0"/>
    <x v="2842"/>
    <x v="2846"/>
    <x v="0"/>
    <x v="78"/>
    <x v="1"/>
    <x v="6"/>
    <x v="50"/>
    <x v="121"/>
    <x v="1"/>
    <x v="6"/>
    <x v="2846"/>
    <x v="2842"/>
  </r>
  <r>
    <x v="2847"/>
    <x v="2846"/>
    <x v="2845"/>
    <x v="13"/>
    <x v="117"/>
    <x v="2"/>
    <x v="0"/>
    <x v="0"/>
    <x v="2843"/>
    <x v="2847"/>
    <x v="0"/>
    <x v="78"/>
    <x v="1"/>
    <x v="6"/>
    <x v="50"/>
    <x v="121"/>
    <x v="1"/>
    <x v="6"/>
    <x v="2847"/>
    <x v="2843"/>
  </r>
  <r>
    <x v="2848"/>
    <x v="2847"/>
    <x v="2846"/>
    <x v="19"/>
    <x v="119"/>
    <x v="2"/>
    <x v="0"/>
    <x v="0"/>
    <x v="2844"/>
    <x v="2848"/>
    <x v="0"/>
    <x v="83"/>
    <x v="1"/>
    <x v="6"/>
    <x v="50"/>
    <x v="457"/>
    <x v="1"/>
    <x v="6"/>
    <x v="2848"/>
    <x v="2844"/>
  </r>
  <r>
    <x v="2849"/>
    <x v="2848"/>
    <x v="2847"/>
    <x v="2"/>
    <x v="139"/>
    <x v="2"/>
    <x v="1"/>
    <x v="1"/>
    <x v="2845"/>
    <x v="2849"/>
    <x v="0"/>
    <x v="29"/>
    <x v="1"/>
    <x v="6"/>
    <x v="60"/>
    <x v="144"/>
    <x v="1"/>
    <x v="6"/>
    <x v="2849"/>
    <x v="2845"/>
  </r>
  <r>
    <x v="2850"/>
    <x v="2849"/>
    <x v="2848"/>
    <x v="6"/>
    <x v="1925"/>
    <x v="2"/>
    <x v="0"/>
    <x v="0"/>
    <x v="2846"/>
    <x v="2850"/>
    <x v="0"/>
    <x v="62"/>
    <x v="1"/>
    <x v="6"/>
    <x v="65"/>
    <x v="1994"/>
    <x v="1"/>
    <x v="6"/>
    <x v="2850"/>
    <x v="2846"/>
  </r>
  <r>
    <x v="2851"/>
    <x v="2850"/>
    <x v="2849"/>
    <x v="37"/>
    <x v="117"/>
    <x v="2"/>
    <x v="17"/>
    <x v="3"/>
    <x v="2847"/>
    <x v="2851"/>
    <x v="0"/>
    <x v="78"/>
    <x v="1"/>
    <x v="6"/>
    <x v="50"/>
    <x v="121"/>
    <x v="1"/>
    <x v="6"/>
    <x v="2851"/>
    <x v="2847"/>
  </r>
  <r>
    <x v="2852"/>
    <x v="2851"/>
    <x v="2850"/>
    <x v="10"/>
    <x v="483"/>
    <x v="2"/>
    <x v="0"/>
    <x v="0"/>
    <x v="2848"/>
    <x v="2852"/>
    <x v="0"/>
    <x v="79"/>
    <x v="1"/>
    <x v="6"/>
    <x v="53"/>
    <x v="1995"/>
    <x v="1"/>
    <x v="6"/>
    <x v="2852"/>
    <x v="2848"/>
  </r>
  <r>
    <x v="2853"/>
    <x v="2852"/>
    <x v="2851"/>
    <x v="196"/>
    <x v="117"/>
    <x v="2"/>
    <x v="5"/>
    <x v="5"/>
    <x v="2849"/>
    <x v="2853"/>
    <x v="0"/>
    <x v="78"/>
    <x v="1"/>
    <x v="6"/>
    <x v="50"/>
    <x v="121"/>
    <x v="1"/>
    <x v="6"/>
    <x v="2853"/>
    <x v="2849"/>
  </r>
  <r>
    <x v="2854"/>
    <x v="2853"/>
    <x v="2852"/>
    <x v="28"/>
    <x v="1926"/>
    <x v="2"/>
    <x v="1"/>
    <x v="1"/>
    <x v="2850"/>
    <x v="2854"/>
    <x v="0"/>
    <x v="25"/>
    <x v="1"/>
    <x v="6"/>
    <x v="72"/>
    <x v="1996"/>
    <x v="1"/>
    <x v="6"/>
    <x v="2854"/>
    <x v="2850"/>
  </r>
  <r>
    <x v="2855"/>
    <x v="2854"/>
    <x v="2853"/>
    <x v="20"/>
    <x v="452"/>
    <x v="2"/>
    <x v="0"/>
    <x v="0"/>
    <x v="2851"/>
    <x v="2855"/>
    <x v="0"/>
    <x v="81"/>
    <x v="1"/>
    <x v="6"/>
    <x v="119"/>
    <x v="88"/>
    <x v="1"/>
    <x v="6"/>
    <x v="2855"/>
    <x v="2851"/>
  </r>
  <r>
    <x v="2856"/>
    <x v="2855"/>
    <x v="2854"/>
    <x v="9"/>
    <x v="1927"/>
    <x v="2"/>
    <x v="0"/>
    <x v="0"/>
    <x v="2852"/>
    <x v="2856"/>
    <x v="0"/>
    <x v="79"/>
    <x v="1"/>
    <x v="6"/>
    <x v="62"/>
    <x v="821"/>
    <x v="1"/>
    <x v="6"/>
    <x v="2856"/>
    <x v="2852"/>
  </r>
  <r>
    <x v="2857"/>
    <x v="2856"/>
    <x v="2855"/>
    <x v="114"/>
    <x v="1928"/>
    <x v="2"/>
    <x v="14"/>
    <x v="10"/>
    <x v="2853"/>
    <x v="2857"/>
    <x v="0"/>
    <x v="41"/>
    <x v="1"/>
    <x v="6"/>
    <x v="68"/>
    <x v="130"/>
    <x v="1"/>
    <x v="6"/>
    <x v="2857"/>
    <x v="2853"/>
  </r>
  <r>
    <x v="2858"/>
    <x v="2857"/>
    <x v="2856"/>
    <x v="28"/>
    <x v="117"/>
    <x v="2"/>
    <x v="9"/>
    <x v="3"/>
    <x v="2854"/>
    <x v="2858"/>
    <x v="0"/>
    <x v="78"/>
    <x v="1"/>
    <x v="6"/>
    <x v="50"/>
    <x v="121"/>
    <x v="1"/>
    <x v="6"/>
    <x v="2858"/>
    <x v="2854"/>
  </r>
  <r>
    <x v="2859"/>
    <x v="2858"/>
    <x v="2857"/>
    <x v="13"/>
    <x v="428"/>
    <x v="2"/>
    <x v="2"/>
    <x v="2"/>
    <x v="2855"/>
    <x v="2859"/>
    <x v="0"/>
    <x v="29"/>
    <x v="1"/>
    <x v="6"/>
    <x v="53"/>
    <x v="431"/>
    <x v="1"/>
    <x v="6"/>
    <x v="2859"/>
    <x v="2855"/>
  </r>
  <r>
    <x v="2860"/>
    <x v="2859"/>
    <x v="2858"/>
    <x v="23"/>
    <x v="764"/>
    <x v="2"/>
    <x v="0"/>
    <x v="0"/>
    <x v="2856"/>
    <x v="2860"/>
    <x v="0"/>
    <x v="82"/>
    <x v="1"/>
    <x v="6"/>
    <x v="113"/>
    <x v="1997"/>
    <x v="1"/>
    <x v="6"/>
    <x v="2860"/>
    <x v="2856"/>
  </r>
  <r>
    <x v="2861"/>
    <x v="2860"/>
    <x v="2859"/>
    <x v="49"/>
    <x v="439"/>
    <x v="2"/>
    <x v="2"/>
    <x v="2"/>
    <x v="2857"/>
    <x v="2861"/>
    <x v="0"/>
    <x v="83"/>
    <x v="1"/>
    <x v="6"/>
    <x v="188"/>
    <x v="1998"/>
    <x v="1"/>
    <x v="6"/>
    <x v="2861"/>
    <x v="2857"/>
  </r>
  <r>
    <x v="2862"/>
    <x v="2861"/>
    <x v="2860"/>
    <x v="83"/>
    <x v="434"/>
    <x v="2"/>
    <x v="0"/>
    <x v="0"/>
    <x v="2858"/>
    <x v="2862"/>
    <x v="0"/>
    <x v="83"/>
    <x v="1"/>
    <x v="6"/>
    <x v="50"/>
    <x v="1713"/>
    <x v="1"/>
    <x v="6"/>
    <x v="2862"/>
    <x v="2858"/>
  </r>
  <r>
    <x v="2863"/>
    <x v="2862"/>
    <x v="2861"/>
    <x v="63"/>
    <x v="170"/>
    <x v="2"/>
    <x v="0"/>
    <x v="0"/>
    <x v="2859"/>
    <x v="2863"/>
    <x v="0"/>
    <x v="29"/>
    <x v="1"/>
    <x v="6"/>
    <x v="50"/>
    <x v="135"/>
    <x v="1"/>
    <x v="6"/>
    <x v="2863"/>
    <x v="2859"/>
  </r>
  <r>
    <x v="2864"/>
    <x v="2863"/>
    <x v="2862"/>
    <x v="30"/>
    <x v="130"/>
    <x v="2"/>
    <x v="1"/>
    <x v="1"/>
    <x v="2860"/>
    <x v="2864"/>
    <x v="0"/>
    <x v="83"/>
    <x v="1"/>
    <x v="6"/>
    <x v="53"/>
    <x v="140"/>
    <x v="1"/>
    <x v="6"/>
    <x v="2864"/>
    <x v="2860"/>
  </r>
  <r>
    <x v="2865"/>
    <x v="2864"/>
    <x v="2863"/>
    <x v="374"/>
    <x v="117"/>
    <x v="2"/>
    <x v="0"/>
    <x v="0"/>
    <x v="2861"/>
    <x v="2865"/>
    <x v="0"/>
    <x v="78"/>
    <x v="1"/>
    <x v="6"/>
    <x v="50"/>
    <x v="121"/>
    <x v="1"/>
    <x v="6"/>
    <x v="2865"/>
    <x v="2861"/>
  </r>
  <r>
    <x v="2866"/>
    <x v="2865"/>
    <x v="2864"/>
    <x v="10"/>
    <x v="372"/>
    <x v="2"/>
    <x v="0"/>
    <x v="0"/>
    <x v="2862"/>
    <x v="2866"/>
    <x v="0"/>
    <x v="84"/>
    <x v="1"/>
    <x v="6"/>
    <x v="60"/>
    <x v="377"/>
    <x v="1"/>
    <x v="6"/>
    <x v="2866"/>
    <x v="2862"/>
  </r>
  <r>
    <x v="2867"/>
    <x v="2866"/>
    <x v="2865"/>
    <x v="30"/>
    <x v="1929"/>
    <x v="2"/>
    <x v="0"/>
    <x v="0"/>
    <x v="2863"/>
    <x v="2867"/>
    <x v="0"/>
    <x v="73"/>
    <x v="1"/>
    <x v="6"/>
    <x v="68"/>
    <x v="1999"/>
    <x v="1"/>
    <x v="6"/>
    <x v="2867"/>
    <x v="2863"/>
  </r>
  <r>
    <x v="2868"/>
    <x v="2867"/>
    <x v="2866"/>
    <x v="36"/>
    <x v="1930"/>
    <x v="2"/>
    <x v="0"/>
    <x v="0"/>
    <x v="2864"/>
    <x v="2868"/>
    <x v="0"/>
    <x v="65"/>
    <x v="1"/>
    <x v="6"/>
    <x v="72"/>
    <x v="2000"/>
    <x v="1"/>
    <x v="6"/>
    <x v="2868"/>
    <x v="2864"/>
  </r>
  <r>
    <x v="2869"/>
    <x v="2868"/>
    <x v="2867"/>
    <x v="22"/>
    <x v="571"/>
    <x v="2"/>
    <x v="0"/>
    <x v="0"/>
    <x v="2865"/>
    <x v="2869"/>
    <x v="0"/>
    <x v="81"/>
    <x v="1"/>
    <x v="6"/>
    <x v="60"/>
    <x v="1238"/>
    <x v="1"/>
    <x v="6"/>
    <x v="2869"/>
    <x v="2865"/>
  </r>
  <r>
    <x v="2870"/>
    <x v="2869"/>
    <x v="2868"/>
    <x v="10"/>
    <x v="661"/>
    <x v="2"/>
    <x v="0"/>
    <x v="0"/>
    <x v="2866"/>
    <x v="2870"/>
    <x v="0"/>
    <x v="82"/>
    <x v="1"/>
    <x v="6"/>
    <x v="77"/>
    <x v="160"/>
    <x v="1"/>
    <x v="6"/>
    <x v="2870"/>
    <x v="2866"/>
  </r>
  <r>
    <x v="2871"/>
    <x v="2870"/>
    <x v="2869"/>
    <x v="3"/>
    <x v="720"/>
    <x v="2"/>
    <x v="0"/>
    <x v="0"/>
    <x v="2867"/>
    <x v="2871"/>
    <x v="0"/>
    <x v="62"/>
    <x v="1"/>
    <x v="6"/>
    <x v="62"/>
    <x v="1581"/>
    <x v="1"/>
    <x v="6"/>
    <x v="2871"/>
    <x v="2867"/>
  </r>
  <r>
    <x v="2872"/>
    <x v="2871"/>
    <x v="2870"/>
    <x v="9"/>
    <x v="117"/>
    <x v="2"/>
    <x v="0"/>
    <x v="0"/>
    <x v="2868"/>
    <x v="2872"/>
    <x v="0"/>
    <x v="78"/>
    <x v="1"/>
    <x v="6"/>
    <x v="50"/>
    <x v="121"/>
    <x v="1"/>
    <x v="6"/>
    <x v="2872"/>
    <x v="2868"/>
  </r>
  <r>
    <x v="2873"/>
    <x v="2872"/>
    <x v="2871"/>
    <x v="30"/>
    <x v="1931"/>
    <x v="2"/>
    <x v="0"/>
    <x v="0"/>
    <x v="2869"/>
    <x v="2873"/>
    <x v="0"/>
    <x v="22"/>
    <x v="1"/>
    <x v="6"/>
    <x v="151"/>
    <x v="2001"/>
    <x v="1"/>
    <x v="6"/>
    <x v="2873"/>
    <x v="2869"/>
  </r>
  <r>
    <x v="2874"/>
    <x v="2873"/>
    <x v="2872"/>
    <x v="10"/>
    <x v="1932"/>
    <x v="2"/>
    <x v="0"/>
    <x v="0"/>
    <x v="2870"/>
    <x v="2874"/>
    <x v="0"/>
    <x v="83"/>
    <x v="1"/>
    <x v="6"/>
    <x v="62"/>
    <x v="2002"/>
    <x v="1"/>
    <x v="6"/>
    <x v="2874"/>
    <x v="2870"/>
  </r>
  <r>
    <x v="2875"/>
    <x v="2874"/>
    <x v="2873"/>
    <x v="22"/>
    <x v="1001"/>
    <x v="2"/>
    <x v="0"/>
    <x v="0"/>
    <x v="2871"/>
    <x v="2875"/>
    <x v="0"/>
    <x v="83"/>
    <x v="1"/>
    <x v="6"/>
    <x v="50"/>
    <x v="1029"/>
    <x v="1"/>
    <x v="6"/>
    <x v="2875"/>
    <x v="2871"/>
  </r>
  <r>
    <x v="2876"/>
    <x v="2875"/>
    <x v="2874"/>
    <x v="60"/>
    <x v="117"/>
    <x v="2"/>
    <x v="0"/>
    <x v="0"/>
    <x v="2872"/>
    <x v="2876"/>
    <x v="0"/>
    <x v="78"/>
    <x v="1"/>
    <x v="6"/>
    <x v="50"/>
    <x v="121"/>
    <x v="1"/>
    <x v="6"/>
    <x v="2876"/>
    <x v="2872"/>
  </r>
  <r>
    <x v="2877"/>
    <x v="2876"/>
    <x v="2875"/>
    <x v="12"/>
    <x v="1084"/>
    <x v="2"/>
    <x v="0"/>
    <x v="0"/>
    <x v="2873"/>
    <x v="2877"/>
    <x v="0"/>
    <x v="79"/>
    <x v="1"/>
    <x v="6"/>
    <x v="57"/>
    <x v="149"/>
    <x v="1"/>
    <x v="6"/>
    <x v="2877"/>
    <x v="2873"/>
  </r>
  <r>
    <x v="2878"/>
    <x v="2877"/>
    <x v="2876"/>
    <x v="9"/>
    <x v="1933"/>
    <x v="2"/>
    <x v="1"/>
    <x v="1"/>
    <x v="2874"/>
    <x v="2878"/>
    <x v="0"/>
    <x v="80"/>
    <x v="1"/>
    <x v="6"/>
    <x v="53"/>
    <x v="2003"/>
    <x v="1"/>
    <x v="6"/>
    <x v="2878"/>
    <x v="2874"/>
  </r>
  <r>
    <x v="2879"/>
    <x v="2878"/>
    <x v="2877"/>
    <x v="375"/>
    <x v="792"/>
    <x v="2"/>
    <x v="0"/>
    <x v="0"/>
    <x v="2875"/>
    <x v="2879"/>
    <x v="0"/>
    <x v="29"/>
    <x v="1"/>
    <x v="6"/>
    <x v="50"/>
    <x v="2004"/>
    <x v="1"/>
    <x v="6"/>
    <x v="2879"/>
    <x v="2875"/>
  </r>
  <r>
    <x v="2880"/>
    <x v="2879"/>
    <x v="2878"/>
    <x v="14"/>
    <x v="1794"/>
    <x v="2"/>
    <x v="0"/>
    <x v="0"/>
    <x v="2876"/>
    <x v="2880"/>
    <x v="0"/>
    <x v="60"/>
    <x v="1"/>
    <x v="6"/>
    <x v="61"/>
    <x v="2005"/>
    <x v="1"/>
    <x v="6"/>
    <x v="2880"/>
    <x v="2876"/>
  </r>
  <r>
    <x v="2881"/>
    <x v="2880"/>
    <x v="2879"/>
    <x v="62"/>
    <x v="117"/>
    <x v="2"/>
    <x v="0"/>
    <x v="0"/>
    <x v="2877"/>
    <x v="2881"/>
    <x v="0"/>
    <x v="78"/>
    <x v="1"/>
    <x v="6"/>
    <x v="50"/>
    <x v="121"/>
    <x v="1"/>
    <x v="6"/>
    <x v="2881"/>
    <x v="2877"/>
  </r>
  <r>
    <x v="2882"/>
    <x v="2881"/>
    <x v="2880"/>
    <x v="47"/>
    <x v="800"/>
    <x v="2"/>
    <x v="0"/>
    <x v="0"/>
    <x v="2878"/>
    <x v="2882"/>
    <x v="0"/>
    <x v="80"/>
    <x v="1"/>
    <x v="6"/>
    <x v="122"/>
    <x v="2006"/>
    <x v="1"/>
    <x v="6"/>
    <x v="2882"/>
    <x v="2878"/>
  </r>
  <r>
    <x v="2883"/>
    <x v="2882"/>
    <x v="2881"/>
    <x v="3"/>
    <x v="1934"/>
    <x v="2"/>
    <x v="0"/>
    <x v="0"/>
    <x v="2879"/>
    <x v="2883"/>
    <x v="0"/>
    <x v="81"/>
    <x v="1"/>
    <x v="6"/>
    <x v="118"/>
    <x v="2007"/>
    <x v="1"/>
    <x v="6"/>
    <x v="2883"/>
    <x v="2879"/>
  </r>
  <r>
    <x v="2884"/>
    <x v="2883"/>
    <x v="2882"/>
    <x v="101"/>
    <x v="1935"/>
    <x v="2"/>
    <x v="0"/>
    <x v="0"/>
    <x v="2880"/>
    <x v="2884"/>
    <x v="0"/>
    <x v="80"/>
    <x v="1"/>
    <x v="6"/>
    <x v="50"/>
    <x v="2008"/>
    <x v="1"/>
    <x v="6"/>
    <x v="2884"/>
    <x v="2880"/>
  </r>
  <r>
    <x v="2885"/>
    <x v="2884"/>
    <x v="2883"/>
    <x v="44"/>
    <x v="176"/>
    <x v="2"/>
    <x v="0"/>
    <x v="0"/>
    <x v="2881"/>
    <x v="2885"/>
    <x v="0"/>
    <x v="81"/>
    <x v="1"/>
    <x v="6"/>
    <x v="69"/>
    <x v="433"/>
    <x v="1"/>
    <x v="6"/>
    <x v="2885"/>
    <x v="2881"/>
  </r>
  <r>
    <x v="2886"/>
    <x v="2885"/>
    <x v="2884"/>
    <x v="48"/>
    <x v="115"/>
    <x v="2"/>
    <x v="0"/>
    <x v="0"/>
    <x v="2882"/>
    <x v="2886"/>
    <x v="0"/>
    <x v="29"/>
    <x v="1"/>
    <x v="6"/>
    <x v="62"/>
    <x v="119"/>
    <x v="1"/>
    <x v="6"/>
    <x v="2886"/>
    <x v="2882"/>
  </r>
  <r>
    <x v="2887"/>
    <x v="2886"/>
    <x v="2885"/>
    <x v="9"/>
    <x v="139"/>
    <x v="2"/>
    <x v="0"/>
    <x v="0"/>
    <x v="2883"/>
    <x v="2887"/>
    <x v="0"/>
    <x v="29"/>
    <x v="1"/>
    <x v="6"/>
    <x v="50"/>
    <x v="144"/>
    <x v="1"/>
    <x v="6"/>
    <x v="2887"/>
    <x v="2883"/>
  </r>
  <r>
    <x v="2888"/>
    <x v="2887"/>
    <x v="2886"/>
    <x v="11"/>
    <x v="117"/>
    <x v="2"/>
    <x v="0"/>
    <x v="0"/>
    <x v="2884"/>
    <x v="2888"/>
    <x v="0"/>
    <x v="78"/>
    <x v="1"/>
    <x v="6"/>
    <x v="50"/>
    <x v="121"/>
    <x v="1"/>
    <x v="6"/>
    <x v="2888"/>
    <x v="2884"/>
  </r>
  <r>
    <x v="2889"/>
    <x v="2888"/>
    <x v="2887"/>
    <x v="9"/>
    <x v="1936"/>
    <x v="2"/>
    <x v="0"/>
    <x v="0"/>
    <x v="2885"/>
    <x v="2889"/>
    <x v="0"/>
    <x v="25"/>
    <x v="1"/>
    <x v="6"/>
    <x v="151"/>
    <x v="2009"/>
    <x v="1"/>
    <x v="6"/>
    <x v="2889"/>
    <x v="2885"/>
  </r>
  <r>
    <x v="2890"/>
    <x v="2889"/>
    <x v="2888"/>
    <x v="13"/>
    <x v="577"/>
    <x v="2"/>
    <x v="0"/>
    <x v="0"/>
    <x v="2886"/>
    <x v="2890"/>
    <x v="0"/>
    <x v="83"/>
    <x v="1"/>
    <x v="6"/>
    <x v="60"/>
    <x v="582"/>
    <x v="1"/>
    <x v="6"/>
    <x v="2890"/>
    <x v="2886"/>
  </r>
  <r>
    <x v="2891"/>
    <x v="2890"/>
    <x v="2889"/>
    <x v="3"/>
    <x v="687"/>
    <x v="2"/>
    <x v="0"/>
    <x v="0"/>
    <x v="2887"/>
    <x v="2891"/>
    <x v="0"/>
    <x v="73"/>
    <x v="1"/>
    <x v="6"/>
    <x v="56"/>
    <x v="1593"/>
    <x v="1"/>
    <x v="6"/>
    <x v="2891"/>
    <x v="2887"/>
  </r>
  <r>
    <x v="2892"/>
    <x v="2891"/>
    <x v="2890"/>
    <x v="62"/>
    <x v="83"/>
    <x v="2"/>
    <x v="0"/>
    <x v="0"/>
    <x v="2888"/>
    <x v="2892"/>
    <x v="0"/>
    <x v="57"/>
    <x v="1"/>
    <x v="6"/>
    <x v="114"/>
    <x v="2010"/>
    <x v="1"/>
    <x v="6"/>
    <x v="2892"/>
    <x v="2888"/>
  </r>
  <r>
    <x v="2893"/>
    <x v="2892"/>
    <x v="2891"/>
    <x v="10"/>
    <x v="379"/>
    <x v="2"/>
    <x v="0"/>
    <x v="0"/>
    <x v="2889"/>
    <x v="2893"/>
    <x v="0"/>
    <x v="84"/>
    <x v="1"/>
    <x v="6"/>
    <x v="60"/>
    <x v="381"/>
    <x v="1"/>
    <x v="6"/>
    <x v="2893"/>
    <x v="2889"/>
  </r>
  <r>
    <x v="2894"/>
    <x v="2893"/>
    <x v="2892"/>
    <x v="63"/>
    <x v="117"/>
    <x v="2"/>
    <x v="0"/>
    <x v="0"/>
    <x v="2890"/>
    <x v="2894"/>
    <x v="0"/>
    <x v="78"/>
    <x v="1"/>
    <x v="6"/>
    <x v="50"/>
    <x v="121"/>
    <x v="1"/>
    <x v="6"/>
    <x v="2894"/>
    <x v="2890"/>
  </r>
  <r>
    <x v="2895"/>
    <x v="2894"/>
    <x v="2893"/>
    <x v="2"/>
    <x v="1937"/>
    <x v="2"/>
    <x v="0"/>
    <x v="0"/>
    <x v="2891"/>
    <x v="2895"/>
    <x v="0"/>
    <x v="80"/>
    <x v="1"/>
    <x v="6"/>
    <x v="62"/>
    <x v="2011"/>
    <x v="1"/>
    <x v="6"/>
    <x v="2895"/>
    <x v="2891"/>
  </r>
  <r>
    <x v="2896"/>
    <x v="2895"/>
    <x v="2894"/>
    <x v="9"/>
    <x v="1370"/>
    <x v="2"/>
    <x v="0"/>
    <x v="0"/>
    <x v="2892"/>
    <x v="2896"/>
    <x v="0"/>
    <x v="8"/>
    <x v="1"/>
    <x v="6"/>
    <x v="70"/>
    <x v="2012"/>
    <x v="1"/>
    <x v="6"/>
    <x v="2896"/>
    <x v="2892"/>
  </r>
  <r>
    <x v="2897"/>
    <x v="2896"/>
    <x v="2895"/>
    <x v="14"/>
    <x v="1100"/>
    <x v="2"/>
    <x v="0"/>
    <x v="0"/>
    <x v="2893"/>
    <x v="2897"/>
    <x v="0"/>
    <x v="83"/>
    <x v="1"/>
    <x v="6"/>
    <x v="62"/>
    <x v="2013"/>
    <x v="1"/>
    <x v="6"/>
    <x v="2897"/>
    <x v="2893"/>
  </r>
  <r>
    <x v="2898"/>
    <x v="2897"/>
    <x v="2896"/>
    <x v="51"/>
    <x v="1938"/>
    <x v="2"/>
    <x v="0"/>
    <x v="0"/>
    <x v="2894"/>
    <x v="2898"/>
    <x v="0"/>
    <x v="8"/>
    <x v="1"/>
    <x v="6"/>
    <x v="65"/>
    <x v="2014"/>
    <x v="1"/>
    <x v="6"/>
    <x v="2898"/>
    <x v="2894"/>
  </r>
  <r>
    <x v="2899"/>
    <x v="2898"/>
    <x v="2897"/>
    <x v="3"/>
    <x v="117"/>
    <x v="2"/>
    <x v="0"/>
    <x v="0"/>
    <x v="2895"/>
    <x v="2899"/>
    <x v="0"/>
    <x v="78"/>
    <x v="1"/>
    <x v="6"/>
    <x v="50"/>
    <x v="121"/>
    <x v="1"/>
    <x v="6"/>
    <x v="2899"/>
    <x v="2895"/>
  </r>
  <r>
    <x v="2900"/>
    <x v="2899"/>
    <x v="2898"/>
    <x v="62"/>
    <x v="1939"/>
    <x v="2"/>
    <x v="0"/>
    <x v="0"/>
    <x v="2896"/>
    <x v="2900"/>
    <x v="0"/>
    <x v="63"/>
    <x v="1"/>
    <x v="6"/>
    <x v="353"/>
    <x v="2015"/>
    <x v="1"/>
    <x v="6"/>
    <x v="2900"/>
    <x v="2896"/>
  </r>
  <r>
    <x v="2901"/>
    <x v="2900"/>
    <x v="2899"/>
    <x v="47"/>
    <x v="360"/>
    <x v="2"/>
    <x v="0"/>
    <x v="0"/>
    <x v="2897"/>
    <x v="2901"/>
    <x v="0"/>
    <x v="84"/>
    <x v="1"/>
    <x v="6"/>
    <x v="60"/>
    <x v="362"/>
    <x v="1"/>
    <x v="6"/>
    <x v="2901"/>
    <x v="2897"/>
  </r>
  <r>
    <x v="2902"/>
    <x v="2901"/>
    <x v="2900"/>
    <x v="60"/>
    <x v="379"/>
    <x v="2"/>
    <x v="0"/>
    <x v="0"/>
    <x v="2898"/>
    <x v="2902"/>
    <x v="0"/>
    <x v="29"/>
    <x v="1"/>
    <x v="6"/>
    <x v="50"/>
    <x v="380"/>
    <x v="1"/>
    <x v="6"/>
    <x v="2902"/>
    <x v="2898"/>
  </r>
  <r>
    <x v="2903"/>
    <x v="2902"/>
    <x v="2901"/>
    <x v="10"/>
    <x v="1665"/>
    <x v="2"/>
    <x v="0"/>
    <x v="0"/>
    <x v="2899"/>
    <x v="2903"/>
    <x v="0"/>
    <x v="80"/>
    <x v="1"/>
    <x v="6"/>
    <x v="60"/>
    <x v="2016"/>
    <x v="1"/>
    <x v="6"/>
    <x v="2903"/>
    <x v="2899"/>
  </r>
  <r>
    <x v="2904"/>
    <x v="2903"/>
    <x v="2902"/>
    <x v="15"/>
    <x v="735"/>
    <x v="2"/>
    <x v="1"/>
    <x v="1"/>
    <x v="2900"/>
    <x v="2904"/>
    <x v="0"/>
    <x v="80"/>
    <x v="1"/>
    <x v="6"/>
    <x v="62"/>
    <x v="644"/>
    <x v="1"/>
    <x v="6"/>
    <x v="2904"/>
    <x v="2900"/>
  </r>
  <r>
    <x v="2905"/>
    <x v="2904"/>
    <x v="2903"/>
    <x v="8"/>
    <x v="1940"/>
    <x v="2"/>
    <x v="0"/>
    <x v="0"/>
    <x v="2901"/>
    <x v="2905"/>
    <x v="0"/>
    <x v="57"/>
    <x v="1"/>
    <x v="6"/>
    <x v="82"/>
    <x v="2017"/>
    <x v="1"/>
    <x v="6"/>
    <x v="2905"/>
    <x v="2901"/>
  </r>
  <r>
    <x v="2906"/>
    <x v="2905"/>
    <x v="2904"/>
    <x v="12"/>
    <x v="1941"/>
    <x v="2"/>
    <x v="0"/>
    <x v="0"/>
    <x v="2902"/>
    <x v="2906"/>
    <x v="0"/>
    <x v="63"/>
    <x v="1"/>
    <x v="6"/>
    <x v="114"/>
    <x v="2018"/>
    <x v="1"/>
    <x v="6"/>
    <x v="2906"/>
    <x v="2902"/>
  </r>
  <r>
    <x v="2907"/>
    <x v="2906"/>
    <x v="2905"/>
    <x v="30"/>
    <x v="369"/>
    <x v="2"/>
    <x v="0"/>
    <x v="0"/>
    <x v="2903"/>
    <x v="2907"/>
    <x v="0"/>
    <x v="84"/>
    <x v="1"/>
    <x v="6"/>
    <x v="50"/>
    <x v="120"/>
    <x v="1"/>
    <x v="6"/>
    <x v="2907"/>
    <x v="2903"/>
  </r>
  <r>
    <x v="2908"/>
    <x v="2907"/>
    <x v="2906"/>
    <x v="376"/>
    <x v="1942"/>
    <x v="2"/>
    <x v="0"/>
    <x v="0"/>
    <x v="2904"/>
    <x v="2908"/>
    <x v="0"/>
    <x v="81"/>
    <x v="1"/>
    <x v="6"/>
    <x v="56"/>
    <x v="1774"/>
    <x v="1"/>
    <x v="6"/>
    <x v="2908"/>
    <x v="2904"/>
  </r>
  <r>
    <x v="2909"/>
    <x v="2908"/>
    <x v="2907"/>
    <x v="237"/>
    <x v="170"/>
    <x v="2"/>
    <x v="0"/>
    <x v="0"/>
    <x v="2905"/>
    <x v="2909"/>
    <x v="0"/>
    <x v="29"/>
    <x v="1"/>
    <x v="6"/>
    <x v="50"/>
    <x v="135"/>
    <x v="1"/>
    <x v="6"/>
    <x v="2909"/>
    <x v="2905"/>
  </r>
  <r>
    <x v="2910"/>
    <x v="2909"/>
    <x v="2908"/>
    <x v="11"/>
    <x v="116"/>
    <x v="2"/>
    <x v="1"/>
    <x v="1"/>
    <x v="2906"/>
    <x v="2910"/>
    <x v="0"/>
    <x v="29"/>
    <x v="1"/>
    <x v="6"/>
    <x v="50"/>
    <x v="120"/>
    <x v="1"/>
    <x v="6"/>
    <x v="2910"/>
    <x v="2906"/>
  </r>
  <r>
    <x v="2911"/>
    <x v="2910"/>
    <x v="2909"/>
    <x v="40"/>
    <x v="1943"/>
    <x v="2"/>
    <x v="0"/>
    <x v="0"/>
    <x v="2907"/>
    <x v="2911"/>
    <x v="0"/>
    <x v="25"/>
    <x v="1"/>
    <x v="6"/>
    <x v="121"/>
    <x v="2019"/>
    <x v="1"/>
    <x v="6"/>
    <x v="2911"/>
    <x v="2907"/>
  </r>
  <r>
    <x v="2912"/>
    <x v="2911"/>
    <x v="2910"/>
    <x v="377"/>
    <x v="1944"/>
    <x v="2"/>
    <x v="0"/>
    <x v="0"/>
    <x v="2908"/>
    <x v="2912"/>
    <x v="0"/>
    <x v="55"/>
    <x v="1"/>
    <x v="6"/>
    <x v="51"/>
    <x v="2020"/>
    <x v="1"/>
    <x v="6"/>
    <x v="2912"/>
    <x v="2908"/>
  </r>
  <r>
    <x v="2913"/>
    <x v="2912"/>
    <x v="2911"/>
    <x v="3"/>
    <x v="369"/>
    <x v="2"/>
    <x v="0"/>
    <x v="0"/>
    <x v="2909"/>
    <x v="2913"/>
    <x v="0"/>
    <x v="84"/>
    <x v="1"/>
    <x v="6"/>
    <x v="50"/>
    <x v="120"/>
    <x v="1"/>
    <x v="6"/>
    <x v="2913"/>
    <x v="2909"/>
  </r>
  <r>
    <x v="2914"/>
    <x v="2913"/>
    <x v="2912"/>
    <x v="31"/>
    <x v="116"/>
    <x v="2"/>
    <x v="1"/>
    <x v="1"/>
    <x v="2910"/>
    <x v="2914"/>
    <x v="0"/>
    <x v="29"/>
    <x v="1"/>
    <x v="6"/>
    <x v="50"/>
    <x v="120"/>
    <x v="1"/>
    <x v="6"/>
    <x v="2914"/>
    <x v="2910"/>
  </r>
  <r>
    <x v="2915"/>
    <x v="2914"/>
    <x v="2913"/>
    <x v="28"/>
    <x v="1945"/>
    <x v="2"/>
    <x v="1"/>
    <x v="1"/>
    <x v="2911"/>
    <x v="2915"/>
    <x v="0"/>
    <x v="83"/>
    <x v="1"/>
    <x v="6"/>
    <x v="220"/>
    <x v="2021"/>
    <x v="1"/>
    <x v="6"/>
    <x v="2915"/>
    <x v="2911"/>
  </r>
  <r>
    <x v="2916"/>
    <x v="2915"/>
    <x v="2914"/>
    <x v="378"/>
    <x v="1011"/>
    <x v="2"/>
    <x v="1"/>
    <x v="1"/>
    <x v="2912"/>
    <x v="2916"/>
    <x v="0"/>
    <x v="63"/>
    <x v="1"/>
    <x v="6"/>
    <x v="59"/>
    <x v="2022"/>
    <x v="1"/>
    <x v="6"/>
    <x v="2916"/>
    <x v="2912"/>
  </r>
  <r>
    <x v="2917"/>
    <x v="2916"/>
    <x v="2915"/>
    <x v="13"/>
    <x v="1946"/>
    <x v="2"/>
    <x v="0"/>
    <x v="0"/>
    <x v="2913"/>
    <x v="2917"/>
    <x v="0"/>
    <x v="82"/>
    <x v="1"/>
    <x v="6"/>
    <x v="66"/>
    <x v="2023"/>
    <x v="1"/>
    <x v="6"/>
    <x v="2917"/>
    <x v="2913"/>
  </r>
  <r>
    <x v="2918"/>
    <x v="2917"/>
    <x v="2916"/>
    <x v="10"/>
    <x v="1947"/>
    <x v="2"/>
    <x v="0"/>
    <x v="0"/>
    <x v="2914"/>
    <x v="2918"/>
    <x v="0"/>
    <x v="9"/>
    <x v="1"/>
    <x v="6"/>
    <x v="117"/>
    <x v="353"/>
    <x v="1"/>
    <x v="6"/>
    <x v="2918"/>
    <x v="2914"/>
  </r>
  <r>
    <x v="2919"/>
    <x v="2918"/>
    <x v="2917"/>
    <x v="20"/>
    <x v="152"/>
    <x v="2"/>
    <x v="0"/>
    <x v="0"/>
    <x v="2915"/>
    <x v="2919"/>
    <x v="0"/>
    <x v="79"/>
    <x v="1"/>
    <x v="6"/>
    <x v="114"/>
    <x v="434"/>
    <x v="1"/>
    <x v="6"/>
    <x v="2919"/>
    <x v="2915"/>
  </r>
  <r>
    <x v="2920"/>
    <x v="2919"/>
    <x v="2918"/>
    <x v="30"/>
    <x v="1948"/>
    <x v="2"/>
    <x v="5"/>
    <x v="5"/>
    <x v="2916"/>
    <x v="2920"/>
    <x v="0"/>
    <x v="62"/>
    <x v="1"/>
    <x v="6"/>
    <x v="117"/>
    <x v="2024"/>
    <x v="1"/>
    <x v="6"/>
    <x v="2920"/>
    <x v="2916"/>
  </r>
  <r>
    <x v="2921"/>
    <x v="2920"/>
    <x v="2919"/>
    <x v="213"/>
    <x v="1949"/>
    <x v="0"/>
    <x v="0"/>
    <x v="0"/>
    <x v="2917"/>
    <x v="2921"/>
    <x v="0"/>
    <x v="83"/>
    <x v="0"/>
    <x v="40"/>
    <x v="32"/>
    <x v="1340"/>
    <x v="1"/>
    <x v="40"/>
    <x v="2921"/>
    <x v="2917"/>
  </r>
  <r>
    <x v="2922"/>
    <x v="2921"/>
    <x v="2920"/>
    <x v="2"/>
    <x v="83"/>
    <x v="0"/>
    <x v="1"/>
    <x v="1"/>
    <x v="2918"/>
    <x v="2922"/>
    <x v="0"/>
    <x v="79"/>
    <x v="0"/>
    <x v="40"/>
    <x v="8"/>
    <x v="160"/>
    <x v="1"/>
    <x v="40"/>
    <x v="2922"/>
    <x v="2918"/>
  </r>
  <r>
    <x v="2923"/>
    <x v="2922"/>
    <x v="2921"/>
    <x v="43"/>
    <x v="452"/>
    <x v="0"/>
    <x v="0"/>
    <x v="0"/>
    <x v="2919"/>
    <x v="2923"/>
    <x v="0"/>
    <x v="73"/>
    <x v="0"/>
    <x v="40"/>
    <x v="8"/>
    <x v="179"/>
    <x v="1"/>
    <x v="40"/>
    <x v="2923"/>
    <x v="2919"/>
  </r>
  <r>
    <x v="2924"/>
    <x v="2923"/>
    <x v="2922"/>
    <x v="31"/>
    <x v="1950"/>
    <x v="0"/>
    <x v="0"/>
    <x v="0"/>
    <x v="2920"/>
    <x v="2924"/>
    <x v="0"/>
    <x v="206"/>
    <x v="0"/>
    <x v="40"/>
    <x v="33"/>
    <x v="2025"/>
    <x v="1"/>
    <x v="40"/>
    <x v="2924"/>
    <x v="2920"/>
  </r>
  <r>
    <x v="2925"/>
    <x v="2924"/>
    <x v="2923"/>
    <x v="101"/>
    <x v="1951"/>
    <x v="0"/>
    <x v="0"/>
    <x v="0"/>
    <x v="2921"/>
    <x v="2925"/>
    <x v="0"/>
    <x v="473"/>
    <x v="0"/>
    <x v="40"/>
    <x v="21"/>
    <x v="2026"/>
    <x v="1"/>
    <x v="40"/>
    <x v="2925"/>
    <x v="2921"/>
  </r>
  <r>
    <x v="2926"/>
    <x v="2925"/>
    <x v="2924"/>
    <x v="9"/>
    <x v="1952"/>
    <x v="0"/>
    <x v="0"/>
    <x v="0"/>
    <x v="2922"/>
    <x v="2926"/>
    <x v="0"/>
    <x v="133"/>
    <x v="0"/>
    <x v="40"/>
    <x v="105"/>
    <x v="753"/>
    <x v="1"/>
    <x v="40"/>
    <x v="2926"/>
    <x v="2922"/>
  </r>
  <r>
    <x v="2927"/>
    <x v="2926"/>
    <x v="2925"/>
    <x v="40"/>
    <x v="1229"/>
    <x v="0"/>
    <x v="0"/>
    <x v="0"/>
    <x v="2923"/>
    <x v="2927"/>
    <x v="0"/>
    <x v="64"/>
    <x v="0"/>
    <x v="40"/>
    <x v="26"/>
    <x v="2027"/>
    <x v="1"/>
    <x v="40"/>
    <x v="2927"/>
    <x v="2923"/>
  </r>
  <r>
    <x v="2928"/>
    <x v="2927"/>
    <x v="2926"/>
    <x v="28"/>
    <x v="325"/>
    <x v="0"/>
    <x v="0"/>
    <x v="0"/>
    <x v="2924"/>
    <x v="2928"/>
    <x v="0"/>
    <x v="54"/>
    <x v="0"/>
    <x v="40"/>
    <x v="8"/>
    <x v="683"/>
    <x v="1"/>
    <x v="40"/>
    <x v="2928"/>
    <x v="2924"/>
  </r>
  <r>
    <x v="2929"/>
    <x v="2928"/>
    <x v="2927"/>
    <x v="6"/>
    <x v="1953"/>
    <x v="0"/>
    <x v="0"/>
    <x v="0"/>
    <x v="2925"/>
    <x v="2929"/>
    <x v="0"/>
    <x v="58"/>
    <x v="0"/>
    <x v="40"/>
    <x v="21"/>
    <x v="2028"/>
    <x v="1"/>
    <x v="40"/>
    <x v="2929"/>
    <x v="2925"/>
  </r>
  <r>
    <x v="2930"/>
    <x v="2929"/>
    <x v="2928"/>
    <x v="3"/>
    <x v="1954"/>
    <x v="0"/>
    <x v="1"/>
    <x v="1"/>
    <x v="2926"/>
    <x v="2930"/>
    <x v="0"/>
    <x v="95"/>
    <x v="0"/>
    <x v="40"/>
    <x v="7"/>
    <x v="2029"/>
    <x v="1"/>
    <x v="40"/>
    <x v="2930"/>
    <x v="2926"/>
  </r>
  <r>
    <x v="2931"/>
    <x v="2930"/>
    <x v="2929"/>
    <x v="47"/>
    <x v="1955"/>
    <x v="0"/>
    <x v="5"/>
    <x v="5"/>
    <x v="2927"/>
    <x v="2931"/>
    <x v="0"/>
    <x v="82"/>
    <x v="0"/>
    <x v="40"/>
    <x v="6"/>
    <x v="596"/>
    <x v="1"/>
    <x v="40"/>
    <x v="2931"/>
    <x v="2927"/>
  </r>
  <r>
    <x v="2932"/>
    <x v="2931"/>
    <x v="2930"/>
    <x v="379"/>
    <x v="1681"/>
    <x v="0"/>
    <x v="2"/>
    <x v="2"/>
    <x v="2928"/>
    <x v="2932"/>
    <x v="0"/>
    <x v="44"/>
    <x v="0"/>
    <x v="40"/>
    <x v="2"/>
    <x v="2030"/>
    <x v="1"/>
    <x v="40"/>
    <x v="2932"/>
    <x v="2928"/>
  </r>
  <r>
    <x v="2933"/>
    <x v="2932"/>
    <x v="2931"/>
    <x v="30"/>
    <x v="1956"/>
    <x v="0"/>
    <x v="0"/>
    <x v="0"/>
    <x v="2929"/>
    <x v="2933"/>
    <x v="0"/>
    <x v="241"/>
    <x v="0"/>
    <x v="40"/>
    <x v="33"/>
    <x v="2031"/>
    <x v="1"/>
    <x v="40"/>
    <x v="2933"/>
    <x v="2929"/>
  </r>
  <r>
    <x v="2934"/>
    <x v="2933"/>
    <x v="2932"/>
    <x v="30"/>
    <x v="651"/>
    <x v="0"/>
    <x v="5"/>
    <x v="5"/>
    <x v="2930"/>
    <x v="2934"/>
    <x v="0"/>
    <x v="77"/>
    <x v="0"/>
    <x v="40"/>
    <x v="29"/>
    <x v="2032"/>
    <x v="1"/>
    <x v="40"/>
    <x v="2934"/>
    <x v="2930"/>
  </r>
  <r>
    <x v="2935"/>
    <x v="2934"/>
    <x v="2933"/>
    <x v="8"/>
    <x v="1957"/>
    <x v="0"/>
    <x v="0"/>
    <x v="0"/>
    <x v="2931"/>
    <x v="2935"/>
    <x v="0"/>
    <x v="70"/>
    <x v="0"/>
    <x v="40"/>
    <x v="7"/>
    <x v="2033"/>
    <x v="1"/>
    <x v="40"/>
    <x v="2935"/>
    <x v="2931"/>
  </r>
  <r>
    <x v="2936"/>
    <x v="2935"/>
    <x v="2934"/>
    <x v="28"/>
    <x v="1958"/>
    <x v="0"/>
    <x v="0"/>
    <x v="0"/>
    <x v="2932"/>
    <x v="2936"/>
    <x v="0"/>
    <x v="69"/>
    <x v="0"/>
    <x v="40"/>
    <x v="30"/>
    <x v="1752"/>
    <x v="1"/>
    <x v="40"/>
    <x v="2936"/>
    <x v="2932"/>
  </r>
  <r>
    <x v="2937"/>
    <x v="2936"/>
    <x v="2935"/>
    <x v="15"/>
    <x v="41"/>
    <x v="0"/>
    <x v="1"/>
    <x v="1"/>
    <x v="2933"/>
    <x v="2937"/>
    <x v="0"/>
    <x v="165"/>
    <x v="0"/>
    <x v="40"/>
    <x v="18"/>
    <x v="2034"/>
    <x v="1"/>
    <x v="40"/>
    <x v="2937"/>
    <x v="2933"/>
  </r>
  <r>
    <x v="2938"/>
    <x v="2937"/>
    <x v="2936"/>
    <x v="23"/>
    <x v="1959"/>
    <x v="0"/>
    <x v="0"/>
    <x v="0"/>
    <x v="2934"/>
    <x v="2938"/>
    <x v="0"/>
    <x v="58"/>
    <x v="0"/>
    <x v="40"/>
    <x v="7"/>
    <x v="2035"/>
    <x v="1"/>
    <x v="40"/>
    <x v="2938"/>
    <x v="2934"/>
  </r>
  <r>
    <x v="2939"/>
    <x v="2938"/>
    <x v="2937"/>
    <x v="6"/>
    <x v="1960"/>
    <x v="0"/>
    <x v="0"/>
    <x v="0"/>
    <x v="2935"/>
    <x v="2939"/>
    <x v="0"/>
    <x v="20"/>
    <x v="0"/>
    <x v="40"/>
    <x v="33"/>
    <x v="2036"/>
    <x v="1"/>
    <x v="40"/>
    <x v="2939"/>
    <x v="2935"/>
  </r>
  <r>
    <x v="2940"/>
    <x v="2939"/>
    <x v="2938"/>
    <x v="30"/>
    <x v="615"/>
    <x v="0"/>
    <x v="0"/>
    <x v="0"/>
    <x v="2936"/>
    <x v="2940"/>
    <x v="0"/>
    <x v="51"/>
    <x v="0"/>
    <x v="40"/>
    <x v="13"/>
    <x v="129"/>
    <x v="1"/>
    <x v="40"/>
    <x v="2940"/>
    <x v="2936"/>
  </r>
  <r>
    <x v="2941"/>
    <x v="2940"/>
    <x v="2939"/>
    <x v="31"/>
    <x v="116"/>
    <x v="2"/>
    <x v="0"/>
    <x v="0"/>
    <x v="2937"/>
    <x v="2941"/>
    <x v="0"/>
    <x v="29"/>
    <x v="1"/>
    <x v="38"/>
    <x v="50"/>
    <x v="120"/>
    <x v="1"/>
    <x v="38"/>
    <x v="2941"/>
    <x v="2937"/>
  </r>
  <r>
    <x v="2942"/>
    <x v="2941"/>
    <x v="2940"/>
    <x v="61"/>
    <x v="1961"/>
    <x v="2"/>
    <x v="5"/>
    <x v="5"/>
    <x v="2938"/>
    <x v="2942"/>
    <x v="0"/>
    <x v="91"/>
    <x v="1"/>
    <x v="38"/>
    <x v="68"/>
    <x v="2037"/>
    <x v="1"/>
    <x v="38"/>
    <x v="2942"/>
    <x v="2938"/>
  </r>
  <r>
    <x v="2943"/>
    <x v="2942"/>
    <x v="2941"/>
    <x v="9"/>
    <x v="117"/>
    <x v="2"/>
    <x v="0"/>
    <x v="0"/>
    <x v="2939"/>
    <x v="2943"/>
    <x v="0"/>
    <x v="78"/>
    <x v="1"/>
    <x v="38"/>
    <x v="50"/>
    <x v="121"/>
    <x v="1"/>
    <x v="38"/>
    <x v="2943"/>
    <x v="2939"/>
  </r>
  <r>
    <x v="2944"/>
    <x v="2943"/>
    <x v="2942"/>
    <x v="3"/>
    <x v="173"/>
    <x v="2"/>
    <x v="0"/>
    <x v="0"/>
    <x v="2940"/>
    <x v="2944"/>
    <x v="0"/>
    <x v="29"/>
    <x v="1"/>
    <x v="38"/>
    <x v="60"/>
    <x v="101"/>
    <x v="1"/>
    <x v="38"/>
    <x v="2944"/>
    <x v="2940"/>
  </r>
  <r>
    <x v="2945"/>
    <x v="2944"/>
    <x v="2943"/>
    <x v="63"/>
    <x v="117"/>
    <x v="2"/>
    <x v="0"/>
    <x v="0"/>
    <x v="2941"/>
    <x v="2945"/>
    <x v="0"/>
    <x v="78"/>
    <x v="1"/>
    <x v="38"/>
    <x v="50"/>
    <x v="121"/>
    <x v="1"/>
    <x v="38"/>
    <x v="2945"/>
    <x v="2941"/>
  </r>
  <r>
    <x v="2946"/>
    <x v="2945"/>
    <x v="2944"/>
    <x v="13"/>
    <x v="369"/>
    <x v="2"/>
    <x v="1"/>
    <x v="1"/>
    <x v="2942"/>
    <x v="2946"/>
    <x v="0"/>
    <x v="84"/>
    <x v="1"/>
    <x v="38"/>
    <x v="50"/>
    <x v="120"/>
    <x v="1"/>
    <x v="38"/>
    <x v="2946"/>
    <x v="2942"/>
  </r>
  <r>
    <x v="2947"/>
    <x v="2946"/>
    <x v="2945"/>
    <x v="31"/>
    <x v="1962"/>
    <x v="2"/>
    <x v="0"/>
    <x v="0"/>
    <x v="2943"/>
    <x v="2947"/>
    <x v="0"/>
    <x v="62"/>
    <x v="1"/>
    <x v="38"/>
    <x v="65"/>
    <x v="2038"/>
    <x v="1"/>
    <x v="38"/>
    <x v="2947"/>
    <x v="2943"/>
  </r>
  <r>
    <x v="2948"/>
    <x v="2947"/>
    <x v="2946"/>
    <x v="69"/>
    <x v="363"/>
    <x v="2"/>
    <x v="0"/>
    <x v="0"/>
    <x v="2944"/>
    <x v="2948"/>
    <x v="0"/>
    <x v="82"/>
    <x v="1"/>
    <x v="38"/>
    <x v="50"/>
    <x v="2039"/>
    <x v="1"/>
    <x v="38"/>
    <x v="2948"/>
    <x v="2944"/>
  </r>
  <r>
    <x v="2949"/>
    <x v="2948"/>
    <x v="2947"/>
    <x v="28"/>
    <x v="379"/>
    <x v="2"/>
    <x v="0"/>
    <x v="0"/>
    <x v="2945"/>
    <x v="2949"/>
    <x v="0"/>
    <x v="84"/>
    <x v="1"/>
    <x v="38"/>
    <x v="56"/>
    <x v="381"/>
    <x v="1"/>
    <x v="38"/>
    <x v="2949"/>
    <x v="2945"/>
  </r>
  <r>
    <x v="2950"/>
    <x v="2949"/>
    <x v="2948"/>
    <x v="380"/>
    <x v="117"/>
    <x v="2"/>
    <x v="0"/>
    <x v="0"/>
    <x v="2946"/>
    <x v="2950"/>
    <x v="0"/>
    <x v="78"/>
    <x v="1"/>
    <x v="38"/>
    <x v="50"/>
    <x v="121"/>
    <x v="1"/>
    <x v="38"/>
    <x v="2950"/>
    <x v="2946"/>
  </r>
  <r>
    <x v="2951"/>
    <x v="2950"/>
    <x v="2949"/>
    <x v="63"/>
    <x v="1963"/>
    <x v="1"/>
    <x v="0"/>
    <x v="0"/>
    <x v="2947"/>
    <x v="2951"/>
    <x v="0"/>
    <x v="6"/>
    <x v="1"/>
    <x v="38"/>
    <x v="53"/>
    <x v="2040"/>
    <x v="1"/>
    <x v="38"/>
    <x v="2951"/>
    <x v="2947"/>
  </r>
  <r>
    <x v="2952"/>
    <x v="2951"/>
    <x v="2950"/>
    <x v="22"/>
    <x v="1964"/>
    <x v="1"/>
    <x v="0"/>
    <x v="0"/>
    <x v="2948"/>
    <x v="2952"/>
    <x v="0"/>
    <x v="22"/>
    <x v="1"/>
    <x v="38"/>
    <x v="59"/>
    <x v="2041"/>
    <x v="1"/>
    <x v="38"/>
    <x v="2952"/>
    <x v="2948"/>
  </r>
  <r>
    <x v="2953"/>
    <x v="2952"/>
    <x v="2951"/>
    <x v="307"/>
    <x v="898"/>
    <x v="1"/>
    <x v="0"/>
    <x v="0"/>
    <x v="2949"/>
    <x v="2953"/>
    <x v="0"/>
    <x v="83"/>
    <x v="1"/>
    <x v="38"/>
    <x v="50"/>
    <x v="2042"/>
    <x v="1"/>
    <x v="38"/>
    <x v="2953"/>
    <x v="2949"/>
  </r>
  <r>
    <x v="2954"/>
    <x v="2953"/>
    <x v="2952"/>
    <x v="36"/>
    <x v="117"/>
    <x v="1"/>
    <x v="0"/>
    <x v="0"/>
    <x v="2950"/>
    <x v="2954"/>
    <x v="0"/>
    <x v="78"/>
    <x v="1"/>
    <x v="38"/>
    <x v="50"/>
    <x v="121"/>
    <x v="1"/>
    <x v="38"/>
    <x v="2954"/>
    <x v="2950"/>
  </r>
  <r>
    <x v="2955"/>
    <x v="2954"/>
    <x v="2953"/>
    <x v="38"/>
    <x v="526"/>
    <x v="1"/>
    <x v="0"/>
    <x v="0"/>
    <x v="2951"/>
    <x v="2955"/>
    <x v="0"/>
    <x v="202"/>
    <x v="1"/>
    <x v="38"/>
    <x v="64"/>
    <x v="177"/>
    <x v="1"/>
    <x v="38"/>
    <x v="2955"/>
    <x v="2951"/>
  </r>
  <r>
    <x v="2956"/>
    <x v="2955"/>
    <x v="2954"/>
    <x v="278"/>
    <x v="1965"/>
    <x v="1"/>
    <x v="0"/>
    <x v="0"/>
    <x v="2952"/>
    <x v="2956"/>
    <x v="0"/>
    <x v="9"/>
    <x v="1"/>
    <x v="38"/>
    <x v="123"/>
    <x v="2043"/>
    <x v="1"/>
    <x v="38"/>
    <x v="2956"/>
    <x v="2952"/>
  </r>
  <r>
    <x v="2957"/>
    <x v="2956"/>
    <x v="2955"/>
    <x v="36"/>
    <x v="668"/>
    <x v="1"/>
    <x v="0"/>
    <x v="0"/>
    <x v="2953"/>
    <x v="2957"/>
    <x v="0"/>
    <x v="83"/>
    <x v="1"/>
    <x v="38"/>
    <x v="53"/>
    <x v="723"/>
    <x v="1"/>
    <x v="38"/>
    <x v="2957"/>
    <x v="2953"/>
  </r>
  <r>
    <x v="2958"/>
    <x v="2957"/>
    <x v="2956"/>
    <x v="58"/>
    <x v="117"/>
    <x v="1"/>
    <x v="0"/>
    <x v="0"/>
    <x v="2954"/>
    <x v="2958"/>
    <x v="0"/>
    <x v="78"/>
    <x v="1"/>
    <x v="38"/>
    <x v="50"/>
    <x v="121"/>
    <x v="1"/>
    <x v="38"/>
    <x v="2958"/>
    <x v="2954"/>
  </r>
  <r>
    <x v="2959"/>
    <x v="2958"/>
    <x v="2957"/>
    <x v="3"/>
    <x v="117"/>
    <x v="1"/>
    <x v="1"/>
    <x v="1"/>
    <x v="2955"/>
    <x v="2959"/>
    <x v="0"/>
    <x v="78"/>
    <x v="1"/>
    <x v="38"/>
    <x v="50"/>
    <x v="121"/>
    <x v="1"/>
    <x v="38"/>
    <x v="2959"/>
    <x v="2955"/>
  </r>
  <r>
    <x v="2960"/>
    <x v="2959"/>
    <x v="2958"/>
    <x v="381"/>
    <x v="117"/>
    <x v="1"/>
    <x v="0"/>
    <x v="0"/>
    <x v="2956"/>
    <x v="2960"/>
    <x v="0"/>
    <x v="78"/>
    <x v="1"/>
    <x v="38"/>
    <x v="50"/>
    <x v="121"/>
    <x v="1"/>
    <x v="38"/>
    <x v="2960"/>
    <x v="2956"/>
  </r>
  <r>
    <x v="2961"/>
    <x v="2960"/>
    <x v="2959"/>
    <x v="10"/>
    <x v="1966"/>
    <x v="0"/>
    <x v="0"/>
    <x v="0"/>
    <x v="2957"/>
    <x v="2961"/>
    <x v="0"/>
    <x v="52"/>
    <x v="0"/>
    <x v="6"/>
    <x v="5"/>
    <x v="2044"/>
    <x v="1"/>
    <x v="6"/>
    <x v="2961"/>
    <x v="2957"/>
  </r>
  <r>
    <x v="2962"/>
    <x v="2961"/>
    <x v="2960"/>
    <x v="28"/>
    <x v="1967"/>
    <x v="0"/>
    <x v="0"/>
    <x v="0"/>
    <x v="2958"/>
    <x v="2962"/>
    <x v="0"/>
    <x v="9"/>
    <x v="0"/>
    <x v="6"/>
    <x v="108"/>
    <x v="546"/>
    <x v="1"/>
    <x v="6"/>
    <x v="2962"/>
    <x v="2958"/>
  </r>
  <r>
    <x v="2963"/>
    <x v="2962"/>
    <x v="2961"/>
    <x v="3"/>
    <x v="1968"/>
    <x v="0"/>
    <x v="0"/>
    <x v="0"/>
    <x v="2959"/>
    <x v="2963"/>
    <x v="0"/>
    <x v="15"/>
    <x v="0"/>
    <x v="6"/>
    <x v="13"/>
    <x v="2045"/>
    <x v="1"/>
    <x v="6"/>
    <x v="2963"/>
    <x v="2959"/>
  </r>
  <r>
    <x v="2964"/>
    <x v="2963"/>
    <x v="2962"/>
    <x v="10"/>
    <x v="1969"/>
    <x v="0"/>
    <x v="0"/>
    <x v="0"/>
    <x v="2960"/>
    <x v="2964"/>
    <x v="0"/>
    <x v="193"/>
    <x v="0"/>
    <x v="6"/>
    <x v="7"/>
    <x v="2046"/>
    <x v="1"/>
    <x v="6"/>
    <x v="2964"/>
    <x v="2960"/>
  </r>
  <r>
    <x v="2965"/>
    <x v="2964"/>
    <x v="2963"/>
    <x v="15"/>
    <x v="1970"/>
    <x v="0"/>
    <x v="0"/>
    <x v="0"/>
    <x v="2961"/>
    <x v="2965"/>
    <x v="0"/>
    <x v="70"/>
    <x v="0"/>
    <x v="6"/>
    <x v="15"/>
    <x v="2047"/>
    <x v="1"/>
    <x v="6"/>
    <x v="2965"/>
    <x v="2961"/>
  </r>
  <r>
    <x v="2966"/>
    <x v="2965"/>
    <x v="2964"/>
    <x v="3"/>
    <x v="1971"/>
    <x v="0"/>
    <x v="0"/>
    <x v="0"/>
    <x v="2962"/>
    <x v="2966"/>
    <x v="0"/>
    <x v="130"/>
    <x v="0"/>
    <x v="6"/>
    <x v="35"/>
    <x v="2048"/>
    <x v="1"/>
    <x v="6"/>
    <x v="2966"/>
    <x v="2962"/>
  </r>
  <r>
    <x v="2967"/>
    <x v="2966"/>
    <x v="2965"/>
    <x v="10"/>
    <x v="1972"/>
    <x v="0"/>
    <x v="0"/>
    <x v="0"/>
    <x v="2963"/>
    <x v="2967"/>
    <x v="0"/>
    <x v="26"/>
    <x v="0"/>
    <x v="6"/>
    <x v="35"/>
    <x v="2049"/>
    <x v="1"/>
    <x v="6"/>
    <x v="2967"/>
    <x v="2963"/>
  </r>
  <r>
    <x v="2968"/>
    <x v="2967"/>
    <x v="2966"/>
    <x v="8"/>
    <x v="1973"/>
    <x v="0"/>
    <x v="0"/>
    <x v="0"/>
    <x v="2964"/>
    <x v="2968"/>
    <x v="0"/>
    <x v="5"/>
    <x v="0"/>
    <x v="6"/>
    <x v="6"/>
    <x v="2050"/>
    <x v="1"/>
    <x v="6"/>
    <x v="2968"/>
    <x v="2964"/>
  </r>
  <r>
    <x v="2969"/>
    <x v="2968"/>
    <x v="2967"/>
    <x v="28"/>
    <x v="897"/>
    <x v="0"/>
    <x v="5"/>
    <x v="5"/>
    <x v="2965"/>
    <x v="2969"/>
    <x v="0"/>
    <x v="57"/>
    <x v="0"/>
    <x v="6"/>
    <x v="200"/>
    <x v="2051"/>
    <x v="1"/>
    <x v="6"/>
    <x v="2969"/>
    <x v="2965"/>
  </r>
  <r>
    <x v="2970"/>
    <x v="2969"/>
    <x v="2968"/>
    <x v="12"/>
    <x v="834"/>
    <x v="0"/>
    <x v="0"/>
    <x v="0"/>
    <x v="2966"/>
    <x v="2970"/>
    <x v="0"/>
    <x v="110"/>
    <x v="0"/>
    <x v="6"/>
    <x v="6"/>
    <x v="2052"/>
    <x v="1"/>
    <x v="6"/>
    <x v="2970"/>
    <x v="2966"/>
  </r>
  <r>
    <x v="2971"/>
    <x v="2970"/>
    <x v="2969"/>
    <x v="50"/>
    <x v="1974"/>
    <x v="0"/>
    <x v="0"/>
    <x v="0"/>
    <x v="2967"/>
    <x v="2971"/>
    <x v="0"/>
    <x v="68"/>
    <x v="0"/>
    <x v="6"/>
    <x v="8"/>
    <x v="2053"/>
    <x v="1"/>
    <x v="6"/>
    <x v="2971"/>
    <x v="2967"/>
  </r>
  <r>
    <x v="2972"/>
    <x v="2971"/>
    <x v="2970"/>
    <x v="13"/>
    <x v="1975"/>
    <x v="0"/>
    <x v="0"/>
    <x v="0"/>
    <x v="2968"/>
    <x v="2972"/>
    <x v="0"/>
    <x v="57"/>
    <x v="0"/>
    <x v="6"/>
    <x v="2"/>
    <x v="2054"/>
    <x v="1"/>
    <x v="6"/>
    <x v="2972"/>
    <x v="2968"/>
  </r>
  <r>
    <x v="2973"/>
    <x v="2972"/>
    <x v="2971"/>
    <x v="10"/>
    <x v="1976"/>
    <x v="0"/>
    <x v="0"/>
    <x v="0"/>
    <x v="2969"/>
    <x v="2973"/>
    <x v="0"/>
    <x v="51"/>
    <x v="0"/>
    <x v="6"/>
    <x v="215"/>
    <x v="2055"/>
    <x v="1"/>
    <x v="6"/>
    <x v="2973"/>
    <x v="2969"/>
  </r>
  <r>
    <x v="2974"/>
    <x v="2973"/>
    <x v="2972"/>
    <x v="10"/>
    <x v="1977"/>
    <x v="0"/>
    <x v="0"/>
    <x v="0"/>
    <x v="2970"/>
    <x v="2974"/>
    <x v="0"/>
    <x v="45"/>
    <x v="0"/>
    <x v="6"/>
    <x v="21"/>
    <x v="1242"/>
    <x v="1"/>
    <x v="6"/>
    <x v="2974"/>
    <x v="2970"/>
  </r>
  <r>
    <x v="2975"/>
    <x v="2974"/>
    <x v="2973"/>
    <x v="6"/>
    <x v="1978"/>
    <x v="0"/>
    <x v="0"/>
    <x v="0"/>
    <x v="2971"/>
    <x v="2975"/>
    <x v="0"/>
    <x v="116"/>
    <x v="0"/>
    <x v="6"/>
    <x v="8"/>
    <x v="2056"/>
    <x v="1"/>
    <x v="6"/>
    <x v="2975"/>
    <x v="2971"/>
  </r>
  <r>
    <x v="2976"/>
    <x v="2975"/>
    <x v="2974"/>
    <x v="159"/>
    <x v="678"/>
    <x v="0"/>
    <x v="1"/>
    <x v="1"/>
    <x v="2972"/>
    <x v="2976"/>
    <x v="0"/>
    <x v="25"/>
    <x v="0"/>
    <x v="6"/>
    <x v="193"/>
    <x v="2057"/>
    <x v="1"/>
    <x v="6"/>
    <x v="2976"/>
    <x v="2972"/>
  </r>
  <r>
    <x v="2977"/>
    <x v="2976"/>
    <x v="2975"/>
    <x v="9"/>
    <x v="767"/>
    <x v="0"/>
    <x v="0"/>
    <x v="0"/>
    <x v="2973"/>
    <x v="2977"/>
    <x v="0"/>
    <x v="209"/>
    <x v="0"/>
    <x v="6"/>
    <x v="35"/>
    <x v="787"/>
    <x v="1"/>
    <x v="6"/>
    <x v="2977"/>
    <x v="2973"/>
  </r>
  <r>
    <x v="2978"/>
    <x v="2977"/>
    <x v="2976"/>
    <x v="47"/>
    <x v="1979"/>
    <x v="0"/>
    <x v="0"/>
    <x v="0"/>
    <x v="2974"/>
    <x v="2978"/>
    <x v="0"/>
    <x v="38"/>
    <x v="0"/>
    <x v="6"/>
    <x v="32"/>
    <x v="2058"/>
    <x v="1"/>
    <x v="6"/>
    <x v="2978"/>
    <x v="2974"/>
  </r>
  <r>
    <x v="2979"/>
    <x v="2978"/>
    <x v="2977"/>
    <x v="10"/>
    <x v="1896"/>
    <x v="0"/>
    <x v="0"/>
    <x v="0"/>
    <x v="2975"/>
    <x v="2979"/>
    <x v="0"/>
    <x v="67"/>
    <x v="0"/>
    <x v="6"/>
    <x v="7"/>
    <x v="2059"/>
    <x v="1"/>
    <x v="6"/>
    <x v="2979"/>
    <x v="2975"/>
  </r>
  <r>
    <x v="2980"/>
    <x v="2979"/>
    <x v="2978"/>
    <x v="9"/>
    <x v="1980"/>
    <x v="0"/>
    <x v="0"/>
    <x v="0"/>
    <x v="2976"/>
    <x v="2980"/>
    <x v="0"/>
    <x v="54"/>
    <x v="0"/>
    <x v="6"/>
    <x v="15"/>
    <x v="709"/>
    <x v="1"/>
    <x v="6"/>
    <x v="2980"/>
    <x v="2976"/>
  </r>
  <r>
    <x v="2981"/>
    <x v="2980"/>
    <x v="2979"/>
    <x v="23"/>
    <x v="1981"/>
    <x v="0"/>
    <x v="17"/>
    <x v="3"/>
    <x v="2977"/>
    <x v="2981"/>
    <x v="1"/>
    <x v="174"/>
    <x v="0"/>
    <x v="38"/>
    <x v="32"/>
    <x v="1290"/>
    <x v="1"/>
    <x v="38"/>
    <x v="2981"/>
    <x v="2977"/>
  </r>
  <r>
    <x v="2982"/>
    <x v="2981"/>
    <x v="2980"/>
    <x v="10"/>
    <x v="1982"/>
    <x v="0"/>
    <x v="1"/>
    <x v="1"/>
    <x v="2978"/>
    <x v="2982"/>
    <x v="1"/>
    <x v="211"/>
    <x v="0"/>
    <x v="38"/>
    <x v="21"/>
    <x v="1149"/>
    <x v="1"/>
    <x v="38"/>
    <x v="2982"/>
    <x v="2978"/>
  </r>
  <r>
    <x v="2983"/>
    <x v="2982"/>
    <x v="2981"/>
    <x v="382"/>
    <x v="1983"/>
    <x v="0"/>
    <x v="0"/>
    <x v="0"/>
    <x v="2979"/>
    <x v="2983"/>
    <x v="1"/>
    <x v="486"/>
    <x v="0"/>
    <x v="38"/>
    <x v="92"/>
    <x v="2060"/>
    <x v="1"/>
    <x v="38"/>
    <x v="2983"/>
    <x v="2979"/>
  </r>
  <r>
    <x v="2984"/>
    <x v="2983"/>
    <x v="2982"/>
    <x v="31"/>
    <x v="1984"/>
    <x v="0"/>
    <x v="0"/>
    <x v="0"/>
    <x v="2980"/>
    <x v="2984"/>
    <x v="1"/>
    <x v="423"/>
    <x v="0"/>
    <x v="38"/>
    <x v="8"/>
    <x v="2061"/>
    <x v="1"/>
    <x v="38"/>
    <x v="2984"/>
    <x v="2980"/>
  </r>
  <r>
    <x v="2985"/>
    <x v="2984"/>
    <x v="2983"/>
    <x v="3"/>
    <x v="297"/>
    <x v="0"/>
    <x v="4"/>
    <x v="4"/>
    <x v="2981"/>
    <x v="2985"/>
    <x v="0"/>
    <x v="112"/>
    <x v="0"/>
    <x v="38"/>
    <x v="108"/>
    <x v="2062"/>
    <x v="1"/>
    <x v="38"/>
    <x v="2985"/>
    <x v="2981"/>
  </r>
  <r>
    <x v="2986"/>
    <x v="2985"/>
    <x v="2984"/>
    <x v="262"/>
    <x v="1985"/>
    <x v="0"/>
    <x v="1"/>
    <x v="1"/>
    <x v="2982"/>
    <x v="2986"/>
    <x v="0"/>
    <x v="66"/>
    <x v="0"/>
    <x v="38"/>
    <x v="6"/>
    <x v="2063"/>
    <x v="1"/>
    <x v="38"/>
    <x v="2986"/>
    <x v="2982"/>
  </r>
  <r>
    <x v="2987"/>
    <x v="2986"/>
    <x v="2985"/>
    <x v="31"/>
    <x v="1986"/>
    <x v="0"/>
    <x v="0"/>
    <x v="0"/>
    <x v="2983"/>
    <x v="2987"/>
    <x v="0"/>
    <x v="236"/>
    <x v="0"/>
    <x v="38"/>
    <x v="5"/>
    <x v="2064"/>
    <x v="1"/>
    <x v="38"/>
    <x v="2987"/>
    <x v="2983"/>
  </r>
  <r>
    <x v="2988"/>
    <x v="2987"/>
    <x v="2986"/>
    <x v="28"/>
    <x v="325"/>
    <x v="0"/>
    <x v="1"/>
    <x v="1"/>
    <x v="2984"/>
    <x v="2988"/>
    <x v="0"/>
    <x v="33"/>
    <x v="0"/>
    <x v="38"/>
    <x v="8"/>
    <x v="669"/>
    <x v="1"/>
    <x v="38"/>
    <x v="2988"/>
    <x v="2984"/>
  </r>
  <r>
    <x v="2989"/>
    <x v="2988"/>
    <x v="2987"/>
    <x v="22"/>
    <x v="1987"/>
    <x v="0"/>
    <x v="0"/>
    <x v="0"/>
    <x v="2985"/>
    <x v="2989"/>
    <x v="0"/>
    <x v="487"/>
    <x v="0"/>
    <x v="38"/>
    <x v="93"/>
    <x v="2065"/>
    <x v="1"/>
    <x v="38"/>
    <x v="2989"/>
    <x v="2985"/>
  </r>
  <r>
    <x v="2990"/>
    <x v="2989"/>
    <x v="2988"/>
    <x v="3"/>
    <x v="1117"/>
    <x v="0"/>
    <x v="0"/>
    <x v="0"/>
    <x v="2986"/>
    <x v="2990"/>
    <x v="0"/>
    <x v="74"/>
    <x v="0"/>
    <x v="38"/>
    <x v="8"/>
    <x v="2066"/>
    <x v="1"/>
    <x v="38"/>
    <x v="2990"/>
    <x v="2986"/>
  </r>
  <r>
    <x v="2991"/>
    <x v="2990"/>
    <x v="2989"/>
    <x v="0"/>
    <x v="1988"/>
    <x v="0"/>
    <x v="0"/>
    <x v="0"/>
    <x v="2987"/>
    <x v="2991"/>
    <x v="0"/>
    <x v="251"/>
    <x v="0"/>
    <x v="38"/>
    <x v="33"/>
    <x v="2067"/>
    <x v="1"/>
    <x v="38"/>
    <x v="2991"/>
    <x v="2987"/>
  </r>
  <r>
    <x v="2992"/>
    <x v="2991"/>
    <x v="2990"/>
    <x v="9"/>
    <x v="1989"/>
    <x v="0"/>
    <x v="0"/>
    <x v="0"/>
    <x v="2988"/>
    <x v="2992"/>
    <x v="0"/>
    <x v="31"/>
    <x v="0"/>
    <x v="38"/>
    <x v="2"/>
    <x v="2068"/>
    <x v="1"/>
    <x v="38"/>
    <x v="2992"/>
    <x v="2988"/>
  </r>
  <r>
    <x v="2993"/>
    <x v="2992"/>
    <x v="2991"/>
    <x v="28"/>
    <x v="1141"/>
    <x v="0"/>
    <x v="0"/>
    <x v="0"/>
    <x v="2989"/>
    <x v="2993"/>
    <x v="0"/>
    <x v="19"/>
    <x v="0"/>
    <x v="38"/>
    <x v="8"/>
    <x v="1187"/>
    <x v="1"/>
    <x v="38"/>
    <x v="2993"/>
    <x v="2989"/>
  </r>
  <r>
    <x v="2994"/>
    <x v="2993"/>
    <x v="2992"/>
    <x v="43"/>
    <x v="1990"/>
    <x v="0"/>
    <x v="1"/>
    <x v="1"/>
    <x v="2990"/>
    <x v="2994"/>
    <x v="0"/>
    <x v="211"/>
    <x v="0"/>
    <x v="38"/>
    <x v="354"/>
    <x v="2069"/>
    <x v="1"/>
    <x v="38"/>
    <x v="2994"/>
    <x v="2990"/>
  </r>
  <r>
    <x v="2995"/>
    <x v="2994"/>
    <x v="2993"/>
    <x v="36"/>
    <x v="1991"/>
    <x v="0"/>
    <x v="0"/>
    <x v="0"/>
    <x v="2991"/>
    <x v="2995"/>
    <x v="0"/>
    <x v="437"/>
    <x v="0"/>
    <x v="38"/>
    <x v="2"/>
    <x v="2070"/>
    <x v="1"/>
    <x v="38"/>
    <x v="2995"/>
    <x v="2991"/>
  </r>
  <r>
    <x v="2996"/>
    <x v="2995"/>
    <x v="2994"/>
    <x v="19"/>
    <x v="1992"/>
    <x v="0"/>
    <x v="0"/>
    <x v="0"/>
    <x v="2992"/>
    <x v="2996"/>
    <x v="0"/>
    <x v="413"/>
    <x v="0"/>
    <x v="38"/>
    <x v="174"/>
    <x v="2071"/>
    <x v="1"/>
    <x v="38"/>
    <x v="2996"/>
    <x v="2992"/>
  </r>
  <r>
    <x v="2997"/>
    <x v="2996"/>
    <x v="2995"/>
    <x v="3"/>
    <x v="1993"/>
    <x v="0"/>
    <x v="0"/>
    <x v="0"/>
    <x v="2993"/>
    <x v="2997"/>
    <x v="0"/>
    <x v="248"/>
    <x v="0"/>
    <x v="38"/>
    <x v="3"/>
    <x v="2072"/>
    <x v="1"/>
    <x v="38"/>
    <x v="2997"/>
    <x v="2993"/>
  </r>
  <r>
    <x v="2998"/>
    <x v="2997"/>
    <x v="2996"/>
    <x v="63"/>
    <x v="1994"/>
    <x v="0"/>
    <x v="0"/>
    <x v="0"/>
    <x v="2994"/>
    <x v="2998"/>
    <x v="0"/>
    <x v="488"/>
    <x v="0"/>
    <x v="38"/>
    <x v="33"/>
    <x v="2073"/>
    <x v="1"/>
    <x v="38"/>
    <x v="2998"/>
    <x v="2994"/>
  </r>
  <r>
    <x v="2999"/>
    <x v="2998"/>
    <x v="2997"/>
    <x v="383"/>
    <x v="1964"/>
    <x v="0"/>
    <x v="0"/>
    <x v="0"/>
    <x v="807"/>
    <x v="2999"/>
    <x v="0"/>
    <x v="9"/>
    <x v="0"/>
    <x v="38"/>
    <x v="17"/>
    <x v="2074"/>
    <x v="1"/>
    <x v="38"/>
    <x v="2999"/>
    <x v="807"/>
  </r>
  <r>
    <x v="3000"/>
    <x v="2999"/>
    <x v="2998"/>
    <x v="2"/>
    <x v="83"/>
    <x v="0"/>
    <x v="0"/>
    <x v="0"/>
    <x v="2995"/>
    <x v="3000"/>
    <x v="0"/>
    <x v="22"/>
    <x v="0"/>
    <x v="38"/>
    <x v="8"/>
    <x v="368"/>
    <x v="1"/>
    <x v="38"/>
    <x v="3000"/>
    <x v="2995"/>
  </r>
  <r>
    <x v="3001"/>
    <x v="3000"/>
    <x v="2999"/>
    <x v="384"/>
    <x v="1995"/>
    <x v="0"/>
    <x v="0"/>
    <x v="0"/>
    <x v="2996"/>
    <x v="3001"/>
    <x v="0"/>
    <x v="489"/>
    <x v="0"/>
    <x v="38"/>
    <x v="355"/>
    <x v="2075"/>
    <x v="1"/>
    <x v="38"/>
    <x v="3001"/>
    <x v="2996"/>
  </r>
  <r>
    <x v="3002"/>
    <x v="3001"/>
    <x v="3000"/>
    <x v="39"/>
    <x v="1996"/>
    <x v="0"/>
    <x v="0"/>
    <x v="0"/>
    <x v="2997"/>
    <x v="3002"/>
    <x v="0"/>
    <x v="201"/>
    <x v="0"/>
    <x v="38"/>
    <x v="15"/>
    <x v="2076"/>
    <x v="1"/>
    <x v="38"/>
    <x v="3002"/>
    <x v="2997"/>
  </r>
  <r>
    <x v="3003"/>
    <x v="3002"/>
    <x v="3001"/>
    <x v="9"/>
    <x v="1891"/>
    <x v="0"/>
    <x v="0"/>
    <x v="0"/>
    <x v="2998"/>
    <x v="3003"/>
    <x v="0"/>
    <x v="57"/>
    <x v="0"/>
    <x v="38"/>
    <x v="7"/>
    <x v="2077"/>
    <x v="1"/>
    <x v="38"/>
    <x v="3003"/>
    <x v="2998"/>
  </r>
  <r>
    <x v="3004"/>
    <x v="3003"/>
    <x v="3002"/>
    <x v="79"/>
    <x v="1997"/>
    <x v="0"/>
    <x v="0"/>
    <x v="0"/>
    <x v="2999"/>
    <x v="3004"/>
    <x v="0"/>
    <x v="490"/>
    <x v="0"/>
    <x v="38"/>
    <x v="40"/>
    <x v="2078"/>
    <x v="1"/>
    <x v="38"/>
    <x v="3004"/>
    <x v="2999"/>
  </r>
  <r>
    <x v="3005"/>
    <x v="3004"/>
    <x v="3003"/>
    <x v="385"/>
    <x v="1998"/>
    <x v="0"/>
    <x v="0"/>
    <x v="0"/>
    <x v="3000"/>
    <x v="3005"/>
    <x v="0"/>
    <x v="115"/>
    <x v="0"/>
    <x v="38"/>
    <x v="28"/>
    <x v="2079"/>
    <x v="1"/>
    <x v="38"/>
    <x v="3005"/>
    <x v="3000"/>
  </r>
  <r>
    <x v="3006"/>
    <x v="3005"/>
    <x v="3004"/>
    <x v="6"/>
    <x v="1999"/>
    <x v="0"/>
    <x v="5"/>
    <x v="5"/>
    <x v="3001"/>
    <x v="3006"/>
    <x v="0"/>
    <x v="174"/>
    <x v="0"/>
    <x v="38"/>
    <x v="29"/>
    <x v="2080"/>
    <x v="1"/>
    <x v="38"/>
    <x v="3006"/>
    <x v="3001"/>
  </r>
  <r>
    <x v="3007"/>
    <x v="3006"/>
    <x v="3005"/>
    <x v="20"/>
    <x v="1144"/>
    <x v="0"/>
    <x v="0"/>
    <x v="0"/>
    <x v="3002"/>
    <x v="3007"/>
    <x v="0"/>
    <x v="9"/>
    <x v="0"/>
    <x v="38"/>
    <x v="144"/>
    <x v="1205"/>
    <x v="1"/>
    <x v="38"/>
    <x v="3007"/>
    <x v="3002"/>
  </r>
  <r>
    <x v="3008"/>
    <x v="3007"/>
    <x v="3006"/>
    <x v="9"/>
    <x v="1891"/>
    <x v="0"/>
    <x v="0"/>
    <x v="0"/>
    <x v="3003"/>
    <x v="3008"/>
    <x v="0"/>
    <x v="55"/>
    <x v="0"/>
    <x v="38"/>
    <x v="7"/>
    <x v="2081"/>
    <x v="1"/>
    <x v="38"/>
    <x v="3008"/>
    <x v="3003"/>
  </r>
  <r>
    <x v="3009"/>
    <x v="3008"/>
    <x v="3007"/>
    <x v="31"/>
    <x v="2000"/>
    <x v="0"/>
    <x v="0"/>
    <x v="0"/>
    <x v="3004"/>
    <x v="3009"/>
    <x v="0"/>
    <x v="130"/>
    <x v="0"/>
    <x v="38"/>
    <x v="28"/>
    <x v="2082"/>
    <x v="1"/>
    <x v="38"/>
    <x v="3009"/>
    <x v="3004"/>
  </r>
  <r>
    <x v="3010"/>
    <x v="3009"/>
    <x v="3008"/>
    <x v="15"/>
    <x v="23"/>
    <x v="0"/>
    <x v="0"/>
    <x v="0"/>
    <x v="3005"/>
    <x v="3010"/>
    <x v="0"/>
    <x v="41"/>
    <x v="0"/>
    <x v="38"/>
    <x v="137"/>
    <x v="2083"/>
    <x v="1"/>
    <x v="38"/>
    <x v="3010"/>
    <x v="3005"/>
  </r>
  <r>
    <x v="3011"/>
    <x v="3010"/>
    <x v="3009"/>
    <x v="43"/>
    <x v="2001"/>
    <x v="0"/>
    <x v="3"/>
    <x v="3"/>
    <x v="3006"/>
    <x v="3011"/>
    <x v="0"/>
    <x v="20"/>
    <x v="0"/>
    <x v="38"/>
    <x v="39"/>
    <x v="2084"/>
    <x v="1"/>
    <x v="38"/>
    <x v="3011"/>
    <x v="3006"/>
  </r>
  <r>
    <x v="3012"/>
    <x v="3011"/>
    <x v="3010"/>
    <x v="23"/>
    <x v="2002"/>
    <x v="0"/>
    <x v="0"/>
    <x v="0"/>
    <x v="3007"/>
    <x v="3012"/>
    <x v="0"/>
    <x v="165"/>
    <x v="0"/>
    <x v="38"/>
    <x v="16"/>
    <x v="2085"/>
    <x v="1"/>
    <x v="38"/>
    <x v="3012"/>
    <x v="3007"/>
  </r>
  <r>
    <x v="3013"/>
    <x v="3012"/>
    <x v="3011"/>
    <x v="3"/>
    <x v="2003"/>
    <x v="0"/>
    <x v="0"/>
    <x v="0"/>
    <x v="3008"/>
    <x v="3013"/>
    <x v="0"/>
    <x v="329"/>
    <x v="0"/>
    <x v="38"/>
    <x v="96"/>
    <x v="2086"/>
    <x v="1"/>
    <x v="38"/>
    <x v="3013"/>
    <x v="3008"/>
  </r>
  <r>
    <x v="3014"/>
    <x v="3013"/>
    <x v="3012"/>
    <x v="31"/>
    <x v="2004"/>
    <x v="0"/>
    <x v="0"/>
    <x v="0"/>
    <x v="3009"/>
    <x v="3014"/>
    <x v="0"/>
    <x v="491"/>
    <x v="0"/>
    <x v="38"/>
    <x v="40"/>
    <x v="2087"/>
    <x v="1"/>
    <x v="38"/>
    <x v="3014"/>
    <x v="3009"/>
  </r>
  <r>
    <x v="3015"/>
    <x v="3014"/>
    <x v="3013"/>
    <x v="104"/>
    <x v="2005"/>
    <x v="0"/>
    <x v="0"/>
    <x v="0"/>
    <x v="3010"/>
    <x v="3015"/>
    <x v="0"/>
    <x v="244"/>
    <x v="0"/>
    <x v="38"/>
    <x v="33"/>
    <x v="2088"/>
    <x v="1"/>
    <x v="38"/>
    <x v="3015"/>
    <x v="3010"/>
  </r>
  <r>
    <x v="3016"/>
    <x v="3015"/>
    <x v="3014"/>
    <x v="0"/>
    <x v="2006"/>
    <x v="0"/>
    <x v="0"/>
    <x v="0"/>
    <x v="3011"/>
    <x v="3016"/>
    <x v="0"/>
    <x v="17"/>
    <x v="0"/>
    <x v="38"/>
    <x v="33"/>
    <x v="2089"/>
    <x v="1"/>
    <x v="38"/>
    <x v="3016"/>
    <x v="3011"/>
  </r>
  <r>
    <x v="3017"/>
    <x v="3016"/>
    <x v="3015"/>
    <x v="29"/>
    <x v="2007"/>
    <x v="0"/>
    <x v="0"/>
    <x v="0"/>
    <x v="3012"/>
    <x v="3017"/>
    <x v="0"/>
    <x v="180"/>
    <x v="0"/>
    <x v="38"/>
    <x v="6"/>
    <x v="2090"/>
    <x v="1"/>
    <x v="38"/>
    <x v="3017"/>
    <x v="3012"/>
  </r>
  <r>
    <x v="3018"/>
    <x v="3017"/>
    <x v="3016"/>
    <x v="285"/>
    <x v="2008"/>
    <x v="0"/>
    <x v="6"/>
    <x v="3"/>
    <x v="3013"/>
    <x v="3018"/>
    <x v="0"/>
    <x v="14"/>
    <x v="0"/>
    <x v="38"/>
    <x v="7"/>
    <x v="2091"/>
    <x v="1"/>
    <x v="38"/>
    <x v="3018"/>
    <x v="3013"/>
  </r>
  <r>
    <x v="3019"/>
    <x v="3018"/>
    <x v="3017"/>
    <x v="36"/>
    <x v="2009"/>
    <x v="0"/>
    <x v="0"/>
    <x v="0"/>
    <x v="3014"/>
    <x v="3019"/>
    <x v="0"/>
    <x v="334"/>
    <x v="0"/>
    <x v="38"/>
    <x v="10"/>
    <x v="2092"/>
    <x v="1"/>
    <x v="38"/>
    <x v="3019"/>
    <x v="3014"/>
  </r>
  <r>
    <x v="3020"/>
    <x v="3019"/>
    <x v="3018"/>
    <x v="39"/>
    <x v="2010"/>
    <x v="0"/>
    <x v="0"/>
    <x v="0"/>
    <x v="3015"/>
    <x v="3020"/>
    <x v="0"/>
    <x v="209"/>
    <x v="0"/>
    <x v="38"/>
    <x v="7"/>
    <x v="2093"/>
    <x v="1"/>
    <x v="38"/>
    <x v="3020"/>
    <x v="3015"/>
  </r>
  <r>
    <x v="3021"/>
    <x v="3020"/>
    <x v="3019"/>
    <x v="37"/>
    <x v="2011"/>
    <x v="0"/>
    <x v="0"/>
    <x v="0"/>
    <x v="3016"/>
    <x v="3021"/>
    <x v="0"/>
    <x v="273"/>
    <x v="0"/>
    <x v="38"/>
    <x v="31"/>
    <x v="901"/>
    <x v="1"/>
    <x v="38"/>
    <x v="3021"/>
    <x v="3016"/>
  </r>
  <r>
    <x v="3022"/>
    <x v="3021"/>
    <x v="3020"/>
    <x v="3"/>
    <x v="2012"/>
    <x v="0"/>
    <x v="0"/>
    <x v="0"/>
    <x v="3017"/>
    <x v="3022"/>
    <x v="0"/>
    <x v="95"/>
    <x v="0"/>
    <x v="38"/>
    <x v="7"/>
    <x v="2094"/>
    <x v="1"/>
    <x v="38"/>
    <x v="3022"/>
    <x v="3017"/>
  </r>
  <r>
    <x v="3023"/>
    <x v="3022"/>
    <x v="3021"/>
    <x v="176"/>
    <x v="2013"/>
    <x v="0"/>
    <x v="1"/>
    <x v="1"/>
    <x v="3018"/>
    <x v="3023"/>
    <x v="0"/>
    <x v="79"/>
    <x v="0"/>
    <x v="38"/>
    <x v="33"/>
    <x v="2095"/>
    <x v="1"/>
    <x v="38"/>
    <x v="3023"/>
    <x v="3018"/>
  </r>
  <r>
    <x v="3024"/>
    <x v="3023"/>
    <x v="3022"/>
    <x v="10"/>
    <x v="2014"/>
    <x v="0"/>
    <x v="0"/>
    <x v="0"/>
    <x v="3019"/>
    <x v="3024"/>
    <x v="0"/>
    <x v="0"/>
    <x v="0"/>
    <x v="38"/>
    <x v="351"/>
    <x v="2096"/>
    <x v="1"/>
    <x v="38"/>
    <x v="3024"/>
    <x v="3019"/>
  </r>
  <r>
    <x v="3025"/>
    <x v="3024"/>
    <x v="3023"/>
    <x v="30"/>
    <x v="2015"/>
    <x v="0"/>
    <x v="1"/>
    <x v="1"/>
    <x v="3020"/>
    <x v="3025"/>
    <x v="0"/>
    <x v="108"/>
    <x v="0"/>
    <x v="38"/>
    <x v="120"/>
    <x v="2097"/>
    <x v="1"/>
    <x v="38"/>
    <x v="3025"/>
    <x v="3020"/>
  </r>
  <r>
    <x v="3026"/>
    <x v="3025"/>
    <x v="3024"/>
    <x v="42"/>
    <x v="2016"/>
    <x v="0"/>
    <x v="1"/>
    <x v="1"/>
    <x v="3021"/>
    <x v="3026"/>
    <x v="0"/>
    <x v="20"/>
    <x v="0"/>
    <x v="38"/>
    <x v="1"/>
    <x v="1768"/>
    <x v="1"/>
    <x v="38"/>
    <x v="3026"/>
    <x v="3021"/>
  </r>
  <r>
    <x v="3027"/>
    <x v="3026"/>
    <x v="3025"/>
    <x v="79"/>
    <x v="2017"/>
    <x v="0"/>
    <x v="0"/>
    <x v="0"/>
    <x v="3022"/>
    <x v="3027"/>
    <x v="0"/>
    <x v="492"/>
    <x v="0"/>
    <x v="38"/>
    <x v="26"/>
    <x v="2098"/>
    <x v="1"/>
    <x v="38"/>
    <x v="3027"/>
    <x v="3022"/>
  </r>
  <r>
    <x v="3028"/>
    <x v="3027"/>
    <x v="3026"/>
    <x v="10"/>
    <x v="2018"/>
    <x v="0"/>
    <x v="0"/>
    <x v="0"/>
    <x v="3023"/>
    <x v="3028"/>
    <x v="0"/>
    <x v="221"/>
    <x v="0"/>
    <x v="38"/>
    <x v="239"/>
    <x v="2099"/>
    <x v="1"/>
    <x v="38"/>
    <x v="3028"/>
    <x v="3023"/>
  </r>
  <r>
    <x v="3029"/>
    <x v="3028"/>
    <x v="3027"/>
    <x v="11"/>
    <x v="2019"/>
    <x v="0"/>
    <x v="0"/>
    <x v="0"/>
    <x v="3024"/>
    <x v="3029"/>
    <x v="0"/>
    <x v="493"/>
    <x v="0"/>
    <x v="38"/>
    <x v="5"/>
    <x v="2100"/>
    <x v="1"/>
    <x v="38"/>
    <x v="3029"/>
    <x v="3024"/>
  </r>
  <r>
    <x v="3030"/>
    <x v="3029"/>
    <x v="3028"/>
    <x v="257"/>
    <x v="122"/>
    <x v="0"/>
    <x v="0"/>
    <x v="0"/>
    <x v="3025"/>
    <x v="3030"/>
    <x v="0"/>
    <x v="14"/>
    <x v="0"/>
    <x v="38"/>
    <x v="13"/>
    <x v="2101"/>
    <x v="1"/>
    <x v="38"/>
    <x v="3030"/>
    <x v="3025"/>
  </r>
  <r>
    <x v="3031"/>
    <x v="3030"/>
    <x v="3029"/>
    <x v="15"/>
    <x v="646"/>
    <x v="0"/>
    <x v="0"/>
    <x v="0"/>
    <x v="3026"/>
    <x v="3031"/>
    <x v="0"/>
    <x v="60"/>
    <x v="0"/>
    <x v="38"/>
    <x v="8"/>
    <x v="246"/>
    <x v="1"/>
    <x v="38"/>
    <x v="3031"/>
    <x v="3026"/>
  </r>
  <r>
    <x v="3032"/>
    <x v="3031"/>
    <x v="3030"/>
    <x v="28"/>
    <x v="2020"/>
    <x v="0"/>
    <x v="0"/>
    <x v="0"/>
    <x v="3027"/>
    <x v="3032"/>
    <x v="0"/>
    <x v="20"/>
    <x v="0"/>
    <x v="38"/>
    <x v="37"/>
    <x v="1302"/>
    <x v="1"/>
    <x v="38"/>
    <x v="3032"/>
    <x v="3027"/>
  </r>
  <r>
    <x v="3033"/>
    <x v="3032"/>
    <x v="3031"/>
    <x v="9"/>
    <x v="2021"/>
    <x v="0"/>
    <x v="0"/>
    <x v="0"/>
    <x v="3028"/>
    <x v="3033"/>
    <x v="0"/>
    <x v="23"/>
    <x v="0"/>
    <x v="38"/>
    <x v="92"/>
    <x v="2102"/>
    <x v="1"/>
    <x v="38"/>
    <x v="3033"/>
    <x v="3028"/>
  </r>
  <r>
    <x v="3034"/>
    <x v="3033"/>
    <x v="3032"/>
    <x v="57"/>
    <x v="2022"/>
    <x v="0"/>
    <x v="0"/>
    <x v="0"/>
    <x v="3029"/>
    <x v="3034"/>
    <x v="0"/>
    <x v="494"/>
    <x v="0"/>
    <x v="38"/>
    <x v="40"/>
    <x v="2103"/>
    <x v="1"/>
    <x v="38"/>
    <x v="3034"/>
    <x v="3029"/>
  </r>
  <r>
    <x v="3035"/>
    <x v="3034"/>
    <x v="3033"/>
    <x v="31"/>
    <x v="2023"/>
    <x v="0"/>
    <x v="0"/>
    <x v="0"/>
    <x v="3030"/>
    <x v="3035"/>
    <x v="0"/>
    <x v="495"/>
    <x v="0"/>
    <x v="38"/>
    <x v="15"/>
    <x v="2104"/>
    <x v="1"/>
    <x v="38"/>
    <x v="3035"/>
    <x v="3030"/>
  </r>
  <r>
    <x v="3036"/>
    <x v="3035"/>
    <x v="3034"/>
    <x v="31"/>
    <x v="2024"/>
    <x v="0"/>
    <x v="0"/>
    <x v="0"/>
    <x v="3031"/>
    <x v="3036"/>
    <x v="0"/>
    <x v="313"/>
    <x v="0"/>
    <x v="38"/>
    <x v="37"/>
    <x v="2105"/>
    <x v="1"/>
    <x v="38"/>
    <x v="3036"/>
    <x v="3031"/>
  </r>
  <r>
    <x v="3037"/>
    <x v="3036"/>
    <x v="3035"/>
    <x v="2"/>
    <x v="1761"/>
    <x v="0"/>
    <x v="0"/>
    <x v="0"/>
    <x v="3032"/>
    <x v="3037"/>
    <x v="0"/>
    <x v="58"/>
    <x v="0"/>
    <x v="38"/>
    <x v="182"/>
    <x v="2106"/>
    <x v="1"/>
    <x v="38"/>
    <x v="3037"/>
    <x v="3032"/>
  </r>
  <r>
    <x v="3038"/>
    <x v="3037"/>
    <x v="3036"/>
    <x v="28"/>
    <x v="2025"/>
    <x v="0"/>
    <x v="0"/>
    <x v="0"/>
    <x v="3033"/>
    <x v="3038"/>
    <x v="0"/>
    <x v="74"/>
    <x v="0"/>
    <x v="38"/>
    <x v="7"/>
    <x v="2107"/>
    <x v="1"/>
    <x v="38"/>
    <x v="3038"/>
    <x v="3033"/>
  </r>
  <r>
    <x v="3039"/>
    <x v="3038"/>
    <x v="3037"/>
    <x v="22"/>
    <x v="2026"/>
    <x v="0"/>
    <x v="0"/>
    <x v="0"/>
    <x v="3034"/>
    <x v="3039"/>
    <x v="0"/>
    <x v="163"/>
    <x v="0"/>
    <x v="38"/>
    <x v="15"/>
    <x v="2108"/>
    <x v="1"/>
    <x v="38"/>
    <x v="3039"/>
    <x v="3034"/>
  </r>
  <r>
    <x v="3040"/>
    <x v="3039"/>
    <x v="3038"/>
    <x v="9"/>
    <x v="2027"/>
    <x v="0"/>
    <x v="0"/>
    <x v="0"/>
    <x v="3035"/>
    <x v="3040"/>
    <x v="0"/>
    <x v="288"/>
    <x v="0"/>
    <x v="38"/>
    <x v="29"/>
    <x v="2109"/>
    <x v="1"/>
    <x v="38"/>
    <x v="3040"/>
    <x v="3035"/>
  </r>
  <r>
    <x v="3041"/>
    <x v="3040"/>
    <x v="3039"/>
    <x v="386"/>
    <x v="2028"/>
    <x v="0"/>
    <x v="0"/>
    <x v="0"/>
    <x v="3036"/>
    <x v="3041"/>
    <x v="0"/>
    <x v="195"/>
    <x v="0"/>
    <x v="38"/>
    <x v="5"/>
    <x v="2110"/>
    <x v="1"/>
    <x v="38"/>
    <x v="3041"/>
    <x v="3036"/>
  </r>
  <r>
    <x v="3042"/>
    <x v="3041"/>
    <x v="3040"/>
    <x v="15"/>
    <x v="1151"/>
    <x v="0"/>
    <x v="1"/>
    <x v="1"/>
    <x v="3037"/>
    <x v="3042"/>
    <x v="0"/>
    <x v="77"/>
    <x v="0"/>
    <x v="38"/>
    <x v="30"/>
    <x v="2111"/>
    <x v="1"/>
    <x v="38"/>
    <x v="3042"/>
    <x v="3037"/>
  </r>
  <r>
    <x v="3043"/>
    <x v="3042"/>
    <x v="3041"/>
    <x v="36"/>
    <x v="2029"/>
    <x v="0"/>
    <x v="5"/>
    <x v="5"/>
    <x v="3038"/>
    <x v="3043"/>
    <x v="0"/>
    <x v="130"/>
    <x v="0"/>
    <x v="38"/>
    <x v="5"/>
    <x v="2112"/>
    <x v="1"/>
    <x v="38"/>
    <x v="3043"/>
    <x v="3038"/>
  </r>
  <r>
    <x v="3044"/>
    <x v="3043"/>
    <x v="3042"/>
    <x v="14"/>
    <x v="2030"/>
    <x v="0"/>
    <x v="0"/>
    <x v="0"/>
    <x v="3039"/>
    <x v="3044"/>
    <x v="0"/>
    <x v="239"/>
    <x v="0"/>
    <x v="38"/>
    <x v="15"/>
    <x v="2113"/>
    <x v="1"/>
    <x v="38"/>
    <x v="3044"/>
    <x v="3039"/>
  </r>
  <r>
    <x v="3045"/>
    <x v="3044"/>
    <x v="3043"/>
    <x v="23"/>
    <x v="2031"/>
    <x v="0"/>
    <x v="0"/>
    <x v="0"/>
    <x v="3040"/>
    <x v="3045"/>
    <x v="0"/>
    <x v="31"/>
    <x v="0"/>
    <x v="38"/>
    <x v="18"/>
    <x v="2114"/>
    <x v="1"/>
    <x v="38"/>
    <x v="3045"/>
    <x v="3040"/>
  </r>
  <r>
    <x v="3046"/>
    <x v="3045"/>
    <x v="3044"/>
    <x v="278"/>
    <x v="2032"/>
    <x v="0"/>
    <x v="0"/>
    <x v="0"/>
    <x v="3041"/>
    <x v="3046"/>
    <x v="0"/>
    <x v="6"/>
    <x v="0"/>
    <x v="38"/>
    <x v="87"/>
    <x v="2115"/>
    <x v="1"/>
    <x v="38"/>
    <x v="3046"/>
    <x v="3041"/>
  </r>
  <r>
    <x v="3047"/>
    <x v="3046"/>
    <x v="3045"/>
    <x v="2"/>
    <x v="2033"/>
    <x v="0"/>
    <x v="0"/>
    <x v="0"/>
    <x v="3042"/>
    <x v="3047"/>
    <x v="0"/>
    <x v="9"/>
    <x v="0"/>
    <x v="38"/>
    <x v="328"/>
    <x v="2116"/>
    <x v="1"/>
    <x v="38"/>
    <x v="3047"/>
    <x v="3042"/>
  </r>
  <r>
    <x v="3048"/>
    <x v="3047"/>
    <x v="3046"/>
    <x v="10"/>
    <x v="2034"/>
    <x v="0"/>
    <x v="0"/>
    <x v="0"/>
    <x v="3043"/>
    <x v="3048"/>
    <x v="0"/>
    <x v="5"/>
    <x v="0"/>
    <x v="38"/>
    <x v="183"/>
    <x v="2117"/>
    <x v="1"/>
    <x v="38"/>
    <x v="3048"/>
    <x v="3043"/>
  </r>
  <r>
    <x v="3049"/>
    <x v="3048"/>
    <x v="3047"/>
    <x v="192"/>
    <x v="417"/>
    <x v="0"/>
    <x v="0"/>
    <x v="0"/>
    <x v="3044"/>
    <x v="3049"/>
    <x v="0"/>
    <x v="241"/>
    <x v="0"/>
    <x v="38"/>
    <x v="13"/>
    <x v="1792"/>
    <x v="1"/>
    <x v="38"/>
    <x v="3049"/>
    <x v="3044"/>
  </r>
  <r>
    <x v="3050"/>
    <x v="3049"/>
    <x v="3048"/>
    <x v="20"/>
    <x v="69"/>
    <x v="0"/>
    <x v="0"/>
    <x v="0"/>
    <x v="3045"/>
    <x v="3050"/>
    <x v="0"/>
    <x v="82"/>
    <x v="0"/>
    <x v="38"/>
    <x v="6"/>
    <x v="2118"/>
    <x v="1"/>
    <x v="38"/>
    <x v="3050"/>
    <x v="3045"/>
  </r>
  <r>
    <x v="3051"/>
    <x v="3050"/>
    <x v="3049"/>
    <x v="8"/>
    <x v="2035"/>
    <x v="2"/>
    <x v="1"/>
    <x v="1"/>
    <x v="3046"/>
    <x v="3051"/>
    <x v="1"/>
    <x v="2"/>
    <x v="1"/>
    <x v="38"/>
    <x v="148"/>
    <x v="2119"/>
    <x v="1"/>
    <x v="38"/>
    <x v="3051"/>
    <x v="3046"/>
  </r>
  <r>
    <x v="3052"/>
    <x v="3051"/>
    <x v="3050"/>
    <x v="63"/>
    <x v="735"/>
    <x v="2"/>
    <x v="0"/>
    <x v="0"/>
    <x v="3047"/>
    <x v="3052"/>
    <x v="0"/>
    <x v="84"/>
    <x v="1"/>
    <x v="38"/>
    <x v="50"/>
    <x v="822"/>
    <x v="1"/>
    <x v="38"/>
    <x v="3052"/>
    <x v="3047"/>
  </r>
  <r>
    <x v="3053"/>
    <x v="3052"/>
    <x v="3051"/>
    <x v="3"/>
    <x v="130"/>
    <x v="2"/>
    <x v="0"/>
    <x v="0"/>
    <x v="3048"/>
    <x v="3053"/>
    <x v="0"/>
    <x v="83"/>
    <x v="1"/>
    <x v="38"/>
    <x v="50"/>
    <x v="140"/>
    <x v="1"/>
    <x v="38"/>
    <x v="3053"/>
    <x v="3048"/>
  </r>
  <r>
    <x v="3054"/>
    <x v="3053"/>
    <x v="3052"/>
    <x v="43"/>
    <x v="117"/>
    <x v="2"/>
    <x v="0"/>
    <x v="0"/>
    <x v="3049"/>
    <x v="3054"/>
    <x v="0"/>
    <x v="78"/>
    <x v="1"/>
    <x v="38"/>
    <x v="50"/>
    <x v="121"/>
    <x v="1"/>
    <x v="38"/>
    <x v="3054"/>
    <x v="3049"/>
  </r>
  <r>
    <x v="3055"/>
    <x v="3054"/>
    <x v="3053"/>
    <x v="22"/>
    <x v="116"/>
    <x v="2"/>
    <x v="0"/>
    <x v="0"/>
    <x v="3050"/>
    <x v="3055"/>
    <x v="0"/>
    <x v="29"/>
    <x v="1"/>
    <x v="38"/>
    <x v="50"/>
    <x v="120"/>
    <x v="1"/>
    <x v="38"/>
    <x v="3055"/>
    <x v="3050"/>
  </r>
  <r>
    <x v="3056"/>
    <x v="3055"/>
    <x v="3054"/>
    <x v="31"/>
    <x v="117"/>
    <x v="2"/>
    <x v="0"/>
    <x v="0"/>
    <x v="3051"/>
    <x v="3056"/>
    <x v="0"/>
    <x v="78"/>
    <x v="1"/>
    <x v="38"/>
    <x v="50"/>
    <x v="121"/>
    <x v="1"/>
    <x v="38"/>
    <x v="3056"/>
    <x v="3051"/>
  </r>
  <r>
    <x v="3057"/>
    <x v="3056"/>
    <x v="3055"/>
    <x v="63"/>
    <x v="117"/>
    <x v="2"/>
    <x v="1"/>
    <x v="1"/>
    <x v="3052"/>
    <x v="3057"/>
    <x v="0"/>
    <x v="78"/>
    <x v="1"/>
    <x v="38"/>
    <x v="50"/>
    <x v="121"/>
    <x v="1"/>
    <x v="38"/>
    <x v="3057"/>
    <x v="3052"/>
  </r>
  <r>
    <x v="3058"/>
    <x v="3057"/>
    <x v="3056"/>
    <x v="102"/>
    <x v="158"/>
    <x v="2"/>
    <x v="13"/>
    <x v="3"/>
    <x v="3053"/>
    <x v="3058"/>
    <x v="0"/>
    <x v="83"/>
    <x v="1"/>
    <x v="38"/>
    <x v="50"/>
    <x v="120"/>
    <x v="1"/>
    <x v="38"/>
    <x v="3058"/>
    <x v="3053"/>
  </r>
  <r>
    <x v="3059"/>
    <x v="3058"/>
    <x v="3057"/>
    <x v="36"/>
    <x v="2036"/>
    <x v="2"/>
    <x v="0"/>
    <x v="0"/>
    <x v="3054"/>
    <x v="3059"/>
    <x v="0"/>
    <x v="202"/>
    <x v="1"/>
    <x v="38"/>
    <x v="56"/>
    <x v="2120"/>
    <x v="1"/>
    <x v="38"/>
    <x v="3059"/>
    <x v="3054"/>
  </r>
  <r>
    <x v="3060"/>
    <x v="3059"/>
    <x v="3058"/>
    <x v="135"/>
    <x v="400"/>
    <x v="2"/>
    <x v="0"/>
    <x v="0"/>
    <x v="3055"/>
    <x v="3060"/>
    <x v="0"/>
    <x v="79"/>
    <x v="1"/>
    <x v="38"/>
    <x v="50"/>
    <x v="1726"/>
    <x v="1"/>
    <x v="38"/>
    <x v="3060"/>
    <x v="3055"/>
  </r>
  <r>
    <x v="3061"/>
    <x v="3060"/>
    <x v="3059"/>
    <x v="80"/>
    <x v="117"/>
    <x v="2"/>
    <x v="0"/>
    <x v="0"/>
    <x v="3056"/>
    <x v="3061"/>
    <x v="0"/>
    <x v="78"/>
    <x v="1"/>
    <x v="38"/>
    <x v="50"/>
    <x v="121"/>
    <x v="1"/>
    <x v="38"/>
    <x v="3061"/>
    <x v="3056"/>
  </r>
  <r>
    <x v="3062"/>
    <x v="3061"/>
    <x v="3060"/>
    <x v="3"/>
    <x v="2037"/>
    <x v="2"/>
    <x v="0"/>
    <x v="0"/>
    <x v="3057"/>
    <x v="3062"/>
    <x v="0"/>
    <x v="85"/>
    <x v="1"/>
    <x v="38"/>
    <x v="356"/>
    <x v="2121"/>
    <x v="1"/>
    <x v="38"/>
    <x v="3062"/>
    <x v="3057"/>
  </r>
  <r>
    <x v="3063"/>
    <x v="3062"/>
    <x v="3061"/>
    <x v="9"/>
    <x v="2038"/>
    <x v="2"/>
    <x v="0"/>
    <x v="0"/>
    <x v="3058"/>
    <x v="3063"/>
    <x v="0"/>
    <x v="23"/>
    <x v="1"/>
    <x v="38"/>
    <x v="68"/>
    <x v="2122"/>
    <x v="1"/>
    <x v="38"/>
    <x v="3063"/>
    <x v="3058"/>
  </r>
  <r>
    <x v="3064"/>
    <x v="3063"/>
    <x v="3062"/>
    <x v="96"/>
    <x v="2039"/>
    <x v="2"/>
    <x v="0"/>
    <x v="0"/>
    <x v="3059"/>
    <x v="3064"/>
    <x v="0"/>
    <x v="250"/>
    <x v="1"/>
    <x v="38"/>
    <x v="57"/>
    <x v="2123"/>
    <x v="1"/>
    <x v="38"/>
    <x v="3064"/>
    <x v="3059"/>
  </r>
  <r>
    <x v="3065"/>
    <x v="3064"/>
    <x v="3063"/>
    <x v="31"/>
    <x v="115"/>
    <x v="2"/>
    <x v="0"/>
    <x v="0"/>
    <x v="3060"/>
    <x v="3065"/>
    <x v="0"/>
    <x v="84"/>
    <x v="1"/>
    <x v="38"/>
    <x v="50"/>
    <x v="144"/>
    <x v="1"/>
    <x v="38"/>
    <x v="3065"/>
    <x v="3060"/>
  </r>
  <r>
    <x v="3066"/>
    <x v="3065"/>
    <x v="3064"/>
    <x v="90"/>
    <x v="2040"/>
    <x v="2"/>
    <x v="2"/>
    <x v="2"/>
    <x v="3061"/>
    <x v="3066"/>
    <x v="0"/>
    <x v="41"/>
    <x v="1"/>
    <x v="38"/>
    <x v="81"/>
    <x v="2124"/>
    <x v="1"/>
    <x v="38"/>
    <x v="3066"/>
    <x v="3061"/>
  </r>
  <r>
    <x v="3067"/>
    <x v="3066"/>
    <x v="3065"/>
    <x v="6"/>
    <x v="148"/>
    <x v="2"/>
    <x v="4"/>
    <x v="4"/>
    <x v="3062"/>
    <x v="3067"/>
    <x v="0"/>
    <x v="29"/>
    <x v="1"/>
    <x v="38"/>
    <x v="56"/>
    <x v="438"/>
    <x v="1"/>
    <x v="38"/>
    <x v="3067"/>
    <x v="3062"/>
  </r>
  <r>
    <x v="3068"/>
    <x v="3067"/>
    <x v="3066"/>
    <x v="65"/>
    <x v="442"/>
    <x v="2"/>
    <x v="0"/>
    <x v="0"/>
    <x v="3063"/>
    <x v="3068"/>
    <x v="0"/>
    <x v="84"/>
    <x v="1"/>
    <x v="38"/>
    <x v="50"/>
    <x v="2125"/>
    <x v="1"/>
    <x v="38"/>
    <x v="3068"/>
    <x v="3063"/>
  </r>
  <r>
    <x v="3069"/>
    <x v="3068"/>
    <x v="3067"/>
    <x v="28"/>
    <x v="385"/>
    <x v="2"/>
    <x v="0"/>
    <x v="0"/>
    <x v="3064"/>
    <x v="3069"/>
    <x v="0"/>
    <x v="63"/>
    <x v="1"/>
    <x v="38"/>
    <x v="51"/>
    <x v="2126"/>
    <x v="1"/>
    <x v="38"/>
    <x v="3069"/>
    <x v="3064"/>
  </r>
  <r>
    <x v="3070"/>
    <x v="3069"/>
    <x v="3068"/>
    <x v="3"/>
    <x v="2041"/>
    <x v="2"/>
    <x v="1"/>
    <x v="1"/>
    <x v="3065"/>
    <x v="3070"/>
    <x v="0"/>
    <x v="38"/>
    <x v="1"/>
    <x v="38"/>
    <x v="56"/>
    <x v="2127"/>
    <x v="1"/>
    <x v="38"/>
    <x v="3070"/>
    <x v="3065"/>
  </r>
  <r>
    <x v="3071"/>
    <x v="3070"/>
    <x v="3069"/>
    <x v="14"/>
    <x v="2042"/>
    <x v="2"/>
    <x v="0"/>
    <x v="0"/>
    <x v="3066"/>
    <x v="3071"/>
    <x v="0"/>
    <x v="27"/>
    <x v="1"/>
    <x v="38"/>
    <x v="64"/>
    <x v="2128"/>
    <x v="1"/>
    <x v="38"/>
    <x v="3071"/>
    <x v="3066"/>
  </r>
  <r>
    <x v="3072"/>
    <x v="3071"/>
    <x v="3070"/>
    <x v="14"/>
    <x v="369"/>
    <x v="2"/>
    <x v="0"/>
    <x v="0"/>
    <x v="3067"/>
    <x v="3072"/>
    <x v="0"/>
    <x v="84"/>
    <x v="1"/>
    <x v="38"/>
    <x v="50"/>
    <x v="120"/>
    <x v="1"/>
    <x v="38"/>
    <x v="3072"/>
    <x v="3067"/>
  </r>
  <r>
    <x v="3073"/>
    <x v="3072"/>
    <x v="3071"/>
    <x v="387"/>
    <x v="2043"/>
    <x v="2"/>
    <x v="0"/>
    <x v="0"/>
    <x v="3068"/>
    <x v="3073"/>
    <x v="0"/>
    <x v="63"/>
    <x v="1"/>
    <x v="38"/>
    <x v="50"/>
    <x v="2129"/>
    <x v="1"/>
    <x v="38"/>
    <x v="3073"/>
    <x v="3068"/>
  </r>
  <r>
    <x v="3074"/>
    <x v="3073"/>
    <x v="3072"/>
    <x v="31"/>
    <x v="1178"/>
    <x v="2"/>
    <x v="6"/>
    <x v="3"/>
    <x v="3069"/>
    <x v="3074"/>
    <x v="0"/>
    <x v="83"/>
    <x v="1"/>
    <x v="38"/>
    <x v="50"/>
    <x v="2130"/>
    <x v="1"/>
    <x v="38"/>
    <x v="3074"/>
    <x v="3069"/>
  </r>
  <r>
    <x v="3075"/>
    <x v="3074"/>
    <x v="3073"/>
    <x v="36"/>
    <x v="2044"/>
    <x v="2"/>
    <x v="0"/>
    <x v="0"/>
    <x v="3070"/>
    <x v="3075"/>
    <x v="0"/>
    <x v="9"/>
    <x v="1"/>
    <x v="38"/>
    <x v="114"/>
    <x v="2131"/>
    <x v="1"/>
    <x v="38"/>
    <x v="3075"/>
    <x v="3070"/>
  </r>
  <r>
    <x v="3076"/>
    <x v="3075"/>
    <x v="3074"/>
    <x v="3"/>
    <x v="84"/>
    <x v="2"/>
    <x v="0"/>
    <x v="0"/>
    <x v="3071"/>
    <x v="3076"/>
    <x v="0"/>
    <x v="133"/>
    <x v="1"/>
    <x v="38"/>
    <x v="77"/>
    <x v="2132"/>
    <x v="1"/>
    <x v="38"/>
    <x v="3076"/>
    <x v="3071"/>
  </r>
  <r>
    <x v="3077"/>
    <x v="3076"/>
    <x v="3075"/>
    <x v="29"/>
    <x v="522"/>
    <x v="2"/>
    <x v="5"/>
    <x v="5"/>
    <x v="3072"/>
    <x v="3077"/>
    <x v="0"/>
    <x v="84"/>
    <x v="1"/>
    <x v="38"/>
    <x v="50"/>
    <x v="1779"/>
    <x v="1"/>
    <x v="38"/>
    <x v="3077"/>
    <x v="3072"/>
  </r>
  <r>
    <x v="3078"/>
    <x v="3077"/>
    <x v="3076"/>
    <x v="127"/>
    <x v="1840"/>
    <x v="2"/>
    <x v="0"/>
    <x v="0"/>
    <x v="3073"/>
    <x v="3078"/>
    <x v="0"/>
    <x v="83"/>
    <x v="1"/>
    <x v="38"/>
    <x v="50"/>
    <x v="1901"/>
    <x v="1"/>
    <x v="38"/>
    <x v="3078"/>
    <x v="3073"/>
  </r>
  <r>
    <x v="3079"/>
    <x v="3078"/>
    <x v="3077"/>
    <x v="388"/>
    <x v="2045"/>
    <x v="2"/>
    <x v="0"/>
    <x v="0"/>
    <x v="3074"/>
    <x v="3079"/>
    <x v="0"/>
    <x v="74"/>
    <x v="1"/>
    <x v="38"/>
    <x v="60"/>
    <x v="2133"/>
    <x v="1"/>
    <x v="38"/>
    <x v="3079"/>
    <x v="3074"/>
  </r>
  <r>
    <x v="3080"/>
    <x v="3079"/>
    <x v="3078"/>
    <x v="71"/>
    <x v="308"/>
    <x v="2"/>
    <x v="0"/>
    <x v="0"/>
    <x v="3075"/>
    <x v="3080"/>
    <x v="0"/>
    <x v="63"/>
    <x v="1"/>
    <x v="38"/>
    <x v="50"/>
    <x v="2134"/>
    <x v="1"/>
    <x v="38"/>
    <x v="3080"/>
    <x v="3075"/>
  </r>
  <r>
    <x v="3081"/>
    <x v="3080"/>
    <x v="3079"/>
    <x v="80"/>
    <x v="2046"/>
    <x v="2"/>
    <x v="0"/>
    <x v="0"/>
    <x v="3076"/>
    <x v="3081"/>
    <x v="0"/>
    <x v="81"/>
    <x v="1"/>
    <x v="38"/>
    <x v="50"/>
    <x v="2135"/>
    <x v="1"/>
    <x v="38"/>
    <x v="3081"/>
    <x v="3076"/>
  </r>
  <r>
    <x v="3082"/>
    <x v="3081"/>
    <x v="3080"/>
    <x v="7"/>
    <x v="117"/>
    <x v="2"/>
    <x v="0"/>
    <x v="0"/>
    <x v="3077"/>
    <x v="3082"/>
    <x v="0"/>
    <x v="78"/>
    <x v="1"/>
    <x v="38"/>
    <x v="50"/>
    <x v="121"/>
    <x v="1"/>
    <x v="38"/>
    <x v="3082"/>
    <x v="3077"/>
  </r>
  <r>
    <x v="3083"/>
    <x v="3082"/>
    <x v="3081"/>
    <x v="22"/>
    <x v="443"/>
    <x v="2"/>
    <x v="0"/>
    <x v="0"/>
    <x v="3078"/>
    <x v="3083"/>
    <x v="0"/>
    <x v="83"/>
    <x v="1"/>
    <x v="38"/>
    <x v="50"/>
    <x v="791"/>
    <x v="1"/>
    <x v="38"/>
    <x v="3083"/>
    <x v="3078"/>
  </r>
  <r>
    <x v="3084"/>
    <x v="3083"/>
    <x v="3082"/>
    <x v="389"/>
    <x v="2047"/>
    <x v="2"/>
    <x v="0"/>
    <x v="0"/>
    <x v="3079"/>
    <x v="3084"/>
    <x v="0"/>
    <x v="79"/>
    <x v="1"/>
    <x v="38"/>
    <x v="81"/>
    <x v="2136"/>
    <x v="1"/>
    <x v="38"/>
    <x v="3084"/>
    <x v="3079"/>
  </r>
  <r>
    <x v="3085"/>
    <x v="3084"/>
    <x v="3083"/>
    <x v="31"/>
    <x v="904"/>
    <x v="2"/>
    <x v="0"/>
    <x v="0"/>
    <x v="3080"/>
    <x v="3085"/>
    <x v="0"/>
    <x v="82"/>
    <x v="1"/>
    <x v="38"/>
    <x v="53"/>
    <x v="2137"/>
    <x v="1"/>
    <x v="38"/>
    <x v="3085"/>
    <x v="3080"/>
  </r>
  <r>
    <x v="3086"/>
    <x v="3085"/>
    <x v="3084"/>
    <x v="22"/>
    <x v="155"/>
    <x v="2"/>
    <x v="13"/>
    <x v="3"/>
    <x v="3081"/>
    <x v="3086"/>
    <x v="0"/>
    <x v="83"/>
    <x v="1"/>
    <x v="38"/>
    <x v="50"/>
    <x v="407"/>
    <x v="1"/>
    <x v="38"/>
    <x v="3086"/>
    <x v="3081"/>
  </r>
  <r>
    <x v="3087"/>
    <x v="3086"/>
    <x v="3085"/>
    <x v="22"/>
    <x v="366"/>
    <x v="2"/>
    <x v="0"/>
    <x v="0"/>
    <x v="3082"/>
    <x v="3087"/>
    <x v="0"/>
    <x v="84"/>
    <x v="1"/>
    <x v="38"/>
    <x v="60"/>
    <x v="368"/>
    <x v="1"/>
    <x v="38"/>
    <x v="3087"/>
    <x v="3082"/>
  </r>
  <r>
    <x v="3088"/>
    <x v="3087"/>
    <x v="3086"/>
    <x v="99"/>
    <x v="691"/>
    <x v="2"/>
    <x v="0"/>
    <x v="0"/>
    <x v="3083"/>
    <x v="3088"/>
    <x v="0"/>
    <x v="83"/>
    <x v="1"/>
    <x v="38"/>
    <x v="50"/>
    <x v="823"/>
    <x v="1"/>
    <x v="38"/>
    <x v="3088"/>
    <x v="3083"/>
  </r>
  <r>
    <x v="3089"/>
    <x v="3088"/>
    <x v="3087"/>
    <x v="31"/>
    <x v="2048"/>
    <x v="2"/>
    <x v="0"/>
    <x v="0"/>
    <x v="3084"/>
    <x v="3089"/>
    <x v="0"/>
    <x v="43"/>
    <x v="1"/>
    <x v="38"/>
    <x v="61"/>
    <x v="2138"/>
    <x v="1"/>
    <x v="38"/>
    <x v="3089"/>
    <x v="3084"/>
  </r>
  <r>
    <x v="3090"/>
    <x v="3089"/>
    <x v="3088"/>
    <x v="390"/>
    <x v="2049"/>
    <x v="2"/>
    <x v="0"/>
    <x v="0"/>
    <x v="3085"/>
    <x v="3090"/>
    <x v="0"/>
    <x v="82"/>
    <x v="1"/>
    <x v="38"/>
    <x v="62"/>
    <x v="2139"/>
    <x v="1"/>
    <x v="38"/>
    <x v="3090"/>
    <x v="3085"/>
  </r>
  <r>
    <x v="3091"/>
    <x v="3090"/>
    <x v="3089"/>
    <x v="10"/>
    <x v="2050"/>
    <x v="2"/>
    <x v="0"/>
    <x v="0"/>
    <x v="3086"/>
    <x v="3091"/>
    <x v="0"/>
    <x v="82"/>
    <x v="1"/>
    <x v="38"/>
    <x v="63"/>
    <x v="1802"/>
    <x v="1"/>
    <x v="38"/>
    <x v="3091"/>
    <x v="3086"/>
  </r>
  <r>
    <x v="3092"/>
    <x v="3091"/>
    <x v="3090"/>
    <x v="57"/>
    <x v="2051"/>
    <x v="2"/>
    <x v="0"/>
    <x v="0"/>
    <x v="3087"/>
    <x v="3092"/>
    <x v="0"/>
    <x v="64"/>
    <x v="1"/>
    <x v="38"/>
    <x v="60"/>
    <x v="239"/>
    <x v="1"/>
    <x v="38"/>
    <x v="3092"/>
    <x v="3087"/>
  </r>
  <r>
    <x v="3093"/>
    <x v="3092"/>
    <x v="3091"/>
    <x v="23"/>
    <x v="2052"/>
    <x v="2"/>
    <x v="5"/>
    <x v="5"/>
    <x v="2806"/>
    <x v="3093"/>
    <x v="0"/>
    <x v="57"/>
    <x v="1"/>
    <x v="38"/>
    <x v="61"/>
    <x v="2140"/>
    <x v="1"/>
    <x v="38"/>
    <x v="3093"/>
    <x v="2806"/>
  </r>
  <r>
    <x v="3094"/>
    <x v="3093"/>
    <x v="3092"/>
    <x v="57"/>
    <x v="379"/>
    <x v="2"/>
    <x v="0"/>
    <x v="0"/>
    <x v="3088"/>
    <x v="3094"/>
    <x v="0"/>
    <x v="29"/>
    <x v="1"/>
    <x v="38"/>
    <x v="50"/>
    <x v="380"/>
    <x v="1"/>
    <x v="38"/>
    <x v="3094"/>
    <x v="3088"/>
  </r>
  <r>
    <x v="3095"/>
    <x v="3094"/>
    <x v="3093"/>
    <x v="391"/>
    <x v="155"/>
    <x v="2"/>
    <x v="0"/>
    <x v="0"/>
    <x v="3089"/>
    <x v="3095"/>
    <x v="0"/>
    <x v="29"/>
    <x v="1"/>
    <x v="38"/>
    <x v="50"/>
    <x v="73"/>
    <x v="1"/>
    <x v="38"/>
    <x v="3095"/>
    <x v="3089"/>
  </r>
  <r>
    <x v="3096"/>
    <x v="3095"/>
    <x v="3094"/>
    <x v="22"/>
    <x v="1955"/>
    <x v="2"/>
    <x v="0"/>
    <x v="0"/>
    <x v="3090"/>
    <x v="3096"/>
    <x v="0"/>
    <x v="25"/>
    <x v="1"/>
    <x v="38"/>
    <x v="65"/>
    <x v="2141"/>
    <x v="1"/>
    <x v="38"/>
    <x v="3096"/>
    <x v="3090"/>
  </r>
  <r>
    <x v="3097"/>
    <x v="3096"/>
    <x v="3095"/>
    <x v="3"/>
    <x v="2053"/>
    <x v="2"/>
    <x v="1"/>
    <x v="1"/>
    <x v="3091"/>
    <x v="3097"/>
    <x v="0"/>
    <x v="288"/>
    <x v="1"/>
    <x v="38"/>
    <x v="123"/>
    <x v="2142"/>
    <x v="1"/>
    <x v="38"/>
    <x v="3097"/>
    <x v="3091"/>
  </r>
  <r>
    <x v="3098"/>
    <x v="3097"/>
    <x v="3096"/>
    <x v="392"/>
    <x v="2054"/>
    <x v="2"/>
    <x v="0"/>
    <x v="0"/>
    <x v="3092"/>
    <x v="3098"/>
    <x v="0"/>
    <x v="74"/>
    <x v="1"/>
    <x v="38"/>
    <x v="65"/>
    <x v="2143"/>
    <x v="1"/>
    <x v="38"/>
    <x v="3098"/>
    <x v="3092"/>
  </r>
  <r>
    <x v="3099"/>
    <x v="3098"/>
    <x v="3097"/>
    <x v="13"/>
    <x v="2055"/>
    <x v="2"/>
    <x v="0"/>
    <x v="0"/>
    <x v="3093"/>
    <x v="3099"/>
    <x v="0"/>
    <x v="81"/>
    <x v="1"/>
    <x v="38"/>
    <x v="51"/>
    <x v="2144"/>
    <x v="1"/>
    <x v="38"/>
    <x v="3099"/>
    <x v="3093"/>
  </r>
  <r>
    <x v="3100"/>
    <x v="3099"/>
    <x v="3098"/>
    <x v="14"/>
    <x v="2056"/>
    <x v="2"/>
    <x v="0"/>
    <x v="0"/>
    <x v="3094"/>
    <x v="3100"/>
    <x v="0"/>
    <x v="62"/>
    <x v="1"/>
    <x v="38"/>
    <x v="77"/>
    <x v="2145"/>
    <x v="1"/>
    <x v="38"/>
    <x v="3100"/>
    <x v="3094"/>
  </r>
  <r>
    <x v="3101"/>
    <x v="3100"/>
    <x v="3099"/>
    <x v="30"/>
    <x v="452"/>
    <x v="2"/>
    <x v="6"/>
    <x v="3"/>
    <x v="3095"/>
    <x v="3101"/>
    <x v="0"/>
    <x v="8"/>
    <x v="1"/>
    <x v="38"/>
    <x v="81"/>
    <x v="380"/>
    <x v="1"/>
    <x v="38"/>
    <x v="3101"/>
    <x v="3095"/>
  </r>
  <r>
    <x v="3102"/>
    <x v="3101"/>
    <x v="3100"/>
    <x v="194"/>
    <x v="2057"/>
    <x v="2"/>
    <x v="1"/>
    <x v="1"/>
    <x v="3096"/>
    <x v="3102"/>
    <x v="0"/>
    <x v="240"/>
    <x v="1"/>
    <x v="38"/>
    <x v="115"/>
    <x v="2146"/>
    <x v="1"/>
    <x v="38"/>
    <x v="3102"/>
    <x v="3096"/>
  </r>
  <r>
    <x v="3103"/>
    <x v="3102"/>
    <x v="3101"/>
    <x v="393"/>
    <x v="143"/>
    <x v="2"/>
    <x v="0"/>
    <x v="0"/>
    <x v="3097"/>
    <x v="3103"/>
    <x v="0"/>
    <x v="84"/>
    <x v="1"/>
    <x v="38"/>
    <x v="50"/>
    <x v="148"/>
    <x v="1"/>
    <x v="38"/>
    <x v="3103"/>
    <x v="3097"/>
  </r>
  <r>
    <x v="3104"/>
    <x v="3103"/>
    <x v="3102"/>
    <x v="23"/>
    <x v="1699"/>
    <x v="2"/>
    <x v="2"/>
    <x v="2"/>
    <x v="3098"/>
    <x v="3104"/>
    <x v="0"/>
    <x v="81"/>
    <x v="1"/>
    <x v="38"/>
    <x v="75"/>
    <x v="2147"/>
    <x v="1"/>
    <x v="38"/>
    <x v="3104"/>
    <x v="3098"/>
  </r>
  <r>
    <x v="3105"/>
    <x v="3104"/>
    <x v="3103"/>
    <x v="394"/>
    <x v="2058"/>
    <x v="2"/>
    <x v="0"/>
    <x v="0"/>
    <x v="3099"/>
    <x v="3105"/>
    <x v="0"/>
    <x v="162"/>
    <x v="1"/>
    <x v="38"/>
    <x v="72"/>
    <x v="2148"/>
    <x v="1"/>
    <x v="38"/>
    <x v="3105"/>
    <x v="3099"/>
  </r>
  <r>
    <x v="3106"/>
    <x v="3105"/>
    <x v="3104"/>
    <x v="28"/>
    <x v="781"/>
    <x v="2"/>
    <x v="1"/>
    <x v="1"/>
    <x v="3100"/>
    <x v="3106"/>
    <x v="0"/>
    <x v="80"/>
    <x v="1"/>
    <x v="38"/>
    <x v="65"/>
    <x v="2149"/>
    <x v="1"/>
    <x v="38"/>
    <x v="3106"/>
    <x v="3100"/>
  </r>
  <r>
    <x v="3107"/>
    <x v="3106"/>
    <x v="3105"/>
    <x v="79"/>
    <x v="2059"/>
    <x v="2"/>
    <x v="0"/>
    <x v="0"/>
    <x v="3101"/>
    <x v="3107"/>
    <x v="0"/>
    <x v="60"/>
    <x v="1"/>
    <x v="38"/>
    <x v="68"/>
    <x v="2150"/>
    <x v="1"/>
    <x v="38"/>
    <x v="3107"/>
    <x v="3101"/>
  </r>
  <r>
    <x v="3108"/>
    <x v="3107"/>
    <x v="3106"/>
    <x v="63"/>
    <x v="375"/>
    <x v="2"/>
    <x v="0"/>
    <x v="0"/>
    <x v="3102"/>
    <x v="3108"/>
    <x v="0"/>
    <x v="84"/>
    <x v="1"/>
    <x v="38"/>
    <x v="50"/>
    <x v="31"/>
    <x v="1"/>
    <x v="38"/>
    <x v="3108"/>
    <x v="3102"/>
  </r>
  <r>
    <x v="3109"/>
    <x v="3108"/>
    <x v="3107"/>
    <x v="228"/>
    <x v="2060"/>
    <x v="2"/>
    <x v="0"/>
    <x v="0"/>
    <x v="3103"/>
    <x v="3109"/>
    <x v="0"/>
    <x v="229"/>
    <x v="1"/>
    <x v="38"/>
    <x v="78"/>
    <x v="658"/>
    <x v="1"/>
    <x v="38"/>
    <x v="3109"/>
    <x v="3103"/>
  </r>
  <r>
    <x v="3110"/>
    <x v="3109"/>
    <x v="3108"/>
    <x v="31"/>
    <x v="115"/>
    <x v="2"/>
    <x v="0"/>
    <x v="0"/>
    <x v="3104"/>
    <x v="3110"/>
    <x v="0"/>
    <x v="29"/>
    <x v="1"/>
    <x v="38"/>
    <x v="50"/>
    <x v="119"/>
    <x v="1"/>
    <x v="38"/>
    <x v="3110"/>
    <x v="3104"/>
  </r>
  <r>
    <x v="3111"/>
    <x v="3110"/>
    <x v="3109"/>
    <x v="22"/>
    <x v="2061"/>
    <x v="2"/>
    <x v="0"/>
    <x v="0"/>
    <x v="3105"/>
    <x v="3111"/>
    <x v="0"/>
    <x v="88"/>
    <x v="1"/>
    <x v="38"/>
    <x v="117"/>
    <x v="2151"/>
    <x v="1"/>
    <x v="38"/>
    <x v="3111"/>
    <x v="3105"/>
  </r>
  <r>
    <x v="3112"/>
    <x v="3111"/>
    <x v="3110"/>
    <x v="34"/>
    <x v="2062"/>
    <x v="2"/>
    <x v="0"/>
    <x v="0"/>
    <x v="3106"/>
    <x v="3112"/>
    <x v="0"/>
    <x v="82"/>
    <x v="1"/>
    <x v="38"/>
    <x v="62"/>
    <x v="2152"/>
    <x v="1"/>
    <x v="38"/>
    <x v="3112"/>
    <x v="3106"/>
  </r>
  <r>
    <x v="3113"/>
    <x v="3112"/>
    <x v="3111"/>
    <x v="395"/>
    <x v="673"/>
    <x v="2"/>
    <x v="0"/>
    <x v="0"/>
    <x v="3107"/>
    <x v="3113"/>
    <x v="0"/>
    <x v="77"/>
    <x v="1"/>
    <x v="38"/>
    <x v="65"/>
    <x v="2153"/>
    <x v="1"/>
    <x v="38"/>
    <x v="3113"/>
    <x v="3107"/>
  </r>
  <r>
    <x v="3114"/>
    <x v="3113"/>
    <x v="3112"/>
    <x v="96"/>
    <x v="117"/>
    <x v="2"/>
    <x v="0"/>
    <x v="0"/>
    <x v="3108"/>
    <x v="3114"/>
    <x v="0"/>
    <x v="78"/>
    <x v="1"/>
    <x v="38"/>
    <x v="50"/>
    <x v="121"/>
    <x v="1"/>
    <x v="38"/>
    <x v="3114"/>
    <x v="3108"/>
  </r>
  <r>
    <x v="3115"/>
    <x v="3114"/>
    <x v="3113"/>
    <x v="3"/>
    <x v="452"/>
    <x v="2"/>
    <x v="11"/>
    <x v="9"/>
    <x v="3109"/>
    <x v="3115"/>
    <x v="0"/>
    <x v="29"/>
    <x v="1"/>
    <x v="38"/>
    <x v="56"/>
    <x v="462"/>
    <x v="1"/>
    <x v="38"/>
    <x v="3115"/>
    <x v="3109"/>
  </r>
  <r>
    <x v="3116"/>
    <x v="3115"/>
    <x v="3114"/>
    <x v="47"/>
    <x v="357"/>
    <x v="2"/>
    <x v="0"/>
    <x v="0"/>
    <x v="3110"/>
    <x v="3116"/>
    <x v="0"/>
    <x v="73"/>
    <x v="1"/>
    <x v="38"/>
    <x v="219"/>
    <x v="1340"/>
    <x v="1"/>
    <x v="38"/>
    <x v="3116"/>
    <x v="3110"/>
  </r>
  <r>
    <x v="3117"/>
    <x v="3116"/>
    <x v="3115"/>
    <x v="28"/>
    <x v="116"/>
    <x v="2"/>
    <x v="1"/>
    <x v="1"/>
    <x v="3111"/>
    <x v="3117"/>
    <x v="0"/>
    <x v="29"/>
    <x v="1"/>
    <x v="38"/>
    <x v="50"/>
    <x v="120"/>
    <x v="1"/>
    <x v="38"/>
    <x v="3117"/>
    <x v="3111"/>
  </r>
  <r>
    <x v="3118"/>
    <x v="3117"/>
    <x v="3116"/>
    <x v="69"/>
    <x v="551"/>
    <x v="2"/>
    <x v="11"/>
    <x v="9"/>
    <x v="3112"/>
    <x v="3118"/>
    <x v="0"/>
    <x v="84"/>
    <x v="1"/>
    <x v="38"/>
    <x v="50"/>
    <x v="2154"/>
    <x v="1"/>
    <x v="38"/>
    <x v="3118"/>
    <x v="3112"/>
  </r>
  <r>
    <x v="3119"/>
    <x v="3118"/>
    <x v="3117"/>
    <x v="3"/>
    <x v="139"/>
    <x v="2"/>
    <x v="0"/>
    <x v="0"/>
    <x v="3113"/>
    <x v="3119"/>
    <x v="0"/>
    <x v="29"/>
    <x v="1"/>
    <x v="38"/>
    <x v="50"/>
    <x v="144"/>
    <x v="1"/>
    <x v="38"/>
    <x v="3119"/>
    <x v="3113"/>
  </r>
  <r>
    <x v="3120"/>
    <x v="3119"/>
    <x v="3118"/>
    <x v="396"/>
    <x v="1491"/>
    <x v="2"/>
    <x v="9"/>
    <x v="3"/>
    <x v="3114"/>
    <x v="3120"/>
    <x v="0"/>
    <x v="73"/>
    <x v="1"/>
    <x v="38"/>
    <x v="50"/>
    <x v="2155"/>
    <x v="1"/>
    <x v="38"/>
    <x v="3120"/>
    <x v="3114"/>
  </r>
  <r>
    <x v="3121"/>
    <x v="3120"/>
    <x v="3119"/>
    <x v="15"/>
    <x v="115"/>
    <x v="1"/>
    <x v="5"/>
    <x v="5"/>
    <x v="3115"/>
    <x v="3121"/>
    <x v="0"/>
    <x v="29"/>
    <x v="1"/>
    <x v="38"/>
    <x v="60"/>
    <x v="119"/>
    <x v="1"/>
    <x v="38"/>
    <x v="3121"/>
    <x v="3115"/>
  </r>
  <r>
    <x v="3122"/>
    <x v="3121"/>
    <x v="3120"/>
    <x v="212"/>
    <x v="851"/>
    <x v="1"/>
    <x v="0"/>
    <x v="0"/>
    <x v="3116"/>
    <x v="3122"/>
    <x v="0"/>
    <x v="84"/>
    <x v="1"/>
    <x v="38"/>
    <x v="74"/>
    <x v="2156"/>
    <x v="1"/>
    <x v="38"/>
    <x v="3122"/>
    <x v="3116"/>
  </r>
  <r>
    <x v="3123"/>
    <x v="3122"/>
    <x v="3121"/>
    <x v="152"/>
    <x v="2063"/>
    <x v="1"/>
    <x v="0"/>
    <x v="0"/>
    <x v="3117"/>
    <x v="3123"/>
    <x v="0"/>
    <x v="493"/>
    <x v="1"/>
    <x v="38"/>
    <x v="149"/>
    <x v="2157"/>
    <x v="1"/>
    <x v="38"/>
    <x v="3123"/>
    <x v="3117"/>
  </r>
  <r>
    <x v="3124"/>
    <x v="3123"/>
    <x v="3122"/>
    <x v="397"/>
    <x v="375"/>
    <x v="1"/>
    <x v="0"/>
    <x v="0"/>
    <x v="3118"/>
    <x v="3124"/>
    <x v="0"/>
    <x v="80"/>
    <x v="1"/>
    <x v="38"/>
    <x v="50"/>
    <x v="516"/>
    <x v="1"/>
    <x v="38"/>
    <x v="3124"/>
    <x v="3118"/>
  </r>
  <r>
    <x v="3125"/>
    <x v="3124"/>
    <x v="3123"/>
    <x v="86"/>
    <x v="117"/>
    <x v="1"/>
    <x v="0"/>
    <x v="0"/>
    <x v="3119"/>
    <x v="3125"/>
    <x v="0"/>
    <x v="78"/>
    <x v="1"/>
    <x v="38"/>
    <x v="50"/>
    <x v="121"/>
    <x v="1"/>
    <x v="38"/>
    <x v="3125"/>
    <x v="3119"/>
  </r>
  <r>
    <x v="3126"/>
    <x v="3125"/>
    <x v="3124"/>
    <x v="31"/>
    <x v="578"/>
    <x v="1"/>
    <x v="0"/>
    <x v="0"/>
    <x v="3120"/>
    <x v="3126"/>
    <x v="0"/>
    <x v="57"/>
    <x v="1"/>
    <x v="38"/>
    <x v="65"/>
    <x v="2158"/>
    <x v="1"/>
    <x v="38"/>
    <x v="3126"/>
    <x v="3120"/>
  </r>
  <r>
    <x v="3127"/>
    <x v="3126"/>
    <x v="3125"/>
    <x v="57"/>
    <x v="117"/>
    <x v="1"/>
    <x v="0"/>
    <x v="0"/>
    <x v="3121"/>
    <x v="3127"/>
    <x v="0"/>
    <x v="78"/>
    <x v="1"/>
    <x v="38"/>
    <x v="50"/>
    <x v="121"/>
    <x v="1"/>
    <x v="38"/>
    <x v="3127"/>
    <x v="3121"/>
  </r>
  <r>
    <x v="3128"/>
    <x v="3127"/>
    <x v="3126"/>
    <x v="36"/>
    <x v="2064"/>
    <x v="3"/>
    <x v="0"/>
    <x v="0"/>
    <x v="3122"/>
    <x v="3128"/>
    <x v="0"/>
    <x v="27"/>
    <x v="1"/>
    <x v="6"/>
    <x v="15"/>
    <x v="2159"/>
    <x v="1"/>
    <x v="6"/>
    <x v="3128"/>
    <x v="3122"/>
  </r>
  <r>
    <x v="3129"/>
    <x v="3128"/>
    <x v="3127"/>
    <x v="21"/>
    <x v="115"/>
    <x v="3"/>
    <x v="0"/>
    <x v="0"/>
    <x v="3123"/>
    <x v="3129"/>
    <x v="0"/>
    <x v="29"/>
    <x v="1"/>
    <x v="6"/>
    <x v="60"/>
    <x v="119"/>
    <x v="1"/>
    <x v="6"/>
    <x v="3129"/>
    <x v="3123"/>
  </r>
  <r>
    <x v="3130"/>
    <x v="3129"/>
    <x v="3128"/>
    <x v="3"/>
    <x v="672"/>
    <x v="3"/>
    <x v="0"/>
    <x v="0"/>
    <x v="3124"/>
    <x v="3130"/>
    <x v="0"/>
    <x v="80"/>
    <x v="1"/>
    <x v="6"/>
    <x v="65"/>
    <x v="2160"/>
    <x v="1"/>
    <x v="6"/>
    <x v="3130"/>
    <x v="3124"/>
  </r>
  <r>
    <x v="3131"/>
    <x v="3130"/>
    <x v="3129"/>
    <x v="393"/>
    <x v="2043"/>
    <x v="3"/>
    <x v="0"/>
    <x v="0"/>
    <x v="3125"/>
    <x v="3131"/>
    <x v="0"/>
    <x v="8"/>
    <x v="1"/>
    <x v="6"/>
    <x v="63"/>
    <x v="399"/>
    <x v="1"/>
    <x v="6"/>
    <x v="3131"/>
    <x v="3125"/>
  </r>
  <r>
    <x v="3132"/>
    <x v="3131"/>
    <x v="3130"/>
    <x v="11"/>
    <x v="115"/>
    <x v="3"/>
    <x v="0"/>
    <x v="0"/>
    <x v="3126"/>
    <x v="3132"/>
    <x v="0"/>
    <x v="29"/>
    <x v="1"/>
    <x v="6"/>
    <x v="50"/>
    <x v="119"/>
    <x v="1"/>
    <x v="6"/>
    <x v="3132"/>
    <x v="3126"/>
  </r>
  <r>
    <x v="3133"/>
    <x v="3132"/>
    <x v="3131"/>
    <x v="2"/>
    <x v="2065"/>
    <x v="3"/>
    <x v="1"/>
    <x v="1"/>
    <x v="3127"/>
    <x v="3133"/>
    <x v="0"/>
    <x v="38"/>
    <x v="1"/>
    <x v="6"/>
    <x v="29"/>
    <x v="1178"/>
    <x v="1"/>
    <x v="6"/>
    <x v="3133"/>
    <x v="3127"/>
  </r>
  <r>
    <x v="3134"/>
    <x v="3133"/>
    <x v="3132"/>
    <x v="28"/>
    <x v="1175"/>
    <x v="3"/>
    <x v="1"/>
    <x v="1"/>
    <x v="3128"/>
    <x v="3134"/>
    <x v="0"/>
    <x v="8"/>
    <x v="1"/>
    <x v="6"/>
    <x v="61"/>
    <x v="644"/>
    <x v="1"/>
    <x v="6"/>
    <x v="3134"/>
    <x v="3128"/>
  </r>
  <r>
    <x v="3135"/>
    <x v="3134"/>
    <x v="3133"/>
    <x v="398"/>
    <x v="2066"/>
    <x v="3"/>
    <x v="0"/>
    <x v="0"/>
    <x v="3129"/>
    <x v="3135"/>
    <x v="0"/>
    <x v="63"/>
    <x v="1"/>
    <x v="6"/>
    <x v="70"/>
    <x v="2161"/>
    <x v="1"/>
    <x v="6"/>
    <x v="3135"/>
    <x v="3129"/>
  </r>
  <r>
    <x v="3136"/>
    <x v="3135"/>
    <x v="3134"/>
    <x v="2"/>
    <x v="2067"/>
    <x v="3"/>
    <x v="1"/>
    <x v="1"/>
    <x v="3130"/>
    <x v="3136"/>
    <x v="0"/>
    <x v="19"/>
    <x v="1"/>
    <x v="6"/>
    <x v="30"/>
    <x v="2162"/>
    <x v="1"/>
    <x v="6"/>
    <x v="3136"/>
    <x v="3130"/>
  </r>
  <r>
    <x v="3137"/>
    <x v="3136"/>
    <x v="3135"/>
    <x v="15"/>
    <x v="155"/>
    <x v="3"/>
    <x v="0"/>
    <x v="0"/>
    <x v="3131"/>
    <x v="3137"/>
    <x v="0"/>
    <x v="29"/>
    <x v="1"/>
    <x v="6"/>
    <x v="56"/>
    <x v="73"/>
    <x v="1"/>
    <x v="6"/>
    <x v="3137"/>
    <x v="3131"/>
  </r>
  <r>
    <x v="3138"/>
    <x v="3137"/>
    <x v="3136"/>
    <x v="48"/>
    <x v="117"/>
    <x v="3"/>
    <x v="1"/>
    <x v="1"/>
    <x v="3132"/>
    <x v="3138"/>
    <x v="0"/>
    <x v="78"/>
    <x v="1"/>
    <x v="6"/>
    <x v="50"/>
    <x v="121"/>
    <x v="1"/>
    <x v="6"/>
    <x v="3138"/>
    <x v="3132"/>
  </r>
  <r>
    <x v="3139"/>
    <x v="3138"/>
    <x v="3137"/>
    <x v="63"/>
    <x v="651"/>
    <x v="3"/>
    <x v="14"/>
    <x v="10"/>
    <x v="3133"/>
    <x v="3139"/>
    <x v="0"/>
    <x v="79"/>
    <x v="1"/>
    <x v="6"/>
    <x v="62"/>
    <x v="2163"/>
    <x v="1"/>
    <x v="6"/>
    <x v="3139"/>
    <x v="3133"/>
  </r>
  <r>
    <x v="3140"/>
    <x v="3139"/>
    <x v="3138"/>
    <x v="3"/>
    <x v="2068"/>
    <x v="3"/>
    <x v="6"/>
    <x v="3"/>
    <x v="3134"/>
    <x v="3140"/>
    <x v="0"/>
    <x v="80"/>
    <x v="1"/>
    <x v="6"/>
    <x v="60"/>
    <x v="1196"/>
    <x v="1"/>
    <x v="6"/>
    <x v="3140"/>
    <x v="3134"/>
  </r>
  <r>
    <x v="3141"/>
    <x v="3140"/>
    <x v="3139"/>
    <x v="2"/>
    <x v="2069"/>
    <x v="3"/>
    <x v="9"/>
    <x v="3"/>
    <x v="3135"/>
    <x v="3141"/>
    <x v="0"/>
    <x v="22"/>
    <x v="1"/>
    <x v="6"/>
    <x v="221"/>
    <x v="2164"/>
    <x v="1"/>
    <x v="6"/>
    <x v="3141"/>
    <x v="3135"/>
  </r>
  <r>
    <x v="3142"/>
    <x v="3141"/>
    <x v="3140"/>
    <x v="181"/>
    <x v="372"/>
    <x v="3"/>
    <x v="1"/>
    <x v="1"/>
    <x v="3136"/>
    <x v="3142"/>
    <x v="0"/>
    <x v="83"/>
    <x v="1"/>
    <x v="6"/>
    <x v="53"/>
    <x v="2"/>
    <x v="1"/>
    <x v="6"/>
    <x v="3142"/>
    <x v="3136"/>
  </r>
  <r>
    <x v="3143"/>
    <x v="3142"/>
    <x v="3141"/>
    <x v="176"/>
    <x v="117"/>
    <x v="3"/>
    <x v="1"/>
    <x v="1"/>
    <x v="3137"/>
    <x v="3143"/>
    <x v="0"/>
    <x v="78"/>
    <x v="1"/>
    <x v="6"/>
    <x v="50"/>
    <x v="121"/>
    <x v="1"/>
    <x v="6"/>
    <x v="3143"/>
    <x v="3137"/>
  </r>
  <r>
    <x v="3144"/>
    <x v="3143"/>
    <x v="3142"/>
    <x v="3"/>
    <x v="2070"/>
    <x v="3"/>
    <x v="0"/>
    <x v="0"/>
    <x v="3138"/>
    <x v="3144"/>
    <x v="0"/>
    <x v="209"/>
    <x v="1"/>
    <x v="6"/>
    <x v="150"/>
    <x v="2165"/>
    <x v="1"/>
    <x v="6"/>
    <x v="3144"/>
    <x v="3138"/>
  </r>
  <r>
    <x v="3145"/>
    <x v="3144"/>
    <x v="3143"/>
    <x v="31"/>
    <x v="117"/>
    <x v="3"/>
    <x v="0"/>
    <x v="0"/>
    <x v="3139"/>
    <x v="3145"/>
    <x v="0"/>
    <x v="78"/>
    <x v="1"/>
    <x v="6"/>
    <x v="50"/>
    <x v="121"/>
    <x v="1"/>
    <x v="6"/>
    <x v="3145"/>
    <x v="3139"/>
  </r>
  <r>
    <x v="3146"/>
    <x v="3145"/>
    <x v="3144"/>
    <x v="63"/>
    <x v="2071"/>
    <x v="3"/>
    <x v="14"/>
    <x v="10"/>
    <x v="3140"/>
    <x v="3146"/>
    <x v="0"/>
    <x v="8"/>
    <x v="1"/>
    <x v="6"/>
    <x v="57"/>
    <x v="2166"/>
    <x v="1"/>
    <x v="6"/>
    <x v="3146"/>
    <x v="3140"/>
  </r>
  <r>
    <x v="3147"/>
    <x v="3146"/>
    <x v="3145"/>
    <x v="22"/>
    <x v="2072"/>
    <x v="0"/>
    <x v="0"/>
    <x v="0"/>
    <x v="3141"/>
    <x v="3147"/>
    <x v="1"/>
    <x v="496"/>
    <x v="0"/>
    <x v="6"/>
    <x v="90"/>
    <x v="2167"/>
    <x v="1"/>
    <x v="6"/>
    <x v="3147"/>
    <x v="3141"/>
  </r>
  <r>
    <x v="3148"/>
    <x v="3147"/>
    <x v="3146"/>
    <x v="40"/>
    <x v="2073"/>
    <x v="0"/>
    <x v="0"/>
    <x v="0"/>
    <x v="3142"/>
    <x v="3148"/>
    <x v="1"/>
    <x v="7"/>
    <x v="0"/>
    <x v="6"/>
    <x v="26"/>
    <x v="2168"/>
    <x v="1"/>
    <x v="6"/>
    <x v="3148"/>
    <x v="3142"/>
  </r>
  <r>
    <x v="3149"/>
    <x v="3148"/>
    <x v="3147"/>
    <x v="21"/>
    <x v="166"/>
    <x v="0"/>
    <x v="0"/>
    <x v="0"/>
    <x v="3143"/>
    <x v="3149"/>
    <x v="1"/>
    <x v="20"/>
    <x v="0"/>
    <x v="6"/>
    <x v="3"/>
    <x v="364"/>
    <x v="1"/>
    <x v="6"/>
    <x v="3149"/>
    <x v="3143"/>
  </r>
  <r>
    <x v="3150"/>
    <x v="3149"/>
    <x v="3148"/>
    <x v="8"/>
    <x v="2074"/>
    <x v="0"/>
    <x v="0"/>
    <x v="0"/>
    <x v="3144"/>
    <x v="3150"/>
    <x v="1"/>
    <x v="201"/>
    <x v="0"/>
    <x v="6"/>
    <x v="7"/>
    <x v="2169"/>
    <x v="1"/>
    <x v="6"/>
    <x v="3150"/>
    <x v="3144"/>
  </r>
  <r>
    <x v="3151"/>
    <x v="3150"/>
    <x v="3149"/>
    <x v="8"/>
    <x v="2075"/>
    <x v="0"/>
    <x v="0"/>
    <x v="0"/>
    <x v="3145"/>
    <x v="3151"/>
    <x v="1"/>
    <x v="69"/>
    <x v="0"/>
    <x v="6"/>
    <x v="8"/>
    <x v="2170"/>
    <x v="1"/>
    <x v="6"/>
    <x v="3151"/>
    <x v="3145"/>
  </r>
  <r>
    <x v="3152"/>
    <x v="3151"/>
    <x v="3150"/>
    <x v="41"/>
    <x v="2076"/>
    <x v="0"/>
    <x v="1"/>
    <x v="1"/>
    <x v="3146"/>
    <x v="3152"/>
    <x v="1"/>
    <x v="85"/>
    <x v="0"/>
    <x v="6"/>
    <x v="6"/>
    <x v="2171"/>
    <x v="1"/>
    <x v="6"/>
    <x v="3152"/>
    <x v="3146"/>
  </r>
  <r>
    <x v="3153"/>
    <x v="3152"/>
    <x v="3151"/>
    <x v="9"/>
    <x v="2077"/>
    <x v="0"/>
    <x v="0"/>
    <x v="0"/>
    <x v="3147"/>
    <x v="3153"/>
    <x v="1"/>
    <x v="198"/>
    <x v="0"/>
    <x v="6"/>
    <x v="357"/>
    <x v="2172"/>
    <x v="1"/>
    <x v="6"/>
    <x v="3153"/>
    <x v="3147"/>
  </r>
  <r>
    <x v="3154"/>
    <x v="3153"/>
    <x v="3152"/>
    <x v="39"/>
    <x v="2059"/>
    <x v="0"/>
    <x v="0"/>
    <x v="0"/>
    <x v="3148"/>
    <x v="3154"/>
    <x v="1"/>
    <x v="252"/>
    <x v="0"/>
    <x v="6"/>
    <x v="40"/>
    <x v="2173"/>
    <x v="1"/>
    <x v="6"/>
    <x v="3154"/>
    <x v="3148"/>
  </r>
  <r>
    <x v="3155"/>
    <x v="3154"/>
    <x v="3153"/>
    <x v="10"/>
    <x v="2078"/>
    <x v="0"/>
    <x v="1"/>
    <x v="1"/>
    <x v="3149"/>
    <x v="3155"/>
    <x v="1"/>
    <x v="177"/>
    <x v="0"/>
    <x v="6"/>
    <x v="192"/>
    <x v="1259"/>
    <x v="1"/>
    <x v="6"/>
    <x v="3155"/>
    <x v="3149"/>
  </r>
  <r>
    <x v="3156"/>
    <x v="3155"/>
    <x v="3154"/>
    <x v="62"/>
    <x v="2079"/>
    <x v="0"/>
    <x v="0"/>
    <x v="0"/>
    <x v="3150"/>
    <x v="3156"/>
    <x v="1"/>
    <x v="30"/>
    <x v="0"/>
    <x v="6"/>
    <x v="21"/>
    <x v="2174"/>
    <x v="1"/>
    <x v="6"/>
    <x v="3156"/>
    <x v="3150"/>
  </r>
  <r>
    <x v="3157"/>
    <x v="3156"/>
    <x v="3155"/>
    <x v="23"/>
    <x v="74"/>
    <x v="0"/>
    <x v="0"/>
    <x v="0"/>
    <x v="3151"/>
    <x v="3157"/>
    <x v="1"/>
    <x v="14"/>
    <x v="0"/>
    <x v="6"/>
    <x v="7"/>
    <x v="2175"/>
    <x v="1"/>
    <x v="6"/>
    <x v="3157"/>
    <x v="3151"/>
  </r>
  <r>
    <x v="3158"/>
    <x v="3157"/>
    <x v="3156"/>
    <x v="10"/>
    <x v="2080"/>
    <x v="0"/>
    <x v="0"/>
    <x v="0"/>
    <x v="3152"/>
    <x v="3158"/>
    <x v="1"/>
    <x v="50"/>
    <x v="0"/>
    <x v="6"/>
    <x v="35"/>
    <x v="2176"/>
    <x v="1"/>
    <x v="6"/>
    <x v="3158"/>
    <x v="3152"/>
  </r>
  <r>
    <x v="3159"/>
    <x v="3158"/>
    <x v="3157"/>
    <x v="15"/>
    <x v="2081"/>
    <x v="0"/>
    <x v="0"/>
    <x v="0"/>
    <x v="3153"/>
    <x v="3159"/>
    <x v="1"/>
    <x v="47"/>
    <x v="0"/>
    <x v="6"/>
    <x v="18"/>
    <x v="1038"/>
    <x v="1"/>
    <x v="6"/>
    <x v="3159"/>
    <x v="3153"/>
  </r>
  <r>
    <x v="3160"/>
    <x v="3159"/>
    <x v="3158"/>
    <x v="37"/>
    <x v="2082"/>
    <x v="0"/>
    <x v="0"/>
    <x v="0"/>
    <x v="3154"/>
    <x v="3160"/>
    <x v="1"/>
    <x v="7"/>
    <x v="0"/>
    <x v="6"/>
    <x v="21"/>
    <x v="20"/>
    <x v="1"/>
    <x v="6"/>
    <x v="3160"/>
    <x v="3154"/>
  </r>
  <r>
    <x v="3161"/>
    <x v="3160"/>
    <x v="3159"/>
    <x v="13"/>
    <x v="2083"/>
    <x v="0"/>
    <x v="1"/>
    <x v="1"/>
    <x v="3155"/>
    <x v="3161"/>
    <x v="1"/>
    <x v="142"/>
    <x v="0"/>
    <x v="6"/>
    <x v="2"/>
    <x v="2177"/>
    <x v="1"/>
    <x v="6"/>
    <x v="3161"/>
    <x v="3155"/>
  </r>
  <r>
    <x v="3162"/>
    <x v="3161"/>
    <x v="3160"/>
    <x v="23"/>
    <x v="2084"/>
    <x v="0"/>
    <x v="0"/>
    <x v="0"/>
    <x v="3156"/>
    <x v="3162"/>
    <x v="1"/>
    <x v="287"/>
    <x v="0"/>
    <x v="6"/>
    <x v="37"/>
    <x v="1403"/>
    <x v="1"/>
    <x v="6"/>
    <x v="3162"/>
    <x v="3156"/>
  </r>
  <r>
    <x v="3163"/>
    <x v="3162"/>
    <x v="3161"/>
    <x v="93"/>
    <x v="2085"/>
    <x v="0"/>
    <x v="0"/>
    <x v="0"/>
    <x v="3157"/>
    <x v="3163"/>
    <x v="1"/>
    <x v="250"/>
    <x v="0"/>
    <x v="6"/>
    <x v="38"/>
    <x v="2178"/>
    <x v="1"/>
    <x v="6"/>
    <x v="3163"/>
    <x v="3157"/>
  </r>
  <r>
    <x v="3164"/>
    <x v="3163"/>
    <x v="3162"/>
    <x v="30"/>
    <x v="2086"/>
    <x v="0"/>
    <x v="0"/>
    <x v="0"/>
    <x v="3158"/>
    <x v="3164"/>
    <x v="1"/>
    <x v="26"/>
    <x v="0"/>
    <x v="6"/>
    <x v="13"/>
    <x v="2179"/>
    <x v="1"/>
    <x v="6"/>
    <x v="3164"/>
    <x v="3158"/>
  </r>
  <r>
    <x v="3165"/>
    <x v="3164"/>
    <x v="3163"/>
    <x v="47"/>
    <x v="2087"/>
    <x v="0"/>
    <x v="0"/>
    <x v="0"/>
    <x v="73"/>
    <x v="3165"/>
    <x v="1"/>
    <x v="64"/>
    <x v="0"/>
    <x v="6"/>
    <x v="200"/>
    <x v="2180"/>
    <x v="1"/>
    <x v="6"/>
    <x v="3165"/>
    <x v="73"/>
  </r>
  <r>
    <x v="3166"/>
    <x v="3165"/>
    <x v="3164"/>
    <x v="19"/>
    <x v="2088"/>
    <x v="0"/>
    <x v="0"/>
    <x v="0"/>
    <x v="3159"/>
    <x v="3166"/>
    <x v="1"/>
    <x v="497"/>
    <x v="0"/>
    <x v="6"/>
    <x v="12"/>
    <x v="2181"/>
    <x v="1"/>
    <x v="6"/>
    <x v="3166"/>
    <x v="3159"/>
  </r>
  <r>
    <x v="3167"/>
    <x v="3166"/>
    <x v="3165"/>
    <x v="9"/>
    <x v="2089"/>
    <x v="0"/>
    <x v="0"/>
    <x v="0"/>
    <x v="3160"/>
    <x v="3167"/>
    <x v="1"/>
    <x v="165"/>
    <x v="0"/>
    <x v="6"/>
    <x v="31"/>
    <x v="2182"/>
    <x v="1"/>
    <x v="6"/>
    <x v="3167"/>
    <x v="3160"/>
  </r>
  <r>
    <x v="3168"/>
    <x v="3167"/>
    <x v="3166"/>
    <x v="30"/>
    <x v="2090"/>
    <x v="0"/>
    <x v="0"/>
    <x v="0"/>
    <x v="3161"/>
    <x v="3168"/>
    <x v="1"/>
    <x v="42"/>
    <x v="0"/>
    <x v="6"/>
    <x v="39"/>
    <x v="2183"/>
    <x v="1"/>
    <x v="6"/>
    <x v="3168"/>
    <x v="3161"/>
  </r>
  <r>
    <x v="3169"/>
    <x v="3168"/>
    <x v="3167"/>
    <x v="6"/>
    <x v="2091"/>
    <x v="0"/>
    <x v="0"/>
    <x v="0"/>
    <x v="3162"/>
    <x v="3169"/>
    <x v="1"/>
    <x v="141"/>
    <x v="0"/>
    <x v="6"/>
    <x v="33"/>
    <x v="965"/>
    <x v="1"/>
    <x v="6"/>
    <x v="3169"/>
    <x v="3162"/>
  </r>
  <r>
    <x v="3170"/>
    <x v="3169"/>
    <x v="3168"/>
    <x v="13"/>
    <x v="2092"/>
    <x v="0"/>
    <x v="0"/>
    <x v="0"/>
    <x v="3163"/>
    <x v="3170"/>
    <x v="1"/>
    <x v="26"/>
    <x v="0"/>
    <x v="6"/>
    <x v="20"/>
    <x v="29"/>
    <x v="1"/>
    <x v="6"/>
    <x v="3170"/>
    <x v="3163"/>
  </r>
  <r>
    <x v="3171"/>
    <x v="3170"/>
    <x v="3169"/>
    <x v="39"/>
    <x v="2093"/>
    <x v="0"/>
    <x v="1"/>
    <x v="1"/>
    <x v="3164"/>
    <x v="3171"/>
    <x v="1"/>
    <x v="27"/>
    <x v="0"/>
    <x v="6"/>
    <x v="15"/>
    <x v="1250"/>
    <x v="1"/>
    <x v="6"/>
    <x v="3171"/>
    <x v="3164"/>
  </r>
  <r>
    <x v="3172"/>
    <x v="3171"/>
    <x v="3170"/>
    <x v="13"/>
    <x v="2094"/>
    <x v="0"/>
    <x v="0"/>
    <x v="0"/>
    <x v="3165"/>
    <x v="3172"/>
    <x v="1"/>
    <x v="60"/>
    <x v="0"/>
    <x v="6"/>
    <x v="41"/>
    <x v="2184"/>
    <x v="1"/>
    <x v="6"/>
    <x v="3172"/>
    <x v="3165"/>
  </r>
  <r>
    <x v="3173"/>
    <x v="3172"/>
    <x v="3171"/>
    <x v="3"/>
    <x v="285"/>
    <x v="0"/>
    <x v="0"/>
    <x v="0"/>
    <x v="3166"/>
    <x v="3173"/>
    <x v="1"/>
    <x v="142"/>
    <x v="0"/>
    <x v="6"/>
    <x v="33"/>
    <x v="2185"/>
    <x v="1"/>
    <x v="6"/>
    <x v="3173"/>
    <x v="3166"/>
  </r>
  <r>
    <x v="3174"/>
    <x v="3173"/>
    <x v="3172"/>
    <x v="9"/>
    <x v="2095"/>
    <x v="0"/>
    <x v="0"/>
    <x v="0"/>
    <x v="3167"/>
    <x v="3174"/>
    <x v="1"/>
    <x v="23"/>
    <x v="0"/>
    <x v="6"/>
    <x v="7"/>
    <x v="2186"/>
    <x v="1"/>
    <x v="6"/>
    <x v="3174"/>
    <x v="3167"/>
  </r>
  <r>
    <x v="3175"/>
    <x v="3174"/>
    <x v="3173"/>
    <x v="10"/>
    <x v="2096"/>
    <x v="0"/>
    <x v="0"/>
    <x v="0"/>
    <x v="3168"/>
    <x v="3175"/>
    <x v="1"/>
    <x v="65"/>
    <x v="0"/>
    <x v="6"/>
    <x v="5"/>
    <x v="1866"/>
    <x v="1"/>
    <x v="6"/>
    <x v="3175"/>
    <x v="3168"/>
  </r>
  <r>
    <x v="3176"/>
    <x v="3175"/>
    <x v="3174"/>
    <x v="168"/>
    <x v="1226"/>
    <x v="0"/>
    <x v="0"/>
    <x v="0"/>
    <x v="3169"/>
    <x v="3176"/>
    <x v="1"/>
    <x v="165"/>
    <x v="0"/>
    <x v="6"/>
    <x v="41"/>
    <x v="2187"/>
    <x v="1"/>
    <x v="6"/>
    <x v="3176"/>
    <x v="3169"/>
  </r>
  <r>
    <x v="3177"/>
    <x v="3176"/>
    <x v="3175"/>
    <x v="30"/>
    <x v="2097"/>
    <x v="0"/>
    <x v="0"/>
    <x v="0"/>
    <x v="3170"/>
    <x v="3177"/>
    <x v="1"/>
    <x v="13"/>
    <x v="0"/>
    <x v="6"/>
    <x v="16"/>
    <x v="2188"/>
    <x v="1"/>
    <x v="6"/>
    <x v="3177"/>
    <x v="3170"/>
  </r>
  <r>
    <x v="3178"/>
    <x v="3177"/>
    <x v="3176"/>
    <x v="15"/>
    <x v="2098"/>
    <x v="0"/>
    <x v="1"/>
    <x v="1"/>
    <x v="3171"/>
    <x v="3178"/>
    <x v="1"/>
    <x v="76"/>
    <x v="0"/>
    <x v="6"/>
    <x v="174"/>
    <x v="2189"/>
    <x v="1"/>
    <x v="6"/>
    <x v="3178"/>
    <x v="3171"/>
  </r>
  <r>
    <x v="3179"/>
    <x v="3178"/>
    <x v="3177"/>
    <x v="285"/>
    <x v="2099"/>
    <x v="0"/>
    <x v="0"/>
    <x v="0"/>
    <x v="3172"/>
    <x v="3179"/>
    <x v="1"/>
    <x v="95"/>
    <x v="0"/>
    <x v="6"/>
    <x v="35"/>
    <x v="2190"/>
    <x v="1"/>
    <x v="6"/>
    <x v="3179"/>
    <x v="3172"/>
  </r>
  <r>
    <x v="3180"/>
    <x v="3179"/>
    <x v="3178"/>
    <x v="38"/>
    <x v="2100"/>
    <x v="0"/>
    <x v="1"/>
    <x v="1"/>
    <x v="3173"/>
    <x v="3180"/>
    <x v="1"/>
    <x v="43"/>
    <x v="0"/>
    <x v="6"/>
    <x v="28"/>
    <x v="2191"/>
    <x v="1"/>
    <x v="6"/>
    <x v="3180"/>
    <x v="3173"/>
  </r>
  <r>
    <x v="3181"/>
    <x v="3180"/>
    <x v="3179"/>
    <x v="2"/>
    <x v="614"/>
    <x v="0"/>
    <x v="1"/>
    <x v="1"/>
    <x v="3174"/>
    <x v="3181"/>
    <x v="1"/>
    <x v="41"/>
    <x v="0"/>
    <x v="6"/>
    <x v="15"/>
    <x v="811"/>
    <x v="1"/>
    <x v="6"/>
    <x v="3181"/>
    <x v="3174"/>
  </r>
  <r>
    <x v="3182"/>
    <x v="3181"/>
    <x v="3180"/>
    <x v="39"/>
    <x v="2101"/>
    <x v="0"/>
    <x v="0"/>
    <x v="0"/>
    <x v="3175"/>
    <x v="3182"/>
    <x v="1"/>
    <x v="299"/>
    <x v="0"/>
    <x v="6"/>
    <x v="7"/>
    <x v="2192"/>
    <x v="1"/>
    <x v="6"/>
    <x v="3182"/>
    <x v="3175"/>
  </r>
  <r>
    <x v="3183"/>
    <x v="3182"/>
    <x v="3181"/>
    <x v="30"/>
    <x v="444"/>
    <x v="0"/>
    <x v="0"/>
    <x v="0"/>
    <x v="3176"/>
    <x v="3183"/>
    <x v="1"/>
    <x v="32"/>
    <x v="0"/>
    <x v="6"/>
    <x v="15"/>
    <x v="1582"/>
    <x v="1"/>
    <x v="6"/>
    <x v="3183"/>
    <x v="3176"/>
  </r>
  <r>
    <x v="3184"/>
    <x v="3183"/>
    <x v="3182"/>
    <x v="270"/>
    <x v="2102"/>
    <x v="0"/>
    <x v="0"/>
    <x v="0"/>
    <x v="3177"/>
    <x v="3184"/>
    <x v="1"/>
    <x v="67"/>
    <x v="0"/>
    <x v="6"/>
    <x v="13"/>
    <x v="2193"/>
    <x v="1"/>
    <x v="6"/>
    <x v="3184"/>
    <x v="3177"/>
  </r>
  <r>
    <x v="3185"/>
    <x v="3184"/>
    <x v="3183"/>
    <x v="28"/>
    <x v="325"/>
    <x v="0"/>
    <x v="1"/>
    <x v="1"/>
    <x v="3178"/>
    <x v="3185"/>
    <x v="1"/>
    <x v="54"/>
    <x v="0"/>
    <x v="6"/>
    <x v="8"/>
    <x v="683"/>
    <x v="1"/>
    <x v="6"/>
    <x v="3185"/>
    <x v="3178"/>
  </r>
  <r>
    <x v="3186"/>
    <x v="3185"/>
    <x v="3184"/>
    <x v="50"/>
    <x v="2103"/>
    <x v="0"/>
    <x v="1"/>
    <x v="1"/>
    <x v="3179"/>
    <x v="3186"/>
    <x v="1"/>
    <x v="16"/>
    <x v="0"/>
    <x v="6"/>
    <x v="21"/>
    <x v="2194"/>
    <x v="1"/>
    <x v="6"/>
    <x v="3186"/>
    <x v="3179"/>
  </r>
  <r>
    <x v="3187"/>
    <x v="3186"/>
    <x v="3185"/>
    <x v="36"/>
    <x v="2104"/>
    <x v="0"/>
    <x v="0"/>
    <x v="0"/>
    <x v="3180"/>
    <x v="3187"/>
    <x v="1"/>
    <x v="138"/>
    <x v="0"/>
    <x v="6"/>
    <x v="31"/>
    <x v="2195"/>
    <x v="1"/>
    <x v="6"/>
    <x v="3187"/>
    <x v="3180"/>
  </r>
  <r>
    <x v="3188"/>
    <x v="3187"/>
    <x v="3186"/>
    <x v="48"/>
    <x v="176"/>
    <x v="2"/>
    <x v="1"/>
    <x v="1"/>
    <x v="3181"/>
    <x v="3188"/>
    <x v="0"/>
    <x v="82"/>
    <x v="1"/>
    <x v="40"/>
    <x v="187"/>
    <x v="2196"/>
    <x v="1"/>
    <x v="40"/>
    <x v="3188"/>
    <x v="3181"/>
  </r>
  <r>
    <x v="3189"/>
    <x v="3188"/>
    <x v="3187"/>
    <x v="56"/>
    <x v="2105"/>
    <x v="2"/>
    <x v="11"/>
    <x v="9"/>
    <x v="3182"/>
    <x v="3189"/>
    <x v="0"/>
    <x v="10"/>
    <x v="1"/>
    <x v="40"/>
    <x v="81"/>
    <x v="2197"/>
    <x v="1"/>
    <x v="40"/>
    <x v="3189"/>
    <x v="3182"/>
  </r>
  <r>
    <x v="3190"/>
    <x v="3189"/>
    <x v="3188"/>
    <x v="23"/>
    <x v="117"/>
    <x v="2"/>
    <x v="5"/>
    <x v="5"/>
    <x v="3183"/>
    <x v="3190"/>
    <x v="0"/>
    <x v="78"/>
    <x v="1"/>
    <x v="40"/>
    <x v="50"/>
    <x v="121"/>
    <x v="1"/>
    <x v="40"/>
    <x v="3190"/>
    <x v="3183"/>
  </r>
  <r>
    <x v="3191"/>
    <x v="3190"/>
    <x v="3189"/>
    <x v="192"/>
    <x v="118"/>
    <x v="2"/>
    <x v="0"/>
    <x v="0"/>
    <x v="3184"/>
    <x v="3191"/>
    <x v="0"/>
    <x v="80"/>
    <x v="1"/>
    <x v="40"/>
    <x v="65"/>
    <x v="2198"/>
    <x v="1"/>
    <x v="40"/>
    <x v="3191"/>
    <x v="3184"/>
  </r>
  <r>
    <x v="3192"/>
    <x v="3191"/>
    <x v="3190"/>
    <x v="3"/>
    <x v="1301"/>
    <x v="2"/>
    <x v="1"/>
    <x v="1"/>
    <x v="3185"/>
    <x v="3192"/>
    <x v="0"/>
    <x v="22"/>
    <x v="1"/>
    <x v="40"/>
    <x v="60"/>
    <x v="786"/>
    <x v="1"/>
    <x v="40"/>
    <x v="3192"/>
    <x v="3185"/>
  </r>
  <r>
    <x v="3193"/>
    <x v="3192"/>
    <x v="3191"/>
    <x v="10"/>
    <x v="2038"/>
    <x v="2"/>
    <x v="1"/>
    <x v="1"/>
    <x v="3186"/>
    <x v="3193"/>
    <x v="0"/>
    <x v="54"/>
    <x v="1"/>
    <x v="40"/>
    <x v="81"/>
    <x v="2199"/>
    <x v="1"/>
    <x v="40"/>
    <x v="3193"/>
    <x v="3186"/>
  </r>
  <r>
    <x v="3194"/>
    <x v="3193"/>
    <x v="3192"/>
    <x v="34"/>
    <x v="117"/>
    <x v="2"/>
    <x v="0"/>
    <x v="0"/>
    <x v="3187"/>
    <x v="3194"/>
    <x v="0"/>
    <x v="78"/>
    <x v="1"/>
    <x v="40"/>
    <x v="50"/>
    <x v="121"/>
    <x v="1"/>
    <x v="40"/>
    <x v="3194"/>
    <x v="3187"/>
  </r>
  <r>
    <x v="3195"/>
    <x v="3194"/>
    <x v="3193"/>
    <x v="8"/>
    <x v="127"/>
    <x v="2"/>
    <x v="0"/>
    <x v="0"/>
    <x v="3188"/>
    <x v="3195"/>
    <x v="0"/>
    <x v="70"/>
    <x v="1"/>
    <x v="40"/>
    <x v="155"/>
    <x v="1655"/>
    <x v="1"/>
    <x v="40"/>
    <x v="3195"/>
    <x v="3188"/>
  </r>
  <r>
    <x v="3196"/>
    <x v="3195"/>
    <x v="3194"/>
    <x v="399"/>
    <x v="1122"/>
    <x v="2"/>
    <x v="0"/>
    <x v="0"/>
    <x v="3189"/>
    <x v="3196"/>
    <x v="0"/>
    <x v="79"/>
    <x v="1"/>
    <x v="40"/>
    <x v="50"/>
    <x v="462"/>
    <x v="1"/>
    <x v="40"/>
    <x v="3196"/>
    <x v="3189"/>
  </r>
  <r>
    <x v="3197"/>
    <x v="3196"/>
    <x v="3195"/>
    <x v="3"/>
    <x v="1288"/>
    <x v="2"/>
    <x v="10"/>
    <x v="8"/>
    <x v="3190"/>
    <x v="3197"/>
    <x v="0"/>
    <x v="80"/>
    <x v="1"/>
    <x v="40"/>
    <x v="57"/>
    <x v="2200"/>
    <x v="1"/>
    <x v="40"/>
    <x v="3197"/>
    <x v="3190"/>
  </r>
  <r>
    <x v="3198"/>
    <x v="3197"/>
    <x v="3196"/>
    <x v="11"/>
    <x v="178"/>
    <x v="2"/>
    <x v="8"/>
    <x v="7"/>
    <x v="3191"/>
    <x v="3198"/>
    <x v="0"/>
    <x v="83"/>
    <x v="1"/>
    <x v="40"/>
    <x v="50"/>
    <x v="2201"/>
    <x v="1"/>
    <x v="40"/>
    <x v="3198"/>
    <x v="3191"/>
  </r>
  <r>
    <x v="3199"/>
    <x v="3198"/>
    <x v="3197"/>
    <x v="10"/>
    <x v="636"/>
    <x v="2"/>
    <x v="0"/>
    <x v="0"/>
    <x v="3192"/>
    <x v="3199"/>
    <x v="0"/>
    <x v="28"/>
    <x v="1"/>
    <x v="40"/>
    <x v="221"/>
    <x v="2202"/>
    <x v="1"/>
    <x v="40"/>
    <x v="3199"/>
    <x v="3192"/>
  </r>
  <r>
    <x v="3200"/>
    <x v="3199"/>
    <x v="3198"/>
    <x v="63"/>
    <x v="116"/>
    <x v="2"/>
    <x v="0"/>
    <x v="0"/>
    <x v="3193"/>
    <x v="3200"/>
    <x v="0"/>
    <x v="29"/>
    <x v="1"/>
    <x v="40"/>
    <x v="50"/>
    <x v="120"/>
    <x v="1"/>
    <x v="40"/>
    <x v="3200"/>
    <x v="3193"/>
  </r>
  <r>
    <x v="3201"/>
    <x v="3200"/>
    <x v="3199"/>
    <x v="13"/>
    <x v="379"/>
    <x v="2"/>
    <x v="1"/>
    <x v="1"/>
    <x v="3194"/>
    <x v="3201"/>
    <x v="0"/>
    <x v="84"/>
    <x v="1"/>
    <x v="40"/>
    <x v="60"/>
    <x v="381"/>
    <x v="1"/>
    <x v="40"/>
    <x v="3201"/>
    <x v="3194"/>
  </r>
  <r>
    <x v="3202"/>
    <x v="3201"/>
    <x v="3200"/>
    <x v="10"/>
    <x v="2106"/>
    <x v="2"/>
    <x v="0"/>
    <x v="0"/>
    <x v="3195"/>
    <x v="3202"/>
    <x v="0"/>
    <x v="20"/>
    <x v="1"/>
    <x v="40"/>
    <x v="358"/>
    <x v="183"/>
    <x v="1"/>
    <x v="40"/>
    <x v="3202"/>
    <x v="3195"/>
  </r>
  <r>
    <x v="3203"/>
    <x v="3202"/>
    <x v="3201"/>
    <x v="28"/>
    <x v="156"/>
    <x v="2"/>
    <x v="0"/>
    <x v="0"/>
    <x v="3196"/>
    <x v="3203"/>
    <x v="0"/>
    <x v="79"/>
    <x v="1"/>
    <x v="40"/>
    <x v="78"/>
    <x v="683"/>
    <x v="1"/>
    <x v="40"/>
    <x v="3203"/>
    <x v="3196"/>
  </r>
  <r>
    <x v="3204"/>
    <x v="3203"/>
    <x v="3202"/>
    <x v="2"/>
    <x v="117"/>
    <x v="2"/>
    <x v="0"/>
    <x v="0"/>
    <x v="3197"/>
    <x v="3204"/>
    <x v="0"/>
    <x v="78"/>
    <x v="1"/>
    <x v="40"/>
    <x v="50"/>
    <x v="121"/>
    <x v="1"/>
    <x v="40"/>
    <x v="3204"/>
    <x v="3197"/>
  </r>
  <r>
    <x v="3205"/>
    <x v="3204"/>
    <x v="3203"/>
    <x v="6"/>
    <x v="687"/>
    <x v="2"/>
    <x v="1"/>
    <x v="1"/>
    <x v="3198"/>
    <x v="3205"/>
    <x v="0"/>
    <x v="8"/>
    <x v="1"/>
    <x v="40"/>
    <x v="56"/>
    <x v="1877"/>
    <x v="1"/>
    <x v="40"/>
    <x v="3205"/>
    <x v="3198"/>
  </r>
  <r>
    <x v="3206"/>
    <x v="3205"/>
    <x v="3204"/>
    <x v="10"/>
    <x v="117"/>
    <x v="2"/>
    <x v="0"/>
    <x v="0"/>
    <x v="3199"/>
    <x v="3206"/>
    <x v="0"/>
    <x v="78"/>
    <x v="1"/>
    <x v="40"/>
    <x v="50"/>
    <x v="121"/>
    <x v="1"/>
    <x v="40"/>
    <x v="3206"/>
    <x v="3199"/>
  </r>
  <r>
    <x v="3207"/>
    <x v="3206"/>
    <x v="3205"/>
    <x v="62"/>
    <x v="567"/>
    <x v="2"/>
    <x v="0"/>
    <x v="0"/>
    <x v="3200"/>
    <x v="3207"/>
    <x v="0"/>
    <x v="17"/>
    <x v="1"/>
    <x v="40"/>
    <x v="132"/>
    <x v="2203"/>
    <x v="1"/>
    <x v="40"/>
    <x v="3207"/>
    <x v="3200"/>
  </r>
  <r>
    <x v="3208"/>
    <x v="3207"/>
    <x v="3206"/>
    <x v="10"/>
    <x v="2107"/>
    <x v="0"/>
    <x v="0"/>
    <x v="0"/>
    <x v="3201"/>
    <x v="3208"/>
    <x v="1"/>
    <x v="141"/>
    <x v="0"/>
    <x v="6"/>
    <x v="3"/>
    <x v="2204"/>
    <x v="1"/>
    <x v="6"/>
    <x v="3208"/>
    <x v="3201"/>
  </r>
  <r>
    <x v="3209"/>
    <x v="3208"/>
    <x v="3207"/>
    <x v="196"/>
    <x v="2108"/>
    <x v="0"/>
    <x v="0"/>
    <x v="0"/>
    <x v="3202"/>
    <x v="3209"/>
    <x v="1"/>
    <x v="334"/>
    <x v="0"/>
    <x v="6"/>
    <x v="17"/>
    <x v="2205"/>
    <x v="1"/>
    <x v="6"/>
    <x v="3209"/>
    <x v="3202"/>
  </r>
  <r>
    <x v="3210"/>
    <x v="3209"/>
    <x v="3208"/>
    <x v="9"/>
    <x v="2109"/>
    <x v="0"/>
    <x v="0"/>
    <x v="0"/>
    <x v="3203"/>
    <x v="3210"/>
    <x v="1"/>
    <x v="65"/>
    <x v="0"/>
    <x v="6"/>
    <x v="9"/>
    <x v="2206"/>
    <x v="1"/>
    <x v="6"/>
    <x v="3210"/>
    <x v="3203"/>
  </r>
  <r>
    <x v="3211"/>
    <x v="3210"/>
    <x v="3209"/>
    <x v="165"/>
    <x v="2110"/>
    <x v="0"/>
    <x v="0"/>
    <x v="0"/>
    <x v="3204"/>
    <x v="3211"/>
    <x v="1"/>
    <x v="498"/>
    <x v="0"/>
    <x v="6"/>
    <x v="28"/>
    <x v="2207"/>
    <x v="1"/>
    <x v="6"/>
    <x v="3211"/>
    <x v="3204"/>
  </r>
  <r>
    <x v="3212"/>
    <x v="3211"/>
    <x v="3210"/>
    <x v="23"/>
    <x v="2111"/>
    <x v="0"/>
    <x v="0"/>
    <x v="0"/>
    <x v="3205"/>
    <x v="3212"/>
    <x v="1"/>
    <x v="225"/>
    <x v="0"/>
    <x v="6"/>
    <x v="9"/>
    <x v="2208"/>
    <x v="1"/>
    <x v="6"/>
    <x v="3212"/>
    <x v="3205"/>
  </r>
  <r>
    <x v="3213"/>
    <x v="3212"/>
    <x v="3211"/>
    <x v="12"/>
    <x v="2112"/>
    <x v="0"/>
    <x v="1"/>
    <x v="1"/>
    <x v="3206"/>
    <x v="3213"/>
    <x v="1"/>
    <x v="5"/>
    <x v="0"/>
    <x v="6"/>
    <x v="8"/>
    <x v="2209"/>
    <x v="1"/>
    <x v="6"/>
    <x v="3213"/>
    <x v="3206"/>
  </r>
  <r>
    <x v="3214"/>
    <x v="3213"/>
    <x v="3212"/>
    <x v="14"/>
    <x v="2113"/>
    <x v="0"/>
    <x v="1"/>
    <x v="1"/>
    <x v="3207"/>
    <x v="3214"/>
    <x v="1"/>
    <x v="248"/>
    <x v="0"/>
    <x v="6"/>
    <x v="21"/>
    <x v="2210"/>
    <x v="1"/>
    <x v="6"/>
    <x v="3214"/>
    <x v="3207"/>
  </r>
  <r>
    <x v="3215"/>
    <x v="3214"/>
    <x v="3213"/>
    <x v="19"/>
    <x v="2114"/>
    <x v="0"/>
    <x v="0"/>
    <x v="0"/>
    <x v="3208"/>
    <x v="3215"/>
    <x v="1"/>
    <x v="179"/>
    <x v="0"/>
    <x v="6"/>
    <x v="8"/>
    <x v="2211"/>
    <x v="1"/>
    <x v="6"/>
    <x v="3215"/>
    <x v="3208"/>
  </r>
  <r>
    <x v="3216"/>
    <x v="3215"/>
    <x v="3214"/>
    <x v="13"/>
    <x v="660"/>
    <x v="0"/>
    <x v="1"/>
    <x v="1"/>
    <x v="3209"/>
    <x v="3216"/>
    <x v="1"/>
    <x v="2"/>
    <x v="0"/>
    <x v="6"/>
    <x v="8"/>
    <x v="2212"/>
    <x v="1"/>
    <x v="6"/>
    <x v="3216"/>
    <x v="3209"/>
  </r>
  <r>
    <x v="3217"/>
    <x v="3216"/>
    <x v="3215"/>
    <x v="37"/>
    <x v="2011"/>
    <x v="0"/>
    <x v="0"/>
    <x v="0"/>
    <x v="3210"/>
    <x v="3217"/>
    <x v="1"/>
    <x v="201"/>
    <x v="0"/>
    <x v="6"/>
    <x v="31"/>
    <x v="2213"/>
    <x v="1"/>
    <x v="6"/>
    <x v="3217"/>
    <x v="3210"/>
  </r>
  <r>
    <x v="3218"/>
    <x v="3217"/>
    <x v="3216"/>
    <x v="14"/>
    <x v="2115"/>
    <x v="0"/>
    <x v="1"/>
    <x v="1"/>
    <x v="3211"/>
    <x v="3218"/>
    <x v="1"/>
    <x v="192"/>
    <x v="0"/>
    <x v="6"/>
    <x v="21"/>
    <x v="2214"/>
    <x v="1"/>
    <x v="6"/>
    <x v="3218"/>
    <x v="3211"/>
  </r>
  <r>
    <x v="3219"/>
    <x v="3218"/>
    <x v="3217"/>
    <x v="22"/>
    <x v="2116"/>
    <x v="0"/>
    <x v="0"/>
    <x v="0"/>
    <x v="3212"/>
    <x v="3219"/>
    <x v="1"/>
    <x v="46"/>
    <x v="0"/>
    <x v="6"/>
    <x v="8"/>
    <x v="2215"/>
    <x v="1"/>
    <x v="6"/>
    <x v="3219"/>
    <x v="3212"/>
  </r>
  <r>
    <x v="3220"/>
    <x v="3219"/>
    <x v="3218"/>
    <x v="36"/>
    <x v="2117"/>
    <x v="0"/>
    <x v="0"/>
    <x v="0"/>
    <x v="3213"/>
    <x v="3220"/>
    <x v="1"/>
    <x v="211"/>
    <x v="0"/>
    <x v="6"/>
    <x v="7"/>
    <x v="2216"/>
    <x v="1"/>
    <x v="6"/>
    <x v="3220"/>
    <x v="3213"/>
  </r>
  <r>
    <x v="3221"/>
    <x v="3220"/>
    <x v="3219"/>
    <x v="23"/>
    <x v="2118"/>
    <x v="0"/>
    <x v="1"/>
    <x v="1"/>
    <x v="3214"/>
    <x v="3221"/>
    <x v="1"/>
    <x v="116"/>
    <x v="0"/>
    <x v="6"/>
    <x v="33"/>
    <x v="247"/>
    <x v="1"/>
    <x v="6"/>
    <x v="3221"/>
    <x v="3214"/>
  </r>
  <r>
    <x v="3222"/>
    <x v="3221"/>
    <x v="3220"/>
    <x v="30"/>
    <x v="2119"/>
    <x v="0"/>
    <x v="0"/>
    <x v="0"/>
    <x v="3215"/>
    <x v="3222"/>
    <x v="1"/>
    <x v="87"/>
    <x v="0"/>
    <x v="6"/>
    <x v="105"/>
    <x v="2217"/>
    <x v="1"/>
    <x v="6"/>
    <x v="3222"/>
    <x v="3215"/>
  </r>
  <r>
    <x v="3223"/>
    <x v="3222"/>
    <x v="3221"/>
    <x v="379"/>
    <x v="2120"/>
    <x v="0"/>
    <x v="0"/>
    <x v="0"/>
    <x v="3216"/>
    <x v="3223"/>
    <x v="1"/>
    <x v="142"/>
    <x v="0"/>
    <x v="6"/>
    <x v="5"/>
    <x v="1145"/>
    <x v="1"/>
    <x v="6"/>
    <x v="3223"/>
    <x v="3216"/>
  </r>
  <r>
    <x v="3224"/>
    <x v="3223"/>
    <x v="3222"/>
    <x v="11"/>
    <x v="2121"/>
    <x v="0"/>
    <x v="0"/>
    <x v="0"/>
    <x v="3217"/>
    <x v="3224"/>
    <x v="1"/>
    <x v="499"/>
    <x v="0"/>
    <x v="6"/>
    <x v="21"/>
    <x v="2218"/>
    <x v="1"/>
    <x v="6"/>
    <x v="3224"/>
    <x v="3217"/>
  </r>
  <r>
    <x v="3225"/>
    <x v="3224"/>
    <x v="3223"/>
    <x v="13"/>
    <x v="2122"/>
    <x v="0"/>
    <x v="0"/>
    <x v="0"/>
    <x v="3218"/>
    <x v="3225"/>
    <x v="1"/>
    <x v="70"/>
    <x v="0"/>
    <x v="6"/>
    <x v="21"/>
    <x v="2219"/>
    <x v="1"/>
    <x v="6"/>
    <x v="3225"/>
    <x v="3218"/>
  </r>
  <r>
    <x v="3226"/>
    <x v="3225"/>
    <x v="3224"/>
    <x v="38"/>
    <x v="380"/>
    <x v="0"/>
    <x v="1"/>
    <x v="1"/>
    <x v="3219"/>
    <x v="3226"/>
    <x v="1"/>
    <x v="64"/>
    <x v="0"/>
    <x v="6"/>
    <x v="3"/>
    <x v="2220"/>
    <x v="1"/>
    <x v="6"/>
    <x v="3226"/>
    <x v="3219"/>
  </r>
  <r>
    <x v="3227"/>
    <x v="3226"/>
    <x v="3225"/>
    <x v="38"/>
    <x v="646"/>
    <x v="0"/>
    <x v="1"/>
    <x v="1"/>
    <x v="3220"/>
    <x v="3227"/>
    <x v="0"/>
    <x v="209"/>
    <x v="0"/>
    <x v="6"/>
    <x v="105"/>
    <x v="73"/>
    <x v="1"/>
    <x v="6"/>
    <x v="3227"/>
    <x v="3220"/>
  </r>
  <r>
    <x v="3228"/>
    <x v="3227"/>
    <x v="3226"/>
    <x v="39"/>
    <x v="2123"/>
    <x v="0"/>
    <x v="0"/>
    <x v="0"/>
    <x v="3221"/>
    <x v="3228"/>
    <x v="1"/>
    <x v="77"/>
    <x v="0"/>
    <x v="6"/>
    <x v="21"/>
    <x v="2221"/>
    <x v="1"/>
    <x v="6"/>
    <x v="3228"/>
    <x v="3221"/>
  </r>
  <r>
    <x v="3229"/>
    <x v="3228"/>
    <x v="3227"/>
    <x v="22"/>
    <x v="2124"/>
    <x v="0"/>
    <x v="0"/>
    <x v="0"/>
    <x v="3222"/>
    <x v="3229"/>
    <x v="1"/>
    <x v="91"/>
    <x v="0"/>
    <x v="6"/>
    <x v="29"/>
    <x v="1345"/>
    <x v="1"/>
    <x v="6"/>
    <x v="3229"/>
    <x v="3222"/>
  </r>
  <r>
    <x v="3230"/>
    <x v="3229"/>
    <x v="3228"/>
    <x v="27"/>
    <x v="2125"/>
    <x v="0"/>
    <x v="0"/>
    <x v="0"/>
    <x v="341"/>
    <x v="3230"/>
    <x v="1"/>
    <x v="77"/>
    <x v="0"/>
    <x v="6"/>
    <x v="5"/>
    <x v="2222"/>
    <x v="1"/>
    <x v="6"/>
    <x v="3230"/>
    <x v="341"/>
  </r>
  <r>
    <x v="3231"/>
    <x v="3230"/>
    <x v="3229"/>
    <x v="28"/>
    <x v="2126"/>
    <x v="0"/>
    <x v="0"/>
    <x v="0"/>
    <x v="3223"/>
    <x v="3231"/>
    <x v="0"/>
    <x v="33"/>
    <x v="0"/>
    <x v="6"/>
    <x v="164"/>
    <x v="400"/>
    <x v="1"/>
    <x v="6"/>
    <x v="3231"/>
    <x v="3223"/>
  </r>
  <r>
    <x v="3232"/>
    <x v="3231"/>
    <x v="3230"/>
    <x v="28"/>
    <x v="2127"/>
    <x v="0"/>
    <x v="0"/>
    <x v="0"/>
    <x v="3224"/>
    <x v="3232"/>
    <x v="1"/>
    <x v="55"/>
    <x v="0"/>
    <x v="6"/>
    <x v="26"/>
    <x v="2223"/>
    <x v="1"/>
    <x v="6"/>
    <x v="3232"/>
    <x v="3224"/>
  </r>
  <r>
    <x v="3233"/>
    <x v="3232"/>
    <x v="3231"/>
    <x v="10"/>
    <x v="2128"/>
    <x v="0"/>
    <x v="0"/>
    <x v="0"/>
    <x v="3225"/>
    <x v="3233"/>
    <x v="0"/>
    <x v="42"/>
    <x v="0"/>
    <x v="6"/>
    <x v="17"/>
    <x v="2224"/>
    <x v="1"/>
    <x v="6"/>
    <x v="3233"/>
    <x v="3225"/>
  </r>
  <r>
    <x v="3234"/>
    <x v="3233"/>
    <x v="3232"/>
    <x v="23"/>
    <x v="2129"/>
    <x v="0"/>
    <x v="1"/>
    <x v="1"/>
    <x v="3226"/>
    <x v="3234"/>
    <x v="0"/>
    <x v="248"/>
    <x v="0"/>
    <x v="6"/>
    <x v="8"/>
    <x v="2225"/>
    <x v="1"/>
    <x v="6"/>
    <x v="3234"/>
    <x v="3226"/>
  </r>
  <r>
    <x v="3235"/>
    <x v="3234"/>
    <x v="3233"/>
    <x v="36"/>
    <x v="2130"/>
    <x v="0"/>
    <x v="0"/>
    <x v="0"/>
    <x v="3227"/>
    <x v="3235"/>
    <x v="1"/>
    <x v="331"/>
    <x v="0"/>
    <x v="6"/>
    <x v="33"/>
    <x v="2207"/>
    <x v="1"/>
    <x v="6"/>
    <x v="3235"/>
    <x v="3227"/>
  </r>
  <r>
    <x v="3236"/>
    <x v="3235"/>
    <x v="3234"/>
    <x v="22"/>
    <x v="2131"/>
    <x v="0"/>
    <x v="0"/>
    <x v="0"/>
    <x v="3228"/>
    <x v="3236"/>
    <x v="0"/>
    <x v="238"/>
    <x v="0"/>
    <x v="6"/>
    <x v="7"/>
    <x v="2226"/>
    <x v="1"/>
    <x v="6"/>
    <x v="3236"/>
    <x v="3228"/>
  </r>
  <r>
    <x v="3237"/>
    <x v="3236"/>
    <x v="3235"/>
    <x v="19"/>
    <x v="2132"/>
    <x v="0"/>
    <x v="0"/>
    <x v="0"/>
    <x v="3229"/>
    <x v="3237"/>
    <x v="1"/>
    <x v="314"/>
    <x v="0"/>
    <x v="6"/>
    <x v="7"/>
    <x v="2227"/>
    <x v="1"/>
    <x v="6"/>
    <x v="3237"/>
    <x v="3229"/>
  </r>
  <r>
    <x v="3238"/>
    <x v="3237"/>
    <x v="3236"/>
    <x v="70"/>
    <x v="2133"/>
    <x v="0"/>
    <x v="1"/>
    <x v="1"/>
    <x v="3230"/>
    <x v="3238"/>
    <x v="1"/>
    <x v="1"/>
    <x v="0"/>
    <x v="6"/>
    <x v="20"/>
    <x v="1952"/>
    <x v="1"/>
    <x v="6"/>
    <x v="3238"/>
    <x v="3230"/>
  </r>
  <r>
    <x v="3239"/>
    <x v="3238"/>
    <x v="3237"/>
    <x v="400"/>
    <x v="2134"/>
    <x v="0"/>
    <x v="1"/>
    <x v="1"/>
    <x v="3231"/>
    <x v="3239"/>
    <x v="1"/>
    <x v="201"/>
    <x v="0"/>
    <x v="6"/>
    <x v="6"/>
    <x v="2228"/>
    <x v="1"/>
    <x v="6"/>
    <x v="3239"/>
    <x v="3231"/>
  </r>
  <r>
    <x v="3240"/>
    <x v="3239"/>
    <x v="3238"/>
    <x v="9"/>
    <x v="481"/>
    <x v="0"/>
    <x v="1"/>
    <x v="1"/>
    <x v="3232"/>
    <x v="3240"/>
    <x v="0"/>
    <x v="69"/>
    <x v="0"/>
    <x v="6"/>
    <x v="7"/>
    <x v="2229"/>
    <x v="1"/>
    <x v="6"/>
    <x v="3240"/>
    <x v="3232"/>
  </r>
  <r>
    <x v="3241"/>
    <x v="3240"/>
    <x v="3239"/>
    <x v="0"/>
    <x v="2135"/>
    <x v="0"/>
    <x v="0"/>
    <x v="0"/>
    <x v="3233"/>
    <x v="3241"/>
    <x v="1"/>
    <x v="157"/>
    <x v="0"/>
    <x v="6"/>
    <x v="41"/>
    <x v="2230"/>
    <x v="1"/>
    <x v="6"/>
    <x v="3241"/>
    <x v="3233"/>
  </r>
  <r>
    <x v="3242"/>
    <x v="3241"/>
    <x v="3240"/>
    <x v="3"/>
    <x v="2136"/>
    <x v="0"/>
    <x v="0"/>
    <x v="0"/>
    <x v="3234"/>
    <x v="3242"/>
    <x v="1"/>
    <x v="275"/>
    <x v="0"/>
    <x v="6"/>
    <x v="37"/>
    <x v="1622"/>
    <x v="1"/>
    <x v="6"/>
    <x v="3242"/>
    <x v="3234"/>
  </r>
  <r>
    <x v="3243"/>
    <x v="3242"/>
    <x v="3241"/>
    <x v="6"/>
    <x v="2137"/>
    <x v="0"/>
    <x v="0"/>
    <x v="0"/>
    <x v="3235"/>
    <x v="3243"/>
    <x v="1"/>
    <x v="26"/>
    <x v="0"/>
    <x v="6"/>
    <x v="33"/>
    <x v="2231"/>
    <x v="1"/>
    <x v="6"/>
    <x v="3243"/>
    <x v="3235"/>
  </r>
  <r>
    <x v="3244"/>
    <x v="3243"/>
    <x v="3242"/>
    <x v="183"/>
    <x v="2138"/>
    <x v="0"/>
    <x v="1"/>
    <x v="1"/>
    <x v="3236"/>
    <x v="3244"/>
    <x v="0"/>
    <x v="50"/>
    <x v="0"/>
    <x v="6"/>
    <x v="33"/>
    <x v="2232"/>
    <x v="1"/>
    <x v="6"/>
    <x v="3244"/>
    <x v="3236"/>
  </r>
  <r>
    <x v="3245"/>
    <x v="3244"/>
    <x v="3243"/>
    <x v="223"/>
    <x v="2139"/>
    <x v="0"/>
    <x v="0"/>
    <x v="0"/>
    <x v="3237"/>
    <x v="3245"/>
    <x v="0"/>
    <x v="500"/>
    <x v="0"/>
    <x v="6"/>
    <x v="3"/>
    <x v="2233"/>
    <x v="1"/>
    <x v="6"/>
    <x v="3245"/>
    <x v="3237"/>
  </r>
  <r>
    <x v="3246"/>
    <x v="3245"/>
    <x v="3244"/>
    <x v="3"/>
    <x v="2140"/>
    <x v="0"/>
    <x v="0"/>
    <x v="0"/>
    <x v="3238"/>
    <x v="3246"/>
    <x v="1"/>
    <x v="189"/>
    <x v="0"/>
    <x v="6"/>
    <x v="38"/>
    <x v="1916"/>
    <x v="1"/>
    <x v="6"/>
    <x v="3246"/>
    <x v="3238"/>
  </r>
  <r>
    <x v="3247"/>
    <x v="3246"/>
    <x v="3245"/>
    <x v="30"/>
    <x v="2141"/>
    <x v="0"/>
    <x v="1"/>
    <x v="1"/>
    <x v="3239"/>
    <x v="3247"/>
    <x v="1"/>
    <x v="7"/>
    <x v="0"/>
    <x v="6"/>
    <x v="6"/>
    <x v="2234"/>
    <x v="1"/>
    <x v="6"/>
    <x v="3247"/>
    <x v="3239"/>
  </r>
  <r>
    <x v="3248"/>
    <x v="3247"/>
    <x v="3246"/>
    <x v="14"/>
    <x v="2142"/>
    <x v="0"/>
    <x v="0"/>
    <x v="0"/>
    <x v="3240"/>
    <x v="3248"/>
    <x v="1"/>
    <x v="452"/>
    <x v="0"/>
    <x v="6"/>
    <x v="7"/>
    <x v="2235"/>
    <x v="1"/>
    <x v="6"/>
    <x v="3248"/>
    <x v="3240"/>
  </r>
  <r>
    <x v="3249"/>
    <x v="3248"/>
    <x v="3247"/>
    <x v="62"/>
    <x v="2143"/>
    <x v="0"/>
    <x v="0"/>
    <x v="0"/>
    <x v="3241"/>
    <x v="3249"/>
    <x v="1"/>
    <x v="106"/>
    <x v="0"/>
    <x v="6"/>
    <x v="2"/>
    <x v="2236"/>
    <x v="1"/>
    <x v="6"/>
    <x v="3249"/>
    <x v="3241"/>
  </r>
  <r>
    <x v="3250"/>
    <x v="3249"/>
    <x v="3248"/>
    <x v="31"/>
    <x v="2144"/>
    <x v="0"/>
    <x v="0"/>
    <x v="0"/>
    <x v="3242"/>
    <x v="3250"/>
    <x v="1"/>
    <x v="496"/>
    <x v="0"/>
    <x v="6"/>
    <x v="21"/>
    <x v="2237"/>
    <x v="1"/>
    <x v="6"/>
    <x v="3250"/>
    <x v="3242"/>
  </r>
  <r>
    <x v="3251"/>
    <x v="3250"/>
    <x v="3249"/>
    <x v="15"/>
    <x v="1451"/>
    <x v="0"/>
    <x v="0"/>
    <x v="0"/>
    <x v="3243"/>
    <x v="3251"/>
    <x v="1"/>
    <x v="9"/>
    <x v="0"/>
    <x v="6"/>
    <x v="38"/>
    <x v="2238"/>
    <x v="1"/>
    <x v="6"/>
    <x v="3251"/>
    <x v="3243"/>
  </r>
  <r>
    <x v="3252"/>
    <x v="3251"/>
    <x v="3250"/>
    <x v="268"/>
    <x v="2145"/>
    <x v="0"/>
    <x v="1"/>
    <x v="1"/>
    <x v="3244"/>
    <x v="3252"/>
    <x v="1"/>
    <x v="133"/>
    <x v="0"/>
    <x v="6"/>
    <x v="30"/>
    <x v="1506"/>
    <x v="1"/>
    <x v="6"/>
    <x v="3252"/>
    <x v="3244"/>
  </r>
  <r>
    <x v="3253"/>
    <x v="3252"/>
    <x v="3251"/>
    <x v="22"/>
    <x v="2146"/>
    <x v="0"/>
    <x v="0"/>
    <x v="0"/>
    <x v="3245"/>
    <x v="3253"/>
    <x v="1"/>
    <x v="248"/>
    <x v="0"/>
    <x v="6"/>
    <x v="21"/>
    <x v="2239"/>
    <x v="1"/>
    <x v="6"/>
    <x v="3253"/>
    <x v="3245"/>
  </r>
  <r>
    <x v="3254"/>
    <x v="3253"/>
    <x v="3252"/>
    <x v="93"/>
    <x v="2147"/>
    <x v="0"/>
    <x v="1"/>
    <x v="1"/>
    <x v="3246"/>
    <x v="3254"/>
    <x v="1"/>
    <x v="153"/>
    <x v="0"/>
    <x v="6"/>
    <x v="7"/>
    <x v="2240"/>
    <x v="1"/>
    <x v="6"/>
    <x v="3254"/>
    <x v="3246"/>
  </r>
  <r>
    <x v="3255"/>
    <x v="3254"/>
    <x v="3253"/>
    <x v="43"/>
    <x v="2"/>
    <x v="0"/>
    <x v="1"/>
    <x v="1"/>
    <x v="3247"/>
    <x v="3255"/>
    <x v="1"/>
    <x v="59"/>
    <x v="0"/>
    <x v="6"/>
    <x v="215"/>
    <x v="2241"/>
    <x v="1"/>
    <x v="6"/>
    <x v="3255"/>
    <x v="3247"/>
  </r>
  <r>
    <x v="3256"/>
    <x v="3255"/>
    <x v="3254"/>
    <x v="3"/>
    <x v="2148"/>
    <x v="0"/>
    <x v="0"/>
    <x v="0"/>
    <x v="3248"/>
    <x v="3256"/>
    <x v="1"/>
    <x v="282"/>
    <x v="0"/>
    <x v="6"/>
    <x v="30"/>
    <x v="1900"/>
    <x v="1"/>
    <x v="6"/>
    <x v="3256"/>
    <x v="3248"/>
  </r>
  <r>
    <x v="3257"/>
    <x v="3256"/>
    <x v="3255"/>
    <x v="13"/>
    <x v="2149"/>
    <x v="0"/>
    <x v="1"/>
    <x v="1"/>
    <x v="3249"/>
    <x v="3257"/>
    <x v="0"/>
    <x v="14"/>
    <x v="0"/>
    <x v="6"/>
    <x v="6"/>
    <x v="1169"/>
    <x v="1"/>
    <x v="6"/>
    <x v="3257"/>
    <x v="3249"/>
  </r>
  <r>
    <x v="3258"/>
    <x v="3257"/>
    <x v="3256"/>
    <x v="39"/>
    <x v="2150"/>
    <x v="0"/>
    <x v="0"/>
    <x v="0"/>
    <x v="3250"/>
    <x v="3258"/>
    <x v="1"/>
    <x v="11"/>
    <x v="0"/>
    <x v="6"/>
    <x v="2"/>
    <x v="2242"/>
    <x v="1"/>
    <x v="6"/>
    <x v="3258"/>
    <x v="3250"/>
  </r>
  <r>
    <x v="3259"/>
    <x v="3258"/>
    <x v="3257"/>
    <x v="165"/>
    <x v="2151"/>
    <x v="0"/>
    <x v="0"/>
    <x v="0"/>
    <x v="3251"/>
    <x v="3259"/>
    <x v="1"/>
    <x v="174"/>
    <x v="0"/>
    <x v="6"/>
    <x v="6"/>
    <x v="2243"/>
    <x v="1"/>
    <x v="6"/>
    <x v="3259"/>
    <x v="3251"/>
  </r>
  <r>
    <x v="3260"/>
    <x v="3259"/>
    <x v="3258"/>
    <x v="10"/>
    <x v="2152"/>
    <x v="0"/>
    <x v="0"/>
    <x v="0"/>
    <x v="3252"/>
    <x v="3260"/>
    <x v="1"/>
    <x v="196"/>
    <x v="0"/>
    <x v="6"/>
    <x v="15"/>
    <x v="2244"/>
    <x v="1"/>
    <x v="6"/>
    <x v="3260"/>
    <x v="3252"/>
  </r>
  <r>
    <x v="3261"/>
    <x v="3260"/>
    <x v="3259"/>
    <x v="126"/>
    <x v="2153"/>
    <x v="0"/>
    <x v="0"/>
    <x v="0"/>
    <x v="3253"/>
    <x v="3261"/>
    <x v="1"/>
    <x v="72"/>
    <x v="0"/>
    <x v="6"/>
    <x v="8"/>
    <x v="2245"/>
    <x v="1"/>
    <x v="6"/>
    <x v="3261"/>
    <x v="3253"/>
  </r>
  <r>
    <x v="3262"/>
    <x v="3261"/>
    <x v="3260"/>
    <x v="401"/>
    <x v="2154"/>
    <x v="0"/>
    <x v="0"/>
    <x v="0"/>
    <x v="3254"/>
    <x v="3262"/>
    <x v="1"/>
    <x v="179"/>
    <x v="0"/>
    <x v="6"/>
    <x v="33"/>
    <x v="2246"/>
    <x v="1"/>
    <x v="6"/>
    <x v="3262"/>
    <x v="3254"/>
  </r>
  <r>
    <x v="3263"/>
    <x v="3262"/>
    <x v="3261"/>
    <x v="30"/>
    <x v="2155"/>
    <x v="0"/>
    <x v="0"/>
    <x v="0"/>
    <x v="3255"/>
    <x v="3263"/>
    <x v="1"/>
    <x v="32"/>
    <x v="0"/>
    <x v="6"/>
    <x v="20"/>
    <x v="2247"/>
    <x v="1"/>
    <x v="6"/>
    <x v="3263"/>
    <x v="3255"/>
  </r>
  <r>
    <x v="3264"/>
    <x v="3263"/>
    <x v="3262"/>
    <x v="30"/>
    <x v="2156"/>
    <x v="0"/>
    <x v="0"/>
    <x v="0"/>
    <x v="3256"/>
    <x v="3264"/>
    <x v="1"/>
    <x v="72"/>
    <x v="0"/>
    <x v="6"/>
    <x v="33"/>
    <x v="2248"/>
    <x v="1"/>
    <x v="6"/>
    <x v="3264"/>
    <x v="3256"/>
  </r>
  <r>
    <x v="3265"/>
    <x v="3264"/>
    <x v="3263"/>
    <x v="200"/>
    <x v="2157"/>
    <x v="0"/>
    <x v="17"/>
    <x v="3"/>
    <x v="3257"/>
    <x v="3265"/>
    <x v="1"/>
    <x v="287"/>
    <x v="0"/>
    <x v="6"/>
    <x v="344"/>
    <x v="2249"/>
    <x v="1"/>
    <x v="6"/>
    <x v="3265"/>
    <x v="3257"/>
  </r>
  <r>
    <x v="3266"/>
    <x v="3265"/>
    <x v="3264"/>
    <x v="12"/>
    <x v="2158"/>
    <x v="0"/>
    <x v="0"/>
    <x v="0"/>
    <x v="3258"/>
    <x v="3266"/>
    <x v="1"/>
    <x v="430"/>
    <x v="0"/>
    <x v="6"/>
    <x v="26"/>
    <x v="1042"/>
    <x v="1"/>
    <x v="6"/>
    <x v="3266"/>
    <x v="3258"/>
  </r>
  <r>
    <x v="3267"/>
    <x v="3266"/>
    <x v="3265"/>
    <x v="36"/>
    <x v="2159"/>
    <x v="0"/>
    <x v="0"/>
    <x v="0"/>
    <x v="3259"/>
    <x v="3267"/>
    <x v="1"/>
    <x v="449"/>
    <x v="0"/>
    <x v="6"/>
    <x v="21"/>
    <x v="2250"/>
    <x v="1"/>
    <x v="6"/>
    <x v="3267"/>
    <x v="3259"/>
  </r>
  <r>
    <x v="3268"/>
    <x v="3267"/>
    <x v="3266"/>
    <x v="13"/>
    <x v="1904"/>
    <x v="0"/>
    <x v="0"/>
    <x v="0"/>
    <x v="3260"/>
    <x v="3268"/>
    <x v="1"/>
    <x v="288"/>
    <x v="0"/>
    <x v="6"/>
    <x v="30"/>
    <x v="2251"/>
    <x v="1"/>
    <x v="6"/>
    <x v="3268"/>
    <x v="3260"/>
  </r>
  <r>
    <x v="3269"/>
    <x v="3268"/>
    <x v="3267"/>
    <x v="6"/>
    <x v="2160"/>
    <x v="0"/>
    <x v="1"/>
    <x v="1"/>
    <x v="3261"/>
    <x v="3269"/>
    <x v="1"/>
    <x v="16"/>
    <x v="0"/>
    <x v="6"/>
    <x v="21"/>
    <x v="2252"/>
    <x v="1"/>
    <x v="6"/>
    <x v="3269"/>
    <x v="3261"/>
  </r>
  <r>
    <x v="3270"/>
    <x v="3269"/>
    <x v="3268"/>
    <x v="40"/>
    <x v="390"/>
    <x v="0"/>
    <x v="1"/>
    <x v="1"/>
    <x v="3262"/>
    <x v="3270"/>
    <x v="1"/>
    <x v="209"/>
    <x v="0"/>
    <x v="6"/>
    <x v="21"/>
    <x v="2253"/>
    <x v="1"/>
    <x v="6"/>
    <x v="3270"/>
    <x v="3262"/>
  </r>
  <r>
    <x v="3271"/>
    <x v="3270"/>
    <x v="3269"/>
    <x v="15"/>
    <x v="2161"/>
    <x v="0"/>
    <x v="1"/>
    <x v="1"/>
    <x v="3263"/>
    <x v="3271"/>
    <x v="1"/>
    <x v="13"/>
    <x v="0"/>
    <x v="6"/>
    <x v="22"/>
    <x v="2254"/>
    <x v="1"/>
    <x v="6"/>
    <x v="3271"/>
    <x v="3263"/>
  </r>
  <r>
    <x v="3272"/>
    <x v="3271"/>
    <x v="3270"/>
    <x v="3"/>
    <x v="2162"/>
    <x v="0"/>
    <x v="0"/>
    <x v="0"/>
    <x v="3264"/>
    <x v="3272"/>
    <x v="1"/>
    <x v="108"/>
    <x v="0"/>
    <x v="6"/>
    <x v="224"/>
    <x v="2255"/>
    <x v="1"/>
    <x v="6"/>
    <x v="3272"/>
    <x v="3264"/>
  </r>
  <r>
    <x v="3273"/>
    <x v="3272"/>
    <x v="3271"/>
    <x v="23"/>
    <x v="2163"/>
    <x v="0"/>
    <x v="0"/>
    <x v="0"/>
    <x v="3265"/>
    <x v="3273"/>
    <x v="1"/>
    <x v="64"/>
    <x v="0"/>
    <x v="6"/>
    <x v="13"/>
    <x v="2256"/>
    <x v="1"/>
    <x v="6"/>
    <x v="3273"/>
    <x v="3265"/>
  </r>
  <r>
    <x v="3274"/>
    <x v="3273"/>
    <x v="3272"/>
    <x v="289"/>
    <x v="2164"/>
    <x v="0"/>
    <x v="0"/>
    <x v="0"/>
    <x v="3266"/>
    <x v="3274"/>
    <x v="1"/>
    <x v="172"/>
    <x v="0"/>
    <x v="6"/>
    <x v="7"/>
    <x v="2257"/>
    <x v="1"/>
    <x v="6"/>
    <x v="3274"/>
    <x v="3266"/>
  </r>
  <r>
    <x v="3275"/>
    <x v="3274"/>
    <x v="3273"/>
    <x v="40"/>
    <x v="2165"/>
    <x v="0"/>
    <x v="0"/>
    <x v="0"/>
    <x v="3267"/>
    <x v="3275"/>
    <x v="1"/>
    <x v="8"/>
    <x v="0"/>
    <x v="6"/>
    <x v="8"/>
    <x v="2258"/>
    <x v="1"/>
    <x v="6"/>
    <x v="3275"/>
    <x v="3267"/>
  </r>
  <r>
    <x v="3276"/>
    <x v="3275"/>
    <x v="3274"/>
    <x v="37"/>
    <x v="2166"/>
    <x v="0"/>
    <x v="5"/>
    <x v="5"/>
    <x v="3268"/>
    <x v="3276"/>
    <x v="1"/>
    <x v="61"/>
    <x v="0"/>
    <x v="6"/>
    <x v="16"/>
    <x v="2259"/>
    <x v="1"/>
    <x v="6"/>
    <x v="3276"/>
    <x v="3268"/>
  </r>
  <r>
    <x v="3277"/>
    <x v="3276"/>
    <x v="3275"/>
    <x v="10"/>
    <x v="2167"/>
    <x v="0"/>
    <x v="1"/>
    <x v="1"/>
    <x v="3269"/>
    <x v="3277"/>
    <x v="1"/>
    <x v="61"/>
    <x v="0"/>
    <x v="6"/>
    <x v="15"/>
    <x v="2260"/>
    <x v="1"/>
    <x v="6"/>
    <x v="3277"/>
    <x v="3269"/>
  </r>
  <r>
    <x v="3278"/>
    <x v="3277"/>
    <x v="3276"/>
    <x v="30"/>
    <x v="1745"/>
    <x v="0"/>
    <x v="1"/>
    <x v="1"/>
    <x v="3270"/>
    <x v="3278"/>
    <x v="1"/>
    <x v="69"/>
    <x v="0"/>
    <x v="6"/>
    <x v="33"/>
    <x v="2261"/>
    <x v="1"/>
    <x v="6"/>
    <x v="3278"/>
    <x v="3270"/>
  </r>
  <r>
    <x v="3279"/>
    <x v="3278"/>
    <x v="3277"/>
    <x v="238"/>
    <x v="2168"/>
    <x v="0"/>
    <x v="0"/>
    <x v="0"/>
    <x v="3271"/>
    <x v="3279"/>
    <x v="0"/>
    <x v="287"/>
    <x v="0"/>
    <x v="6"/>
    <x v="35"/>
    <x v="2262"/>
    <x v="1"/>
    <x v="6"/>
    <x v="3279"/>
    <x v="3271"/>
  </r>
  <r>
    <x v="3280"/>
    <x v="3279"/>
    <x v="3278"/>
    <x v="13"/>
    <x v="2169"/>
    <x v="0"/>
    <x v="0"/>
    <x v="0"/>
    <x v="3272"/>
    <x v="3280"/>
    <x v="0"/>
    <x v="209"/>
    <x v="0"/>
    <x v="6"/>
    <x v="33"/>
    <x v="2263"/>
    <x v="1"/>
    <x v="6"/>
    <x v="3280"/>
    <x v="3272"/>
  </r>
  <r>
    <x v="3281"/>
    <x v="3280"/>
    <x v="3279"/>
    <x v="10"/>
    <x v="599"/>
    <x v="0"/>
    <x v="0"/>
    <x v="0"/>
    <x v="3273"/>
    <x v="3281"/>
    <x v="0"/>
    <x v="5"/>
    <x v="0"/>
    <x v="6"/>
    <x v="108"/>
    <x v="2264"/>
    <x v="1"/>
    <x v="6"/>
    <x v="3281"/>
    <x v="3273"/>
  </r>
  <r>
    <x v="3282"/>
    <x v="3281"/>
    <x v="3280"/>
    <x v="310"/>
    <x v="2170"/>
    <x v="0"/>
    <x v="0"/>
    <x v="0"/>
    <x v="3274"/>
    <x v="3282"/>
    <x v="0"/>
    <x v="186"/>
    <x v="0"/>
    <x v="6"/>
    <x v="33"/>
    <x v="2265"/>
    <x v="1"/>
    <x v="6"/>
    <x v="3282"/>
    <x v="3274"/>
  </r>
  <r>
    <x v="3283"/>
    <x v="3282"/>
    <x v="3281"/>
    <x v="134"/>
    <x v="2171"/>
    <x v="0"/>
    <x v="1"/>
    <x v="1"/>
    <x v="3275"/>
    <x v="3283"/>
    <x v="0"/>
    <x v="5"/>
    <x v="0"/>
    <x v="6"/>
    <x v="2"/>
    <x v="2266"/>
    <x v="1"/>
    <x v="6"/>
    <x v="3283"/>
    <x v="3275"/>
  </r>
  <r>
    <x v="3284"/>
    <x v="3283"/>
    <x v="3282"/>
    <x v="9"/>
    <x v="2172"/>
    <x v="0"/>
    <x v="0"/>
    <x v="0"/>
    <x v="3276"/>
    <x v="3284"/>
    <x v="0"/>
    <x v="41"/>
    <x v="0"/>
    <x v="6"/>
    <x v="21"/>
    <x v="2267"/>
    <x v="1"/>
    <x v="6"/>
    <x v="3284"/>
    <x v="3276"/>
  </r>
  <r>
    <x v="3285"/>
    <x v="3284"/>
    <x v="3283"/>
    <x v="402"/>
    <x v="2173"/>
    <x v="0"/>
    <x v="0"/>
    <x v="0"/>
    <x v="3277"/>
    <x v="3285"/>
    <x v="0"/>
    <x v="75"/>
    <x v="0"/>
    <x v="6"/>
    <x v="20"/>
    <x v="2268"/>
    <x v="1"/>
    <x v="6"/>
    <x v="3285"/>
    <x v="3277"/>
  </r>
  <r>
    <x v="3286"/>
    <x v="3285"/>
    <x v="3284"/>
    <x v="36"/>
    <x v="2174"/>
    <x v="0"/>
    <x v="0"/>
    <x v="0"/>
    <x v="3278"/>
    <x v="3286"/>
    <x v="0"/>
    <x v="259"/>
    <x v="0"/>
    <x v="6"/>
    <x v="21"/>
    <x v="2269"/>
    <x v="1"/>
    <x v="6"/>
    <x v="3286"/>
    <x v="3278"/>
  </r>
  <r>
    <x v="3287"/>
    <x v="3286"/>
    <x v="3285"/>
    <x v="30"/>
    <x v="911"/>
    <x v="0"/>
    <x v="5"/>
    <x v="5"/>
    <x v="3279"/>
    <x v="3287"/>
    <x v="0"/>
    <x v="69"/>
    <x v="0"/>
    <x v="6"/>
    <x v="8"/>
    <x v="2270"/>
    <x v="1"/>
    <x v="6"/>
    <x v="3287"/>
    <x v="3279"/>
  </r>
  <r>
    <x v="3288"/>
    <x v="3287"/>
    <x v="3286"/>
    <x v="3"/>
    <x v="2175"/>
    <x v="0"/>
    <x v="1"/>
    <x v="1"/>
    <x v="3280"/>
    <x v="3288"/>
    <x v="0"/>
    <x v="447"/>
    <x v="0"/>
    <x v="6"/>
    <x v="8"/>
    <x v="2271"/>
    <x v="1"/>
    <x v="6"/>
    <x v="3288"/>
    <x v="3280"/>
  </r>
  <r>
    <x v="3289"/>
    <x v="3288"/>
    <x v="3287"/>
    <x v="2"/>
    <x v="2176"/>
    <x v="0"/>
    <x v="1"/>
    <x v="1"/>
    <x v="3281"/>
    <x v="3289"/>
    <x v="0"/>
    <x v="20"/>
    <x v="0"/>
    <x v="6"/>
    <x v="18"/>
    <x v="2272"/>
    <x v="1"/>
    <x v="6"/>
    <x v="3289"/>
    <x v="3281"/>
  </r>
  <r>
    <x v="3290"/>
    <x v="3289"/>
    <x v="3288"/>
    <x v="13"/>
    <x v="2177"/>
    <x v="0"/>
    <x v="1"/>
    <x v="1"/>
    <x v="3282"/>
    <x v="3290"/>
    <x v="0"/>
    <x v="250"/>
    <x v="0"/>
    <x v="6"/>
    <x v="10"/>
    <x v="2273"/>
    <x v="1"/>
    <x v="6"/>
    <x v="3290"/>
    <x v="3282"/>
  </r>
  <r>
    <x v="3291"/>
    <x v="3290"/>
    <x v="3289"/>
    <x v="2"/>
    <x v="365"/>
    <x v="0"/>
    <x v="0"/>
    <x v="0"/>
    <x v="3283"/>
    <x v="3291"/>
    <x v="0"/>
    <x v="25"/>
    <x v="0"/>
    <x v="6"/>
    <x v="35"/>
    <x v="2274"/>
    <x v="1"/>
    <x v="6"/>
    <x v="3291"/>
    <x v="3283"/>
  </r>
  <r>
    <x v="3292"/>
    <x v="3291"/>
    <x v="3290"/>
    <x v="403"/>
    <x v="683"/>
    <x v="0"/>
    <x v="1"/>
    <x v="1"/>
    <x v="3284"/>
    <x v="3292"/>
    <x v="0"/>
    <x v="41"/>
    <x v="0"/>
    <x v="6"/>
    <x v="359"/>
    <x v="2275"/>
    <x v="1"/>
    <x v="6"/>
    <x v="3292"/>
    <x v="3284"/>
  </r>
  <r>
    <x v="3293"/>
    <x v="3292"/>
    <x v="3291"/>
    <x v="37"/>
    <x v="2178"/>
    <x v="0"/>
    <x v="4"/>
    <x v="4"/>
    <x v="3285"/>
    <x v="3293"/>
    <x v="0"/>
    <x v="110"/>
    <x v="0"/>
    <x v="6"/>
    <x v="106"/>
    <x v="518"/>
    <x v="1"/>
    <x v="6"/>
    <x v="3293"/>
    <x v="3285"/>
  </r>
  <r>
    <x v="3294"/>
    <x v="3293"/>
    <x v="3292"/>
    <x v="20"/>
    <x v="2179"/>
    <x v="0"/>
    <x v="1"/>
    <x v="1"/>
    <x v="3286"/>
    <x v="3294"/>
    <x v="0"/>
    <x v="54"/>
    <x v="0"/>
    <x v="6"/>
    <x v="90"/>
    <x v="2276"/>
    <x v="1"/>
    <x v="6"/>
    <x v="3294"/>
    <x v="3286"/>
  </r>
  <r>
    <x v="3295"/>
    <x v="3294"/>
    <x v="3293"/>
    <x v="176"/>
    <x v="2180"/>
    <x v="0"/>
    <x v="1"/>
    <x v="1"/>
    <x v="3287"/>
    <x v="3295"/>
    <x v="0"/>
    <x v="74"/>
    <x v="0"/>
    <x v="6"/>
    <x v="33"/>
    <x v="1998"/>
    <x v="1"/>
    <x v="6"/>
    <x v="3295"/>
    <x v="3287"/>
  </r>
  <r>
    <x v="3296"/>
    <x v="3295"/>
    <x v="3294"/>
    <x v="15"/>
    <x v="2181"/>
    <x v="0"/>
    <x v="1"/>
    <x v="1"/>
    <x v="3288"/>
    <x v="3296"/>
    <x v="0"/>
    <x v="5"/>
    <x v="0"/>
    <x v="6"/>
    <x v="124"/>
    <x v="2277"/>
    <x v="1"/>
    <x v="6"/>
    <x v="3296"/>
    <x v="3288"/>
  </r>
  <r>
    <x v="3297"/>
    <x v="3296"/>
    <x v="3295"/>
    <x v="62"/>
    <x v="2182"/>
    <x v="0"/>
    <x v="1"/>
    <x v="1"/>
    <x v="3289"/>
    <x v="3297"/>
    <x v="0"/>
    <x v="34"/>
    <x v="0"/>
    <x v="6"/>
    <x v="8"/>
    <x v="2278"/>
    <x v="1"/>
    <x v="6"/>
    <x v="3297"/>
    <x v="3289"/>
  </r>
  <r>
    <x v="3298"/>
    <x v="3297"/>
    <x v="3296"/>
    <x v="3"/>
    <x v="2183"/>
    <x v="0"/>
    <x v="0"/>
    <x v="0"/>
    <x v="3290"/>
    <x v="3298"/>
    <x v="0"/>
    <x v="250"/>
    <x v="0"/>
    <x v="6"/>
    <x v="21"/>
    <x v="2279"/>
    <x v="1"/>
    <x v="6"/>
    <x v="3298"/>
    <x v="3290"/>
  </r>
  <r>
    <x v="3299"/>
    <x v="3298"/>
    <x v="3297"/>
    <x v="9"/>
    <x v="2184"/>
    <x v="0"/>
    <x v="0"/>
    <x v="0"/>
    <x v="3291"/>
    <x v="3299"/>
    <x v="0"/>
    <x v="287"/>
    <x v="0"/>
    <x v="6"/>
    <x v="31"/>
    <x v="2280"/>
    <x v="1"/>
    <x v="6"/>
    <x v="3299"/>
    <x v="3291"/>
  </r>
  <r>
    <x v="3300"/>
    <x v="3299"/>
    <x v="3298"/>
    <x v="9"/>
    <x v="1734"/>
    <x v="0"/>
    <x v="0"/>
    <x v="0"/>
    <x v="3292"/>
    <x v="3300"/>
    <x v="0"/>
    <x v="106"/>
    <x v="0"/>
    <x v="6"/>
    <x v="104"/>
    <x v="2281"/>
    <x v="1"/>
    <x v="6"/>
    <x v="3300"/>
    <x v="3292"/>
  </r>
  <r>
    <x v="3301"/>
    <x v="3300"/>
    <x v="3299"/>
    <x v="9"/>
    <x v="2185"/>
    <x v="0"/>
    <x v="0"/>
    <x v="0"/>
    <x v="3293"/>
    <x v="3301"/>
    <x v="0"/>
    <x v="16"/>
    <x v="0"/>
    <x v="6"/>
    <x v="18"/>
    <x v="699"/>
    <x v="1"/>
    <x v="6"/>
    <x v="3301"/>
    <x v="3293"/>
  </r>
  <r>
    <x v="3302"/>
    <x v="3301"/>
    <x v="3300"/>
    <x v="33"/>
    <x v="2186"/>
    <x v="0"/>
    <x v="3"/>
    <x v="3"/>
    <x v="3294"/>
    <x v="3302"/>
    <x v="0"/>
    <x v="133"/>
    <x v="0"/>
    <x v="6"/>
    <x v="33"/>
    <x v="2282"/>
    <x v="1"/>
    <x v="6"/>
    <x v="3302"/>
    <x v="3294"/>
  </r>
  <r>
    <x v="3303"/>
    <x v="3302"/>
    <x v="3301"/>
    <x v="40"/>
    <x v="2187"/>
    <x v="0"/>
    <x v="0"/>
    <x v="0"/>
    <x v="3295"/>
    <x v="3303"/>
    <x v="0"/>
    <x v="2"/>
    <x v="0"/>
    <x v="6"/>
    <x v="31"/>
    <x v="2283"/>
    <x v="1"/>
    <x v="6"/>
    <x v="3303"/>
    <x v="3295"/>
  </r>
  <r>
    <x v="3304"/>
    <x v="3303"/>
    <x v="3302"/>
    <x v="36"/>
    <x v="2188"/>
    <x v="0"/>
    <x v="0"/>
    <x v="0"/>
    <x v="3296"/>
    <x v="3304"/>
    <x v="0"/>
    <x v="489"/>
    <x v="0"/>
    <x v="6"/>
    <x v="2"/>
    <x v="2284"/>
    <x v="1"/>
    <x v="6"/>
    <x v="3304"/>
    <x v="3296"/>
  </r>
  <r>
    <x v="3305"/>
    <x v="3304"/>
    <x v="3303"/>
    <x v="23"/>
    <x v="2189"/>
    <x v="0"/>
    <x v="0"/>
    <x v="0"/>
    <x v="3297"/>
    <x v="3305"/>
    <x v="0"/>
    <x v="9"/>
    <x v="0"/>
    <x v="6"/>
    <x v="21"/>
    <x v="2285"/>
    <x v="1"/>
    <x v="6"/>
    <x v="3305"/>
    <x v="3297"/>
  </r>
  <r>
    <x v="3306"/>
    <x v="3305"/>
    <x v="3304"/>
    <x v="15"/>
    <x v="1310"/>
    <x v="0"/>
    <x v="0"/>
    <x v="0"/>
    <x v="3298"/>
    <x v="3306"/>
    <x v="0"/>
    <x v="241"/>
    <x v="0"/>
    <x v="6"/>
    <x v="215"/>
    <x v="2286"/>
    <x v="1"/>
    <x v="6"/>
    <x v="3306"/>
    <x v="3298"/>
  </r>
  <r>
    <x v="3307"/>
    <x v="3306"/>
    <x v="3305"/>
    <x v="28"/>
    <x v="2190"/>
    <x v="0"/>
    <x v="0"/>
    <x v="0"/>
    <x v="3299"/>
    <x v="3307"/>
    <x v="0"/>
    <x v="9"/>
    <x v="0"/>
    <x v="6"/>
    <x v="13"/>
    <x v="2287"/>
    <x v="1"/>
    <x v="6"/>
    <x v="3307"/>
    <x v="3299"/>
  </r>
  <r>
    <x v="3308"/>
    <x v="3307"/>
    <x v="3306"/>
    <x v="8"/>
    <x v="611"/>
    <x v="0"/>
    <x v="0"/>
    <x v="0"/>
    <x v="3300"/>
    <x v="3308"/>
    <x v="0"/>
    <x v="7"/>
    <x v="0"/>
    <x v="6"/>
    <x v="108"/>
    <x v="2288"/>
    <x v="1"/>
    <x v="6"/>
    <x v="3308"/>
    <x v="3300"/>
  </r>
  <r>
    <x v="3309"/>
    <x v="3308"/>
    <x v="3307"/>
    <x v="18"/>
    <x v="2191"/>
    <x v="0"/>
    <x v="1"/>
    <x v="1"/>
    <x v="3301"/>
    <x v="3309"/>
    <x v="0"/>
    <x v="162"/>
    <x v="0"/>
    <x v="6"/>
    <x v="175"/>
    <x v="656"/>
    <x v="1"/>
    <x v="6"/>
    <x v="3309"/>
    <x v="3301"/>
  </r>
  <r>
    <x v="3310"/>
    <x v="3309"/>
    <x v="3308"/>
    <x v="115"/>
    <x v="2192"/>
    <x v="0"/>
    <x v="0"/>
    <x v="0"/>
    <x v="3302"/>
    <x v="3310"/>
    <x v="0"/>
    <x v="162"/>
    <x v="0"/>
    <x v="6"/>
    <x v="8"/>
    <x v="2289"/>
    <x v="1"/>
    <x v="6"/>
    <x v="3310"/>
    <x v="3302"/>
  </r>
  <r>
    <x v="3311"/>
    <x v="3310"/>
    <x v="3309"/>
    <x v="30"/>
    <x v="406"/>
    <x v="0"/>
    <x v="0"/>
    <x v="0"/>
    <x v="3303"/>
    <x v="3311"/>
    <x v="0"/>
    <x v="43"/>
    <x v="0"/>
    <x v="6"/>
    <x v="5"/>
    <x v="2290"/>
    <x v="1"/>
    <x v="6"/>
    <x v="3311"/>
    <x v="3303"/>
  </r>
  <r>
    <x v="3312"/>
    <x v="3311"/>
    <x v="3310"/>
    <x v="30"/>
    <x v="1676"/>
    <x v="0"/>
    <x v="0"/>
    <x v="0"/>
    <x v="3304"/>
    <x v="3312"/>
    <x v="0"/>
    <x v="14"/>
    <x v="0"/>
    <x v="6"/>
    <x v="8"/>
    <x v="2253"/>
    <x v="1"/>
    <x v="6"/>
    <x v="3312"/>
    <x v="3304"/>
  </r>
  <r>
    <x v="3313"/>
    <x v="3312"/>
    <x v="3311"/>
    <x v="13"/>
    <x v="2193"/>
    <x v="0"/>
    <x v="0"/>
    <x v="0"/>
    <x v="3305"/>
    <x v="3313"/>
    <x v="0"/>
    <x v="60"/>
    <x v="0"/>
    <x v="6"/>
    <x v="31"/>
    <x v="2291"/>
    <x v="1"/>
    <x v="6"/>
    <x v="3313"/>
    <x v="3305"/>
  </r>
  <r>
    <x v="3314"/>
    <x v="3313"/>
    <x v="3312"/>
    <x v="134"/>
    <x v="472"/>
    <x v="0"/>
    <x v="1"/>
    <x v="1"/>
    <x v="3306"/>
    <x v="3314"/>
    <x v="0"/>
    <x v="6"/>
    <x v="0"/>
    <x v="6"/>
    <x v="185"/>
    <x v="2292"/>
    <x v="1"/>
    <x v="6"/>
    <x v="3314"/>
    <x v="3306"/>
  </r>
  <r>
    <x v="3315"/>
    <x v="3314"/>
    <x v="3313"/>
    <x v="23"/>
    <x v="2194"/>
    <x v="0"/>
    <x v="1"/>
    <x v="1"/>
    <x v="3307"/>
    <x v="3315"/>
    <x v="0"/>
    <x v="30"/>
    <x v="0"/>
    <x v="6"/>
    <x v="5"/>
    <x v="2293"/>
    <x v="1"/>
    <x v="6"/>
    <x v="3315"/>
    <x v="3307"/>
  </r>
  <r>
    <x v="3316"/>
    <x v="3315"/>
    <x v="3314"/>
    <x v="404"/>
    <x v="2195"/>
    <x v="0"/>
    <x v="0"/>
    <x v="0"/>
    <x v="3308"/>
    <x v="3316"/>
    <x v="0"/>
    <x v="207"/>
    <x v="0"/>
    <x v="6"/>
    <x v="8"/>
    <x v="2294"/>
    <x v="1"/>
    <x v="6"/>
    <x v="3316"/>
    <x v="3308"/>
  </r>
  <r>
    <x v="3317"/>
    <x v="3316"/>
    <x v="3315"/>
    <x v="405"/>
    <x v="2196"/>
    <x v="0"/>
    <x v="0"/>
    <x v="0"/>
    <x v="3309"/>
    <x v="3317"/>
    <x v="0"/>
    <x v="59"/>
    <x v="0"/>
    <x v="6"/>
    <x v="6"/>
    <x v="2295"/>
    <x v="1"/>
    <x v="6"/>
    <x v="3317"/>
    <x v="3309"/>
  </r>
  <r>
    <x v="3318"/>
    <x v="3317"/>
    <x v="3316"/>
    <x v="13"/>
    <x v="2197"/>
    <x v="0"/>
    <x v="5"/>
    <x v="5"/>
    <x v="3310"/>
    <x v="3318"/>
    <x v="0"/>
    <x v="58"/>
    <x v="0"/>
    <x v="6"/>
    <x v="9"/>
    <x v="2296"/>
    <x v="1"/>
    <x v="6"/>
    <x v="3318"/>
    <x v="3310"/>
  </r>
  <r>
    <x v="3319"/>
    <x v="3318"/>
    <x v="3317"/>
    <x v="2"/>
    <x v="2065"/>
    <x v="0"/>
    <x v="1"/>
    <x v="1"/>
    <x v="3311"/>
    <x v="3319"/>
    <x v="0"/>
    <x v="38"/>
    <x v="0"/>
    <x v="6"/>
    <x v="29"/>
    <x v="1178"/>
    <x v="1"/>
    <x v="6"/>
    <x v="3319"/>
    <x v="3311"/>
  </r>
  <r>
    <x v="3320"/>
    <x v="3319"/>
    <x v="3318"/>
    <x v="30"/>
    <x v="2198"/>
    <x v="0"/>
    <x v="0"/>
    <x v="0"/>
    <x v="3312"/>
    <x v="3320"/>
    <x v="0"/>
    <x v="44"/>
    <x v="0"/>
    <x v="6"/>
    <x v="7"/>
    <x v="2297"/>
    <x v="1"/>
    <x v="6"/>
    <x v="3320"/>
    <x v="3312"/>
  </r>
  <r>
    <x v="3321"/>
    <x v="3320"/>
    <x v="3319"/>
    <x v="2"/>
    <x v="2199"/>
    <x v="0"/>
    <x v="0"/>
    <x v="0"/>
    <x v="3313"/>
    <x v="3321"/>
    <x v="0"/>
    <x v="41"/>
    <x v="0"/>
    <x v="6"/>
    <x v="13"/>
    <x v="1245"/>
    <x v="1"/>
    <x v="6"/>
    <x v="3321"/>
    <x v="3313"/>
  </r>
  <r>
    <x v="3322"/>
    <x v="3321"/>
    <x v="3320"/>
    <x v="126"/>
    <x v="959"/>
    <x v="0"/>
    <x v="0"/>
    <x v="0"/>
    <x v="3314"/>
    <x v="3322"/>
    <x v="0"/>
    <x v="23"/>
    <x v="0"/>
    <x v="6"/>
    <x v="21"/>
    <x v="2298"/>
    <x v="1"/>
    <x v="6"/>
    <x v="3322"/>
    <x v="3314"/>
  </r>
  <r>
    <x v="3323"/>
    <x v="3322"/>
    <x v="3321"/>
    <x v="28"/>
    <x v="2200"/>
    <x v="0"/>
    <x v="1"/>
    <x v="1"/>
    <x v="3315"/>
    <x v="3323"/>
    <x v="0"/>
    <x v="72"/>
    <x v="0"/>
    <x v="6"/>
    <x v="9"/>
    <x v="2046"/>
    <x v="1"/>
    <x v="6"/>
    <x v="3323"/>
    <x v="3315"/>
  </r>
  <r>
    <x v="3324"/>
    <x v="3323"/>
    <x v="3322"/>
    <x v="15"/>
    <x v="2201"/>
    <x v="0"/>
    <x v="17"/>
    <x v="3"/>
    <x v="3316"/>
    <x v="3324"/>
    <x v="0"/>
    <x v="73"/>
    <x v="0"/>
    <x v="6"/>
    <x v="21"/>
    <x v="2299"/>
    <x v="1"/>
    <x v="6"/>
    <x v="3324"/>
    <x v="3316"/>
  </r>
  <r>
    <x v="3325"/>
    <x v="3324"/>
    <x v="3323"/>
    <x v="44"/>
    <x v="2202"/>
    <x v="0"/>
    <x v="1"/>
    <x v="1"/>
    <x v="3317"/>
    <x v="3325"/>
    <x v="0"/>
    <x v="41"/>
    <x v="0"/>
    <x v="6"/>
    <x v="40"/>
    <x v="179"/>
    <x v="1"/>
    <x v="6"/>
    <x v="3325"/>
    <x v="3317"/>
  </r>
  <r>
    <x v="3326"/>
    <x v="3325"/>
    <x v="3324"/>
    <x v="6"/>
    <x v="2203"/>
    <x v="0"/>
    <x v="0"/>
    <x v="0"/>
    <x v="3318"/>
    <x v="3326"/>
    <x v="0"/>
    <x v="7"/>
    <x v="0"/>
    <x v="6"/>
    <x v="7"/>
    <x v="2300"/>
    <x v="1"/>
    <x v="6"/>
    <x v="3326"/>
    <x v="3318"/>
  </r>
  <r>
    <x v="3327"/>
    <x v="3326"/>
    <x v="3325"/>
    <x v="134"/>
    <x v="1629"/>
    <x v="0"/>
    <x v="1"/>
    <x v="1"/>
    <x v="3319"/>
    <x v="3327"/>
    <x v="0"/>
    <x v="51"/>
    <x v="0"/>
    <x v="6"/>
    <x v="7"/>
    <x v="2301"/>
    <x v="1"/>
    <x v="6"/>
    <x v="3327"/>
    <x v="3319"/>
  </r>
  <r>
    <x v="3328"/>
    <x v="3327"/>
    <x v="3326"/>
    <x v="40"/>
    <x v="2204"/>
    <x v="0"/>
    <x v="0"/>
    <x v="0"/>
    <x v="3320"/>
    <x v="3328"/>
    <x v="0"/>
    <x v="82"/>
    <x v="0"/>
    <x v="6"/>
    <x v="91"/>
    <x v="2302"/>
    <x v="1"/>
    <x v="6"/>
    <x v="3328"/>
    <x v="3320"/>
  </r>
  <r>
    <x v="3329"/>
    <x v="3328"/>
    <x v="3327"/>
    <x v="28"/>
    <x v="2205"/>
    <x v="0"/>
    <x v="1"/>
    <x v="1"/>
    <x v="3321"/>
    <x v="3329"/>
    <x v="0"/>
    <x v="55"/>
    <x v="0"/>
    <x v="6"/>
    <x v="16"/>
    <x v="2303"/>
    <x v="1"/>
    <x v="6"/>
    <x v="3329"/>
    <x v="3321"/>
  </r>
  <r>
    <x v="3330"/>
    <x v="3329"/>
    <x v="3328"/>
    <x v="15"/>
    <x v="2206"/>
    <x v="0"/>
    <x v="1"/>
    <x v="1"/>
    <x v="3322"/>
    <x v="3330"/>
    <x v="0"/>
    <x v="50"/>
    <x v="0"/>
    <x v="6"/>
    <x v="6"/>
    <x v="2304"/>
    <x v="1"/>
    <x v="6"/>
    <x v="3330"/>
    <x v="3322"/>
  </r>
  <r>
    <x v="3331"/>
    <x v="3330"/>
    <x v="3329"/>
    <x v="10"/>
    <x v="538"/>
    <x v="0"/>
    <x v="0"/>
    <x v="0"/>
    <x v="3323"/>
    <x v="3331"/>
    <x v="0"/>
    <x v="71"/>
    <x v="0"/>
    <x v="6"/>
    <x v="2"/>
    <x v="2305"/>
    <x v="1"/>
    <x v="6"/>
    <x v="3331"/>
    <x v="3323"/>
  </r>
  <r>
    <x v="3332"/>
    <x v="3331"/>
    <x v="3330"/>
    <x v="12"/>
    <x v="44"/>
    <x v="0"/>
    <x v="0"/>
    <x v="0"/>
    <x v="3324"/>
    <x v="3332"/>
    <x v="0"/>
    <x v="183"/>
    <x v="0"/>
    <x v="6"/>
    <x v="8"/>
    <x v="2306"/>
    <x v="1"/>
    <x v="6"/>
    <x v="3332"/>
    <x v="3324"/>
  </r>
  <r>
    <x v="3333"/>
    <x v="3332"/>
    <x v="3331"/>
    <x v="8"/>
    <x v="2207"/>
    <x v="0"/>
    <x v="0"/>
    <x v="0"/>
    <x v="3325"/>
    <x v="3333"/>
    <x v="0"/>
    <x v="112"/>
    <x v="0"/>
    <x v="6"/>
    <x v="2"/>
    <x v="2307"/>
    <x v="1"/>
    <x v="6"/>
    <x v="3333"/>
    <x v="3325"/>
  </r>
  <r>
    <x v="3334"/>
    <x v="3333"/>
    <x v="3332"/>
    <x v="406"/>
    <x v="2208"/>
    <x v="0"/>
    <x v="0"/>
    <x v="0"/>
    <x v="3326"/>
    <x v="3334"/>
    <x v="0"/>
    <x v="67"/>
    <x v="0"/>
    <x v="6"/>
    <x v="86"/>
    <x v="2308"/>
    <x v="1"/>
    <x v="6"/>
    <x v="3334"/>
    <x v="3326"/>
  </r>
  <r>
    <x v="3335"/>
    <x v="3334"/>
    <x v="3333"/>
    <x v="10"/>
    <x v="2209"/>
    <x v="0"/>
    <x v="1"/>
    <x v="1"/>
    <x v="3327"/>
    <x v="3335"/>
    <x v="0"/>
    <x v="287"/>
    <x v="0"/>
    <x v="6"/>
    <x v="8"/>
    <x v="2309"/>
    <x v="1"/>
    <x v="6"/>
    <x v="3335"/>
    <x v="3327"/>
  </r>
  <r>
    <x v="3336"/>
    <x v="3335"/>
    <x v="3334"/>
    <x v="49"/>
    <x v="156"/>
    <x v="0"/>
    <x v="1"/>
    <x v="1"/>
    <x v="3328"/>
    <x v="3336"/>
    <x v="0"/>
    <x v="82"/>
    <x v="0"/>
    <x v="6"/>
    <x v="8"/>
    <x v="1769"/>
    <x v="1"/>
    <x v="6"/>
    <x v="3336"/>
    <x v="3328"/>
  </r>
  <r>
    <x v="3337"/>
    <x v="3336"/>
    <x v="3335"/>
    <x v="30"/>
    <x v="2210"/>
    <x v="0"/>
    <x v="1"/>
    <x v="1"/>
    <x v="3329"/>
    <x v="3337"/>
    <x v="0"/>
    <x v="69"/>
    <x v="0"/>
    <x v="6"/>
    <x v="5"/>
    <x v="2310"/>
    <x v="1"/>
    <x v="6"/>
    <x v="3337"/>
    <x v="3329"/>
  </r>
  <r>
    <x v="3338"/>
    <x v="3337"/>
    <x v="3336"/>
    <x v="36"/>
    <x v="2211"/>
    <x v="0"/>
    <x v="0"/>
    <x v="0"/>
    <x v="3330"/>
    <x v="3338"/>
    <x v="0"/>
    <x v="300"/>
    <x v="0"/>
    <x v="6"/>
    <x v="21"/>
    <x v="2311"/>
    <x v="1"/>
    <x v="6"/>
    <x v="3338"/>
    <x v="3330"/>
  </r>
  <r>
    <x v="3339"/>
    <x v="3338"/>
    <x v="3337"/>
    <x v="6"/>
    <x v="2212"/>
    <x v="0"/>
    <x v="0"/>
    <x v="0"/>
    <x v="3331"/>
    <x v="3339"/>
    <x v="0"/>
    <x v="5"/>
    <x v="0"/>
    <x v="6"/>
    <x v="3"/>
    <x v="2312"/>
    <x v="1"/>
    <x v="6"/>
    <x v="3339"/>
    <x v="3331"/>
  </r>
  <r>
    <x v="3340"/>
    <x v="3339"/>
    <x v="3338"/>
    <x v="9"/>
    <x v="2213"/>
    <x v="0"/>
    <x v="0"/>
    <x v="0"/>
    <x v="3332"/>
    <x v="3340"/>
    <x v="0"/>
    <x v="44"/>
    <x v="0"/>
    <x v="6"/>
    <x v="178"/>
    <x v="2313"/>
    <x v="1"/>
    <x v="6"/>
    <x v="3340"/>
    <x v="3332"/>
  </r>
  <r>
    <x v="3341"/>
    <x v="3340"/>
    <x v="3339"/>
    <x v="295"/>
    <x v="959"/>
    <x v="0"/>
    <x v="1"/>
    <x v="1"/>
    <x v="3333"/>
    <x v="3341"/>
    <x v="0"/>
    <x v="33"/>
    <x v="0"/>
    <x v="6"/>
    <x v="8"/>
    <x v="2314"/>
    <x v="1"/>
    <x v="6"/>
    <x v="3341"/>
    <x v="3333"/>
  </r>
  <r>
    <x v="3342"/>
    <x v="3341"/>
    <x v="3340"/>
    <x v="12"/>
    <x v="627"/>
    <x v="0"/>
    <x v="0"/>
    <x v="0"/>
    <x v="3334"/>
    <x v="3342"/>
    <x v="0"/>
    <x v="76"/>
    <x v="0"/>
    <x v="6"/>
    <x v="21"/>
    <x v="2315"/>
    <x v="1"/>
    <x v="6"/>
    <x v="3342"/>
    <x v="3334"/>
  </r>
  <r>
    <x v="3343"/>
    <x v="3342"/>
    <x v="3341"/>
    <x v="176"/>
    <x v="647"/>
    <x v="0"/>
    <x v="1"/>
    <x v="1"/>
    <x v="3335"/>
    <x v="3343"/>
    <x v="0"/>
    <x v="23"/>
    <x v="0"/>
    <x v="6"/>
    <x v="193"/>
    <x v="935"/>
    <x v="1"/>
    <x v="6"/>
    <x v="3343"/>
    <x v="3335"/>
  </r>
  <r>
    <x v="3344"/>
    <x v="3343"/>
    <x v="3342"/>
    <x v="37"/>
    <x v="1494"/>
    <x v="0"/>
    <x v="0"/>
    <x v="0"/>
    <x v="3336"/>
    <x v="3344"/>
    <x v="0"/>
    <x v="244"/>
    <x v="0"/>
    <x v="6"/>
    <x v="7"/>
    <x v="2316"/>
    <x v="1"/>
    <x v="6"/>
    <x v="3344"/>
    <x v="3336"/>
  </r>
  <r>
    <x v="3345"/>
    <x v="3344"/>
    <x v="3343"/>
    <x v="2"/>
    <x v="1084"/>
    <x v="0"/>
    <x v="0"/>
    <x v="0"/>
    <x v="3337"/>
    <x v="3345"/>
    <x v="0"/>
    <x v="62"/>
    <x v="0"/>
    <x v="6"/>
    <x v="22"/>
    <x v="73"/>
    <x v="1"/>
    <x v="6"/>
    <x v="3345"/>
    <x v="3337"/>
  </r>
  <r>
    <x v="3346"/>
    <x v="3345"/>
    <x v="3344"/>
    <x v="15"/>
    <x v="2214"/>
    <x v="0"/>
    <x v="0"/>
    <x v="0"/>
    <x v="3338"/>
    <x v="3346"/>
    <x v="0"/>
    <x v="59"/>
    <x v="0"/>
    <x v="6"/>
    <x v="5"/>
    <x v="2317"/>
    <x v="1"/>
    <x v="6"/>
    <x v="3346"/>
    <x v="3338"/>
  </r>
  <r>
    <x v="3347"/>
    <x v="3346"/>
    <x v="3345"/>
    <x v="13"/>
    <x v="2215"/>
    <x v="0"/>
    <x v="1"/>
    <x v="1"/>
    <x v="3339"/>
    <x v="3347"/>
    <x v="0"/>
    <x v="19"/>
    <x v="0"/>
    <x v="6"/>
    <x v="17"/>
    <x v="2318"/>
    <x v="1"/>
    <x v="6"/>
    <x v="3347"/>
    <x v="3339"/>
  </r>
  <r>
    <x v="3348"/>
    <x v="3265"/>
    <x v="3346"/>
    <x v="62"/>
    <x v="2216"/>
    <x v="0"/>
    <x v="0"/>
    <x v="0"/>
    <x v="3340"/>
    <x v="3348"/>
    <x v="0"/>
    <x v="1"/>
    <x v="0"/>
    <x v="6"/>
    <x v="8"/>
    <x v="2319"/>
    <x v="1"/>
    <x v="6"/>
    <x v="3348"/>
    <x v="3340"/>
  </r>
  <r>
    <x v="3349"/>
    <x v="3347"/>
    <x v="3347"/>
    <x v="28"/>
    <x v="2217"/>
    <x v="0"/>
    <x v="0"/>
    <x v="0"/>
    <x v="3341"/>
    <x v="3349"/>
    <x v="0"/>
    <x v="25"/>
    <x v="0"/>
    <x v="6"/>
    <x v="42"/>
    <x v="2320"/>
    <x v="1"/>
    <x v="6"/>
    <x v="3349"/>
    <x v="3341"/>
  </r>
  <r>
    <x v="3350"/>
    <x v="3348"/>
    <x v="3348"/>
    <x v="8"/>
    <x v="2218"/>
    <x v="0"/>
    <x v="19"/>
    <x v="3"/>
    <x v="3342"/>
    <x v="3350"/>
    <x v="0"/>
    <x v="13"/>
    <x v="0"/>
    <x v="6"/>
    <x v="3"/>
    <x v="395"/>
    <x v="1"/>
    <x v="6"/>
    <x v="3350"/>
    <x v="3342"/>
  </r>
  <r>
    <x v="3351"/>
    <x v="3349"/>
    <x v="3349"/>
    <x v="10"/>
    <x v="2219"/>
    <x v="0"/>
    <x v="1"/>
    <x v="1"/>
    <x v="3343"/>
    <x v="3351"/>
    <x v="0"/>
    <x v="241"/>
    <x v="0"/>
    <x v="6"/>
    <x v="7"/>
    <x v="2321"/>
    <x v="1"/>
    <x v="6"/>
    <x v="3351"/>
    <x v="3343"/>
  </r>
  <r>
    <x v="3352"/>
    <x v="3350"/>
    <x v="3350"/>
    <x v="10"/>
    <x v="2220"/>
    <x v="0"/>
    <x v="1"/>
    <x v="1"/>
    <x v="3344"/>
    <x v="3352"/>
    <x v="0"/>
    <x v="16"/>
    <x v="0"/>
    <x v="6"/>
    <x v="29"/>
    <x v="2322"/>
    <x v="1"/>
    <x v="6"/>
    <x v="3352"/>
    <x v="3344"/>
  </r>
  <r>
    <x v="3353"/>
    <x v="3351"/>
    <x v="3351"/>
    <x v="2"/>
    <x v="607"/>
    <x v="0"/>
    <x v="1"/>
    <x v="1"/>
    <x v="3345"/>
    <x v="3353"/>
    <x v="0"/>
    <x v="34"/>
    <x v="0"/>
    <x v="6"/>
    <x v="136"/>
    <x v="1245"/>
    <x v="1"/>
    <x v="6"/>
    <x v="3353"/>
    <x v="3345"/>
  </r>
  <r>
    <x v="3354"/>
    <x v="3352"/>
    <x v="3352"/>
    <x v="9"/>
    <x v="2221"/>
    <x v="0"/>
    <x v="0"/>
    <x v="0"/>
    <x v="3346"/>
    <x v="3354"/>
    <x v="0"/>
    <x v="165"/>
    <x v="0"/>
    <x v="6"/>
    <x v="21"/>
    <x v="2144"/>
    <x v="1"/>
    <x v="6"/>
    <x v="3354"/>
    <x v="3346"/>
  </r>
  <r>
    <x v="3355"/>
    <x v="3353"/>
    <x v="3353"/>
    <x v="257"/>
    <x v="2222"/>
    <x v="0"/>
    <x v="1"/>
    <x v="1"/>
    <x v="3347"/>
    <x v="3355"/>
    <x v="0"/>
    <x v="41"/>
    <x v="0"/>
    <x v="6"/>
    <x v="9"/>
    <x v="2323"/>
    <x v="1"/>
    <x v="6"/>
    <x v="3355"/>
    <x v="3347"/>
  </r>
  <r>
    <x v="3356"/>
    <x v="3354"/>
    <x v="3354"/>
    <x v="15"/>
    <x v="1259"/>
    <x v="0"/>
    <x v="1"/>
    <x v="1"/>
    <x v="3348"/>
    <x v="3356"/>
    <x v="0"/>
    <x v="74"/>
    <x v="0"/>
    <x v="6"/>
    <x v="7"/>
    <x v="2324"/>
    <x v="1"/>
    <x v="6"/>
    <x v="3356"/>
    <x v="3348"/>
  </r>
  <r>
    <x v="3357"/>
    <x v="3355"/>
    <x v="3355"/>
    <x v="13"/>
    <x v="895"/>
    <x v="0"/>
    <x v="1"/>
    <x v="1"/>
    <x v="3349"/>
    <x v="3357"/>
    <x v="0"/>
    <x v="64"/>
    <x v="0"/>
    <x v="6"/>
    <x v="7"/>
    <x v="2325"/>
    <x v="1"/>
    <x v="6"/>
    <x v="3357"/>
    <x v="3349"/>
  </r>
  <r>
    <x v="3358"/>
    <x v="3356"/>
    <x v="3356"/>
    <x v="3"/>
    <x v="2223"/>
    <x v="0"/>
    <x v="0"/>
    <x v="0"/>
    <x v="3350"/>
    <x v="3358"/>
    <x v="0"/>
    <x v="372"/>
    <x v="0"/>
    <x v="6"/>
    <x v="33"/>
    <x v="1555"/>
    <x v="1"/>
    <x v="6"/>
    <x v="3358"/>
    <x v="3350"/>
  </r>
  <r>
    <x v="3359"/>
    <x v="3357"/>
    <x v="3357"/>
    <x v="23"/>
    <x v="2224"/>
    <x v="0"/>
    <x v="0"/>
    <x v="0"/>
    <x v="3351"/>
    <x v="3359"/>
    <x v="0"/>
    <x v="23"/>
    <x v="0"/>
    <x v="6"/>
    <x v="6"/>
    <x v="2326"/>
    <x v="1"/>
    <x v="6"/>
    <x v="3359"/>
    <x v="3351"/>
  </r>
  <r>
    <x v="3360"/>
    <x v="3358"/>
    <x v="3358"/>
    <x v="7"/>
    <x v="2225"/>
    <x v="0"/>
    <x v="20"/>
    <x v="12"/>
    <x v="3352"/>
    <x v="3360"/>
    <x v="0"/>
    <x v="250"/>
    <x v="0"/>
    <x v="6"/>
    <x v="7"/>
    <x v="2035"/>
    <x v="1"/>
    <x v="6"/>
    <x v="3360"/>
    <x v="3352"/>
  </r>
  <r>
    <x v="3361"/>
    <x v="3359"/>
    <x v="3359"/>
    <x v="10"/>
    <x v="2226"/>
    <x v="0"/>
    <x v="0"/>
    <x v="0"/>
    <x v="3353"/>
    <x v="3361"/>
    <x v="0"/>
    <x v="32"/>
    <x v="0"/>
    <x v="6"/>
    <x v="40"/>
    <x v="1417"/>
    <x v="1"/>
    <x v="6"/>
    <x v="3361"/>
    <x v="3353"/>
  </r>
  <r>
    <x v="3362"/>
    <x v="3360"/>
    <x v="3360"/>
    <x v="2"/>
    <x v="2227"/>
    <x v="0"/>
    <x v="0"/>
    <x v="0"/>
    <x v="3354"/>
    <x v="3362"/>
    <x v="0"/>
    <x v="9"/>
    <x v="0"/>
    <x v="6"/>
    <x v="147"/>
    <x v="2327"/>
    <x v="1"/>
    <x v="6"/>
    <x v="3362"/>
    <x v="3354"/>
  </r>
  <r>
    <x v="3363"/>
    <x v="3361"/>
    <x v="3361"/>
    <x v="407"/>
    <x v="2228"/>
    <x v="0"/>
    <x v="0"/>
    <x v="0"/>
    <x v="3355"/>
    <x v="3363"/>
    <x v="0"/>
    <x v="55"/>
    <x v="0"/>
    <x v="6"/>
    <x v="7"/>
    <x v="2328"/>
    <x v="1"/>
    <x v="6"/>
    <x v="3363"/>
    <x v="3355"/>
  </r>
  <r>
    <x v="3364"/>
    <x v="3362"/>
    <x v="3362"/>
    <x v="9"/>
    <x v="2229"/>
    <x v="0"/>
    <x v="1"/>
    <x v="1"/>
    <x v="3266"/>
    <x v="3364"/>
    <x v="0"/>
    <x v="250"/>
    <x v="0"/>
    <x v="6"/>
    <x v="6"/>
    <x v="2329"/>
    <x v="1"/>
    <x v="6"/>
    <x v="3364"/>
    <x v="3266"/>
  </r>
  <r>
    <x v="3365"/>
    <x v="3363"/>
    <x v="3363"/>
    <x v="30"/>
    <x v="1287"/>
    <x v="0"/>
    <x v="0"/>
    <x v="0"/>
    <x v="3356"/>
    <x v="3365"/>
    <x v="0"/>
    <x v="83"/>
    <x v="0"/>
    <x v="6"/>
    <x v="3"/>
    <x v="2330"/>
    <x v="1"/>
    <x v="6"/>
    <x v="3365"/>
    <x v="3356"/>
  </r>
  <r>
    <x v="3366"/>
    <x v="3364"/>
    <x v="3364"/>
    <x v="2"/>
    <x v="2230"/>
    <x v="0"/>
    <x v="0"/>
    <x v="0"/>
    <x v="3357"/>
    <x v="3366"/>
    <x v="0"/>
    <x v="59"/>
    <x v="0"/>
    <x v="6"/>
    <x v="360"/>
    <x v="2331"/>
    <x v="1"/>
    <x v="6"/>
    <x v="3366"/>
    <x v="3357"/>
  </r>
  <r>
    <x v="3367"/>
    <x v="3365"/>
    <x v="3365"/>
    <x v="47"/>
    <x v="1763"/>
    <x v="0"/>
    <x v="1"/>
    <x v="1"/>
    <x v="3358"/>
    <x v="3367"/>
    <x v="0"/>
    <x v="209"/>
    <x v="0"/>
    <x v="6"/>
    <x v="17"/>
    <x v="2332"/>
    <x v="1"/>
    <x v="6"/>
    <x v="3367"/>
    <x v="3358"/>
  </r>
  <r>
    <x v="3368"/>
    <x v="3366"/>
    <x v="3366"/>
    <x v="28"/>
    <x v="2231"/>
    <x v="0"/>
    <x v="0"/>
    <x v="0"/>
    <x v="3359"/>
    <x v="3368"/>
    <x v="0"/>
    <x v="23"/>
    <x v="0"/>
    <x v="6"/>
    <x v="2"/>
    <x v="2333"/>
    <x v="1"/>
    <x v="6"/>
    <x v="3368"/>
    <x v="3359"/>
  </r>
  <r>
    <x v="3369"/>
    <x v="3367"/>
    <x v="3367"/>
    <x v="10"/>
    <x v="2232"/>
    <x v="0"/>
    <x v="17"/>
    <x v="3"/>
    <x v="3360"/>
    <x v="3369"/>
    <x v="0"/>
    <x v="241"/>
    <x v="0"/>
    <x v="6"/>
    <x v="3"/>
    <x v="2334"/>
    <x v="1"/>
    <x v="6"/>
    <x v="3369"/>
    <x v="3360"/>
  </r>
  <r>
    <x v="3370"/>
    <x v="3368"/>
    <x v="3368"/>
    <x v="15"/>
    <x v="2233"/>
    <x v="0"/>
    <x v="0"/>
    <x v="0"/>
    <x v="3361"/>
    <x v="3370"/>
    <x v="0"/>
    <x v="55"/>
    <x v="0"/>
    <x v="6"/>
    <x v="90"/>
    <x v="2335"/>
    <x v="1"/>
    <x v="6"/>
    <x v="3370"/>
    <x v="3361"/>
  </r>
  <r>
    <x v="3371"/>
    <x v="3369"/>
    <x v="3369"/>
    <x v="48"/>
    <x v="1766"/>
    <x v="0"/>
    <x v="0"/>
    <x v="0"/>
    <x v="3362"/>
    <x v="3371"/>
    <x v="0"/>
    <x v="82"/>
    <x v="0"/>
    <x v="6"/>
    <x v="86"/>
    <x v="2336"/>
    <x v="1"/>
    <x v="6"/>
    <x v="3371"/>
    <x v="3362"/>
  </r>
  <r>
    <x v="3372"/>
    <x v="3370"/>
    <x v="3370"/>
    <x v="28"/>
    <x v="831"/>
    <x v="0"/>
    <x v="0"/>
    <x v="0"/>
    <x v="2835"/>
    <x v="3372"/>
    <x v="0"/>
    <x v="74"/>
    <x v="0"/>
    <x v="6"/>
    <x v="3"/>
    <x v="134"/>
    <x v="1"/>
    <x v="6"/>
    <x v="3372"/>
    <x v="2835"/>
  </r>
  <r>
    <x v="3373"/>
    <x v="3371"/>
    <x v="3371"/>
    <x v="13"/>
    <x v="557"/>
    <x v="0"/>
    <x v="1"/>
    <x v="1"/>
    <x v="3363"/>
    <x v="3373"/>
    <x v="0"/>
    <x v="209"/>
    <x v="0"/>
    <x v="6"/>
    <x v="8"/>
    <x v="1509"/>
    <x v="1"/>
    <x v="6"/>
    <x v="3373"/>
    <x v="3363"/>
  </r>
  <r>
    <x v="3374"/>
    <x v="3372"/>
    <x v="3372"/>
    <x v="8"/>
    <x v="2234"/>
    <x v="0"/>
    <x v="5"/>
    <x v="5"/>
    <x v="3364"/>
    <x v="3374"/>
    <x v="0"/>
    <x v="47"/>
    <x v="0"/>
    <x v="6"/>
    <x v="13"/>
    <x v="2337"/>
    <x v="1"/>
    <x v="6"/>
    <x v="3374"/>
    <x v="3364"/>
  </r>
  <r>
    <x v="3375"/>
    <x v="3373"/>
    <x v="3373"/>
    <x v="9"/>
    <x v="142"/>
    <x v="0"/>
    <x v="1"/>
    <x v="1"/>
    <x v="3365"/>
    <x v="3375"/>
    <x v="0"/>
    <x v="57"/>
    <x v="0"/>
    <x v="6"/>
    <x v="8"/>
    <x v="2338"/>
    <x v="1"/>
    <x v="6"/>
    <x v="3375"/>
    <x v="3365"/>
  </r>
  <r>
    <x v="3376"/>
    <x v="3374"/>
    <x v="3374"/>
    <x v="6"/>
    <x v="2235"/>
    <x v="0"/>
    <x v="0"/>
    <x v="0"/>
    <x v="3366"/>
    <x v="3376"/>
    <x v="0"/>
    <x v="10"/>
    <x v="0"/>
    <x v="6"/>
    <x v="8"/>
    <x v="2339"/>
    <x v="1"/>
    <x v="6"/>
    <x v="3376"/>
    <x v="3366"/>
  </r>
  <r>
    <x v="3377"/>
    <x v="3375"/>
    <x v="3375"/>
    <x v="6"/>
    <x v="2236"/>
    <x v="0"/>
    <x v="1"/>
    <x v="1"/>
    <x v="3367"/>
    <x v="3377"/>
    <x v="0"/>
    <x v="99"/>
    <x v="0"/>
    <x v="6"/>
    <x v="7"/>
    <x v="1707"/>
    <x v="1"/>
    <x v="6"/>
    <x v="3377"/>
    <x v="3367"/>
  </r>
  <r>
    <x v="3378"/>
    <x v="3376"/>
    <x v="3376"/>
    <x v="131"/>
    <x v="2237"/>
    <x v="0"/>
    <x v="1"/>
    <x v="1"/>
    <x v="3368"/>
    <x v="3378"/>
    <x v="0"/>
    <x v="64"/>
    <x v="0"/>
    <x v="6"/>
    <x v="29"/>
    <x v="2340"/>
    <x v="1"/>
    <x v="6"/>
    <x v="3378"/>
    <x v="3368"/>
  </r>
  <r>
    <x v="3379"/>
    <x v="3377"/>
    <x v="3377"/>
    <x v="13"/>
    <x v="2238"/>
    <x v="0"/>
    <x v="1"/>
    <x v="1"/>
    <x v="3369"/>
    <x v="3379"/>
    <x v="0"/>
    <x v="44"/>
    <x v="0"/>
    <x v="6"/>
    <x v="3"/>
    <x v="2341"/>
    <x v="1"/>
    <x v="6"/>
    <x v="3379"/>
    <x v="3369"/>
  </r>
  <r>
    <x v="3380"/>
    <x v="3378"/>
    <x v="3378"/>
    <x v="9"/>
    <x v="2239"/>
    <x v="0"/>
    <x v="0"/>
    <x v="0"/>
    <x v="3370"/>
    <x v="3380"/>
    <x v="0"/>
    <x v="33"/>
    <x v="0"/>
    <x v="6"/>
    <x v="3"/>
    <x v="2342"/>
    <x v="1"/>
    <x v="6"/>
    <x v="3380"/>
    <x v="3370"/>
  </r>
  <r>
    <x v="3381"/>
    <x v="3379"/>
    <x v="3379"/>
    <x v="23"/>
    <x v="2240"/>
    <x v="0"/>
    <x v="0"/>
    <x v="0"/>
    <x v="3371"/>
    <x v="3381"/>
    <x v="0"/>
    <x v="53"/>
    <x v="0"/>
    <x v="6"/>
    <x v="21"/>
    <x v="2343"/>
    <x v="1"/>
    <x v="6"/>
    <x v="3381"/>
    <x v="3371"/>
  </r>
  <r>
    <x v="3382"/>
    <x v="3380"/>
    <x v="3380"/>
    <x v="8"/>
    <x v="2241"/>
    <x v="0"/>
    <x v="1"/>
    <x v="1"/>
    <x v="3372"/>
    <x v="3382"/>
    <x v="0"/>
    <x v="67"/>
    <x v="0"/>
    <x v="6"/>
    <x v="7"/>
    <x v="2344"/>
    <x v="1"/>
    <x v="6"/>
    <x v="3382"/>
    <x v="3372"/>
  </r>
  <r>
    <x v="3383"/>
    <x v="3381"/>
    <x v="3381"/>
    <x v="257"/>
    <x v="2242"/>
    <x v="0"/>
    <x v="0"/>
    <x v="0"/>
    <x v="3373"/>
    <x v="3383"/>
    <x v="0"/>
    <x v="209"/>
    <x v="0"/>
    <x v="6"/>
    <x v="20"/>
    <x v="2345"/>
    <x v="1"/>
    <x v="6"/>
    <x v="3383"/>
    <x v="3373"/>
  </r>
  <r>
    <x v="3384"/>
    <x v="3382"/>
    <x v="3382"/>
    <x v="12"/>
    <x v="2243"/>
    <x v="0"/>
    <x v="0"/>
    <x v="0"/>
    <x v="3374"/>
    <x v="3384"/>
    <x v="0"/>
    <x v="31"/>
    <x v="0"/>
    <x v="6"/>
    <x v="8"/>
    <x v="2346"/>
    <x v="1"/>
    <x v="6"/>
    <x v="3384"/>
    <x v="3374"/>
  </r>
  <r>
    <x v="3385"/>
    <x v="3383"/>
    <x v="3383"/>
    <x v="13"/>
    <x v="41"/>
    <x v="0"/>
    <x v="0"/>
    <x v="0"/>
    <x v="3375"/>
    <x v="3385"/>
    <x v="0"/>
    <x v="41"/>
    <x v="0"/>
    <x v="6"/>
    <x v="8"/>
    <x v="44"/>
    <x v="1"/>
    <x v="6"/>
    <x v="3385"/>
    <x v="3375"/>
  </r>
  <r>
    <x v="3386"/>
    <x v="3384"/>
    <x v="3384"/>
    <x v="13"/>
    <x v="1740"/>
    <x v="0"/>
    <x v="0"/>
    <x v="0"/>
    <x v="3376"/>
    <x v="3386"/>
    <x v="0"/>
    <x v="14"/>
    <x v="0"/>
    <x v="6"/>
    <x v="2"/>
    <x v="392"/>
    <x v="1"/>
    <x v="6"/>
    <x v="3386"/>
    <x v="3376"/>
  </r>
  <r>
    <x v="3387"/>
    <x v="3385"/>
    <x v="3385"/>
    <x v="9"/>
    <x v="2244"/>
    <x v="0"/>
    <x v="0"/>
    <x v="0"/>
    <x v="3377"/>
    <x v="3387"/>
    <x v="0"/>
    <x v="2"/>
    <x v="0"/>
    <x v="6"/>
    <x v="16"/>
    <x v="2347"/>
    <x v="1"/>
    <x v="6"/>
    <x v="3387"/>
    <x v="3377"/>
  </r>
  <r>
    <x v="3388"/>
    <x v="3386"/>
    <x v="3386"/>
    <x v="15"/>
    <x v="2245"/>
    <x v="0"/>
    <x v="1"/>
    <x v="1"/>
    <x v="3378"/>
    <x v="3388"/>
    <x v="0"/>
    <x v="43"/>
    <x v="0"/>
    <x v="6"/>
    <x v="3"/>
    <x v="1154"/>
    <x v="1"/>
    <x v="6"/>
    <x v="3388"/>
    <x v="3378"/>
  </r>
  <r>
    <x v="3389"/>
    <x v="3387"/>
    <x v="3387"/>
    <x v="3"/>
    <x v="2246"/>
    <x v="0"/>
    <x v="0"/>
    <x v="0"/>
    <x v="3379"/>
    <x v="3389"/>
    <x v="0"/>
    <x v="95"/>
    <x v="0"/>
    <x v="6"/>
    <x v="41"/>
    <x v="2348"/>
    <x v="1"/>
    <x v="6"/>
    <x v="3389"/>
    <x v="3379"/>
  </r>
  <r>
    <x v="3390"/>
    <x v="3388"/>
    <x v="3388"/>
    <x v="15"/>
    <x v="2247"/>
    <x v="0"/>
    <x v="0"/>
    <x v="0"/>
    <x v="3380"/>
    <x v="3390"/>
    <x v="0"/>
    <x v="19"/>
    <x v="0"/>
    <x v="6"/>
    <x v="21"/>
    <x v="2319"/>
    <x v="1"/>
    <x v="6"/>
    <x v="3390"/>
    <x v="3380"/>
  </r>
  <r>
    <x v="3391"/>
    <x v="3389"/>
    <x v="3389"/>
    <x v="2"/>
    <x v="2196"/>
    <x v="0"/>
    <x v="0"/>
    <x v="0"/>
    <x v="3381"/>
    <x v="3391"/>
    <x v="0"/>
    <x v="59"/>
    <x v="0"/>
    <x v="6"/>
    <x v="316"/>
    <x v="2295"/>
    <x v="1"/>
    <x v="6"/>
    <x v="3391"/>
    <x v="3381"/>
  </r>
  <r>
    <x v="3392"/>
    <x v="3390"/>
    <x v="3390"/>
    <x v="2"/>
    <x v="83"/>
    <x v="0"/>
    <x v="1"/>
    <x v="1"/>
    <x v="3382"/>
    <x v="3392"/>
    <x v="0"/>
    <x v="8"/>
    <x v="0"/>
    <x v="6"/>
    <x v="8"/>
    <x v="683"/>
    <x v="1"/>
    <x v="6"/>
    <x v="3392"/>
    <x v="3382"/>
  </r>
  <r>
    <x v="3393"/>
    <x v="3391"/>
    <x v="3391"/>
    <x v="15"/>
    <x v="2248"/>
    <x v="0"/>
    <x v="0"/>
    <x v="0"/>
    <x v="3383"/>
    <x v="3393"/>
    <x v="0"/>
    <x v="34"/>
    <x v="0"/>
    <x v="6"/>
    <x v="6"/>
    <x v="2349"/>
    <x v="1"/>
    <x v="6"/>
    <x v="3393"/>
    <x v="3383"/>
  </r>
  <r>
    <x v="3394"/>
    <x v="3392"/>
    <x v="3392"/>
    <x v="131"/>
    <x v="2249"/>
    <x v="0"/>
    <x v="1"/>
    <x v="1"/>
    <x v="3384"/>
    <x v="3394"/>
    <x v="0"/>
    <x v="74"/>
    <x v="0"/>
    <x v="6"/>
    <x v="24"/>
    <x v="2004"/>
    <x v="1"/>
    <x v="6"/>
    <x v="3394"/>
    <x v="3384"/>
  </r>
  <r>
    <x v="3395"/>
    <x v="3393"/>
    <x v="3393"/>
    <x v="2"/>
    <x v="1622"/>
    <x v="0"/>
    <x v="1"/>
    <x v="1"/>
    <x v="3385"/>
    <x v="3395"/>
    <x v="0"/>
    <x v="44"/>
    <x v="0"/>
    <x v="6"/>
    <x v="361"/>
    <x v="2350"/>
    <x v="1"/>
    <x v="6"/>
    <x v="3395"/>
    <x v="3385"/>
  </r>
  <r>
    <x v="3396"/>
    <x v="3394"/>
    <x v="3394"/>
    <x v="15"/>
    <x v="415"/>
    <x v="0"/>
    <x v="0"/>
    <x v="0"/>
    <x v="2806"/>
    <x v="3396"/>
    <x v="0"/>
    <x v="33"/>
    <x v="0"/>
    <x v="6"/>
    <x v="3"/>
    <x v="2351"/>
    <x v="1"/>
    <x v="6"/>
    <x v="3396"/>
    <x v="2806"/>
  </r>
  <r>
    <x v="3397"/>
    <x v="3395"/>
    <x v="3395"/>
    <x v="49"/>
    <x v="668"/>
    <x v="0"/>
    <x v="1"/>
    <x v="1"/>
    <x v="3386"/>
    <x v="3397"/>
    <x v="0"/>
    <x v="54"/>
    <x v="0"/>
    <x v="6"/>
    <x v="20"/>
    <x v="123"/>
    <x v="1"/>
    <x v="6"/>
    <x v="3397"/>
    <x v="3386"/>
  </r>
  <r>
    <x v="3398"/>
    <x v="3396"/>
    <x v="3396"/>
    <x v="23"/>
    <x v="2250"/>
    <x v="0"/>
    <x v="0"/>
    <x v="0"/>
    <x v="3387"/>
    <x v="3398"/>
    <x v="0"/>
    <x v="71"/>
    <x v="0"/>
    <x v="6"/>
    <x v="38"/>
    <x v="555"/>
    <x v="1"/>
    <x v="6"/>
    <x v="3398"/>
    <x v="3387"/>
  </r>
  <r>
    <x v="3399"/>
    <x v="3397"/>
    <x v="3397"/>
    <x v="38"/>
    <x v="459"/>
    <x v="0"/>
    <x v="1"/>
    <x v="1"/>
    <x v="3388"/>
    <x v="3399"/>
    <x v="0"/>
    <x v="67"/>
    <x v="0"/>
    <x v="6"/>
    <x v="3"/>
    <x v="2352"/>
    <x v="1"/>
    <x v="6"/>
    <x v="3399"/>
    <x v="3388"/>
  </r>
  <r>
    <x v="3400"/>
    <x v="3398"/>
    <x v="3398"/>
    <x v="3"/>
    <x v="2251"/>
    <x v="0"/>
    <x v="0"/>
    <x v="0"/>
    <x v="3389"/>
    <x v="3400"/>
    <x v="0"/>
    <x v="268"/>
    <x v="0"/>
    <x v="6"/>
    <x v="8"/>
    <x v="2353"/>
    <x v="1"/>
    <x v="6"/>
    <x v="3400"/>
    <x v="3389"/>
  </r>
  <r>
    <x v="3401"/>
    <x v="3399"/>
    <x v="3399"/>
    <x v="193"/>
    <x v="2252"/>
    <x v="0"/>
    <x v="1"/>
    <x v="1"/>
    <x v="3390"/>
    <x v="3401"/>
    <x v="0"/>
    <x v="36"/>
    <x v="0"/>
    <x v="6"/>
    <x v="21"/>
    <x v="2354"/>
    <x v="1"/>
    <x v="6"/>
    <x v="3401"/>
    <x v="3390"/>
  </r>
  <r>
    <x v="3402"/>
    <x v="3400"/>
    <x v="3400"/>
    <x v="36"/>
    <x v="2253"/>
    <x v="0"/>
    <x v="0"/>
    <x v="0"/>
    <x v="3391"/>
    <x v="3402"/>
    <x v="0"/>
    <x v="111"/>
    <x v="0"/>
    <x v="6"/>
    <x v="5"/>
    <x v="2355"/>
    <x v="1"/>
    <x v="6"/>
    <x v="3402"/>
    <x v="3391"/>
  </r>
  <r>
    <x v="3403"/>
    <x v="3401"/>
    <x v="3401"/>
    <x v="13"/>
    <x v="41"/>
    <x v="0"/>
    <x v="1"/>
    <x v="1"/>
    <x v="3392"/>
    <x v="3403"/>
    <x v="0"/>
    <x v="57"/>
    <x v="0"/>
    <x v="6"/>
    <x v="8"/>
    <x v="2123"/>
    <x v="1"/>
    <x v="6"/>
    <x v="3403"/>
    <x v="3392"/>
  </r>
  <r>
    <x v="3404"/>
    <x v="3402"/>
    <x v="3402"/>
    <x v="2"/>
    <x v="904"/>
    <x v="0"/>
    <x v="0"/>
    <x v="0"/>
    <x v="3393"/>
    <x v="3404"/>
    <x v="0"/>
    <x v="83"/>
    <x v="0"/>
    <x v="6"/>
    <x v="108"/>
    <x v="2356"/>
    <x v="1"/>
    <x v="6"/>
    <x v="3404"/>
    <x v="3393"/>
  </r>
  <r>
    <x v="3405"/>
    <x v="3403"/>
    <x v="3403"/>
    <x v="18"/>
    <x v="2254"/>
    <x v="0"/>
    <x v="1"/>
    <x v="1"/>
    <x v="3394"/>
    <x v="3405"/>
    <x v="0"/>
    <x v="57"/>
    <x v="0"/>
    <x v="6"/>
    <x v="178"/>
    <x v="2357"/>
    <x v="1"/>
    <x v="6"/>
    <x v="3405"/>
    <x v="3394"/>
  </r>
  <r>
    <x v="3406"/>
    <x v="3404"/>
    <x v="3404"/>
    <x v="3"/>
    <x v="2255"/>
    <x v="0"/>
    <x v="0"/>
    <x v="0"/>
    <x v="3395"/>
    <x v="3406"/>
    <x v="0"/>
    <x v="110"/>
    <x v="0"/>
    <x v="6"/>
    <x v="8"/>
    <x v="2358"/>
    <x v="1"/>
    <x v="6"/>
    <x v="3406"/>
    <x v="3395"/>
  </r>
  <r>
    <x v="3407"/>
    <x v="3405"/>
    <x v="3405"/>
    <x v="13"/>
    <x v="2256"/>
    <x v="0"/>
    <x v="1"/>
    <x v="1"/>
    <x v="3396"/>
    <x v="3407"/>
    <x v="0"/>
    <x v="85"/>
    <x v="0"/>
    <x v="6"/>
    <x v="13"/>
    <x v="2359"/>
    <x v="1"/>
    <x v="6"/>
    <x v="3407"/>
    <x v="3396"/>
  </r>
  <r>
    <x v="3408"/>
    <x v="3406"/>
    <x v="3406"/>
    <x v="2"/>
    <x v="2257"/>
    <x v="0"/>
    <x v="0"/>
    <x v="0"/>
    <x v="3397"/>
    <x v="3408"/>
    <x v="0"/>
    <x v="59"/>
    <x v="0"/>
    <x v="6"/>
    <x v="185"/>
    <x v="2360"/>
    <x v="1"/>
    <x v="6"/>
    <x v="3408"/>
    <x v="3397"/>
  </r>
  <r>
    <x v="3409"/>
    <x v="3407"/>
    <x v="3407"/>
    <x v="2"/>
    <x v="2258"/>
    <x v="0"/>
    <x v="1"/>
    <x v="1"/>
    <x v="3398"/>
    <x v="3409"/>
    <x v="0"/>
    <x v="64"/>
    <x v="0"/>
    <x v="6"/>
    <x v="39"/>
    <x v="2361"/>
    <x v="1"/>
    <x v="6"/>
    <x v="3409"/>
    <x v="3398"/>
  </r>
  <r>
    <x v="3410"/>
    <x v="3408"/>
    <x v="3408"/>
    <x v="9"/>
    <x v="2259"/>
    <x v="0"/>
    <x v="0"/>
    <x v="0"/>
    <x v="3399"/>
    <x v="3410"/>
    <x v="0"/>
    <x v="244"/>
    <x v="0"/>
    <x v="6"/>
    <x v="15"/>
    <x v="2362"/>
    <x v="1"/>
    <x v="6"/>
    <x v="3410"/>
    <x v="3399"/>
  </r>
  <r>
    <x v="3411"/>
    <x v="3409"/>
    <x v="3409"/>
    <x v="36"/>
    <x v="2260"/>
    <x v="0"/>
    <x v="0"/>
    <x v="0"/>
    <x v="3400"/>
    <x v="3411"/>
    <x v="0"/>
    <x v="76"/>
    <x v="0"/>
    <x v="6"/>
    <x v="3"/>
    <x v="2363"/>
    <x v="1"/>
    <x v="6"/>
    <x v="3411"/>
    <x v="3400"/>
  </r>
  <r>
    <x v="3412"/>
    <x v="3410"/>
    <x v="3410"/>
    <x v="9"/>
    <x v="142"/>
    <x v="0"/>
    <x v="1"/>
    <x v="1"/>
    <x v="3401"/>
    <x v="3412"/>
    <x v="0"/>
    <x v="55"/>
    <x v="0"/>
    <x v="6"/>
    <x v="8"/>
    <x v="2364"/>
    <x v="1"/>
    <x v="6"/>
    <x v="3412"/>
    <x v="3401"/>
  </r>
  <r>
    <x v="3413"/>
    <x v="3411"/>
    <x v="3411"/>
    <x v="2"/>
    <x v="1084"/>
    <x v="0"/>
    <x v="0"/>
    <x v="0"/>
    <x v="3402"/>
    <x v="3413"/>
    <x v="0"/>
    <x v="25"/>
    <x v="0"/>
    <x v="6"/>
    <x v="22"/>
    <x v="2234"/>
    <x v="1"/>
    <x v="6"/>
    <x v="3413"/>
    <x v="3402"/>
  </r>
  <r>
    <x v="3414"/>
    <x v="3412"/>
    <x v="3412"/>
    <x v="9"/>
    <x v="2090"/>
    <x v="0"/>
    <x v="0"/>
    <x v="0"/>
    <x v="3403"/>
    <x v="3414"/>
    <x v="0"/>
    <x v="34"/>
    <x v="0"/>
    <x v="6"/>
    <x v="3"/>
    <x v="2365"/>
    <x v="1"/>
    <x v="6"/>
    <x v="3414"/>
    <x v="3403"/>
  </r>
  <r>
    <x v="3415"/>
    <x v="3413"/>
    <x v="3413"/>
    <x v="48"/>
    <x v="148"/>
    <x v="0"/>
    <x v="0"/>
    <x v="0"/>
    <x v="3404"/>
    <x v="3415"/>
    <x v="0"/>
    <x v="82"/>
    <x v="0"/>
    <x v="6"/>
    <x v="8"/>
    <x v="2366"/>
    <x v="1"/>
    <x v="6"/>
    <x v="3415"/>
    <x v="3404"/>
  </r>
  <r>
    <x v="3416"/>
    <x v="3414"/>
    <x v="3414"/>
    <x v="23"/>
    <x v="2261"/>
    <x v="0"/>
    <x v="1"/>
    <x v="1"/>
    <x v="3405"/>
    <x v="3416"/>
    <x v="0"/>
    <x v="209"/>
    <x v="0"/>
    <x v="6"/>
    <x v="28"/>
    <x v="2367"/>
    <x v="1"/>
    <x v="6"/>
    <x v="3416"/>
    <x v="3405"/>
  </r>
  <r>
    <x v="3417"/>
    <x v="3415"/>
    <x v="3415"/>
    <x v="180"/>
    <x v="2262"/>
    <x v="0"/>
    <x v="0"/>
    <x v="0"/>
    <x v="3406"/>
    <x v="3417"/>
    <x v="0"/>
    <x v="43"/>
    <x v="0"/>
    <x v="6"/>
    <x v="8"/>
    <x v="841"/>
    <x v="1"/>
    <x v="6"/>
    <x v="3417"/>
    <x v="3406"/>
  </r>
  <r>
    <x v="3418"/>
    <x v="3416"/>
    <x v="3416"/>
    <x v="23"/>
    <x v="2263"/>
    <x v="0"/>
    <x v="0"/>
    <x v="0"/>
    <x v="3407"/>
    <x v="3418"/>
    <x v="0"/>
    <x v="66"/>
    <x v="0"/>
    <x v="6"/>
    <x v="7"/>
    <x v="2368"/>
    <x v="1"/>
    <x v="6"/>
    <x v="3418"/>
    <x v="3407"/>
  </r>
  <r>
    <x v="3419"/>
    <x v="3417"/>
    <x v="3417"/>
    <x v="181"/>
    <x v="2264"/>
    <x v="0"/>
    <x v="17"/>
    <x v="3"/>
    <x v="3408"/>
    <x v="3419"/>
    <x v="0"/>
    <x v="67"/>
    <x v="0"/>
    <x v="6"/>
    <x v="13"/>
    <x v="2369"/>
    <x v="1"/>
    <x v="6"/>
    <x v="3419"/>
    <x v="3408"/>
  </r>
  <r>
    <x v="3420"/>
    <x v="3418"/>
    <x v="3418"/>
    <x v="176"/>
    <x v="2265"/>
    <x v="0"/>
    <x v="1"/>
    <x v="1"/>
    <x v="3409"/>
    <x v="3420"/>
    <x v="0"/>
    <x v="69"/>
    <x v="0"/>
    <x v="6"/>
    <x v="178"/>
    <x v="2177"/>
    <x v="1"/>
    <x v="6"/>
    <x v="3420"/>
    <x v="3409"/>
  </r>
  <r>
    <x v="3421"/>
    <x v="3419"/>
    <x v="3419"/>
    <x v="3"/>
    <x v="2266"/>
    <x v="0"/>
    <x v="0"/>
    <x v="0"/>
    <x v="3410"/>
    <x v="3421"/>
    <x v="0"/>
    <x v="15"/>
    <x v="0"/>
    <x v="6"/>
    <x v="7"/>
    <x v="2370"/>
    <x v="1"/>
    <x v="6"/>
    <x v="3421"/>
    <x v="3410"/>
  </r>
  <r>
    <x v="3422"/>
    <x v="3420"/>
    <x v="3420"/>
    <x v="9"/>
    <x v="2267"/>
    <x v="0"/>
    <x v="1"/>
    <x v="1"/>
    <x v="2232"/>
    <x v="3422"/>
    <x v="0"/>
    <x v="67"/>
    <x v="0"/>
    <x v="6"/>
    <x v="15"/>
    <x v="2371"/>
    <x v="1"/>
    <x v="6"/>
    <x v="3422"/>
    <x v="2232"/>
  </r>
  <r>
    <x v="3423"/>
    <x v="3421"/>
    <x v="3421"/>
    <x v="49"/>
    <x v="457"/>
    <x v="0"/>
    <x v="0"/>
    <x v="0"/>
    <x v="3411"/>
    <x v="3423"/>
    <x v="0"/>
    <x v="73"/>
    <x v="0"/>
    <x v="6"/>
    <x v="49"/>
    <x v="431"/>
    <x v="1"/>
    <x v="6"/>
    <x v="3423"/>
    <x v="3411"/>
  </r>
  <r>
    <x v="3424"/>
    <x v="3422"/>
    <x v="3422"/>
    <x v="12"/>
    <x v="2268"/>
    <x v="0"/>
    <x v="0"/>
    <x v="0"/>
    <x v="3412"/>
    <x v="3424"/>
    <x v="0"/>
    <x v="88"/>
    <x v="0"/>
    <x v="6"/>
    <x v="3"/>
    <x v="2372"/>
    <x v="1"/>
    <x v="6"/>
    <x v="3424"/>
    <x v="3412"/>
  </r>
  <r>
    <x v="3425"/>
    <x v="3423"/>
    <x v="3423"/>
    <x v="11"/>
    <x v="2269"/>
    <x v="0"/>
    <x v="0"/>
    <x v="0"/>
    <x v="3413"/>
    <x v="3425"/>
    <x v="0"/>
    <x v="201"/>
    <x v="0"/>
    <x v="6"/>
    <x v="33"/>
    <x v="2373"/>
    <x v="1"/>
    <x v="6"/>
    <x v="3425"/>
    <x v="3413"/>
  </r>
  <r>
    <x v="3426"/>
    <x v="3424"/>
    <x v="3424"/>
    <x v="192"/>
    <x v="1959"/>
    <x v="0"/>
    <x v="0"/>
    <x v="0"/>
    <x v="3414"/>
    <x v="3426"/>
    <x v="0"/>
    <x v="45"/>
    <x v="0"/>
    <x v="6"/>
    <x v="29"/>
    <x v="2374"/>
    <x v="1"/>
    <x v="6"/>
    <x v="3426"/>
    <x v="3414"/>
  </r>
  <r>
    <x v="3427"/>
    <x v="3425"/>
    <x v="3425"/>
    <x v="15"/>
    <x v="646"/>
    <x v="0"/>
    <x v="1"/>
    <x v="1"/>
    <x v="3415"/>
    <x v="3427"/>
    <x v="0"/>
    <x v="60"/>
    <x v="0"/>
    <x v="6"/>
    <x v="8"/>
    <x v="246"/>
    <x v="1"/>
    <x v="6"/>
    <x v="3427"/>
    <x v="3415"/>
  </r>
  <r>
    <x v="3428"/>
    <x v="3426"/>
    <x v="3426"/>
    <x v="13"/>
    <x v="910"/>
    <x v="0"/>
    <x v="1"/>
    <x v="1"/>
    <x v="3416"/>
    <x v="3428"/>
    <x v="0"/>
    <x v="13"/>
    <x v="0"/>
    <x v="6"/>
    <x v="33"/>
    <x v="2375"/>
    <x v="1"/>
    <x v="6"/>
    <x v="3428"/>
    <x v="3416"/>
  </r>
  <r>
    <x v="3429"/>
    <x v="3427"/>
    <x v="3427"/>
    <x v="325"/>
    <x v="666"/>
    <x v="0"/>
    <x v="1"/>
    <x v="1"/>
    <x v="3417"/>
    <x v="3429"/>
    <x v="0"/>
    <x v="8"/>
    <x v="0"/>
    <x v="6"/>
    <x v="22"/>
    <x v="1782"/>
    <x v="1"/>
    <x v="6"/>
    <x v="3429"/>
    <x v="3417"/>
  </r>
  <r>
    <x v="3430"/>
    <x v="3428"/>
    <x v="3428"/>
    <x v="13"/>
    <x v="2270"/>
    <x v="0"/>
    <x v="1"/>
    <x v="1"/>
    <x v="3418"/>
    <x v="3430"/>
    <x v="0"/>
    <x v="250"/>
    <x v="0"/>
    <x v="6"/>
    <x v="15"/>
    <x v="2376"/>
    <x v="1"/>
    <x v="6"/>
    <x v="3430"/>
    <x v="3418"/>
  </r>
  <r>
    <x v="3431"/>
    <x v="3429"/>
    <x v="3429"/>
    <x v="13"/>
    <x v="41"/>
    <x v="0"/>
    <x v="0"/>
    <x v="0"/>
    <x v="3419"/>
    <x v="3431"/>
    <x v="0"/>
    <x v="64"/>
    <x v="0"/>
    <x v="6"/>
    <x v="8"/>
    <x v="2377"/>
    <x v="1"/>
    <x v="6"/>
    <x v="3431"/>
    <x v="3419"/>
  </r>
  <r>
    <x v="3432"/>
    <x v="3430"/>
    <x v="3430"/>
    <x v="13"/>
    <x v="2271"/>
    <x v="0"/>
    <x v="0"/>
    <x v="0"/>
    <x v="3420"/>
    <x v="3432"/>
    <x v="0"/>
    <x v="288"/>
    <x v="0"/>
    <x v="6"/>
    <x v="5"/>
    <x v="2378"/>
    <x v="1"/>
    <x v="6"/>
    <x v="3432"/>
    <x v="3420"/>
  </r>
  <r>
    <x v="3433"/>
    <x v="3431"/>
    <x v="3431"/>
    <x v="196"/>
    <x v="2272"/>
    <x v="0"/>
    <x v="0"/>
    <x v="0"/>
    <x v="3421"/>
    <x v="3433"/>
    <x v="0"/>
    <x v="26"/>
    <x v="0"/>
    <x v="6"/>
    <x v="8"/>
    <x v="2379"/>
    <x v="1"/>
    <x v="6"/>
    <x v="3433"/>
    <x v="3421"/>
  </r>
  <r>
    <x v="3434"/>
    <x v="3432"/>
    <x v="3432"/>
    <x v="3"/>
    <x v="1285"/>
    <x v="0"/>
    <x v="0"/>
    <x v="0"/>
    <x v="3422"/>
    <x v="3434"/>
    <x v="0"/>
    <x v="129"/>
    <x v="0"/>
    <x v="6"/>
    <x v="6"/>
    <x v="2380"/>
    <x v="1"/>
    <x v="6"/>
    <x v="3434"/>
    <x v="3422"/>
  </r>
  <r>
    <x v="3435"/>
    <x v="3433"/>
    <x v="3433"/>
    <x v="28"/>
    <x v="2273"/>
    <x v="0"/>
    <x v="0"/>
    <x v="0"/>
    <x v="3423"/>
    <x v="3435"/>
    <x v="0"/>
    <x v="10"/>
    <x v="0"/>
    <x v="6"/>
    <x v="20"/>
    <x v="2381"/>
    <x v="1"/>
    <x v="6"/>
    <x v="3435"/>
    <x v="3423"/>
  </r>
  <r>
    <x v="3436"/>
    <x v="3434"/>
    <x v="3434"/>
    <x v="10"/>
    <x v="2274"/>
    <x v="0"/>
    <x v="0"/>
    <x v="0"/>
    <x v="3424"/>
    <x v="3436"/>
    <x v="0"/>
    <x v="77"/>
    <x v="0"/>
    <x v="6"/>
    <x v="6"/>
    <x v="2382"/>
    <x v="1"/>
    <x v="6"/>
    <x v="3436"/>
    <x v="3424"/>
  </r>
  <r>
    <x v="3437"/>
    <x v="3435"/>
    <x v="3435"/>
    <x v="9"/>
    <x v="168"/>
    <x v="0"/>
    <x v="0"/>
    <x v="0"/>
    <x v="3425"/>
    <x v="3437"/>
    <x v="0"/>
    <x v="17"/>
    <x v="0"/>
    <x v="6"/>
    <x v="7"/>
    <x v="2383"/>
    <x v="1"/>
    <x v="6"/>
    <x v="3437"/>
    <x v="3425"/>
  </r>
  <r>
    <x v="3438"/>
    <x v="3436"/>
    <x v="3436"/>
    <x v="30"/>
    <x v="2275"/>
    <x v="0"/>
    <x v="1"/>
    <x v="1"/>
    <x v="3426"/>
    <x v="3438"/>
    <x v="0"/>
    <x v="25"/>
    <x v="0"/>
    <x v="6"/>
    <x v="3"/>
    <x v="2384"/>
    <x v="1"/>
    <x v="6"/>
    <x v="3438"/>
    <x v="3426"/>
  </r>
  <r>
    <x v="3439"/>
    <x v="3437"/>
    <x v="3437"/>
    <x v="38"/>
    <x v="2276"/>
    <x v="0"/>
    <x v="0"/>
    <x v="0"/>
    <x v="3427"/>
    <x v="3439"/>
    <x v="0"/>
    <x v="59"/>
    <x v="0"/>
    <x v="6"/>
    <x v="165"/>
    <x v="2385"/>
    <x v="1"/>
    <x v="6"/>
    <x v="3439"/>
    <x v="3427"/>
  </r>
  <r>
    <x v="3440"/>
    <x v="3438"/>
    <x v="3438"/>
    <x v="10"/>
    <x v="2277"/>
    <x v="0"/>
    <x v="0"/>
    <x v="0"/>
    <x v="3428"/>
    <x v="3440"/>
    <x v="0"/>
    <x v="141"/>
    <x v="0"/>
    <x v="6"/>
    <x v="2"/>
    <x v="1085"/>
    <x v="1"/>
    <x v="6"/>
    <x v="3440"/>
    <x v="3428"/>
  </r>
  <r>
    <x v="3441"/>
    <x v="3439"/>
    <x v="3439"/>
    <x v="30"/>
    <x v="1644"/>
    <x v="0"/>
    <x v="0"/>
    <x v="0"/>
    <x v="3429"/>
    <x v="3441"/>
    <x v="0"/>
    <x v="68"/>
    <x v="0"/>
    <x v="6"/>
    <x v="33"/>
    <x v="2386"/>
    <x v="1"/>
    <x v="6"/>
    <x v="3441"/>
    <x v="3429"/>
  </r>
  <r>
    <x v="3442"/>
    <x v="3440"/>
    <x v="3440"/>
    <x v="49"/>
    <x v="156"/>
    <x v="0"/>
    <x v="0"/>
    <x v="0"/>
    <x v="3430"/>
    <x v="3442"/>
    <x v="0"/>
    <x v="22"/>
    <x v="0"/>
    <x v="6"/>
    <x v="8"/>
    <x v="672"/>
    <x v="1"/>
    <x v="6"/>
    <x v="3442"/>
    <x v="3430"/>
  </r>
  <r>
    <x v="3443"/>
    <x v="3441"/>
    <x v="3441"/>
    <x v="28"/>
    <x v="2278"/>
    <x v="0"/>
    <x v="0"/>
    <x v="0"/>
    <x v="3431"/>
    <x v="3443"/>
    <x v="0"/>
    <x v="43"/>
    <x v="0"/>
    <x v="6"/>
    <x v="362"/>
    <x v="2387"/>
    <x v="1"/>
    <x v="6"/>
    <x v="3443"/>
    <x v="3431"/>
  </r>
  <r>
    <x v="3444"/>
    <x v="3442"/>
    <x v="3442"/>
    <x v="43"/>
    <x v="2279"/>
    <x v="0"/>
    <x v="2"/>
    <x v="2"/>
    <x v="3432"/>
    <x v="3444"/>
    <x v="0"/>
    <x v="9"/>
    <x v="0"/>
    <x v="6"/>
    <x v="363"/>
    <x v="2388"/>
    <x v="1"/>
    <x v="6"/>
    <x v="3444"/>
    <x v="3432"/>
  </r>
  <r>
    <x v="3445"/>
    <x v="3443"/>
    <x v="3443"/>
    <x v="13"/>
    <x v="41"/>
    <x v="0"/>
    <x v="1"/>
    <x v="1"/>
    <x v="3433"/>
    <x v="3445"/>
    <x v="0"/>
    <x v="162"/>
    <x v="0"/>
    <x v="6"/>
    <x v="8"/>
    <x v="2389"/>
    <x v="1"/>
    <x v="6"/>
    <x v="3445"/>
    <x v="3433"/>
  </r>
  <r>
    <x v="3446"/>
    <x v="3444"/>
    <x v="3444"/>
    <x v="28"/>
    <x v="876"/>
    <x v="0"/>
    <x v="1"/>
    <x v="1"/>
    <x v="3434"/>
    <x v="3446"/>
    <x v="0"/>
    <x v="20"/>
    <x v="0"/>
    <x v="6"/>
    <x v="29"/>
    <x v="2390"/>
    <x v="1"/>
    <x v="6"/>
    <x v="3446"/>
    <x v="3434"/>
  </r>
  <r>
    <x v="3447"/>
    <x v="3445"/>
    <x v="3445"/>
    <x v="28"/>
    <x v="2280"/>
    <x v="0"/>
    <x v="0"/>
    <x v="0"/>
    <x v="3435"/>
    <x v="3447"/>
    <x v="0"/>
    <x v="25"/>
    <x v="0"/>
    <x v="6"/>
    <x v="29"/>
    <x v="2391"/>
    <x v="1"/>
    <x v="6"/>
    <x v="3447"/>
    <x v="3435"/>
  </r>
  <r>
    <x v="3448"/>
    <x v="3446"/>
    <x v="3446"/>
    <x v="190"/>
    <x v="2281"/>
    <x v="0"/>
    <x v="0"/>
    <x v="0"/>
    <x v="3436"/>
    <x v="3448"/>
    <x v="0"/>
    <x v="43"/>
    <x v="0"/>
    <x v="6"/>
    <x v="5"/>
    <x v="392"/>
    <x v="1"/>
    <x v="6"/>
    <x v="3448"/>
    <x v="3436"/>
  </r>
  <r>
    <x v="3449"/>
    <x v="3447"/>
    <x v="3447"/>
    <x v="134"/>
    <x v="2282"/>
    <x v="0"/>
    <x v="0"/>
    <x v="0"/>
    <x v="3437"/>
    <x v="3449"/>
    <x v="0"/>
    <x v="9"/>
    <x v="0"/>
    <x v="6"/>
    <x v="193"/>
    <x v="1921"/>
    <x v="1"/>
    <x v="6"/>
    <x v="3449"/>
    <x v="3437"/>
  </r>
  <r>
    <x v="3450"/>
    <x v="3448"/>
    <x v="3448"/>
    <x v="2"/>
    <x v="1158"/>
    <x v="0"/>
    <x v="1"/>
    <x v="1"/>
    <x v="3438"/>
    <x v="3450"/>
    <x v="0"/>
    <x v="70"/>
    <x v="0"/>
    <x v="6"/>
    <x v="143"/>
    <x v="2392"/>
    <x v="1"/>
    <x v="6"/>
    <x v="3450"/>
    <x v="3438"/>
  </r>
  <r>
    <x v="3451"/>
    <x v="3449"/>
    <x v="3449"/>
    <x v="81"/>
    <x v="2283"/>
    <x v="0"/>
    <x v="0"/>
    <x v="0"/>
    <x v="3439"/>
    <x v="3451"/>
    <x v="0"/>
    <x v="38"/>
    <x v="0"/>
    <x v="6"/>
    <x v="7"/>
    <x v="2393"/>
    <x v="1"/>
    <x v="6"/>
    <x v="3451"/>
    <x v="3439"/>
  </r>
  <r>
    <x v="3452"/>
    <x v="3450"/>
    <x v="3450"/>
    <x v="28"/>
    <x v="2284"/>
    <x v="0"/>
    <x v="0"/>
    <x v="0"/>
    <x v="3440"/>
    <x v="3452"/>
    <x v="0"/>
    <x v="77"/>
    <x v="0"/>
    <x v="6"/>
    <x v="42"/>
    <x v="2394"/>
    <x v="1"/>
    <x v="6"/>
    <x v="3452"/>
    <x v="3440"/>
  </r>
  <r>
    <x v="3453"/>
    <x v="3451"/>
    <x v="3451"/>
    <x v="43"/>
    <x v="2285"/>
    <x v="0"/>
    <x v="1"/>
    <x v="1"/>
    <x v="3441"/>
    <x v="3453"/>
    <x v="0"/>
    <x v="25"/>
    <x v="0"/>
    <x v="6"/>
    <x v="30"/>
    <x v="440"/>
    <x v="1"/>
    <x v="6"/>
    <x v="3453"/>
    <x v="3441"/>
  </r>
  <r>
    <x v="3454"/>
    <x v="3452"/>
    <x v="3452"/>
    <x v="176"/>
    <x v="2286"/>
    <x v="0"/>
    <x v="1"/>
    <x v="1"/>
    <x v="3442"/>
    <x v="3454"/>
    <x v="0"/>
    <x v="64"/>
    <x v="0"/>
    <x v="6"/>
    <x v="7"/>
    <x v="2395"/>
    <x v="1"/>
    <x v="6"/>
    <x v="3454"/>
    <x v="3442"/>
  </r>
  <r>
    <x v="3455"/>
    <x v="3453"/>
    <x v="3453"/>
    <x v="3"/>
    <x v="2287"/>
    <x v="0"/>
    <x v="0"/>
    <x v="0"/>
    <x v="3443"/>
    <x v="3455"/>
    <x v="0"/>
    <x v="50"/>
    <x v="0"/>
    <x v="6"/>
    <x v="7"/>
    <x v="2396"/>
    <x v="1"/>
    <x v="6"/>
    <x v="3455"/>
    <x v="3443"/>
  </r>
  <r>
    <x v="3456"/>
    <x v="3454"/>
    <x v="3454"/>
    <x v="9"/>
    <x v="2288"/>
    <x v="0"/>
    <x v="0"/>
    <x v="0"/>
    <x v="3444"/>
    <x v="3456"/>
    <x v="0"/>
    <x v="38"/>
    <x v="0"/>
    <x v="6"/>
    <x v="87"/>
    <x v="2397"/>
    <x v="1"/>
    <x v="6"/>
    <x v="3456"/>
    <x v="3444"/>
  </r>
  <r>
    <x v="3457"/>
    <x v="3455"/>
    <x v="3455"/>
    <x v="13"/>
    <x v="2289"/>
    <x v="0"/>
    <x v="0"/>
    <x v="0"/>
    <x v="3445"/>
    <x v="3457"/>
    <x v="0"/>
    <x v="165"/>
    <x v="0"/>
    <x v="6"/>
    <x v="49"/>
    <x v="2398"/>
    <x v="1"/>
    <x v="6"/>
    <x v="3457"/>
    <x v="3445"/>
  </r>
  <r>
    <x v="3458"/>
    <x v="3456"/>
    <x v="3456"/>
    <x v="408"/>
    <x v="2290"/>
    <x v="0"/>
    <x v="0"/>
    <x v="0"/>
    <x v="3446"/>
    <x v="3458"/>
    <x v="0"/>
    <x v="74"/>
    <x v="0"/>
    <x v="6"/>
    <x v="39"/>
    <x v="2399"/>
    <x v="1"/>
    <x v="6"/>
    <x v="3458"/>
    <x v="3446"/>
  </r>
  <r>
    <x v="3459"/>
    <x v="3457"/>
    <x v="3457"/>
    <x v="2"/>
    <x v="2291"/>
    <x v="0"/>
    <x v="1"/>
    <x v="1"/>
    <x v="3447"/>
    <x v="3459"/>
    <x v="0"/>
    <x v="17"/>
    <x v="0"/>
    <x v="6"/>
    <x v="9"/>
    <x v="2400"/>
    <x v="1"/>
    <x v="6"/>
    <x v="3459"/>
    <x v="3447"/>
  </r>
  <r>
    <x v="3460"/>
    <x v="3458"/>
    <x v="3458"/>
    <x v="2"/>
    <x v="2292"/>
    <x v="0"/>
    <x v="1"/>
    <x v="1"/>
    <x v="3448"/>
    <x v="3460"/>
    <x v="0"/>
    <x v="10"/>
    <x v="0"/>
    <x v="6"/>
    <x v="364"/>
    <x v="73"/>
    <x v="1"/>
    <x v="6"/>
    <x v="3460"/>
    <x v="3448"/>
  </r>
  <r>
    <x v="3461"/>
    <x v="3459"/>
    <x v="3459"/>
    <x v="2"/>
    <x v="2293"/>
    <x v="0"/>
    <x v="0"/>
    <x v="0"/>
    <x v="3449"/>
    <x v="3461"/>
    <x v="0"/>
    <x v="8"/>
    <x v="0"/>
    <x v="6"/>
    <x v="86"/>
    <x v="2401"/>
    <x v="1"/>
    <x v="6"/>
    <x v="3461"/>
    <x v="3449"/>
  </r>
  <r>
    <x v="3462"/>
    <x v="3460"/>
    <x v="3460"/>
    <x v="49"/>
    <x v="2294"/>
    <x v="0"/>
    <x v="0"/>
    <x v="0"/>
    <x v="3450"/>
    <x v="3462"/>
    <x v="0"/>
    <x v="57"/>
    <x v="0"/>
    <x v="6"/>
    <x v="180"/>
    <x v="2402"/>
    <x v="1"/>
    <x v="6"/>
    <x v="3462"/>
    <x v="3450"/>
  </r>
  <r>
    <x v="3463"/>
    <x v="3461"/>
    <x v="3461"/>
    <x v="3"/>
    <x v="2295"/>
    <x v="0"/>
    <x v="5"/>
    <x v="5"/>
    <x v="3451"/>
    <x v="3463"/>
    <x v="0"/>
    <x v="229"/>
    <x v="0"/>
    <x v="6"/>
    <x v="33"/>
    <x v="2403"/>
    <x v="1"/>
    <x v="6"/>
    <x v="3463"/>
    <x v="3451"/>
  </r>
  <r>
    <x v="3464"/>
    <x v="3462"/>
    <x v="3462"/>
    <x v="10"/>
    <x v="2296"/>
    <x v="0"/>
    <x v="0"/>
    <x v="0"/>
    <x v="3452"/>
    <x v="3464"/>
    <x v="0"/>
    <x v="251"/>
    <x v="0"/>
    <x v="6"/>
    <x v="21"/>
    <x v="2404"/>
    <x v="1"/>
    <x v="6"/>
    <x v="3464"/>
    <x v="3452"/>
  </r>
  <r>
    <x v="3465"/>
    <x v="3463"/>
    <x v="3463"/>
    <x v="13"/>
    <x v="2169"/>
    <x v="0"/>
    <x v="1"/>
    <x v="1"/>
    <x v="3453"/>
    <x v="3465"/>
    <x v="0"/>
    <x v="17"/>
    <x v="0"/>
    <x v="6"/>
    <x v="33"/>
    <x v="2405"/>
    <x v="1"/>
    <x v="6"/>
    <x v="3465"/>
    <x v="3453"/>
  </r>
  <r>
    <x v="3466"/>
    <x v="3464"/>
    <x v="3464"/>
    <x v="8"/>
    <x v="2297"/>
    <x v="0"/>
    <x v="0"/>
    <x v="0"/>
    <x v="3454"/>
    <x v="3466"/>
    <x v="0"/>
    <x v="42"/>
    <x v="0"/>
    <x v="6"/>
    <x v="37"/>
    <x v="2406"/>
    <x v="1"/>
    <x v="6"/>
    <x v="3466"/>
    <x v="3454"/>
  </r>
  <r>
    <x v="3467"/>
    <x v="3465"/>
    <x v="3465"/>
    <x v="9"/>
    <x v="168"/>
    <x v="0"/>
    <x v="0"/>
    <x v="0"/>
    <x v="3455"/>
    <x v="3467"/>
    <x v="0"/>
    <x v="5"/>
    <x v="0"/>
    <x v="6"/>
    <x v="7"/>
    <x v="890"/>
    <x v="1"/>
    <x v="6"/>
    <x v="3467"/>
    <x v="3455"/>
  </r>
  <r>
    <x v="3468"/>
    <x v="3466"/>
    <x v="3466"/>
    <x v="3"/>
    <x v="2298"/>
    <x v="0"/>
    <x v="0"/>
    <x v="0"/>
    <x v="3456"/>
    <x v="3468"/>
    <x v="0"/>
    <x v="57"/>
    <x v="0"/>
    <x v="6"/>
    <x v="108"/>
    <x v="2407"/>
    <x v="1"/>
    <x v="6"/>
    <x v="3468"/>
    <x v="3456"/>
  </r>
  <r>
    <x v="3469"/>
    <x v="3467"/>
    <x v="3467"/>
    <x v="70"/>
    <x v="2299"/>
    <x v="0"/>
    <x v="0"/>
    <x v="0"/>
    <x v="3457"/>
    <x v="3469"/>
    <x v="0"/>
    <x v="287"/>
    <x v="0"/>
    <x v="6"/>
    <x v="40"/>
    <x v="1999"/>
    <x v="1"/>
    <x v="6"/>
    <x v="3469"/>
    <x v="3457"/>
  </r>
  <r>
    <x v="3470"/>
    <x v="3468"/>
    <x v="3468"/>
    <x v="49"/>
    <x v="672"/>
    <x v="0"/>
    <x v="0"/>
    <x v="0"/>
    <x v="3458"/>
    <x v="3470"/>
    <x v="0"/>
    <x v="82"/>
    <x v="0"/>
    <x v="6"/>
    <x v="95"/>
    <x v="683"/>
    <x v="1"/>
    <x v="6"/>
    <x v="3470"/>
    <x v="3458"/>
  </r>
  <r>
    <x v="3471"/>
    <x v="3469"/>
    <x v="3469"/>
    <x v="2"/>
    <x v="2300"/>
    <x v="0"/>
    <x v="1"/>
    <x v="1"/>
    <x v="3459"/>
    <x v="3471"/>
    <x v="0"/>
    <x v="209"/>
    <x v="0"/>
    <x v="6"/>
    <x v="205"/>
    <x v="1299"/>
    <x v="1"/>
    <x v="6"/>
    <x v="3471"/>
    <x v="3459"/>
  </r>
  <r>
    <x v="3472"/>
    <x v="3470"/>
    <x v="3470"/>
    <x v="13"/>
    <x v="2301"/>
    <x v="0"/>
    <x v="0"/>
    <x v="0"/>
    <x v="3460"/>
    <x v="3472"/>
    <x v="0"/>
    <x v="23"/>
    <x v="0"/>
    <x v="6"/>
    <x v="21"/>
    <x v="2229"/>
    <x v="1"/>
    <x v="6"/>
    <x v="3472"/>
    <x v="3460"/>
  </r>
  <r>
    <x v="3473"/>
    <x v="3471"/>
    <x v="3471"/>
    <x v="244"/>
    <x v="2302"/>
    <x v="0"/>
    <x v="0"/>
    <x v="0"/>
    <x v="3461"/>
    <x v="3473"/>
    <x v="0"/>
    <x v="51"/>
    <x v="0"/>
    <x v="6"/>
    <x v="8"/>
    <x v="2408"/>
    <x v="1"/>
    <x v="6"/>
    <x v="3473"/>
    <x v="3461"/>
  </r>
  <r>
    <x v="3474"/>
    <x v="3472"/>
    <x v="3472"/>
    <x v="13"/>
    <x v="895"/>
    <x v="0"/>
    <x v="1"/>
    <x v="1"/>
    <x v="3462"/>
    <x v="3474"/>
    <x v="0"/>
    <x v="70"/>
    <x v="0"/>
    <x v="6"/>
    <x v="7"/>
    <x v="2409"/>
    <x v="1"/>
    <x v="6"/>
    <x v="3474"/>
    <x v="3462"/>
  </r>
  <r>
    <x v="3475"/>
    <x v="3473"/>
    <x v="3473"/>
    <x v="43"/>
    <x v="2303"/>
    <x v="0"/>
    <x v="1"/>
    <x v="1"/>
    <x v="3463"/>
    <x v="3475"/>
    <x v="0"/>
    <x v="57"/>
    <x v="0"/>
    <x v="6"/>
    <x v="40"/>
    <x v="135"/>
    <x v="1"/>
    <x v="6"/>
    <x v="3475"/>
    <x v="3463"/>
  </r>
  <r>
    <x v="3476"/>
    <x v="3474"/>
    <x v="3474"/>
    <x v="43"/>
    <x v="2304"/>
    <x v="0"/>
    <x v="0"/>
    <x v="0"/>
    <x v="3464"/>
    <x v="3476"/>
    <x v="0"/>
    <x v="79"/>
    <x v="0"/>
    <x v="6"/>
    <x v="3"/>
    <x v="364"/>
    <x v="1"/>
    <x v="6"/>
    <x v="3476"/>
    <x v="3464"/>
  </r>
  <r>
    <x v="3477"/>
    <x v="3475"/>
    <x v="3475"/>
    <x v="40"/>
    <x v="857"/>
    <x v="0"/>
    <x v="0"/>
    <x v="0"/>
    <x v="3465"/>
    <x v="3477"/>
    <x v="0"/>
    <x v="70"/>
    <x v="0"/>
    <x v="6"/>
    <x v="41"/>
    <x v="2410"/>
    <x v="1"/>
    <x v="6"/>
    <x v="3477"/>
    <x v="3465"/>
  </r>
  <r>
    <x v="3478"/>
    <x v="3476"/>
    <x v="3476"/>
    <x v="13"/>
    <x v="2305"/>
    <x v="0"/>
    <x v="0"/>
    <x v="0"/>
    <x v="3466"/>
    <x v="3478"/>
    <x v="0"/>
    <x v="7"/>
    <x v="0"/>
    <x v="6"/>
    <x v="40"/>
    <x v="2411"/>
    <x v="1"/>
    <x v="6"/>
    <x v="3478"/>
    <x v="3466"/>
  </r>
  <r>
    <x v="3479"/>
    <x v="3477"/>
    <x v="3477"/>
    <x v="15"/>
    <x v="2306"/>
    <x v="0"/>
    <x v="1"/>
    <x v="1"/>
    <x v="3467"/>
    <x v="3479"/>
    <x v="0"/>
    <x v="66"/>
    <x v="0"/>
    <x v="6"/>
    <x v="30"/>
    <x v="2412"/>
    <x v="1"/>
    <x v="6"/>
    <x v="3479"/>
    <x v="3467"/>
  </r>
  <r>
    <x v="3480"/>
    <x v="3478"/>
    <x v="3478"/>
    <x v="15"/>
    <x v="2307"/>
    <x v="0"/>
    <x v="0"/>
    <x v="0"/>
    <x v="3468"/>
    <x v="3480"/>
    <x v="0"/>
    <x v="62"/>
    <x v="0"/>
    <x v="6"/>
    <x v="1"/>
    <x v="2413"/>
    <x v="1"/>
    <x v="6"/>
    <x v="3480"/>
    <x v="3468"/>
  </r>
  <r>
    <x v="3481"/>
    <x v="3479"/>
    <x v="3479"/>
    <x v="3"/>
    <x v="2308"/>
    <x v="0"/>
    <x v="2"/>
    <x v="2"/>
    <x v="3469"/>
    <x v="3481"/>
    <x v="0"/>
    <x v="195"/>
    <x v="0"/>
    <x v="6"/>
    <x v="17"/>
    <x v="2414"/>
    <x v="1"/>
    <x v="6"/>
    <x v="3481"/>
    <x v="3469"/>
  </r>
  <r>
    <x v="3482"/>
    <x v="3480"/>
    <x v="3480"/>
    <x v="9"/>
    <x v="2309"/>
    <x v="0"/>
    <x v="1"/>
    <x v="1"/>
    <x v="3470"/>
    <x v="3482"/>
    <x v="0"/>
    <x v="144"/>
    <x v="0"/>
    <x v="6"/>
    <x v="178"/>
    <x v="366"/>
    <x v="1"/>
    <x v="6"/>
    <x v="3482"/>
    <x v="3470"/>
  </r>
  <r>
    <x v="3483"/>
    <x v="3481"/>
    <x v="3481"/>
    <x v="295"/>
    <x v="2310"/>
    <x v="0"/>
    <x v="0"/>
    <x v="0"/>
    <x v="3471"/>
    <x v="3483"/>
    <x v="0"/>
    <x v="182"/>
    <x v="0"/>
    <x v="6"/>
    <x v="12"/>
    <x v="2375"/>
    <x v="1"/>
    <x v="6"/>
    <x v="3483"/>
    <x v="3471"/>
  </r>
  <r>
    <x v="3484"/>
    <x v="3482"/>
    <x v="3482"/>
    <x v="30"/>
    <x v="2311"/>
    <x v="0"/>
    <x v="0"/>
    <x v="0"/>
    <x v="3472"/>
    <x v="3484"/>
    <x v="0"/>
    <x v="34"/>
    <x v="0"/>
    <x v="6"/>
    <x v="35"/>
    <x v="2415"/>
    <x v="1"/>
    <x v="6"/>
    <x v="3484"/>
    <x v="3472"/>
  </r>
  <r>
    <x v="3485"/>
    <x v="3483"/>
    <x v="3483"/>
    <x v="409"/>
    <x v="1827"/>
    <x v="0"/>
    <x v="0"/>
    <x v="0"/>
    <x v="3473"/>
    <x v="3485"/>
    <x v="0"/>
    <x v="209"/>
    <x v="0"/>
    <x v="6"/>
    <x v="7"/>
    <x v="2280"/>
    <x v="1"/>
    <x v="6"/>
    <x v="3485"/>
    <x v="3473"/>
  </r>
  <r>
    <x v="3486"/>
    <x v="3484"/>
    <x v="3484"/>
    <x v="9"/>
    <x v="2312"/>
    <x v="0"/>
    <x v="0"/>
    <x v="0"/>
    <x v="3474"/>
    <x v="3486"/>
    <x v="0"/>
    <x v="66"/>
    <x v="0"/>
    <x v="6"/>
    <x v="19"/>
    <x v="2416"/>
    <x v="1"/>
    <x v="6"/>
    <x v="3486"/>
    <x v="3474"/>
  </r>
  <r>
    <x v="3487"/>
    <x v="3485"/>
    <x v="3485"/>
    <x v="13"/>
    <x v="948"/>
    <x v="0"/>
    <x v="1"/>
    <x v="1"/>
    <x v="3475"/>
    <x v="3487"/>
    <x v="0"/>
    <x v="36"/>
    <x v="0"/>
    <x v="6"/>
    <x v="30"/>
    <x v="2417"/>
    <x v="1"/>
    <x v="6"/>
    <x v="3487"/>
    <x v="3475"/>
  </r>
  <r>
    <x v="3488"/>
    <x v="3486"/>
    <x v="3486"/>
    <x v="9"/>
    <x v="2313"/>
    <x v="0"/>
    <x v="0"/>
    <x v="0"/>
    <x v="3476"/>
    <x v="3488"/>
    <x v="0"/>
    <x v="60"/>
    <x v="0"/>
    <x v="6"/>
    <x v="10"/>
    <x v="2418"/>
    <x v="1"/>
    <x v="6"/>
    <x v="3488"/>
    <x v="3476"/>
  </r>
  <r>
    <x v="3489"/>
    <x v="3487"/>
    <x v="3487"/>
    <x v="10"/>
    <x v="2314"/>
    <x v="0"/>
    <x v="1"/>
    <x v="1"/>
    <x v="3477"/>
    <x v="3489"/>
    <x v="0"/>
    <x v="250"/>
    <x v="0"/>
    <x v="6"/>
    <x v="40"/>
    <x v="91"/>
    <x v="1"/>
    <x v="6"/>
    <x v="3489"/>
    <x v="3477"/>
  </r>
  <r>
    <x v="3490"/>
    <x v="3488"/>
    <x v="3488"/>
    <x v="28"/>
    <x v="2315"/>
    <x v="0"/>
    <x v="0"/>
    <x v="0"/>
    <x v="3478"/>
    <x v="3490"/>
    <x v="0"/>
    <x v="74"/>
    <x v="0"/>
    <x v="6"/>
    <x v="30"/>
    <x v="1603"/>
    <x v="1"/>
    <x v="6"/>
    <x v="3490"/>
    <x v="3478"/>
  </r>
  <r>
    <x v="3491"/>
    <x v="3489"/>
    <x v="3489"/>
    <x v="2"/>
    <x v="2316"/>
    <x v="0"/>
    <x v="0"/>
    <x v="0"/>
    <x v="3479"/>
    <x v="3491"/>
    <x v="0"/>
    <x v="73"/>
    <x v="0"/>
    <x v="6"/>
    <x v="137"/>
    <x v="2419"/>
    <x v="1"/>
    <x v="6"/>
    <x v="3491"/>
    <x v="3479"/>
  </r>
  <r>
    <x v="3492"/>
    <x v="3490"/>
    <x v="3490"/>
    <x v="276"/>
    <x v="2317"/>
    <x v="0"/>
    <x v="0"/>
    <x v="0"/>
    <x v="3480"/>
    <x v="3492"/>
    <x v="0"/>
    <x v="2"/>
    <x v="0"/>
    <x v="6"/>
    <x v="2"/>
    <x v="2420"/>
    <x v="1"/>
    <x v="6"/>
    <x v="3492"/>
    <x v="3480"/>
  </r>
  <r>
    <x v="3493"/>
    <x v="3491"/>
    <x v="3491"/>
    <x v="15"/>
    <x v="646"/>
    <x v="0"/>
    <x v="0"/>
    <x v="0"/>
    <x v="3481"/>
    <x v="3493"/>
    <x v="0"/>
    <x v="60"/>
    <x v="0"/>
    <x v="6"/>
    <x v="8"/>
    <x v="246"/>
    <x v="1"/>
    <x v="6"/>
    <x v="3493"/>
    <x v="3481"/>
  </r>
  <r>
    <x v="3494"/>
    <x v="3492"/>
    <x v="3492"/>
    <x v="44"/>
    <x v="402"/>
    <x v="0"/>
    <x v="0"/>
    <x v="0"/>
    <x v="3482"/>
    <x v="3494"/>
    <x v="0"/>
    <x v="62"/>
    <x v="0"/>
    <x v="6"/>
    <x v="8"/>
    <x v="2421"/>
    <x v="1"/>
    <x v="6"/>
    <x v="3494"/>
    <x v="3482"/>
  </r>
  <r>
    <x v="3495"/>
    <x v="3493"/>
    <x v="3493"/>
    <x v="10"/>
    <x v="2318"/>
    <x v="0"/>
    <x v="5"/>
    <x v="5"/>
    <x v="3483"/>
    <x v="3495"/>
    <x v="0"/>
    <x v="250"/>
    <x v="0"/>
    <x v="6"/>
    <x v="13"/>
    <x v="797"/>
    <x v="1"/>
    <x v="6"/>
    <x v="3495"/>
    <x v="3483"/>
  </r>
  <r>
    <x v="3496"/>
    <x v="3494"/>
    <x v="3494"/>
    <x v="9"/>
    <x v="2319"/>
    <x v="0"/>
    <x v="0"/>
    <x v="0"/>
    <x v="3484"/>
    <x v="3496"/>
    <x v="0"/>
    <x v="76"/>
    <x v="0"/>
    <x v="6"/>
    <x v="39"/>
    <x v="2422"/>
    <x v="1"/>
    <x v="6"/>
    <x v="3496"/>
    <x v="3484"/>
  </r>
  <r>
    <x v="3497"/>
    <x v="3495"/>
    <x v="3495"/>
    <x v="410"/>
    <x v="472"/>
    <x v="0"/>
    <x v="0"/>
    <x v="0"/>
    <x v="3485"/>
    <x v="3497"/>
    <x v="0"/>
    <x v="72"/>
    <x v="0"/>
    <x v="6"/>
    <x v="15"/>
    <x v="2423"/>
    <x v="1"/>
    <x v="6"/>
    <x v="3497"/>
    <x v="3485"/>
  </r>
  <r>
    <x v="3498"/>
    <x v="3496"/>
    <x v="3496"/>
    <x v="409"/>
    <x v="2320"/>
    <x v="0"/>
    <x v="5"/>
    <x v="5"/>
    <x v="3486"/>
    <x v="3498"/>
    <x v="0"/>
    <x v="288"/>
    <x v="0"/>
    <x v="6"/>
    <x v="21"/>
    <x v="2424"/>
    <x v="1"/>
    <x v="6"/>
    <x v="3498"/>
    <x v="3486"/>
  </r>
  <r>
    <x v="3499"/>
    <x v="3497"/>
    <x v="3497"/>
    <x v="13"/>
    <x v="2321"/>
    <x v="0"/>
    <x v="0"/>
    <x v="0"/>
    <x v="3487"/>
    <x v="3499"/>
    <x v="0"/>
    <x v="2"/>
    <x v="0"/>
    <x v="6"/>
    <x v="6"/>
    <x v="2425"/>
    <x v="1"/>
    <x v="6"/>
    <x v="3499"/>
    <x v="3487"/>
  </r>
  <r>
    <x v="3500"/>
    <x v="3498"/>
    <x v="3498"/>
    <x v="28"/>
    <x v="2322"/>
    <x v="0"/>
    <x v="0"/>
    <x v="0"/>
    <x v="3488"/>
    <x v="3500"/>
    <x v="0"/>
    <x v="288"/>
    <x v="0"/>
    <x v="6"/>
    <x v="6"/>
    <x v="2426"/>
    <x v="1"/>
    <x v="6"/>
    <x v="3500"/>
    <x v="3488"/>
  </r>
  <r>
    <x v="3501"/>
    <x v="3499"/>
    <x v="3499"/>
    <x v="15"/>
    <x v="17"/>
    <x v="0"/>
    <x v="1"/>
    <x v="1"/>
    <x v="3489"/>
    <x v="3501"/>
    <x v="0"/>
    <x v="288"/>
    <x v="0"/>
    <x v="6"/>
    <x v="7"/>
    <x v="2427"/>
    <x v="1"/>
    <x v="6"/>
    <x v="3501"/>
    <x v="3489"/>
  </r>
  <r>
    <x v="3502"/>
    <x v="3500"/>
    <x v="3500"/>
    <x v="23"/>
    <x v="2323"/>
    <x v="0"/>
    <x v="0"/>
    <x v="0"/>
    <x v="3490"/>
    <x v="3502"/>
    <x v="0"/>
    <x v="162"/>
    <x v="0"/>
    <x v="6"/>
    <x v="2"/>
    <x v="2428"/>
    <x v="1"/>
    <x v="6"/>
    <x v="3502"/>
    <x v="3490"/>
  </r>
  <r>
    <x v="3503"/>
    <x v="3501"/>
    <x v="3501"/>
    <x v="30"/>
    <x v="2324"/>
    <x v="0"/>
    <x v="1"/>
    <x v="1"/>
    <x v="3491"/>
    <x v="3503"/>
    <x v="0"/>
    <x v="44"/>
    <x v="0"/>
    <x v="6"/>
    <x v="29"/>
    <x v="2429"/>
    <x v="1"/>
    <x v="6"/>
    <x v="3503"/>
    <x v="3491"/>
  </r>
  <r>
    <x v="3504"/>
    <x v="3502"/>
    <x v="3502"/>
    <x v="28"/>
    <x v="325"/>
    <x v="0"/>
    <x v="0"/>
    <x v="0"/>
    <x v="3492"/>
    <x v="3504"/>
    <x v="0"/>
    <x v="22"/>
    <x v="0"/>
    <x v="6"/>
    <x v="8"/>
    <x v="178"/>
    <x v="1"/>
    <x v="6"/>
    <x v="3504"/>
    <x v="3492"/>
  </r>
  <r>
    <x v="3505"/>
    <x v="3503"/>
    <x v="3503"/>
    <x v="30"/>
    <x v="2325"/>
    <x v="0"/>
    <x v="0"/>
    <x v="0"/>
    <x v="3493"/>
    <x v="3505"/>
    <x v="0"/>
    <x v="70"/>
    <x v="0"/>
    <x v="6"/>
    <x v="3"/>
    <x v="2430"/>
    <x v="1"/>
    <x v="6"/>
    <x v="3505"/>
    <x v="3493"/>
  </r>
  <r>
    <x v="3506"/>
    <x v="3504"/>
    <x v="3504"/>
    <x v="9"/>
    <x v="631"/>
    <x v="0"/>
    <x v="0"/>
    <x v="0"/>
    <x v="3494"/>
    <x v="3506"/>
    <x v="0"/>
    <x v="60"/>
    <x v="0"/>
    <x v="6"/>
    <x v="21"/>
    <x v="2431"/>
    <x v="1"/>
    <x v="6"/>
    <x v="3506"/>
    <x v="3494"/>
  </r>
  <r>
    <x v="3507"/>
    <x v="3505"/>
    <x v="3505"/>
    <x v="3"/>
    <x v="2326"/>
    <x v="0"/>
    <x v="0"/>
    <x v="0"/>
    <x v="3495"/>
    <x v="3507"/>
    <x v="0"/>
    <x v="250"/>
    <x v="0"/>
    <x v="6"/>
    <x v="3"/>
    <x v="1715"/>
    <x v="1"/>
    <x v="6"/>
    <x v="3507"/>
    <x v="3495"/>
  </r>
  <r>
    <x v="3508"/>
    <x v="3506"/>
    <x v="3506"/>
    <x v="213"/>
    <x v="147"/>
    <x v="0"/>
    <x v="1"/>
    <x v="1"/>
    <x v="3496"/>
    <x v="3508"/>
    <x v="0"/>
    <x v="41"/>
    <x v="0"/>
    <x v="6"/>
    <x v="144"/>
    <x v="1028"/>
    <x v="1"/>
    <x v="6"/>
    <x v="3508"/>
    <x v="3496"/>
  </r>
  <r>
    <x v="3509"/>
    <x v="3507"/>
    <x v="3507"/>
    <x v="9"/>
    <x v="2327"/>
    <x v="0"/>
    <x v="0"/>
    <x v="0"/>
    <x v="3497"/>
    <x v="3509"/>
    <x v="0"/>
    <x v="51"/>
    <x v="0"/>
    <x v="6"/>
    <x v="6"/>
    <x v="2432"/>
    <x v="1"/>
    <x v="6"/>
    <x v="3509"/>
    <x v="3497"/>
  </r>
  <r>
    <x v="3510"/>
    <x v="3508"/>
    <x v="3508"/>
    <x v="42"/>
    <x v="1217"/>
    <x v="0"/>
    <x v="0"/>
    <x v="0"/>
    <x v="3498"/>
    <x v="3510"/>
    <x v="0"/>
    <x v="41"/>
    <x v="0"/>
    <x v="6"/>
    <x v="7"/>
    <x v="2433"/>
    <x v="1"/>
    <x v="6"/>
    <x v="3510"/>
    <x v="3498"/>
  </r>
  <r>
    <x v="3511"/>
    <x v="3509"/>
    <x v="3509"/>
    <x v="15"/>
    <x v="2328"/>
    <x v="0"/>
    <x v="1"/>
    <x v="1"/>
    <x v="3499"/>
    <x v="3511"/>
    <x v="0"/>
    <x v="10"/>
    <x v="0"/>
    <x v="6"/>
    <x v="7"/>
    <x v="2434"/>
    <x v="1"/>
    <x v="6"/>
    <x v="3511"/>
    <x v="3499"/>
  </r>
  <r>
    <x v="3512"/>
    <x v="3510"/>
    <x v="3510"/>
    <x v="28"/>
    <x v="325"/>
    <x v="0"/>
    <x v="1"/>
    <x v="1"/>
    <x v="3500"/>
    <x v="3512"/>
    <x v="0"/>
    <x v="57"/>
    <x v="0"/>
    <x v="6"/>
    <x v="8"/>
    <x v="2435"/>
    <x v="1"/>
    <x v="6"/>
    <x v="3512"/>
    <x v="3500"/>
  </r>
  <r>
    <x v="3513"/>
    <x v="3511"/>
    <x v="3511"/>
    <x v="70"/>
    <x v="2153"/>
    <x v="0"/>
    <x v="0"/>
    <x v="0"/>
    <x v="3501"/>
    <x v="3513"/>
    <x v="0"/>
    <x v="34"/>
    <x v="0"/>
    <x v="6"/>
    <x v="90"/>
    <x v="2436"/>
    <x v="1"/>
    <x v="6"/>
    <x v="3513"/>
    <x v="3501"/>
  </r>
  <r>
    <x v="3514"/>
    <x v="3512"/>
    <x v="3512"/>
    <x v="2"/>
    <x v="1100"/>
    <x v="0"/>
    <x v="0"/>
    <x v="0"/>
    <x v="3502"/>
    <x v="3514"/>
    <x v="0"/>
    <x v="73"/>
    <x v="0"/>
    <x v="6"/>
    <x v="5"/>
    <x v="687"/>
    <x v="1"/>
    <x v="6"/>
    <x v="3514"/>
    <x v="3502"/>
  </r>
  <r>
    <x v="3515"/>
    <x v="3513"/>
    <x v="3513"/>
    <x v="9"/>
    <x v="2329"/>
    <x v="0"/>
    <x v="0"/>
    <x v="0"/>
    <x v="3503"/>
    <x v="3515"/>
    <x v="0"/>
    <x v="67"/>
    <x v="0"/>
    <x v="6"/>
    <x v="33"/>
    <x v="2437"/>
    <x v="1"/>
    <x v="6"/>
    <x v="3515"/>
    <x v="3503"/>
  </r>
  <r>
    <x v="3516"/>
    <x v="3514"/>
    <x v="3514"/>
    <x v="30"/>
    <x v="911"/>
    <x v="0"/>
    <x v="0"/>
    <x v="0"/>
    <x v="3504"/>
    <x v="3516"/>
    <x v="0"/>
    <x v="202"/>
    <x v="0"/>
    <x v="6"/>
    <x v="8"/>
    <x v="2438"/>
    <x v="1"/>
    <x v="6"/>
    <x v="3516"/>
    <x v="3504"/>
  </r>
  <r>
    <x v="3517"/>
    <x v="3515"/>
    <x v="3515"/>
    <x v="23"/>
    <x v="417"/>
    <x v="0"/>
    <x v="1"/>
    <x v="1"/>
    <x v="3505"/>
    <x v="3517"/>
    <x v="0"/>
    <x v="62"/>
    <x v="0"/>
    <x v="6"/>
    <x v="8"/>
    <x v="2439"/>
    <x v="1"/>
    <x v="6"/>
    <x v="3517"/>
    <x v="3505"/>
  </r>
  <r>
    <x v="3518"/>
    <x v="3516"/>
    <x v="3516"/>
    <x v="15"/>
    <x v="2330"/>
    <x v="0"/>
    <x v="0"/>
    <x v="0"/>
    <x v="3506"/>
    <x v="3518"/>
    <x v="0"/>
    <x v="51"/>
    <x v="0"/>
    <x v="6"/>
    <x v="5"/>
    <x v="2440"/>
    <x v="1"/>
    <x v="6"/>
    <x v="3518"/>
    <x v="3506"/>
  </r>
  <r>
    <x v="3519"/>
    <x v="3517"/>
    <x v="3517"/>
    <x v="13"/>
    <x v="40"/>
    <x v="0"/>
    <x v="1"/>
    <x v="1"/>
    <x v="3507"/>
    <x v="3519"/>
    <x v="0"/>
    <x v="33"/>
    <x v="0"/>
    <x v="6"/>
    <x v="7"/>
    <x v="2441"/>
    <x v="1"/>
    <x v="6"/>
    <x v="3519"/>
    <x v="3507"/>
  </r>
  <r>
    <x v="3520"/>
    <x v="3518"/>
    <x v="3518"/>
    <x v="13"/>
    <x v="1132"/>
    <x v="0"/>
    <x v="1"/>
    <x v="1"/>
    <x v="3508"/>
    <x v="3520"/>
    <x v="0"/>
    <x v="64"/>
    <x v="0"/>
    <x v="6"/>
    <x v="7"/>
    <x v="2442"/>
    <x v="1"/>
    <x v="6"/>
    <x v="3520"/>
    <x v="3508"/>
  </r>
  <r>
    <x v="3521"/>
    <x v="3519"/>
    <x v="3519"/>
    <x v="18"/>
    <x v="2331"/>
    <x v="0"/>
    <x v="0"/>
    <x v="0"/>
    <x v="3509"/>
    <x v="3521"/>
    <x v="0"/>
    <x v="62"/>
    <x v="0"/>
    <x v="6"/>
    <x v="312"/>
    <x v="1300"/>
    <x v="1"/>
    <x v="6"/>
    <x v="3521"/>
    <x v="3509"/>
  </r>
  <r>
    <x v="3522"/>
    <x v="3520"/>
    <x v="3520"/>
    <x v="411"/>
    <x v="1174"/>
    <x v="0"/>
    <x v="1"/>
    <x v="1"/>
    <x v="3510"/>
    <x v="3522"/>
    <x v="0"/>
    <x v="69"/>
    <x v="0"/>
    <x v="6"/>
    <x v="8"/>
    <x v="2443"/>
    <x v="1"/>
    <x v="6"/>
    <x v="3522"/>
    <x v="3510"/>
  </r>
  <r>
    <x v="3523"/>
    <x v="3521"/>
    <x v="3521"/>
    <x v="23"/>
    <x v="2332"/>
    <x v="0"/>
    <x v="1"/>
    <x v="1"/>
    <x v="3511"/>
    <x v="3523"/>
    <x v="0"/>
    <x v="144"/>
    <x v="0"/>
    <x v="6"/>
    <x v="35"/>
    <x v="2444"/>
    <x v="1"/>
    <x v="6"/>
    <x v="3523"/>
    <x v="3511"/>
  </r>
  <r>
    <x v="3524"/>
    <x v="3522"/>
    <x v="3522"/>
    <x v="3"/>
    <x v="2333"/>
    <x v="0"/>
    <x v="0"/>
    <x v="0"/>
    <x v="3512"/>
    <x v="3524"/>
    <x v="0"/>
    <x v="142"/>
    <x v="0"/>
    <x v="6"/>
    <x v="21"/>
    <x v="2445"/>
    <x v="1"/>
    <x v="6"/>
    <x v="3524"/>
    <x v="3512"/>
  </r>
  <r>
    <x v="3525"/>
    <x v="3523"/>
    <x v="3523"/>
    <x v="2"/>
    <x v="798"/>
    <x v="0"/>
    <x v="0"/>
    <x v="0"/>
    <x v="3453"/>
    <x v="3525"/>
    <x v="0"/>
    <x v="63"/>
    <x v="0"/>
    <x v="6"/>
    <x v="6"/>
    <x v="2446"/>
    <x v="1"/>
    <x v="6"/>
    <x v="3525"/>
    <x v="3453"/>
  </r>
  <r>
    <x v="3526"/>
    <x v="3524"/>
    <x v="3524"/>
    <x v="126"/>
    <x v="2334"/>
    <x v="0"/>
    <x v="0"/>
    <x v="0"/>
    <x v="3513"/>
    <x v="3526"/>
    <x v="0"/>
    <x v="69"/>
    <x v="0"/>
    <x v="6"/>
    <x v="21"/>
    <x v="2447"/>
    <x v="1"/>
    <x v="6"/>
    <x v="3526"/>
    <x v="3513"/>
  </r>
  <r>
    <x v="3527"/>
    <x v="3525"/>
    <x v="3525"/>
    <x v="12"/>
    <x v="2335"/>
    <x v="0"/>
    <x v="0"/>
    <x v="0"/>
    <x v="3514"/>
    <x v="3527"/>
    <x v="0"/>
    <x v="48"/>
    <x v="0"/>
    <x v="6"/>
    <x v="16"/>
    <x v="2009"/>
    <x v="1"/>
    <x v="6"/>
    <x v="3527"/>
    <x v="3514"/>
  </r>
  <r>
    <x v="3528"/>
    <x v="3526"/>
    <x v="3526"/>
    <x v="409"/>
    <x v="2336"/>
    <x v="0"/>
    <x v="1"/>
    <x v="1"/>
    <x v="3515"/>
    <x v="3528"/>
    <x v="0"/>
    <x v="77"/>
    <x v="0"/>
    <x v="6"/>
    <x v="7"/>
    <x v="2448"/>
    <x v="1"/>
    <x v="6"/>
    <x v="3528"/>
    <x v="3515"/>
  </r>
  <r>
    <x v="3529"/>
    <x v="3527"/>
    <x v="3527"/>
    <x v="2"/>
    <x v="2337"/>
    <x v="0"/>
    <x v="0"/>
    <x v="0"/>
    <x v="3516"/>
    <x v="3529"/>
    <x v="0"/>
    <x v="59"/>
    <x v="0"/>
    <x v="6"/>
    <x v="88"/>
    <x v="2201"/>
    <x v="1"/>
    <x v="6"/>
    <x v="3529"/>
    <x v="3516"/>
  </r>
  <r>
    <x v="3530"/>
    <x v="3528"/>
    <x v="3528"/>
    <x v="181"/>
    <x v="2338"/>
    <x v="0"/>
    <x v="1"/>
    <x v="1"/>
    <x v="3517"/>
    <x v="3530"/>
    <x v="0"/>
    <x v="19"/>
    <x v="0"/>
    <x v="6"/>
    <x v="8"/>
    <x v="178"/>
    <x v="1"/>
    <x v="6"/>
    <x v="3530"/>
    <x v="3517"/>
  </r>
  <r>
    <x v="3531"/>
    <x v="3529"/>
    <x v="3529"/>
    <x v="28"/>
    <x v="1958"/>
    <x v="0"/>
    <x v="0"/>
    <x v="0"/>
    <x v="3518"/>
    <x v="3531"/>
    <x v="0"/>
    <x v="55"/>
    <x v="0"/>
    <x v="6"/>
    <x v="30"/>
    <x v="2449"/>
    <x v="1"/>
    <x v="6"/>
    <x v="3531"/>
    <x v="3518"/>
  </r>
  <r>
    <x v="3532"/>
    <x v="3530"/>
    <x v="3530"/>
    <x v="412"/>
    <x v="1936"/>
    <x v="0"/>
    <x v="0"/>
    <x v="0"/>
    <x v="3519"/>
    <x v="3532"/>
    <x v="0"/>
    <x v="74"/>
    <x v="0"/>
    <x v="6"/>
    <x v="17"/>
    <x v="2450"/>
    <x v="1"/>
    <x v="6"/>
    <x v="3532"/>
    <x v="3519"/>
  </r>
  <r>
    <x v="3533"/>
    <x v="3531"/>
    <x v="3531"/>
    <x v="2"/>
    <x v="2291"/>
    <x v="0"/>
    <x v="0"/>
    <x v="0"/>
    <x v="3520"/>
    <x v="3533"/>
    <x v="0"/>
    <x v="22"/>
    <x v="0"/>
    <x v="6"/>
    <x v="9"/>
    <x v="2451"/>
    <x v="1"/>
    <x v="6"/>
    <x v="3533"/>
    <x v="3520"/>
  </r>
  <r>
    <x v="3534"/>
    <x v="3532"/>
    <x v="3532"/>
    <x v="10"/>
    <x v="2339"/>
    <x v="0"/>
    <x v="0"/>
    <x v="0"/>
    <x v="3521"/>
    <x v="3534"/>
    <x v="0"/>
    <x v="386"/>
    <x v="0"/>
    <x v="6"/>
    <x v="94"/>
    <x v="2452"/>
    <x v="1"/>
    <x v="6"/>
    <x v="3534"/>
    <x v="3521"/>
  </r>
  <r>
    <x v="3535"/>
    <x v="3533"/>
    <x v="3533"/>
    <x v="13"/>
    <x v="2340"/>
    <x v="0"/>
    <x v="1"/>
    <x v="1"/>
    <x v="1804"/>
    <x v="3535"/>
    <x v="0"/>
    <x v="67"/>
    <x v="0"/>
    <x v="6"/>
    <x v="33"/>
    <x v="1428"/>
    <x v="1"/>
    <x v="6"/>
    <x v="3535"/>
    <x v="1804"/>
  </r>
  <r>
    <x v="3536"/>
    <x v="3534"/>
    <x v="3534"/>
    <x v="325"/>
    <x v="398"/>
    <x v="0"/>
    <x v="1"/>
    <x v="1"/>
    <x v="3522"/>
    <x v="3536"/>
    <x v="0"/>
    <x v="57"/>
    <x v="0"/>
    <x v="6"/>
    <x v="42"/>
    <x v="2453"/>
    <x v="1"/>
    <x v="6"/>
    <x v="3536"/>
    <x v="3522"/>
  </r>
  <r>
    <x v="3537"/>
    <x v="3535"/>
    <x v="3535"/>
    <x v="413"/>
    <x v="1967"/>
    <x v="0"/>
    <x v="5"/>
    <x v="5"/>
    <x v="3523"/>
    <x v="3537"/>
    <x v="0"/>
    <x v="33"/>
    <x v="0"/>
    <x v="6"/>
    <x v="144"/>
    <x v="145"/>
    <x v="1"/>
    <x v="6"/>
    <x v="3537"/>
    <x v="3523"/>
  </r>
  <r>
    <x v="3538"/>
    <x v="3536"/>
    <x v="3536"/>
    <x v="13"/>
    <x v="1956"/>
    <x v="0"/>
    <x v="1"/>
    <x v="1"/>
    <x v="3524"/>
    <x v="3538"/>
    <x v="0"/>
    <x v="183"/>
    <x v="0"/>
    <x v="6"/>
    <x v="30"/>
    <x v="2454"/>
    <x v="1"/>
    <x v="6"/>
    <x v="3538"/>
    <x v="3524"/>
  </r>
  <r>
    <x v="3539"/>
    <x v="3537"/>
    <x v="3537"/>
    <x v="20"/>
    <x v="2341"/>
    <x v="0"/>
    <x v="0"/>
    <x v="0"/>
    <x v="3525"/>
    <x v="3539"/>
    <x v="0"/>
    <x v="62"/>
    <x v="0"/>
    <x v="6"/>
    <x v="28"/>
    <x v="2455"/>
    <x v="1"/>
    <x v="6"/>
    <x v="3539"/>
    <x v="3525"/>
  </r>
  <r>
    <x v="3540"/>
    <x v="3538"/>
    <x v="3538"/>
    <x v="43"/>
    <x v="2342"/>
    <x v="0"/>
    <x v="1"/>
    <x v="1"/>
    <x v="3526"/>
    <x v="3540"/>
    <x v="0"/>
    <x v="22"/>
    <x v="0"/>
    <x v="6"/>
    <x v="4"/>
    <x v="885"/>
    <x v="1"/>
    <x v="6"/>
    <x v="3540"/>
    <x v="3526"/>
  </r>
  <r>
    <x v="3541"/>
    <x v="3539"/>
    <x v="3539"/>
    <x v="38"/>
    <x v="2343"/>
    <x v="0"/>
    <x v="1"/>
    <x v="1"/>
    <x v="3527"/>
    <x v="3541"/>
    <x v="0"/>
    <x v="58"/>
    <x v="0"/>
    <x v="6"/>
    <x v="2"/>
    <x v="104"/>
    <x v="1"/>
    <x v="6"/>
    <x v="3541"/>
    <x v="3527"/>
  </r>
  <r>
    <x v="3542"/>
    <x v="3540"/>
    <x v="3540"/>
    <x v="62"/>
    <x v="2344"/>
    <x v="0"/>
    <x v="0"/>
    <x v="0"/>
    <x v="3528"/>
    <x v="3542"/>
    <x v="0"/>
    <x v="268"/>
    <x v="0"/>
    <x v="6"/>
    <x v="21"/>
    <x v="2456"/>
    <x v="1"/>
    <x v="6"/>
    <x v="3542"/>
    <x v="3528"/>
  </r>
  <r>
    <x v="3543"/>
    <x v="3541"/>
    <x v="3541"/>
    <x v="15"/>
    <x v="76"/>
    <x v="0"/>
    <x v="12"/>
    <x v="3"/>
    <x v="3529"/>
    <x v="3543"/>
    <x v="0"/>
    <x v="60"/>
    <x v="0"/>
    <x v="6"/>
    <x v="2"/>
    <x v="2457"/>
    <x v="1"/>
    <x v="6"/>
    <x v="3543"/>
    <x v="3529"/>
  </r>
  <r>
    <x v="3544"/>
    <x v="3542"/>
    <x v="3542"/>
    <x v="30"/>
    <x v="911"/>
    <x v="0"/>
    <x v="0"/>
    <x v="0"/>
    <x v="3530"/>
    <x v="3544"/>
    <x v="0"/>
    <x v="54"/>
    <x v="0"/>
    <x v="6"/>
    <x v="8"/>
    <x v="2458"/>
    <x v="1"/>
    <x v="6"/>
    <x v="3544"/>
    <x v="3530"/>
  </r>
  <r>
    <x v="3545"/>
    <x v="3543"/>
    <x v="3543"/>
    <x v="49"/>
    <x v="2345"/>
    <x v="0"/>
    <x v="0"/>
    <x v="0"/>
    <x v="3531"/>
    <x v="3545"/>
    <x v="0"/>
    <x v="22"/>
    <x v="0"/>
    <x v="6"/>
    <x v="8"/>
    <x v="90"/>
    <x v="1"/>
    <x v="6"/>
    <x v="3545"/>
    <x v="3531"/>
  </r>
  <r>
    <x v="3546"/>
    <x v="3544"/>
    <x v="3544"/>
    <x v="184"/>
    <x v="2346"/>
    <x v="0"/>
    <x v="0"/>
    <x v="0"/>
    <x v="3532"/>
    <x v="3546"/>
    <x v="0"/>
    <x v="10"/>
    <x v="0"/>
    <x v="6"/>
    <x v="21"/>
    <x v="2459"/>
    <x v="1"/>
    <x v="6"/>
    <x v="3546"/>
    <x v="3532"/>
  </r>
  <r>
    <x v="3547"/>
    <x v="3545"/>
    <x v="3545"/>
    <x v="19"/>
    <x v="2347"/>
    <x v="0"/>
    <x v="0"/>
    <x v="0"/>
    <x v="3533"/>
    <x v="3547"/>
    <x v="0"/>
    <x v="226"/>
    <x v="0"/>
    <x v="6"/>
    <x v="35"/>
    <x v="2460"/>
    <x v="1"/>
    <x v="6"/>
    <x v="3547"/>
    <x v="3533"/>
  </r>
  <r>
    <x v="3548"/>
    <x v="3546"/>
    <x v="3546"/>
    <x v="190"/>
    <x v="2307"/>
    <x v="0"/>
    <x v="0"/>
    <x v="0"/>
    <x v="3534"/>
    <x v="3548"/>
    <x v="0"/>
    <x v="62"/>
    <x v="0"/>
    <x v="6"/>
    <x v="21"/>
    <x v="2413"/>
    <x v="1"/>
    <x v="6"/>
    <x v="3548"/>
    <x v="3534"/>
  </r>
  <r>
    <x v="3549"/>
    <x v="3547"/>
    <x v="3547"/>
    <x v="28"/>
    <x v="806"/>
    <x v="0"/>
    <x v="1"/>
    <x v="1"/>
    <x v="3535"/>
    <x v="3549"/>
    <x v="0"/>
    <x v="288"/>
    <x v="0"/>
    <x v="6"/>
    <x v="21"/>
    <x v="2461"/>
    <x v="1"/>
    <x v="6"/>
    <x v="3549"/>
    <x v="3535"/>
  </r>
  <r>
    <x v="3550"/>
    <x v="3548"/>
    <x v="3548"/>
    <x v="30"/>
    <x v="2348"/>
    <x v="0"/>
    <x v="1"/>
    <x v="1"/>
    <x v="3536"/>
    <x v="3550"/>
    <x v="0"/>
    <x v="31"/>
    <x v="0"/>
    <x v="6"/>
    <x v="2"/>
    <x v="2462"/>
    <x v="1"/>
    <x v="6"/>
    <x v="3550"/>
    <x v="3536"/>
  </r>
  <r>
    <x v="3551"/>
    <x v="3549"/>
    <x v="3549"/>
    <x v="15"/>
    <x v="2349"/>
    <x v="0"/>
    <x v="0"/>
    <x v="0"/>
    <x v="3537"/>
    <x v="3551"/>
    <x v="0"/>
    <x v="20"/>
    <x v="0"/>
    <x v="6"/>
    <x v="21"/>
    <x v="1755"/>
    <x v="1"/>
    <x v="6"/>
    <x v="3551"/>
    <x v="3537"/>
  </r>
  <r>
    <x v="3552"/>
    <x v="3550"/>
    <x v="3550"/>
    <x v="414"/>
    <x v="2350"/>
    <x v="0"/>
    <x v="1"/>
    <x v="1"/>
    <x v="3538"/>
    <x v="3552"/>
    <x v="0"/>
    <x v="9"/>
    <x v="0"/>
    <x v="6"/>
    <x v="8"/>
    <x v="2463"/>
    <x v="1"/>
    <x v="6"/>
    <x v="3552"/>
    <x v="3538"/>
  </r>
  <r>
    <x v="3553"/>
    <x v="3551"/>
    <x v="3551"/>
    <x v="62"/>
    <x v="2351"/>
    <x v="0"/>
    <x v="0"/>
    <x v="0"/>
    <x v="3539"/>
    <x v="3553"/>
    <x v="0"/>
    <x v="201"/>
    <x v="0"/>
    <x v="6"/>
    <x v="6"/>
    <x v="1382"/>
    <x v="1"/>
    <x v="6"/>
    <x v="3553"/>
    <x v="3539"/>
  </r>
  <r>
    <x v="3554"/>
    <x v="3552"/>
    <x v="3552"/>
    <x v="10"/>
    <x v="2352"/>
    <x v="0"/>
    <x v="0"/>
    <x v="0"/>
    <x v="3540"/>
    <x v="3554"/>
    <x v="0"/>
    <x v="28"/>
    <x v="0"/>
    <x v="6"/>
    <x v="40"/>
    <x v="2464"/>
    <x v="1"/>
    <x v="6"/>
    <x v="3554"/>
    <x v="3540"/>
  </r>
  <r>
    <x v="3555"/>
    <x v="3553"/>
    <x v="3553"/>
    <x v="262"/>
    <x v="1162"/>
    <x v="0"/>
    <x v="13"/>
    <x v="3"/>
    <x v="3541"/>
    <x v="3555"/>
    <x v="0"/>
    <x v="25"/>
    <x v="0"/>
    <x v="6"/>
    <x v="8"/>
    <x v="1199"/>
    <x v="1"/>
    <x v="6"/>
    <x v="3555"/>
    <x v="3541"/>
  </r>
  <r>
    <x v="3556"/>
    <x v="3554"/>
    <x v="3554"/>
    <x v="41"/>
    <x v="2222"/>
    <x v="0"/>
    <x v="1"/>
    <x v="1"/>
    <x v="3542"/>
    <x v="3556"/>
    <x v="0"/>
    <x v="9"/>
    <x v="0"/>
    <x v="6"/>
    <x v="8"/>
    <x v="2465"/>
    <x v="1"/>
    <x v="6"/>
    <x v="3556"/>
    <x v="3542"/>
  </r>
  <r>
    <x v="3557"/>
    <x v="3555"/>
    <x v="3555"/>
    <x v="57"/>
    <x v="2353"/>
    <x v="0"/>
    <x v="0"/>
    <x v="0"/>
    <x v="3543"/>
    <x v="3557"/>
    <x v="0"/>
    <x v="501"/>
    <x v="0"/>
    <x v="6"/>
    <x v="8"/>
    <x v="2466"/>
    <x v="1"/>
    <x v="6"/>
    <x v="3557"/>
    <x v="3543"/>
  </r>
  <r>
    <x v="3558"/>
    <x v="3556"/>
    <x v="3556"/>
    <x v="18"/>
    <x v="1929"/>
    <x v="0"/>
    <x v="1"/>
    <x v="1"/>
    <x v="3544"/>
    <x v="3558"/>
    <x v="0"/>
    <x v="19"/>
    <x v="0"/>
    <x v="6"/>
    <x v="124"/>
    <x v="2467"/>
    <x v="1"/>
    <x v="6"/>
    <x v="3558"/>
    <x v="3544"/>
  </r>
  <r>
    <x v="3559"/>
    <x v="3557"/>
    <x v="3557"/>
    <x v="28"/>
    <x v="831"/>
    <x v="0"/>
    <x v="2"/>
    <x v="2"/>
    <x v="3545"/>
    <x v="3559"/>
    <x v="0"/>
    <x v="54"/>
    <x v="0"/>
    <x v="6"/>
    <x v="3"/>
    <x v="2468"/>
    <x v="1"/>
    <x v="6"/>
    <x v="3559"/>
    <x v="3545"/>
  </r>
  <r>
    <x v="3560"/>
    <x v="3558"/>
    <x v="3558"/>
    <x v="50"/>
    <x v="2354"/>
    <x v="0"/>
    <x v="5"/>
    <x v="5"/>
    <x v="3546"/>
    <x v="3560"/>
    <x v="0"/>
    <x v="142"/>
    <x v="0"/>
    <x v="6"/>
    <x v="29"/>
    <x v="2469"/>
    <x v="1"/>
    <x v="6"/>
    <x v="3560"/>
    <x v="3546"/>
  </r>
  <r>
    <x v="3561"/>
    <x v="3559"/>
    <x v="3559"/>
    <x v="30"/>
    <x v="1904"/>
    <x v="0"/>
    <x v="0"/>
    <x v="0"/>
    <x v="3547"/>
    <x v="3561"/>
    <x v="0"/>
    <x v="241"/>
    <x v="0"/>
    <x v="6"/>
    <x v="21"/>
    <x v="2470"/>
    <x v="1"/>
    <x v="6"/>
    <x v="3561"/>
    <x v="3547"/>
  </r>
  <r>
    <x v="3562"/>
    <x v="3560"/>
    <x v="3560"/>
    <x v="415"/>
    <x v="2355"/>
    <x v="0"/>
    <x v="1"/>
    <x v="1"/>
    <x v="3548"/>
    <x v="3562"/>
    <x v="0"/>
    <x v="162"/>
    <x v="0"/>
    <x v="6"/>
    <x v="328"/>
    <x v="2471"/>
    <x v="1"/>
    <x v="6"/>
    <x v="3562"/>
    <x v="3548"/>
  </r>
  <r>
    <x v="3563"/>
    <x v="3561"/>
    <x v="3561"/>
    <x v="2"/>
    <x v="2356"/>
    <x v="0"/>
    <x v="1"/>
    <x v="1"/>
    <x v="3549"/>
    <x v="3563"/>
    <x v="0"/>
    <x v="20"/>
    <x v="0"/>
    <x v="6"/>
    <x v="2"/>
    <x v="2472"/>
    <x v="1"/>
    <x v="6"/>
    <x v="3563"/>
    <x v="3549"/>
  </r>
  <r>
    <x v="3564"/>
    <x v="3562"/>
    <x v="3562"/>
    <x v="28"/>
    <x v="2025"/>
    <x v="0"/>
    <x v="1"/>
    <x v="1"/>
    <x v="3550"/>
    <x v="3564"/>
    <x v="0"/>
    <x v="57"/>
    <x v="0"/>
    <x v="6"/>
    <x v="7"/>
    <x v="2473"/>
    <x v="1"/>
    <x v="6"/>
    <x v="3564"/>
    <x v="3550"/>
  </r>
  <r>
    <x v="3565"/>
    <x v="3563"/>
    <x v="3563"/>
    <x v="42"/>
    <x v="1156"/>
    <x v="0"/>
    <x v="0"/>
    <x v="0"/>
    <x v="3551"/>
    <x v="3565"/>
    <x v="0"/>
    <x v="8"/>
    <x v="0"/>
    <x v="6"/>
    <x v="26"/>
    <x v="2474"/>
    <x v="1"/>
    <x v="6"/>
    <x v="3565"/>
    <x v="3551"/>
  </r>
  <r>
    <x v="3566"/>
    <x v="3564"/>
    <x v="3564"/>
    <x v="13"/>
    <x v="2357"/>
    <x v="0"/>
    <x v="1"/>
    <x v="1"/>
    <x v="3552"/>
    <x v="3566"/>
    <x v="0"/>
    <x v="44"/>
    <x v="0"/>
    <x v="6"/>
    <x v="2"/>
    <x v="2475"/>
    <x v="1"/>
    <x v="6"/>
    <x v="3566"/>
    <x v="3552"/>
  </r>
  <r>
    <x v="3567"/>
    <x v="3565"/>
    <x v="3565"/>
    <x v="28"/>
    <x v="2358"/>
    <x v="0"/>
    <x v="1"/>
    <x v="1"/>
    <x v="3553"/>
    <x v="3567"/>
    <x v="0"/>
    <x v="14"/>
    <x v="0"/>
    <x v="6"/>
    <x v="15"/>
    <x v="2476"/>
    <x v="1"/>
    <x v="6"/>
    <x v="3567"/>
    <x v="3553"/>
  </r>
  <r>
    <x v="3568"/>
    <x v="3566"/>
    <x v="3566"/>
    <x v="28"/>
    <x v="2359"/>
    <x v="0"/>
    <x v="0"/>
    <x v="0"/>
    <x v="3554"/>
    <x v="3568"/>
    <x v="0"/>
    <x v="10"/>
    <x v="0"/>
    <x v="6"/>
    <x v="38"/>
    <x v="700"/>
    <x v="1"/>
    <x v="6"/>
    <x v="3568"/>
    <x v="3554"/>
  </r>
  <r>
    <x v="3569"/>
    <x v="3567"/>
    <x v="3567"/>
    <x v="10"/>
    <x v="2360"/>
    <x v="0"/>
    <x v="0"/>
    <x v="0"/>
    <x v="3555"/>
    <x v="3569"/>
    <x v="0"/>
    <x v="14"/>
    <x v="0"/>
    <x v="6"/>
    <x v="8"/>
    <x v="2477"/>
    <x v="1"/>
    <x v="6"/>
    <x v="3569"/>
    <x v="3555"/>
  </r>
  <r>
    <x v="3570"/>
    <x v="3568"/>
    <x v="3568"/>
    <x v="13"/>
    <x v="2361"/>
    <x v="0"/>
    <x v="0"/>
    <x v="0"/>
    <x v="3556"/>
    <x v="3570"/>
    <x v="0"/>
    <x v="55"/>
    <x v="0"/>
    <x v="6"/>
    <x v="35"/>
    <x v="1336"/>
    <x v="1"/>
    <x v="6"/>
    <x v="3570"/>
    <x v="3556"/>
  </r>
  <r>
    <x v="3571"/>
    <x v="3569"/>
    <x v="3569"/>
    <x v="15"/>
    <x v="2362"/>
    <x v="0"/>
    <x v="1"/>
    <x v="1"/>
    <x v="3557"/>
    <x v="3571"/>
    <x v="0"/>
    <x v="20"/>
    <x v="0"/>
    <x v="6"/>
    <x v="108"/>
    <x v="2478"/>
    <x v="1"/>
    <x v="6"/>
    <x v="3571"/>
    <x v="3557"/>
  </r>
  <r>
    <x v="3572"/>
    <x v="3570"/>
    <x v="3570"/>
    <x v="2"/>
    <x v="83"/>
    <x v="0"/>
    <x v="1"/>
    <x v="1"/>
    <x v="3558"/>
    <x v="3572"/>
    <x v="0"/>
    <x v="82"/>
    <x v="0"/>
    <x v="6"/>
    <x v="8"/>
    <x v="2479"/>
    <x v="1"/>
    <x v="6"/>
    <x v="3572"/>
    <x v="3558"/>
  </r>
  <r>
    <x v="3573"/>
    <x v="3571"/>
    <x v="3571"/>
    <x v="9"/>
    <x v="2363"/>
    <x v="0"/>
    <x v="1"/>
    <x v="1"/>
    <x v="3559"/>
    <x v="3573"/>
    <x v="0"/>
    <x v="76"/>
    <x v="0"/>
    <x v="6"/>
    <x v="33"/>
    <x v="2480"/>
    <x v="1"/>
    <x v="6"/>
    <x v="3573"/>
    <x v="3559"/>
  </r>
  <r>
    <x v="3574"/>
    <x v="3572"/>
    <x v="3572"/>
    <x v="238"/>
    <x v="2364"/>
    <x v="0"/>
    <x v="0"/>
    <x v="0"/>
    <x v="3560"/>
    <x v="3574"/>
    <x v="0"/>
    <x v="43"/>
    <x v="0"/>
    <x v="6"/>
    <x v="6"/>
    <x v="2481"/>
    <x v="1"/>
    <x v="6"/>
    <x v="3574"/>
    <x v="3560"/>
  </r>
  <r>
    <x v="3575"/>
    <x v="3573"/>
    <x v="3573"/>
    <x v="3"/>
    <x v="2365"/>
    <x v="0"/>
    <x v="0"/>
    <x v="0"/>
    <x v="3561"/>
    <x v="3575"/>
    <x v="0"/>
    <x v="332"/>
    <x v="0"/>
    <x v="6"/>
    <x v="7"/>
    <x v="2482"/>
    <x v="1"/>
    <x v="6"/>
    <x v="3575"/>
    <x v="3561"/>
  </r>
  <r>
    <x v="3576"/>
    <x v="3574"/>
    <x v="3574"/>
    <x v="213"/>
    <x v="173"/>
    <x v="0"/>
    <x v="0"/>
    <x v="0"/>
    <x v="3562"/>
    <x v="3576"/>
    <x v="0"/>
    <x v="81"/>
    <x v="0"/>
    <x v="6"/>
    <x v="8"/>
    <x v="135"/>
    <x v="1"/>
    <x v="6"/>
    <x v="3576"/>
    <x v="3562"/>
  </r>
  <r>
    <x v="3577"/>
    <x v="3575"/>
    <x v="3575"/>
    <x v="20"/>
    <x v="1911"/>
    <x v="0"/>
    <x v="0"/>
    <x v="0"/>
    <x v="3563"/>
    <x v="3577"/>
    <x v="0"/>
    <x v="74"/>
    <x v="0"/>
    <x v="6"/>
    <x v="22"/>
    <x v="673"/>
    <x v="1"/>
    <x v="6"/>
    <x v="3577"/>
    <x v="3563"/>
  </r>
  <r>
    <x v="3578"/>
    <x v="3576"/>
    <x v="3576"/>
    <x v="15"/>
    <x v="2366"/>
    <x v="0"/>
    <x v="1"/>
    <x v="1"/>
    <x v="3564"/>
    <x v="3578"/>
    <x v="0"/>
    <x v="77"/>
    <x v="0"/>
    <x v="6"/>
    <x v="8"/>
    <x v="1318"/>
    <x v="1"/>
    <x v="6"/>
    <x v="3578"/>
    <x v="3564"/>
  </r>
  <r>
    <x v="3579"/>
    <x v="3577"/>
    <x v="3577"/>
    <x v="2"/>
    <x v="83"/>
    <x v="0"/>
    <x v="1"/>
    <x v="1"/>
    <x v="3565"/>
    <x v="3579"/>
    <x v="0"/>
    <x v="25"/>
    <x v="0"/>
    <x v="6"/>
    <x v="8"/>
    <x v="669"/>
    <x v="1"/>
    <x v="6"/>
    <x v="3579"/>
    <x v="3565"/>
  </r>
  <r>
    <x v="3580"/>
    <x v="3578"/>
    <x v="3578"/>
    <x v="42"/>
    <x v="581"/>
    <x v="0"/>
    <x v="0"/>
    <x v="0"/>
    <x v="3566"/>
    <x v="3580"/>
    <x v="0"/>
    <x v="74"/>
    <x v="0"/>
    <x v="6"/>
    <x v="35"/>
    <x v="2483"/>
    <x v="1"/>
    <x v="6"/>
    <x v="3580"/>
    <x v="3566"/>
  </r>
  <r>
    <x v="3581"/>
    <x v="3579"/>
    <x v="3579"/>
    <x v="15"/>
    <x v="646"/>
    <x v="0"/>
    <x v="1"/>
    <x v="1"/>
    <x v="3567"/>
    <x v="3581"/>
    <x v="0"/>
    <x v="43"/>
    <x v="0"/>
    <x v="6"/>
    <x v="8"/>
    <x v="836"/>
    <x v="1"/>
    <x v="6"/>
    <x v="3581"/>
    <x v="3567"/>
  </r>
  <r>
    <x v="3582"/>
    <x v="3580"/>
    <x v="3580"/>
    <x v="28"/>
    <x v="2367"/>
    <x v="0"/>
    <x v="0"/>
    <x v="0"/>
    <x v="3568"/>
    <x v="3582"/>
    <x v="0"/>
    <x v="72"/>
    <x v="0"/>
    <x v="6"/>
    <x v="315"/>
    <x v="2484"/>
    <x v="1"/>
    <x v="6"/>
    <x v="3582"/>
    <x v="3568"/>
  </r>
  <r>
    <x v="3583"/>
    <x v="3581"/>
    <x v="3581"/>
    <x v="9"/>
    <x v="2259"/>
    <x v="0"/>
    <x v="0"/>
    <x v="0"/>
    <x v="3569"/>
    <x v="3583"/>
    <x v="0"/>
    <x v="54"/>
    <x v="0"/>
    <x v="6"/>
    <x v="15"/>
    <x v="938"/>
    <x v="1"/>
    <x v="6"/>
    <x v="3583"/>
    <x v="3569"/>
  </r>
  <r>
    <x v="3584"/>
    <x v="3582"/>
    <x v="3582"/>
    <x v="9"/>
    <x v="2368"/>
    <x v="0"/>
    <x v="1"/>
    <x v="1"/>
    <x v="3570"/>
    <x v="3584"/>
    <x v="0"/>
    <x v="300"/>
    <x v="0"/>
    <x v="6"/>
    <x v="31"/>
    <x v="2485"/>
    <x v="1"/>
    <x v="6"/>
    <x v="3584"/>
    <x v="3570"/>
  </r>
  <r>
    <x v="3585"/>
    <x v="3583"/>
    <x v="3583"/>
    <x v="104"/>
    <x v="909"/>
    <x v="0"/>
    <x v="0"/>
    <x v="0"/>
    <x v="3571"/>
    <x v="3585"/>
    <x v="0"/>
    <x v="23"/>
    <x v="0"/>
    <x v="6"/>
    <x v="17"/>
    <x v="2486"/>
    <x v="1"/>
    <x v="6"/>
    <x v="3585"/>
    <x v="3571"/>
  </r>
  <r>
    <x v="3586"/>
    <x v="3584"/>
    <x v="3584"/>
    <x v="51"/>
    <x v="2369"/>
    <x v="0"/>
    <x v="0"/>
    <x v="0"/>
    <x v="3572"/>
    <x v="3586"/>
    <x v="0"/>
    <x v="241"/>
    <x v="0"/>
    <x v="6"/>
    <x v="15"/>
    <x v="2487"/>
    <x v="1"/>
    <x v="6"/>
    <x v="3586"/>
    <x v="3572"/>
  </r>
  <r>
    <x v="3587"/>
    <x v="3585"/>
    <x v="3585"/>
    <x v="2"/>
    <x v="1508"/>
    <x v="0"/>
    <x v="1"/>
    <x v="1"/>
    <x v="3573"/>
    <x v="3587"/>
    <x v="0"/>
    <x v="33"/>
    <x v="0"/>
    <x v="6"/>
    <x v="37"/>
    <x v="2488"/>
    <x v="1"/>
    <x v="6"/>
    <x v="3587"/>
    <x v="3573"/>
  </r>
  <r>
    <x v="3588"/>
    <x v="3586"/>
    <x v="3586"/>
    <x v="48"/>
    <x v="1671"/>
    <x v="0"/>
    <x v="1"/>
    <x v="1"/>
    <x v="3574"/>
    <x v="3588"/>
    <x v="0"/>
    <x v="202"/>
    <x v="0"/>
    <x v="6"/>
    <x v="7"/>
    <x v="2489"/>
    <x v="1"/>
    <x v="6"/>
    <x v="3588"/>
    <x v="3574"/>
  </r>
  <r>
    <x v="3589"/>
    <x v="3587"/>
    <x v="3587"/>
    <x v="23"/>
    <x v="1977"/>
    <x v="0"/>
    <x v="0"/>
    <x v="0"/>
    <x v="3575"/>
    <x v="3589"/>
    <x v="0"/>
    <x v="95"/>
    <x v="0"/>
    <x v="6"/>
    <x v="30"/>
    <x v="2490"/>
    <x v="1"/>
    <x v="6"/>
    <x v="3589"/>
    <x v="3575"/>
  </r>
  <r>
    <x v="3590"/>
    <x v="3588"/>
    <x v="3588"/>
    <x v="10"/>
    <x v="2370"/>
    <x v="0"/>
    <x v="1"/>
    <x v="1"/>
    <x v="3576"/>
    <x v="3590"/>
    <x v="0"/>
    <x v="196"/>
    <x v="0"/>
    <x v="6"/>
    <x v="8"/>
    <x v="2491"/>
    <x v="1"/>
    <x v="6"/>
    <x v="3590"/>
    <x v="3576"/>
  </r>
  <r>
    <x v="3591"/>
    <x v="3589"/>
    <x v="3589"/>
    <x v="176"/>
    <x v="1281"/>
    <x v="0"/>
    <x v="0"/>
    <x v="0"/>
    <x v="3577"/>
    <x v="3591"/>
    <x v="0"/>
    <x v="59"/>
    <x v="0"/>
    <x v="6"/>
    <x v="215"/>
    <x v="2492"/>
    <x v="1"/>
    <x v="6"/>
    <x v="3591"/>
    <x v="3577"/>
  </r>
  <r>
    <x v="3592"/>
    <x v="3590"/>
    <x v="3590"/>
    <x v="13"/>
    <x v="2371"/>
    <x v="0"/>
    <x v="0"/>
    <x v="0"/>
    <x v="3578"/>
    <x v="3592"/>
    <x v="0"/>
    <x v="2"/>
    <x v="0"/>
    <x v="6"/>
    <x v="37"/>
    <x v="2493"/>
    <x v="1"/>
    <x v="6"/>
    <x v="3592"/>
    <x v="3578"/>
  </r>
  <r>
    <x v="3593"/>
    <x v="3591"/>
    <x v="3591"/>
    <x v="9"/>
    <x v="1830"/>
    <x v="0"/>
    <x v="0"/>
    <x v="0"/>
    <x v="3579"/>
    <x v="3593"/>
    <x v="0"/>
    <x v="68"/>
    <x v="0"/>
    <x v="6"/>
    <x v="38"/>
    <x v="2494"/>
    <x v="1"/>
    <x v="6"/>
    <x v="3593"/>
    <x v="3579"/>
  </r>
  <r>
    <x v="3594"/>
    <x v="3592"/>
    <x v="3592"/>
    <x v="183"/>
    <x v="1132"/>
    <x v="0"/>
    <x v="0"/>
    <x v="0"/>
    <x v="3580"/>
    <x v="3594"/>
    <x v="0"/>
    <x v="17"/>
    <x v="0"/>
    <x v="6"/>
    <x v="9"/>
    <x v="2495"/>
    <x v="1"/>
    <x v="6"/>
    <x v="3594"/>
    <x v="3580"/>
  </r>
  <r>
    <x v="3595"/>
    <x v="3593"/>
    <x v="3593"/>
    <x v="27"/>
    <x v="2372"/>
    <x v="0"/>
    <x v="0"/>
    <x v="0"/>
    <x v="3581"/>
    <x v="3595"/>
    <x v="0"/>
    <x v="95"/>
    <x v="0"/>
    <x v="6"/>
    <x v="17"/>
    <x v="2496"/>
    <x v="1"/>
    <x v="6"/>
    <x v="3595"/>
    <x v="3581"/>
  </r>
  <r>
    <x v="3596"/>
    <x v="3594"/>
    <x v="3594"/>
    <x v="184"/>
    <x v="1699"/>
    <x v="0"/>
    <x v="5"/>
    <x v="5"/>
    <x v="3582"/>
    <x v="3596"/>
    <x v="0"/>
    <x v="41"/>
    <x v="0"/>
    <x v="6"/>
    <x v="29"/>
    <x v="2497"/>
    <x v="1"/>
    <x v="6"/>
    <x v="3596"/>
    <x v="3582"/>
  </r>
  <r>
    <x v="3597"/>
    <x v="3595"/>
    <x v="3595"/>
    <x v="30"/>
    <x v="1644"/>
    <x v="0"/>
    <x v="0"/>
    <x v="0"/>
    <x v="3583"/>
    <x v="3597"/>
    <x v="0"/>
    <x v="51"/>
    <x v="0"/>
    <x v="6"/>
    <x v="33"/>
    <x v="2498"/>
    <x v="1"/>
    <x v="6"/>
    <x v="3597"/>
    <x v="3583"/>
  </r>
  <r>
    <x v="3598"/>
    <x v="3596"/>
    <x v="3596"/>
    <x v="28"/>
    <x v="1666"/>
    <x v="0"/>
    <x v="0"/>
    <x v="0"/>
    <x v="3584"/>
    <x v="3598"/>
    <x v="0"/>
    <x v="74"/>
    <x v="0"/>
    <x v="6"/>
    <x v="5"/>
    <x v="99"/>
    <x v="1"/>
    <x v="6"/>
    <x v="3598"/>
    <x v="3584"/>
  </r>
  <r>
    <x v="3599"/>
    <x v="3597"/>
    <x v="3597"/>
    <x v="2"/>
    <x v="2373"/>
    <x v="0"/>
    <x v="0"/>
    <x v="0"/>
    <x v="3585"/>
    <x v="3599"/>
    <x v="0"/>
    <x v="57"/>
    <x v="0"/>
    <x v="6"/>
    <x v="180"/>
    <x v="1225"/>
    <x v="1"/>
    <x v="6"/>
    <x v="3599"/>
    <x v="3585"/>
  </r>
  <r>
    <x v="3600"/>
    <x v="3598"/>
    <x v="3598"/>
    <x v="185"/>
    <x v="31"/>
    <x v="0"/>
    <x v="0"/>
    <x v="0"/>
    <x v="3586"/>
    <x v="3600"/>
    <x v="0"/>
    <x v="80"/>
    <x v="0"/>
    <x v="6"/>
    <x v="22"/>
    <x v="2499"/>
    <x v="1"/>
    <x v="6"/>
    <x v="3600"/>
    <x v="3586"/>
  </r>
  <r>
    <x v="3601"/>
    <x v="3599"/>
    <x v="3599"/>
    <x v="13"/>
    <x v="2374"/>
    <x v="0"/>
    <x v="1"/>
    <x v="1"/>
    <x v="3587"/>
    <x v="3601"/>
    <x v="0"/>
    <x v="28"/>
    <x v="0"/>
    <x v="6"/>
    <x v="3"/>
    <x v="104"/>
    <x v="1"/>
    <x v="6"/>
    <x v="3601"/>
    <x v="3587"/>
  </r>
  <r>
    <x v="3602"/>
    <x v="3600"/>
    <x v="3600"/>
    <x v="23"/>
    <x v="2375"/>
    <x v="0"/>
    <x v="0"/>
    <x v="0"/>
    <x v="3588"/>
    <x v="3602"/>
    <x v="0"/>
    <x v="72"/>
    <x v="0"/>
    <x v="6"/>
    <x v="8"/>
    <x v="2500"/>
    <x v="1"/>
    <x v="6"/>
    <x v="3602"/>
    <x v="3588"/>
  </r>
  <r>
    <x v="3603"/>
    <x v="3601"/>
    <x v="3601"/>
    <x v="15"/>
    <x v="1904"/>
    <x v="0"/>
    <x v="0"/>
    <x v="0"/>
    <x v="3589"/>
    <x v="3603"/>
    <x v="0"/>
    <x v="7"/>
    <x v="0"/>
    <x v="6"/>
    <x v="193"/>
    <x v="290"/>
    <x v="1"/>
    <x v="6"/>
    <x v="3603"/>
    <x v="3589"/>
  </r>
  <r>
    <x v="3604"/>
    <x v="3602"/>
    <x v="3602"/>
    <x v="9"/>
    <x v="1477"/>
    <x v="0"/>
    <x v="0"/>
    <x v="0"/>
    <x v="3590"/>
    <x v="3604"/>
    <x v="0"/>
    <x v="50"/>
    <x v="0"/>
    <x v="6"/>
    <x v="40"/>
    <x v="2501"/>
    <x v="1"/>
    <x v="6"/>
    <x v="3604"/>
    <x v="3590"/>
  </r>
  <r>
    <x v="3605"/>
    <x v="3603"/>
    <x v="3603"/>
    <x v="49"/>
    <x v="75"/>
    <x v="0"/>
    <x v="1"/>
    <x v="1"/>
    <x v="3591"/>
    <x v="3605"/>
    <x v="0"/>
    <x v="41"/>
    <x v="0"/>
    <x v="6"/>
    <x v="361"/>
    <x v="76"/>
    <x v="1"/>
    <x v="6"/>
    <x v="3605"/>
    <x v="3591"/>
  </r>
  <r>
    <x v="3606"/>
    <x v="3604"/>
    <x v="3604"/>
    <x v="9"/>
    <x v="2376"/>
    <x v="0"/>
    <x v="1"/>
    <x v="1"/>
    <x v="3592"/>
    <x v="3606"/>
    <x v="0"/>
    <x v="31"/>
    <x v="0"/>
    <x v="6"/>
    <x v="22"/>
    <x v="2502"/>
    <x v="1"/>
    <x v="6"/>
    <x v="3606"/>
    <x v="3592"/>
  </r>
  <r>
    <x v="3607"/>
    <x v="3605"/>
    <x v="3605"/>
    <x v="131"/>
    <x v="2377"/>
    <x v="0"/>
    <x v="1"/>
    <x v="1"/>
    <x v="3593"/>
    <x v="3607"/>
    <x v="0"/>
    <x v="9"/>
    <x v="0"/>
    <x v="6"/>
    <x v="2"/>
    <x v="2004"/>
    <x v="1"/>
    <x v="6"/>
    <x v="3607"/>
    <x v="3593"/>
  </r>
  <r>
    <x v="3608"/>
    <x v="3606"/>
    <x v="3606"/>
    <x v="134"/>
    <x v="25"/>
    <x v="0"/>
    <x v="1"/>
    <x v="1"/>
    <x v="3594"/>
    <x v="3608"/>
    <x v="0"/>
    <x v="74"/>
    <x v="0"/>
    <x v="6"/>
    <x v="8"/>
    <x v="1354"/>
    <x v="1"/>
    <x v="6"/>
    <x v="3608"/>
    <x v="3594"/>
  </r>
  <r>
    <x v="3609"/>
    <x v="3607"/>
    <x v="3607"/>
    <x v="416"/>
    <x v="2378"/>
    <x v="0"/>
    <x v="1"/>
    <x v="1"/>
    <x v="3595"/>
    <x v="3609"/>
    <x v="0"/>
    <x v="64"/>
    <x v="0"/>
    <x v="6"/>
    <x v="42"/>
    <x v="2503"/>
    <x v="1"/>
    <x v="6"/>
    <x v="3609"/>
    <x v="3595"/>
  </r>
  <r>
    <x v="3610"/>
    <x v="3608"/>
    <x v="3608"/>
    <x v="28"/>
    <x v="2379"/>
    <x v="0"/>
    <x v="1"/>
    <x v="1"/>
    <x v="3596"/>
    <x v="3610"/>
    <x v="0"/>
    <x v="162"/>
    <x v="0"/>
    <x v="6"/>
    <x v="184"/>
    <x v="2504"/>
    <x v="1"/>
    <x v="6"/>
    <x v="3610"/>
    <x v="3596"/>
  </r>
  <r>
    <x v="3611"/>
    <x v="3609"/>
    <x v="3609"/>
    <x v="30"/>
    <x v="95"/>
    <x v="0"/>
    <x v="1"/>
    <x v="1"/>
    <x v="3597"/>
    <x v="3611"/>
    <x v="0"/>
    <x v="13"/>
    <x v="0"/>
    <x v="6"/>
    <x v="104"/>
    <x v="583"/>
    <x v="1"/>
    <x v="6"/>
    <x v="3611"/>
    <x v="3597"/>
  </r>
  <r>
    <x v="3612"/>
    <x v="3610"/>
    <x v="3610"/>
    <x v="10"/>
    <x v="2380"/>
    <x v="0"/>
    <x v="5"/>
    <x v="5"/>
    <x v="3598"/>
    <x v="3612"/>
    <x v="0"/>
    <x v="7"/>
    <x v="0"/>
    <x v="6"/>
    <x v="124"/>
    <x v="2505"/>
    <x v="1"/>
    <x v="6"/>
    <x v="3612"/>
    <x v="3598"/>
  </r>
  <r>
    <x v="3613"/>
    <x v="3611"/>
    <x v="3611"/>
    <x v="21"/>
    <x v="380"/>
    <x v="0"/>
    <x v="0"/>
    <x v="0"/>
    <x v="3599"/>
    <x v="3613"/>
    <x v="0"/>
    <x v="9"/>
    <x v="0"/>
    <x v="6"/>
    <x v="8"/>
    <x v="368"/>
    <x v="1"/>
    <x v="6"/>
    <x v="3613"/>
    <x v="3599"/>
  </r>
  <r>
    <x v="3614"/>
    <x v="3438"/>
    <x v="3612"/>
    <x v="30"/>
    <x v="2381"/>
    <x v="0"/>
    <x v="0"/>
    <x v="0"/>
    <x v="3600"/>
    <x v="3614"/>
    <x v="0"/>
    <x v="26"/>
    <x v="0"/>
    <x v="6"/>
    <x v="7"/>
    <x v="2506"/>
    <x v="1"/>
    <x v="6"/>
    <x v="3614"/>
    <x v="3600"/>
  </r>
  <r>
    <x v="3615"/>
    <x v="3612"/>
    <x v="3613"/>
    <x v="30"/>
    <x v="1293"/>
    <x v="0"/>
    <x v="1"/>
    <x v="1"/>
    <x v="3601"/>
    <x v="3615"/>
    <x v="0"/>
    <x v="250"/>
    <x v="0"/>
    <x v="6"/>
    <x v="13"/>
    <x v="2507"/>
    <x v="1"/>
    <x v="6"/>
    <x v="3615"/>
    <x v="3601"/>
  </r>
  <r>
    <x v="3616"/>
    <x v="3613"/>
    <x v="3614"/>
    <x v="30"/>
    <x v="2119"/>
    <x v="0"/>
    <x v="1"/>
    <x v="1"/>
    <x v="3602"/>
    <x v="3616"/>
    <x v="0"/>
    <x v="43"/>
    <x v="0"/>
    <x v="6"/>
    <x v="105"/>
    <x v="2508"/>
    <x v="1"/>
    <x v="6"/>
    <x v="3616"/>
    <x v="3602"/>
  </r>
  <r>
    <x v="3617"/>
    <x v="3614"/>
    <x v="3615"/>
    <x v="417"/>
    <x v="2382"/>
    <x v="0"/>
    <x v="1"/>
    <x v="1"/>
    <x v="3603"/>
    <x v="3617"/>
    <x v="0"/>
    <x v="13"/>
    <x v="0"/>
    <x v="6"/>
    <x v="17"/>
    <x v="383"/>
    <x v="1"/>
    <x v="6"/>
    <x v="3617"/>
    <x v="3603"/>
  </r>
  <r>
    <x v="3618"/>
    <x v="3615"/>
    <x v="3616"/>
    <x v="13"/>
    <x v="895"/>
    <x v="0"/>
    <x v="1"/>
    <x v="1"/>
    <x v="3604"/>
    <x v="3618"/>
    <x v="0"/>
    <x v="66"/>
    <x v="0"/>
    <x v="6"/>
    <x v="7"/>
    <x v="2349"/>
    <x v="1"/>
    <x v="6"/>
    <x v="3618"/>
    <x v="3604"/>
  </r>
  <r>
    <x v="3619"/>
    <x v="3616"/>
    <x v="3617"/>
    <x v="28"/>
    <x v="932"/>
    <x v="0"/>
    <x v="0"/>
    <x v="0"/>
    <x v="3605"/>
    <x v="3619"/>
    <x v="0"/>
    <x v="57"/>
    <x v="0"/>
    <x v="6"/>
    <x v="40"/>
    <x v="1137"/>
    <x v="1"/>
    <x v="6"/>
    <x v="3619"/>
    <x v="3605"/>
  </r>
  <r>
    <x v="3620"/>
    <x v="3617"/>
    <x v="3618"/>
    <x v="124"/>
    <x v="2383"/>
    <x v="0"/>
    <x v="0"/>
    <x v="0"/>
    <x v="3606"/>
    <x v="3620"/>
    <x v="0"/>
    <x v="438"/>
    <x v="0"/>
    <x v="6"/>
    <x v="2"/>
    <x v="2509"/>
    <x v="1"/>
    <x v="6"/>
    <x v="3620"/>
    <x v="3606"/>
  </r>
  <r>
    <x v="3621"/>
    <x v="3618"/>
    <x v="3619"/>
    <x v="9"/>
    <x v="2384"/>
    <x v="0"/>
    <x v="0"/>
    <x v="0"/>
    <x v="3607"/>
    <x v="3621"/>
    <x v="0"/>
    <x v="16"/>
    <x v="0"/>
    <x v="6"/>
    <x v="5"/>
    <x v="2510"/>
    <x v="1"/>
    <x v="6"/>
    <x v="3621"/>
    <x v="3607"/>
  </r>
  <r>
    <x v="3622"/>
    <x v="3619"/>
    <x v="3620"/>
    <x v="28"/>
    <x v="2385"/>
    <x v="0"/>
    <x v="0"/>
    <x v="0"/>
    <x v="3608"/>
    <x v="3622"/>
    <x v="0"/>
    <x v="64"/>
    <x v="0"/>
    <x v="6"/>
    <x v="8"/>
    <x v="635"/>
    <x v="1"/>
    <x v="6"/>
    <x v="3622"/>
    <x v="3608"/>
  </r>
  <r>
    <x v="3623"/>
    <x v="3620"/>
    <x v="3621"/>
    <x v="30"/>
    <x v="142"/>
    <x v="0"/>
    <x v="0"/>
    <x v="0"/>
    <x v="3609"/>
    <x v="3623"/>
    <x v="0"/>
    <x v="69"/>
    <x v="0"/>
    <x v="6"/>
    <x v="28"/>
    <x v="1461"/>
    <x v="1"/>
    <x v="6"/>
    <x v="3623"/>
    <x v="3609"/>
  </r>
  <r>
    <x v="3624"/>
    <x v="3621"/>
    <x v="3622"/>
    <x v="9"/>
    <x v="2386"/>
    <x v="0"/>
    <x v="0"/>
    <x v="0"/>
    <x v="3610"/>
    <x v="3624"/>
    <x v="0"/>
    <x v="70"/>
    <x v="0"/>
    <x v="6"/>
    <x v="2"/>
    <x v="2511"/>
    <x v="1"/>
    <x v="6"/>
    <x v="3624"/>
    <x v="3610"/>
  </r>
  <r>
    <x v="3625"/>
    <x v="3622"/>
    <x v="3623"/>
    <x v="9"/>
    <x v="2329"/>
    <x v="0"/>
    <x v="1"/>
    <x v="1"/>
    <x v="3611"/>
    <x v="3625"/>
    <x v="0"/>
    <x v="76"/>
    <x v="0"/>
    <x v="6"/>
    <x v="33"/>
    <x v="1764"/>
    <x v="1"/>
    <x v="6"/>
    <x v="3625"/>
    <x v="3611"/>
  </r>
  <r>
    <x v="3626"/>
    <x v="3623"/>
    <x v="3624"/>
    <x v="23"/>
    <x v="2387"/>
    <x v="0"/>
    <x v="1"/>
    <x v="1"/>
    <x v="3612"/>
    <x v="3626"/>
    <x v="0"/>
    <x v="53"/>
    <x v="0"/>
    <x v="6"/>
    <x v="21"/>
    <x v="2512"/>
    <x v="1"/>
    <x v="6"/>
    <x v="3626"/>
    <x v="3612"/>
  </r>
  <r>
    <x v="3627"/>
    <x v="3624"/>
    <x v="3625"/>
    <x v="13"/>
    <x v="41"/>
    <x v="0"/>
    <x v="0"/>
    <x v="0"/>
    <x v="3613"/>
    <x v="3627"/>
    <x v="0"/>
    <x v="60"/>
    <x v="0"/>
    <x v="6"/>
    <x v="8"/>
    <x v="2513"/>
    <x v="1"/>
    <x v="6"/>
    <x v="3627"/>
    <x v="3613"/>
  </r>
  <r>
    <x v="3628"/>
    <x v="3625"/>
    <x v="3626"/>
    <x v="57"/>
    <x v="117"/>
    <x v="2"/>
    <x v="0"/>
    <x v="0"/>
    <x v="3614"/>
    <x v="3628"/>
    <x v="0"/>
    <x v="78"/>
    <x v="1"/>
    <x v="40"/>
    <x v="50"/>
    <x v="121"/>
    <x v="1"/>
    <x v="40"/>
    <x v="3628"/>
    <x v="3614"/>
  </r>
  <r>
    <x v="3629"/>
    <x v="3626"/>
    <x v="3627"/>
    <x v="80"/>
    <x v="369"/>
    <x v="2"/>
    <x v="0"/>
    <x v="0"/>
    <x v="3615"/>
    <x v="3629"/>
    <x v="0"/>
    <x v="84"/>
    <x v="1"/>
    <x v="40"/>
    <x v="50"/>
    <x v="120"/>
    <x v="1"/>
    <x v="40"/>
    <x v="3629"/>
    <x v="3615"/>
  </r>
  <r>
    <x v="3630"/>
    <x v="3627"/>
    <x v="3628"/>
    <x v="9"/>
    <x v="116"/>
    <x v="2"/>
    <x v="1"/>
    <x v="1"/>
    <x v="3616"/>
    <x v="3630"/>
    <x v="0"/>
    <x v="29"/>
    <x v="1"/>
    <x v="40"/>
    <x v="50"/>
    <x v="120"/>
    <x v="1"/>
    <x v="40"/>
    <x v="3630"/>
    <x v="3616"/>
  </r>
  <r>
    <x v="3631"/>
    <x v="3628"/>
    <x v="3629"/>
    <x v="418"/>
    <x v="2388"/>
    <x v="2"/>
    <x v="0"/>
    <x v="0"/>
    <x v="3617"/>
    <x v="3631"/>
    <x v="0"/>
    <x v="211"/>
    <x v="1"/>
    <x v="40"/>
    <x v="76"/>
    <x v="2514"/>
    <x v="1"/>
    <x v="40"/>
    <x v="3631"/>
    <x v="3617"/>
  </r>
  <r>
    <x v="3632"/>
    <x v="3629"/>
    <x v="3630"/>
    <x v="2"/>
    <x v="173"/>
    <x v="2"/>
    <x v="1"/>
    <x v="1"/>
    <x v="3618"/>
    <x v="3632"/>
    <x v="0"/>
    <x v="29"/>
    <x v="1"/>
    <x v="40"/>
    <x v="68"/>
    <x v="101"/>
    <x v="1"/>
    <x v="40"/>
    <x v="3632"/>
    <x v="3618"/>
  </r>
  <r>
    <x v="3633"/>
    <x v="3630"/>
    <x v="3631"/>
    <x v="10"/>
    <x v="2389"/>
    <x v="2"/>
    <x v="0"/>
    <x v="0"/>
    <x v="3619"/>
    <x v="3633"/>
    <x v="0"/>
    <x v="162"/>
    <x v="1"/>
    <x v="40"/>
    <x v="131"/>
    <x v="2515"/>
    <x v="1"/>
    <x v="40"/>
    <x v="3633"/>
    <x v="3619"/>
  </r>
  <r>
    <x v="3634"/>
    <x v="3631"/>
    <x v="3632"/>
    <x v="96"/>
    <x v="2390"/>
    <x v="2"/>
    <x v="5"/>
    <x v="5"/>
    <x v="3620"/>
    <x v="3634"/>
    <x v="0"/>
    <x v="59"/>
    <x v="1"/>
    <x v="40"/>
    <x v="65"/>
    <x v="2516"/>
    <x v="1"/>
    <x v="40"/>
    <x v="3634"/>
    <x v="3620"/>
  </r>
  <r>
    <x v="3635"/>
    <x v="3632"/>
    <x v="3633"/>
    <x v="8"/>
    <x v="2391"/>
    <x v="2"/>
    <x v="0"/>
    <x v="0"/>
    <x v="3621"/>
    <x v="3635"/>
    <x v="0"/>
    <x v="73"/>
    <x v="1"/>
    <x v="40"/>
    <x v="71"/>
    <x v="2517"/>
    <x v="1"/>
    <x v="40"/>
    <x v="3635"/>
    <x v="3621"/>
  </r>
  <r>
    <x v="3636"/>
    <x v="3633"/>
    <x v="3634"/>
    <x v="60"/>
    <x v="117"/>
    <x v="2"/>
    <x v="0"/>
    <x v="0"/>
    <x v="3622"/>
    <x v="3636"/>
    <x v="0"/>
    <x v="78"/>
    <x v="1"/>
    <x v="40"/>
    <x v="50"/>
    <x v="121"/>
    <x v="1"/>
    <x v="40"/>
    <x v="3636"/>
    <x v="3622"/>
  </r>
  <r>
    <x v="3637"/>
    <x v="3634"/>
    <x v="3635"/>
    <x v="9"/>
    <x v="1796"/>
    <x v="2"/>
    <x v="0"/>
    <x v="0"/>
    <x v="3623"/>
    <x v="3637"/>
    <x v="0"/>
    <x v="25"/>
    <x v="1"/>
    <x v="40"/>
    <x v="134"/>
    <x v="2518"/>
    <x v="1"/>
    <x v="40"/>
    <x v="3637"/>
    <x v="3623"/>
  </r>
  <r>
    <x v="3638"/>
    <x v="3635"/>
    <x v="3636"/>
    <x v="126"/>
    <x v="1168"/>
    <x v="2"/>
    <x v="5"/>
    <x v="5"/>
    <x v="3624"/>
    <x v="3638"/>
    <x v="0"/>
    <x v="84"/>
    <x v="1"/>
    <x v="40"/>
    <x v="113"/>
    <x v="1693"/>
    <x v="1"/>
    <x v="40"/>
    <x v="3638"/>
    <x v="3624"/>
  </r>
  <r>
    <x v="3639"/>
    <x v="3636"/>
    <x v="3637"/>
    <x v="31"/>
    <x v="116"/>
    <x v="2"/>
    <x v="0"/>
    <x v="0"/>
    <x v="3625"/>
    <x v="3639"/>
    <x v="0"/>
    <x v="29"/>
    <x v="1"/>
    <x v="40"/>
    <x v="50"/>
    <x v="120"/>
    <x v="1"/>
    <x v="40"/>
    <x v="3639"/>
    <x v="3625"/>
  </r>
  <r>
    <x v="3640"/>
    <x v="3637"/>
    <x v="3638"/>
    <x v="28"/>
    <x v="434"/>
    <x v="2"/>
    <x v="0"/>
    <x v="0"/>
    <x v="3626"/>
    <x v="3640"/>
    <x v="0"/>
    <x v="83"/>
    <x v="1"/>
    <x v="40"/>
    <x v="52"/>
    <x v="1713"/>
    <x v="1"/>
    <x v="40"/>
    <x v="3640"/>
    <x v="3626"/>
  </r>
  <r>
    <x v="3641"/>
    <x v="3638"/>
    <x v="3639"/>
    <x v="9"/>
    <x v="117"/>
    <x v="2"/>
    <x v="0"/>
    <x v="0"/>
    <x v="3627"/>
    <x v="3641"/>
    <x v="0"/>
    <x v="78"/>
    <x v="1"/>
    <x v="40"/>
    <x v="50"/>
    <x v="121"/>
    <x v="1"/>
    <x v="40"/>
    <x v="3641"/>
    <x v="3627"/>
  </r>
  <r>
    <x v="3642"/>
    <x v="3639"/>
    <x v="3640"/>
    <x v="176"/>
    <x v="493"/>
    <x v="2"/>
    <x v="12"/>
    <x v="3"/>
    <x v="3628"/>
    <x v="3642"/>
    <x v="0"/>
    <x v="84"/>
    <x v="1"/>
    <x v="40"/>
    <x v="53"/>
    <x v="501"/>
    <x v="1"/>
    <x v="40"/>
    <x v="3642"/>
    <x v="3628"/>
  </r>
  <r>
    <x v="3643"/>
    <x v="3640"/>
    <x v="3641"/>
    <x v="31"/>
    <x v="117"/>
    <x v="2"/>
    <x v="0"/>
    <x v="0"/>
    <x v="3629"/>
    <x v="3643"/>
    <x v="0"/>
    <x v="78"/>
    <x v="1"/>
    <x v="40"/>
    <x v="50"/>
    <x v="121"/>
    <x v="1"/>
    <x v="40"/>
    <x v="3643"/>
    <x v="3629"/>
  </r>
  <r>
    <x v="3644"/>
    <x v="3641"/>
    <x v="3642"/>
    <x v="10"/>
    <x v="378"/>
    <x v="2"/>
    <x v="0"/>
    <x v="0"/>
    <x v="3630"/>
    <x v="3644"/>
    <x v="0"/>
    <x v="8"/>
    <x v="1"/>
    <x v="40"/>
    <x v="63"/>
    <x v="2519"/>
    <x v="1"/>
    <x v="40"/>
    <x v="3644"/>
    <x v="3630"/>
  </r>
  <r>
    <x v="3645"/>
    <x v="3642"/>
    <x v="3643"/>
    <x v="28"/>
    <x v="116"/>
    <x v="2"/>
    <x v="5"/>
    <x v="5"/>
    <x v="3631"/>
    <x v="3645"/>
    <x v="0"/>
    <x v="29"/>
    <x v="1"/>
    <x v="40"/>
    <x v="50"/>
    <x v="120"/>
    <x v="1"/>
    <x v="40"/>
    <x v="3645"/>
    <x v="3631"/>
  </r>
  <r>
    <x v="3646"/>
    <x v="3643"/>
    <x v="3644"/>
    <x v="3"/>
    <x v="517"/>
    <x v="2"/>
    <x v="0"/>
    <x v="0"/>
    <x v="3632"/>
    <x v="3646"/>
    <x v="0"/>
    <x v="22"/>
    <x v="1"/>
    <x v="40"/>
    <x v="62"/>
    <x v="2520"/>
    <x v="1"/>
    <x v="40"/>
    <x v="3646"/>
    <x v="3632"/>
  </r>
  <r>
    <x v="3647"/>
    <x v="3644"/>
    <x v="3645"/>
    <x v="2"/>
    <x v="134"/>
    <x v="2"/>
    <x v="1"/>
    <x v="1"/>
    <x v="3633"/>
    <x v="3647"/>
    <x v="0"/>
    <x v="84"/>
    <x v="1"/>
    <x v="40"/>
    <x v="52"/>
    <x v="2"/>
    <x v="1"/>
    <x v="40"/>
    <x v="3647"/>
    <x v="3633"/>
  </r>
  <r>
    <x v="3648"/>
    <x v="3645"/>
    <x v="3646"/>
    <x v="79"/>
    <x v="2392"/>
    <x v="0"/>
    <x v="0"/>
    <x v="0"/>
    <x v="3634"/>
    <x v="3648"/>
    <x v="0"/>
    <x v="196"/>
    <x v="0"/>
    <x v="6"/>
    <x v="8"/>
    <x v="2521"/>
    <x v="1"/>
    <x v="6"/>
    <x v="3648"/>
    <x v="3634"/>
  </r>
  <r>
    <x v="3649"/>
    <x v="3646"/>
    <x v="3647"/>
    <x v="47"/>
    <x v="1911"/>
    <x v="0"/>
    <x v="5"/>
    <x v="5"/>
    <x v="3635"/>
    <x v="3649"/>
    <x v="0"/>
    <x v="22"/>
    <x v="0"/>
    <x v="6"/>
    <x v="3"/>
    <x v="1158"/>
    <x v="1"/>
    <x v="6"/>
    <x v="3649"/>
    <x v="3635"/>
  </r>
  <r>
    <x v="3650"/>
    <x v="3647"/>
    <x v="3648"/>
    <x v="2"/>
    <x v="83"/>
    <x v="0"/>
    <x v="1"/>
    <x v="1"/>
    <x v="3636"/>
    <x v="3650"/>
    <x v="0"/>
    <x v="57"/>
    <x v="0"/>
    <x v="6"/>
    <x v="8"/>
    <x v="2010"/>
    <x v="1"/>
    <x v="6"/>
    <x v="3650"/>
    <x v="3636"/>
  </r>
  <r>
    <x v="3651"/>
    <x v="3648"/>
    <x v="3649"/>
    <x v="2"/>
    <x v="624"/>
    <x v="0"/>
    <x v="0"/>
    <x v="0"/>
    <x v="3637"/>
    <x v="3651"/>
    <x v="0"/>
    <x v="82"/>
    <x v="0"/>
    <x v="6"/>
    <x v="3"/>
    <x v="1337"/>
    <x v="1"/>
    <x v="6"/>
    <x v="3651"/>
    <x v="3637"/>
  </r>
  <r>
    <x v="3652"/>
    <x v="2866"/>
    <x v="3650"/>
    <x v="43"/>
    <x v="2393"/>
    <x v="0"/>
    <x v="5"/>
    <x v="5"/>
    <x v="3638"/>
    <x v="3652"/>
    <x v="0"/>
    <x v="57"/>
    <x v="0"/>
    <x v="6"/>
    <x v="365"/>
    <x v="2522"/>
    <x v="1"/>
    <x v="6"/>
    <x v="3652"/>
    <x v="3638"/>
  </r>
  <r>
    <x v="3653"/>
    <x v="3649"/>
    <x v="3651"/>
    <x v="13"/>
    <x v="1118"/>
    <x v="0"/>
    <x v="1"/>
    <x v="1"/>
    <x v="3639"/>
    <x v="3653"/>
    <x v="0"/>
    <x v="51"/>
    <x v="0"/>
    <x v="6"/>
    <x v="7"/>
    <x v="2523"/>
    <x v="1"/>
    <x v="6"/>
    <x v="3653"/>
    <x v="3639"/>
  </r>
  <r>
    <x v="3654"/>
    <x v="3650"/>
    <x v="3652"/>
    <x v="15"/>
    <x v="2394"/>
    <x v="0"/>
    <x v="1"/>
    <x v="1"/>
    <x v="3640"/>
    <x v="3654"/>
    <x v="0"/>
    <x v="44"/>
    <x v="0"/>
    <x v="6"/>
    <x v="107"/>
    <x v="2524"/>
    <x v="1"/>
    <x v="6"/>
    <x v="3654"/>
    <x v="3640"/>
  </r>
  <r>
    <x v="3655"/>
    <x v="3651"/>
    <x v="3653"/>
    <x v="10"/>
    <x v="2395"/>
    <x v="0"/>
    <x v="0"/>
    <x v="0"/>
    <x v="3641"/>
    <x v="3655"/>
    <x v="0"/>
    <x v="1"/>
    <x v="0"/>
    <x v="6"/>
    <x v="31"/>
    <x v="2525"/>
    <x v="1"/>
    <x v="6"/>
    <x v="3655"/>
    <x v="3641"/>
  </r>
  <r>
    <x v="3656"/>
    <x v="3652"/>
    <x v="3654"/>
    <x v="10"/>
    <x v="2396"/>
    <x v="0"/>
    <x v="16"/>
    <x v="11"/>
    <x v="3642"/>
    <x v="3656"/>
    <x v="0"/>
    <x v="67"/>
    <x v="0"/>
    <x v="6"/>
    <x v="6"/>
    <x v="2526"/>
    <x v="1"/>
    <x v="6"/>
    <x v="3656"/>
    <x v="3642"/>
  </r>
  <r>
    <x v="3657"/>
    <x v="3653"/>
    <x v="3655"/>
    <x v="13"/>
    <x v="2397"/>
    <x v="0"/>
    <x v="8"/>
    <x v="7"/>
    <x v="3643"/>
    <x v="3657"/>
    <x v="0"/>
    <x v="9"/>
    <x v="0"/>
    <x v="6"/>
    <x v="38"/>
    <x v="2527"/>
    <x v="1"/>
    <x v="6"/>
    <x v="3657"/>
    <x v="3643"/>
  </r>
  <r>
    <x v="3658"/>
    <x v="3654"/>
    <x v="3656"/>
    <x v="15"/>
    <x v="17"/>
    <x v="0"/>
    <x v="0"/>
    <x v="0"/>
    <x v="3644"/>
    <x v="3658"/>
    <x v="0"/>
    <x v="9"/>
    <x v="0"/>
    <x v="6"/>
    <x v="7"/>
    <x v="1699"/>
    <x v="1"/>
    <x v="6"/>
    <x v="3658"/>
    <x v="3644"/>
  </r>
  <r>
    <x v="3659"/>
    <x v="3655"/>
    <x v="3657"/>
    <x v="9"/>
    <x v="2398"/>
    <x v="0"/>
    <x v="0"/>
    <x v="0"/>
    <x v="3645"/>
    <x v="3659"/>
    <x v="0"/>
    <x v="62"/>
    <x v="0"/>
    <x v="6"/>
    <x v="21"/>
    <x v="2528"/>
    <x v="1"/>
    <x v="6"/>
    <x v="3659"/>
    <x v="3645"/>
  </r>
  <r>
    <x v="3660"/>
    <x v="3656"/>
    <x v="3658"/>
    <x v="49"/>
    <x v="156"/>
    <x v="0"/>
    <x v="1"/>
    <x v="1"/>
    <x v="3646"/>
    <x v="3660"/>
    <x v="0"/>
    <x v="19"/>
    <x v="0"/>
    <x v="6"/>
    <x v="8"/>
    <x v="2529"/>
    <x v="1"/>
    <x v="6"/>
    <x v="3660"/>
    <x v="3646"/>
  </r>
  <r>
    <x v="3661"/>
    <x v="3657"/>
    <x v="3659"/>
    <x v="9"/>
    <x v="2399"/>
    <x v="0"/>
    <x v="0"/>
    <x v="0"/>
    <x v="3647"/>
    <x v="3661"/>
    <x v="0"/>
    <x v="17"/>
    <x v="0"/>
    <x v="6"/>
    <x v="38"/>
    <x v="2530"/>
    <x v="1"/>
    <x v="6"/>
    <x v="3661"/>
    <x v="3647"/>
  </r>
  <r>
    <x v="3662"/>
    <x v="3658"/>
    <x v="3660"/>
    <x v="6"/>
    <x v="2400"/>
    <x v="0"/>
    <x v="5"/>
    <x v="5"/>
    <x v="3648"/>
    <x v="3662"/>
    <x v="0"/>
    <x v="244"/>
    <x v="0"/>
    <x v="6"/>
    <x v="7"/>
    <x v="2531"/>
    <x v="1"/>
    <x v="6"/>
    <x v="3662"/>
    <x v="3648"/>
  </r>
  <r>
    <x v="3663"/>
    <x v="3659"/>
    <x v="3661"/>
    <x v="419"/>
    <x v="731"/>
    <x v="0"/>
    <x v="1"/>
    <x v="1"/>
    <x v="3649"/>
    <x v="3663"/>
    <x v="0"/>
    <x v="82"/>
    <x v="0"/>
    <x v="6"/>
    <x v="3"/>
    <x v="433"/>
    <x v="1"/>
    <x v="6"/>
    <x v="3663"/>
    <x v="3649"/>
  </r>
  <r>
    <x v="3664"/>
    <x v="3660"/>
    <x v="3662"/>
    <x v="134"/>
    <x v="983"/>
    <x v="0"/>
    <x v="0"/>
    <x v="0"/>
    <x v="3650"/>
    <x v="3664"/>
    <x v="0"/>
    <x v="10"/>
    <x v="0"/>
    <x v="6"/>
    <x v="15"/>
    <x v="2532"/>
    <x v="1"/>
    <x v="6"/>
    <x v="3664"/>
    <x v="3650"/>
  </r>
  <r>
    <x v="3665"/>
    <x v="3661"/>
    <x v="3663"/>
    <x v="420"/>
    <x v="2401"/>
    <x v="0"/>
    <x v="6"/>
    <x v="3"/>
    <x v="3651"/>
    <x v="3665"/>
    <x v="0"/>
    <x v="25"/>
    <x v="0"/>
    <x v="6"/>
    <x v="41"/>
    <x v="2533"/>
    <x v="1"/>
    <x v="6"/>
    <x v="3665"/>
    <x v="3651"/>
  </r>
  <r>
    <x v="3666"/>
    <x v="3662"/>
    <x v="3664"/>
    <x v="38"/>
    <x v="647"/>
    <x v="0"/>
    <x v="0"/>
    <x v="0"/>
    <x v="3652"/>
    <x v="3666"/>
    <x v="0"/>
    <x v="44"/>
    <x v="0"/>
    <x v="6"/>
    <x v="8"/>
    <x v="2534"/>
    <x v="1"/>
    <x v="6"/>
    <x v="3666"/>
    <x v="3652"/>
  </r>
  <r>
    <x v="3667"/>
    <x v="3663"/>
    <x v="3665"/>
    <x v="9"/>
    <x v="2402"/>
    <x v="0"/>
    <x v="1"/>
    <x v="1"/>
    <x v="3653"/>
    <x v="3667"/>
    <x v="0"/>
    <x v="6"/>
    <x v="0"/>
    <x v="6"/>
    <x v="33"/>
    <x v="2535"/>
    <x v="1"/>
    <x v="6"/>
    <x v="3667"/>
    <x v="3653"/>
  </r>
  <r>
    <x v="3668"/>
    <x v="3664"/>
    <x v="3666"/>
    <x v="28"/>
    <x v="831"/>
    <x v="0"/>
    <x v="0"/>
    <x v="0"/>
    <x v="3654"/>
    <x v="3668"/>
    <x v="0"/>
    <x v="33"/>
    <x v="0"/>
    <x v="6"/>
    <x v="3"/>
    <x v="2536"/>
    <x v="1"/>
    <x v="6"/>
    <x v="3668"/>
    <x v="3654"/>
  </r>
  <r>
    <x v="3669"/>
    <x v="3665"/>
    <x v="3667"/>
    <x v="28"/>
    <x v="2403"/>
    <x v="0"/>
    <x v="1"/>
    <x v="1"/>
    <x v="3655"/>
    <x v="3669"/>
    <x v="0"/>
    <x v="57"/>
    <x v="0"/>
    <x v="6"/>
    <x v="178"/>
    <x v="2537"/>
    <x v="1"/>
    <x v="6"/>
    <x v="3669"/>
    <x v="3655"/>
  </r>
  <r>
    <x v="3670"/>
    <x v="3666"/>
    <x v="3668"/>
    <x v="421"/>
    <x v="854"/>
    <x v="0"/>
    <x v="1"/>
    <x v="1"/>
    <x v="3656"/>
    <x v="3670"/>
    <x v="0"/>
    <x v="8"/>
    <x v="0"/>
    <x v="6"/>
    <x v="5"/>
    <x v="2538"/>
    <x v="1"/>
    <x v="6"/>
    <x v="3670"/>
    <x v="3656"/>
  </r>
  <r>
    <x v="3671"/>
    <x v="3667"/>
    <x v="3669"/>
    <x v="8"/>
    <x v="2404"/>
    <x v="0"/>
    <x v="0"/>
    <x v="0"/>
    <x v="3657"/>
    <x v="3671"/>
    <x v="0"/>
    <x v="244"/>
    <x v="0"/>
    <x v="6"/>
    <x v="7"/>
    <x v="2539"/>
    <x v="1"/>
    <x v="6"/>
    <x v="3671"/>
    <x v="3657"/>
  </r>
  <r>
    <x v="3672"/>
    <x v="3668"/>
    <x v="3670"/>
    <x v="9"/>
    <x v="2405"/>
    <x v="0"/>
    <x v="1"/>
    <x v="1"/>
    <x v="3658"/>
    <x v="3672"/>
    <x v="0"/>
    <x v="7"/>
    <x v="0"/>
    <x v="6"/>
    <x v="21"/>
    <x v="2540"/>
    <x v="1"/>
    <x v="6"/>
    <x v="3672"/>
    <x v="3658"/>
  </r>
  <r>
    <x v="3673"/>
    <x v="3669"/>
    <x v="3671"/>
    <x v="23"/>
    <x v="2406"/>
    <x v="0"/>
    <x v="1"/>
    <x v="1"/>
    <x v="3659"/>
    <x v="3673"/>
    <x v="0"/>
    <x v="229"/>
    <x v="0"/>
    <x v="6"/>
    <x v="35"/>
    <x v="2541"/>
    <x v="1"/>
    <x v="6"/>
    <x v="3673"/>
    <x v="3659"/>
  </r>
  <r>
    <x v="3674"/>
    <x v="3670"/>
    <x v="3672"/>
    <x v="37"/>
    <x v="605"/>
    <x v="0"/>
    <x v="12"/>
    <x v="3"/>
    <x v="3660"/>
    <x v="3674"/>
    <x v="0"/>
    <x v="162"/>
    <x v="0"/>
    <x v="6"/>
    <x v="8"/>
    <x v="2542"/>
    <x v="1"/>
    <x v="6"/>
    <x v="3674"/>
    <x v="3660"/>
  </r>
  <r>
    <x v="3675"/>
    <x v="3671"/>
    <x v="3673"/>
    <x v="45"/>
    <x v="119"/>
    <x v="0"/>
    <x v="1"/>
    <x v="1"/>
    <x v="3661"/>
    <x v="3675"/>
    <x v="0"/>
    <x v="83"/>
    <x v="0"/>
    <x v="6"/>
    <x v="49"/>
    <x v="457"/>
    <x v="1"/>
    <x v="6"/>
    <x v="3675"/>
    <x v="3661"/>
  </r>
  <r>
    <x v="3676"/>
    <x v="3672"/>
    <x v="3674"/>
    <x v="134"/>
    <x v="1249"/>
    <x v="0"/>
    <x v="0"/>
    <x v="0"/>
    <x v="3662"/>
    <x v="3676"/>
    <x v="0"/>
    <x v="38"/>
    <x v="0"/>
    <x v="6"/>
    <x v="32"/>
    <x v="2543"/>
    <x v="1"/>
    <x v="6"/>
    <x v="3676"/>
    <x v="3662"/>
  </r>
  <r>
    <x v="3677"/>
    <x v="3673"/>
    <x v="3675"/>
    <x v="14"/>
    <x v="2407"/>
    <x v="0"/>
    <x v="0"/>
    <x v="0"/>
    <x v="3663"/>
    <x v="3677"/>
    <x v="0"/>
    <x v="473"/>
    <x v="0"/>
    <x v="6"/>
    <x v="33"/>
    <x v="2544"/>
    <x v="1"/>
    <x v="6"/>
    <x v="3677"/>
    <x v="3663"/>
  </r>
  <r>
    <x v="3678"/>
    <x v="3674"/>
    <x v="3676"/>
    <x v="13"/>
    <x v="420"/>
    <x v="0"/>
    <x v="1"/>
    <x v="1"/>
    <x v="3664"/>
    <x v="3678"/>
    <x v="0"/>
    <x v="162"/>
    <x v="0"/>
    <x v="6"/>
    <x v="33"/>
    <x v="2545"/>
    <x v="1"/>
    <x v="6"/>
    <x v="3678"/>
    <x v="3664"/>
  </r>
  <r>
    <x v="3679"/>
    <x v="3675"/>
    <x v="3677"/>
    <x v="13"/>
    <x v="2408"/>
    <x v="0"/>
    <x v="0"/>
    <x v="0"/>
    <x v="3665"/>
    <x v="3679"/>
    <x v="0"/>
    <x v="209"/>
    <x v="0"/>
    <x v="6"/>
    <x v="5"/>
    <x v="2546"/>
    <x v="1"/>
    <x v="6"/>
    <x v="3679"/>
    <x v="3665"/>
  </r>
  <r>
    <x v="3680"/>
    <x v="3676"/>
    <x v="3678"/>
    <x v="9"/>
    <x v="2409"/>
    <x v="0"/>
    <x v="0"/>
    <x v="0"/>
    <x v="3666"/>
    <x v="3680"/>
    <x v="0"/>
    <x v="69"/>
    <x v="0"/>
    <x v="6"/>
    <x v="40"/>
    <x v="2547"/>
    <x v="1"/>
    <x v="6"/>
    <x v="3680"/>
    <x v="3666"/>
  </r>
  <r>
    <x v="3681"/>
    <x v="3677"/>
    <x v="3679"/>
    <x v="28"/>
    <x v="2410"/>
    <x v="0"/>
    <x v="0"/>
    <x v="0"/>
    <x v="3667"/>
    <x v="3681"/>
    <x v="0"/>
    <x v="59"/>
    <x v="0"/>
    <x v="6"/>
    <x v="20"/>
    <x v="1025"/>
    <x v="1"/>
    <x v="6"/>
    <x v="3681"/>
    <x v="3667"/>
  </r>
  <r>
    <x v="3682"/>
    <x v="3678"/>
    <x v="3680"/>
    <x v="9"/>
    <x v="2411"/>
    <x v="0"/>
    <x v="0"/>
    <x v="0"/>
    <x v="3668"/>
    <x v="3682"/>
    <x v="0"/>
    <x v="85"/>
    <x v="0"/>
    <x v="6"/>
    <x v="86"/>
    <x v="69"/>
    <x v="1"/>
    <x v="6"/>
    <x v="3682"/>
    <x v="3668"/>
  </r>
  <r>
    <x v="3683"/>
    <x v="3679"/>
    <x v="3681"/>
    <x v="8"/>
    <x v="2412"/>
    <x v="0"/>
    <x v="0"/>
    <x v="0"/>
    <x v="3669"/>
    <x v="3683"/>
    <x v="0"/>
    <x v="36"/>
    <x v="0"/>
    <x v="6"/>
    <x v="38"/>
    <x v="2548"/>
    <x v="1"/>
    <x v="6"/>
    <x v="3683"/>
    <x v="3669"/>
  </r>
  <r>
    <x v="3684"/>
    <x v="3680"/>
    <x v="3682"/>
    <x v="47"/>
    <x v="2413"/>
    <x v="0"/>
    <x v="0"/>
    <x v="0"/>
    <x v="3670"/>
    <x v="3684"/>
    <x v="0"/>
    <x v="23"/>
    <x v="0"/>
    <x v="6"/>
    <x v="86"/>
    <x v="2549"/>
    <x v="1"/>
    <x v="6"/>
    <x v="3684"/>
    <x v="3670"/>
  </r>
  <r>
    <x v="3685"/>
    <x v="3681"/>
    <x v="3683"/>
    <x v="10"/>
    <x v="2414"/>
    <x v="0"/>
    <x v="0"/>
    <x v="0"/>
    <x v="3671"/>
    <x v="3685"/>
    <x v="0"/>
    <x v="149"/>
    <x v="0"/>
    <x v="6"/>
    <x v="6"/>
    <x v="17"/>
    <x v="1"/>
    <x v="6"/>
    <x v="3685"/>
    <x v="3671"/>
  </r>
  <r>
    <x v="3686"/>
    <x v="3682"/>
    <x v="3684"/>
    <x v="18"/>
    <x v="2415"/>
    <x v="0"/>
    <x v="0"/>
    <x v="0"/>
    <x v="3672"/>
    <x v="3686"/>
    <x v="0"/>
    <x v="79"/>
    <x v="0"/>
    <x v="6"/>
    <x v="7"/>
    <x v="2550"/>
    <x v="1"/>
    <x v="6"/>
    <x v="3686"/>
    <x v="3672"/>
  </r>
  <r>
    <x v="3687"/>
    <x v="3683"/>
    <x v="3685"/>
    <x v="10"/>
    <x v="2416"/>
    <x v="0"/>
    <x v="0"/>
    <x v="0"/>
    <x v="3673"/>
    <x v="3687"/>
    <x v="0"/>
    <x v="20"/>
    <x v="0"/>
    <x v="6"/>
    <x v="8"/>
    <x v="2551"/>
    <x v="1"/>
    <x v="6"/>
    <x v="3687"/>
    <x v="3673"/>
  </r>
  <r>
    <x v="3688"/>
    <x v="3684"/>
    <x v="3686"/>
    <x v="9"/>
    <x v="1980"/>
    <x v="0"/>
    <x v="1"/>
    <x v="1"/>
    <x v="3674"/>
    <x v="3688"/>
    <x v="0"/>
    <x v="70"/>
    <x v="0"/>
    <x v="6"/>
    <x v="15"/>
    <x v="995"/>
    <x v="1"/>
    <x v="6"/>
    <x v="3688"/>
    <x v="3674"/>
  </r>
  <r>
    <x v="3689"/>
    <x v="3685"/>
    <x v="3687"/>
    <x v="9"/>
    <x v="504"/>
    <x v="0"/>
    <x v="0"/>
    <x v="0"/>
    <x v="3675"/>
    <x v="3689"/>
    <x v="0"/>
    <x v="95"/>
    <x v="0"/>
    <x v="6"/>
    <x v="90"/>
    <x v="2552"/>
    <x v="1"/>
    <x v="6"/>
    <x v="3689"/>
    <x v="3675"/>
  </r>
  <r>
    <x v="3690"/>
    <x v="3686"/>
    <x v="3688"/>
    <x v="15"/>
    <x v="1122"/>
    <x v="0"/>
    <x v="0"/>
    <x v="0"/>
    <x v="3676"/>
    <x v="3690"/>
    <x v="0"/>
    <x v="162"/>
    <x v="0"/>
    <x v="6"/>
    <x v="28"/>
    <x v="2553"/>
    <x v="1"/>
    <x v="6"/>
    <x v="3690"/>
    <x v="3676"/>
  </r>
  <r>
    <x v="3691"/>
    <x v="3687"/>
    <x v="3689"/>
    <x v="79"/>
    <x v="2417"/>
    <x v="0"/>
    <x v="0"/>
    <x v="0"/>
    <x v="3677"/>
    <x v="3691"/>
    <x v="0"/>
    <x v="220"/>
    <x v="0"/>
    <x v="6"/>
    <x v="30"/>
    <x v="2554"/>
    <x v="1"/>
    <x v="6"/>
    <x v="3691"/>
    <x v="3677"/>
  </r>
  <r>
    <x v="3692"/>
    <x v="3688"/>
    <x v="3690"/>
    <x v="28"/>
    <x v="2343"/>
    <x v="0"/>
    <x v="0"/>
    <x v="0"/>
    <x v="3678"/>
    <x v="3692"/>
    <x v="0"/>
    <x v="57"/>
    <x v="0"/>
    <x v="6"/>
    <x v="9"/>
    <x v="2555"/>
    <x v="1"/>
    <x v="6"/>
    <x v="3692"/>
    <x v="3678"/>
  </r>
  <r>
    <x v="3693"/>
    <x v="3689"/>
    <x v="3691"/>
    <x v="422"/>
    <x v="357"/>
    <x v="0"/>
    <x v="1"/>
    <x v="1"/>
    <x v="3679"/>
    <x v="3693"/>
    <x v="0"/>
    <x v="25"/>
    <x v="0"/>
    <x v="6"/>
    <x v="32"/>
    <x v="2556"/>
    <x v="1"/>
    <x v="6"/>
    <x v="3693"/>
    <x v="3679"/>
  </r>
  <r>
    <x v="3694"/>
    <x v="3690"/>
    <x v="3692"/>
    <x v="8"/>
    <x v="2418"/>
    <x v="0"/>
    <x v="0"/>
    <x v="0"/>
    <x v="3680"/>
    <x v="3694"/>
    <x v="0"/>
    <x v="65"/>
    <x v="0"/>
    <x v="6"/>
    <x v="13"/>
    <x v="2557"/>
    <x v="1"/>
    <x v="6"/>
    <x v="3694"/>
    <x v="3680"/>
  </r>
  <r>
    <x v="3695"/>
    <x v="3691"/>
    <x v="3693"/>
    <x v="23"/>
    <x v="2419"/>
    <x v="0"/>
    <x v="0"/>
    <x v="0"/>
    <x v="3681"/>
    <x v="3695"/>
    <x v="0"/>
    <x v="51"/>
    <x v="0"/>
    <x v="6"/>
    <x v="8"/>
    <x v="2558"/>
    <x v="1"/>
    <x v="6"/>
    <x v="3695"/>
    <x v="3681"/>
  </r>
  <r>
    <x v="3696"/>
    <x v="3692"/>
    <x v="3694"/>
    <x v="13"/>
    <x v="109"/>
    <x v="0"/>
    <x v="1"/>
    <x v="1"/>
    <x v="3682"/>
    <x v="3696"/>
    <x v="0"/>
    <x v="76"/>
    <x v="0"/>
    <x v="6"/>
    <x v="19"/>
    <x v="2559"/>
    <x v="1"/>
    <x v="6"/>
    <x v="3696"/>
    <x v="3682"/>
  </r>
  <r>
    <x v="3697"/>
    <x v="3693"/>
    <x v="3695"/>
    <x v="13"/>
    <x v="2420"/>
    <x v="0"/>
    <x v="1"/>
    <x v="1"/>
    <x v="3683"/>
    <x v="3697"/>
    <x v="0"/>
    <x v="209"/>
    <x v="0"/>
    <x v="6"/>
    <x v="29"/>
    <x v="2560"/>
    <x v="1"/>
    <x v="6"/>
    <x v="3697"/>
    <x v="3683"/>
  </r>
  <r>
    <x v="3698"/>
    <x v="3694"/>
    <x v="3696"/>
    <x v="10"/>
    <x v="2421"/>
    <x v="0"/>
    <x v="0"/>
    <x v="0"/>
    <x v="3684"/>
    <x v="3698"/>
    <x v="0"/>
    <x v="327"/>
    <x v="0"/>
    <x v="6"/>
    <x v="38"/>
    <x v="2561"/>
    <x v="1"/>
    <x v="6"/>
    <x v="3698"/>
    <x v="3684"/>
  </r>
  <r>
    <x v="3699"/>
    <x v="3695"/>
    <x v="3697"/>
    <x v="30"/>
    <x v="2381"/>
    <x v="0"/>
    <x v="0"/>
    <x v="0"/>
    <x v="3685"/>
    <x v="3699"/>
    <x v="0"/>
    <x v="244"/>
    <x v="0"/>
    <x v="6"/>
    <x v="7"/>
    <x v="2006"/>
    <x v="1"/>
    <x v="6"/>
    <x v="3699"/>
    <x v="3685"/>
  </r>
  <r>
    <x v="3700"/>
    <x v="3696"/>
    <x v="3698"/>
    <x v="2"/>
    <x v="2422"/>
    <x v="0"/>
    <x v="0"/>
    <x v="0"/>
    <x v="3686"/>
    <x v="3700"/>
    <x v="0"/>
    <x v="59"/>
    <x v="0"/>
    <x v="6"/>
    <x v="10"/>
    <x v="2273"/>
    <x v="1"/>
    <x v="6"/>
    <x v="3700"/>
    <x v="3686"/>
  </r>
  <r>
    <x v="3701"/>
    <x v="3697"/>
    <x v="3699"/>
    <x v="15"/>
    <x v="2423"/>
    <x v="0"/>
    <x v="1"/>
    <x v="1"/>
    <x v="3687"/>
    <x v="3701"/>
    <x v="0"/>
    <x v="70"/>
    <x v="0"/>
    <x v="6"/>
    <x v="8"/>
    <x v="2562"/>
    <x v="1"/>
    <x v="6"/>
    <x v="3701"/>
    <x v="3687"/>
  </r>
  <r>
    <x v="3702"/>
    <x v="3698"/>
    <x v="3700"/>
    <x v="9"/>
    <x v="1980"/>
    <x v="0"/>
    <x v="1"/>
    <x v="1"/>
    <x v="3688"/>
    <x v="3702"/>
    <x v="0"/>
    <x v="64"/>
    <x v="0"/>
    <x v="6"/>
    <x v="15"/>
    <x v="2563"/>
    <x v="1"/>
    <x v="6"/>
    <x v="3702"/>
    <x v="3688"/>
  </r>
  <r>
    <x v="3703"/>
    <x v="3699"/>
    <x v="3701"/>
    <x v="405"/>
    <x v="2044"/>
    <x v="0"/>
    <x v="0"/>
    <x v="0"/>
    <x v="3689"/>
    <x v="3703"/>
    <x v="0"/>
    <x v="209"/>
    <x v="0"/>
    <x v="6"/>
    <x v="4"/>
    <x v="2564"/>
    <x v="1"/>
    <x v="6"/>
    <x v="3703"/>
    <x v="3689"/>
  </r>
  <r>
    <x v="3704"/>
    <x v="3700"/>
    <x v="3702"/>
    <x v="43"/>
    <x v="2424"/>
    <x v="0"/>
    <x v="1"/>
    <x v="1"/>
    <x v="3690"/>
    <x v="3704"/>
    <x v="0"/>
    <x v="74"/>
    <x v="0"/>
    <x v="6"/>
    <x v="104"/>
    <x v="2565"/>
    <x v="1"/>
    <x v="6"/>
    <x v="3704"/>
    <x v="3690"/>
  </r>
  <r>
    <x v="3705"/>
    <x v="3701"/>
    <x v="3703"/>
    <x v="423"/>
    <x v="2425"/>
    <x v="0"/>
    <x v="0"/>
    <x v="0"/>
    <x v="3691"/>
    <x v="3705"/>
    <x v="0"/>
    <x v="2"/>
    <x v="0"/>
    <x v="6"/>
    <x v="33"/>
    <x v="1828"/>
    <x v="1"/>
    <x v="6"/>
    <x v="3705"/>
    <x v="3691"/>
  </r>
  <r>
    <x v="3706"/>
    <x v="3702"/>
    <x v="3704"/>
    <x v="15"/>
    <x v="2426"/>
    <x v="0"/>
    <x v="0"/>
    <x v="0"/>
    <x v="3692"/>
    <x v="3706"/>
    <x v="0"/>
    <x v="62"/>
    <x v="0"/>
    <x v="6"/>
    <x v="10"/>
    <x v="2566"/>
    <x v="1"/>
    <x v="6"/>
    <x v="3706"/>
    <x v="3692"/>
  </r>
  <r>
    <x v="3707"/>
    <x v="3703"/>
    <x v="3705"/>
    <x v="28"/>
    <x v="586"/>
    <x v="0"/>
    <x v="0"/>
    <x v="0"/>
    <x v="3693"/>
    <x v="3707"/>
    <x v="0"/>
    <x v="23"/>
    <x v="0"/>
    <x v="6"/>
    <x v="362"/>
    <x v="2567"/>
    <x v="1"/>
    <x v="6"/>
    <x v="3707"/>
    <x v="3693"/>
  </r>
  <r>
    <x v="3708"/>
    <x v="3704"/>
    <x v="3706"/>
    <x v="176"/>
    <x v="1740"/>
    <x v="0"/>
    <x v="0"/>
    <x v="0"/>
    <x v="3694"/>
    <x v="3708"/>
    <x v="0"/>
    <x v="70"/>
    <x v="0"/>
    <x v="6"/>
    <x v="126"/>
    <x v="2568"/>
    <x v="1"/>
    <x v="6"/>
    <x v="3708"/>
    <x v="3694"/>
  </r>
  <r>
    <x v="3709"/>
    <x v="3705"/>
    <x v="3707"/>
    <x v="28"/>
    <x v="2427"/>
    <x v="0"/>
    <x v="1"/>
    <x v="1"/>
    <x v="3695"/>
    <x v="3709"/>
    <x v="0"/>
    <x v="2"/>
    <x v="0"/>
    <x v="6"/>
    <x v="29"/>
    <x v="2569"/>
    <x v="1"/>
    <x v="6"/>
    <x v="3709"/>
    <x v="3695"/>
  </r>
  <r>
    <x v="3710"/>
    <x v="3706"/>
    <x v="3708"/>
    <x v="46"/>
    <x v="2428"/>
    <x v="0"/>
    <x v="0"/>
    <x v="0"/>
    <x v="3696"/>
    <x v="3710"/>
    <x v="0"/>
    <x v="74"/>
    <x v="0"/>
    <x v="6"/>
    <x v="48"/>
    <x v="2570"/>
    <x v="1"/>
    <x v="6"/>
    <x v="3710"/>
    <x v="3696"/>
  </r>
  <r>
    <x v="3711"/>
    <x v="3707"/>
    <x v="3709"/>
    <x v="2"/>
    <x v="365"/>
    <x v="0"/>
    <x v="0"/>
    <x v="0"/>
    <x v="3174"/>
    <x v="3711"/>
    <x v="0"/>
    <x v="64"/>
    <x v="0"/>
    <x v="6"/>
    <x v="35"/>
    <x v="2571"/>
    <x v="1"/>
    <x v="6"/>
    <x v="3711"/>
    <x v="3174"/>
  </r>
  <r>
    <x v="3712"/>
    <x v="3708"/>
    <x v="3710"/>
    <x v="51"/>
    <x v="2429"/>
    <x v="0"/>
    <x v="0"/>
    <x v="0"/>
    <x v="3697"/>
    <x v="3712"/>
    <x v="0"/>
    <x v="201"/>
    <x v="0"/>
    <x v="6"/>
    <x v="224"/>
    <x v="734"/>
    <x v="1"/>
    <x v="6"/>
    <x v="3712"/>
    <x v="3697"/>
  </r>
  <r>
    <x v="3713"/>
    <x v="3709"/>
    <x v="3711"/>
    <x v="13"/>
    <x v="1944"/>
    <x v="0"/>
    <x v="0"/>
    <x v="0"/>
    <x v="3698"/>
    <x v="3713"/>
    <x v="0"/>
    <x v="10"/>
    <x v="0"/>
    <x v="6"/>
    <x v="21"/>
    <x v="2572"/>
    <x v="1"/>
    <x v="6"/>
    <x v="3713"/>
    <x v="3698"/>
  </r>
  <r>
    <x v="3714"/>
    <x v="3710"/>
    <x v="3712"/>
    <x v="3"/>
    <x v="990"/>
    <x v="0"/>
    <x v="0"/>
    <x v="0"/>
    <x v="3699"/>
    <x v="3714"/>
    <x v="0"/>
    <x v="174"/>
    <x v="0"/>
    <x v="6"/>
    <x v="21"/>
    <x v="2573"/>
    <x v="1"/>
    <x v="6"/>
    <x v="3714"/>
    <x v="3699"/>
  </r>
  <r>
    <x v="3715"/>
    <x v="3711"/>
    <x v="3713"/>
    <x v="8"/>
    <x v="2430"/>
    <x v="0"/>
    <x v="1"/>
    <x v="1"/>
    <x v="3700"/>
    <x v="3715"/>
    <x v="0"/>
    <x v="74"/>
    <x v="0"/>
    <x v="6"/>
    <x v="33"/>
    <x v="2574"/>
    <x v="1"/>
    <x v="6"/>
    <x v="3715"/>
    <x v="3700"/>
  </r>
  <r>
    <x v="3716"/>
    <x v="3712"/>
    <x v="3714"/>
    <x v="134"/>
    <x v="2431"/>
    <x v="0"/>
    <x v="0"/>
    <x v="0"/>
    <x v="3701"/>
    <x v="3716"/>
    <x v="0"/>
    <x v="54"/>
    <x v="0"/>
    <x v="6"/>
    <x v="94"/>
    <x v="843"/>
    <x v="1"/>
    <x v="6"/>
    <x v="3716"/>
    <x v="3701"/>
  </r>
  <r>
    <x v="3717"/>
    <x v="3713"/>
    <x v="3715"/>
    <x v="23"/>
    <x v="2432"/>
    <x v="0"/>
    <x v="1"/>
    <x v="1"/>
    <x v="3702"/>
    <x v="3717"/>
    <x v="0"/>
    <x v="62"/>
    <x v="0"/>
    <x v="6"/>
    <x v="7"/>
    <x v="2575"/>
    <x v="1"/>
    <x v="6"/>
    <x v="3717"/>
    <x v="3702"/>
  </r>
  <r>
    <x v="3718"/>
    <x v="3714"/>
    <x v="3716"/>
    <x v="2"/>
    <x v="1890"/>
    <x v="0"/>
    <x v="1"/>
    <x v="1"/>
    <x v="3703"/>
    <x v="3718"/>
    <x v="0"/>
    <x v="67"/>
    <x v="0"/>
    <x v="6"/>
    <x v="366"/>
    <x v="2576"/>
    <x v="1"/>
    <x v="6"/>
    <x v="3718"/>
    <x v="3703"/>
  </r>
  <r>
    <x v="3719"/>
    <x v="3715"/>
    <x v="3717"/>
    <x v="48"/>
    <x v="2433"/>
    <x v="0"/>
    <x v="1"/>
    <x v="1"/>
    <x v="3704"/>
    <x v="3719"/>
    <x v="0"/>
    <x v="80"/>
    <x v="0"/>
    <x v="6"/>
    <x v="367"/>
    <x v="2431"/>
    <x v="1"/>
    <x v="6"/>
    <x v="3719"/>
    <x v="3704"/>
  </r>
  <r>
    <x v="3720"/>
    <x v="3716"/>
    <x v="3718"/>
    <x v="126"/>
    <x v="2434"/>
    <x v="0"/>
    <x v="0"/>
    <x v="0"/>
    <x v="3705"/>
    <x v="3720"/>
    <x v="0"/>
    <x v="244"/>
    <x v="0"/>
    <x v="6"/>
    <x v="2"/>
    <x v="2577"/>
    <x v="1"/>
    <x v="6"/>
    <x v="3720"/>
    <x v="3705"/>
  </r>
  <r>
    <x v="3721"/>
    <x v="3717"/>
    <x v="3719"/>
    <x v="10"/>
    <x v="2435"/>
    <x v="0"/>
    <x v="0"/>
    <x v="0"/>
    <x v="3706"/>
    <x v="3721"/>
    <x v="0"/>
    <x v="34"/>
    <x v="0"/>
    <x v="6"/>
    <x v="7"/>
    <x v="2578"/>
    <x v="1"/>
    <x v="6"/>
    <x v="3721"/>
    <x v="3706"/>
  </r>
  <r>
    <x v="3722"/>
    <x v="3718"/>
    <x v="3720"/>
    <x v="15"/>
    <x v="2436"/>
    <x v="0"/>
    <x v="5"/>
    <x v="5"/>
    <x v="3707"/>
    <x v="3722"/>
    <x v="0"/>
    <x v="2"/>
    <x v="0"/>
    <x v="6"/>
    <x v="38"/>
    <x v="2579"/>
    <x v="1"/>
    <x v="6"/>
    <x v="3722"/>
    <x v="3707"/>
  </r>
  <r>
    <x v="3723"/>
    <x v="3719"/>
    <x v="3721"/>
    <x v="37"/>
    <x v="2437"/>
    <x v="0"/>
    <x v="1"/>
    <x v="1"/>
    <x v="3708"/>
    <x v="3723"/>
    <x v="0"/>
    <x v="287"/>
    <x v="0"/>
    <x v="6"/>
    <x v="21"/>
    <x v="2580"/>
    <x v="1"/>
    <x v="6"/>
    <x v="3723"/>
    <x v="3708"/>
  </r>
  <r>
    <x v="3724"/>
    <x v="3720"/>
    <x v="3722"/>
    <x v="270"/>
    <x v="2438"/>
    <x v="0"/>
    <x v="1"/>
    <x v="1"/>
    <x v="3709"/>
    <x v="3724"/>
    <x v="0"/>
    <x v="30"/>
    <x v="0"/>
    <x v="6"/>
    <x v="33"/>
    <x v="2581"/>
    <x v="1"/>
    <x v="6"/>
    <x v="3724"/>
    <x v="3709"/>
  </r>
  <r>
    <x v="3725"/>
    <x v="3721"/>
    <x v="3723"/>
    <x v="43"/>
    <x v="1363"/>
    <x v="0"/>
    <x v="1"/>
    <x v="1"/>
    <x v="3710"/>
    <x v="3725"/>
    <x v="0"/>
    <x v="41"/>
    <x v="0"/>
    <x v="6"/>
    <x v="37"/>
    <x v="2582"/>
    <x v="1"/>
    <x v="6"/>
    <x v="3725"/>
    <x v="3710"/>
  </r>
  <r>
    <x v="3726"/>
    <x v="3722"/>
    <x v="3724"/>
    <x v="16"/>
    <x v="2439"/>
    <x v="0"/>
    <x v="0"/>
    <x v="0"/>
    <x v="3711"/>
    <x v="3726"/>
    <x v="0"/>
    <x v="67"/>
    <x v="0"/>
    <x v="6"/>
    <x v="368"/>
    <x v="2583"/>
    <x v="1"/>
    <x v="6"/>
    <x v="3726"/>
    <x v="3711"/>
  </r>
  <r>
    <x v="3727"/>
    <x v="3723"/>
    <x v="3725"/>
    <x v="13"/>
    <x v="1132"/>
    <x v="0"/>
    <x v="0"/>
    <x v="0"/>
    <x v="3712"/>
    <x v="3727"/>
    <x v="0"/>
    <x v="51"/>
    <x v="0"/>
    <x v="6"/>
    <x v="7"/>
    <x v="2502"/>
    <x v="1"/>
    <x v="6"/>
    <x v="3727"/>
    <x v="3712"/>
  </r>
  <r>
    <x v="3728"/>
    <x v="3724"/>
    <x v="3726"/>
    <x v="22"/>
    <x v="2440"/>
    <x v="2"/>
    <x v="0"/>
    <x v="0"/>
    <x v="3713"/>
    <x v="3728"/>
    <x v="0"/>
    <x v="162"/>
    <x v="1"/>
    <x v="6"/>
    <x v="114"/>
    <x v="2584"/>
    <x v="1"/>
    <x v="6"/>
    <x v="3728"/>
    <x v="3713"/>
  </r>
  <r>
    <x v="3729"/>
    <x v="3725"/>
    <x v="3727"/>
    <x v="10"/>
    <x v="2441"/>
    <x v="2"/>
    <x v="0"/>
    <x v="0"/>
    <x v="3714"/>
    <x v="3729"/>
    <x v="0"/>
    <x v="81"/>
    <x v="1"/>
    <x v="6"/>
    <x v="113"/>
    <x v="2585"/>
    <x v="1"/>
    <x v="6"/>
    <x v="3729"/>
    <x v="3714"/>
  </r>
  <r>
    <x v="3730"/>
    <x v="3726"/>
    <x v="3728"/>
    <x v="28"/>
    <x v="173"/>
    <x v="2"/>
    <x v="0"/>
    <x v="0"/>
    <x v="3715"/>
    <x v="3730"/>
    <x v="0"/>
    <x v="29"/>
    <x v="1"/>
    <x v="6"/>
    <x v="54"/>
    <x v="101"/>
    <x v="1"/>
    <x v="6"/>
    <x v="3730"/>
    <x v="3715"/>
  </r>
  <r>
    <x v="3731"/>
    <x v="3727"/>
    <x v="3729"/>
    <x v="62"/>
    <x v="972"/>
    <x v="2"/>
    <x v="0"/>
    <x v="0"/>
    <x v="3716"/>
    <x v="3731"/>
    <x v="0"/>
    <x v="8"/>
    <x v="1"/>
    <x v="6"/>
    <x v="57"/>
    <x v="1237"/>
    <x v="1"/>
    <x v="6"/>
    <x v="3731"/>
    <x v="3716"/>
  </r>
  <r>
    <x v="3732"/>
    <x v="3728"/>
    <x v="3730"/>
    <x v="16"/>
    <x v="449"/>
    <x v="2"/>
    <x v="9"/>
    <x v="3"/>
    <x v="3717"/>
    <x v="3732"/>
    <x v="0"/>
    <x v="80"/>
    <x v="1"/>
    <x v="6"/>
    <x v="77"/>
    <x v="163"/>
    <x v="1"/>
    <x v="6"/>
    <x v="3732"/>
    <x v="3717"/>
  </r>
  <r>
    <x v="3733"/>
    <x v="3729"/>
    <x v="3731"/>
    <x v="15"/>
    <x v="117"/>
    <x v="2"/>
    <x v="0"/>
    <x v="0"/>
    <x v="3718"/>
    <x v="3733"/>
    <x v="0"/>
    <x v="78"/>
    <x v="1"/>
    <x v="6"/>
    <x v="50"/>
    <x v="121"/>
    <x v="1"/>
    <x v="6"/>
    <x v="3733"/>
    <x v="3718"/>
  </r>
  <r>
    <x v="3734"/>
    <x v="3730"/>
    <x v="3732"/>
    <x v="15"/>
    <x v="2442"/>
    <x v="2"/>
    <x v="0"/>
    <x v="0"/>
    <x v="3719"/>
    <x v="3734"/>
    <x v="0"/>
    <x v="63"/>
    <x v="1"/>
    <x v="6"/>
    <x v="58"/>
    <x v="2253"/>
    <x v="1"/>
    <x v="6"/>
    <x v="3734"/>
    <x v="3719"/>
  </r>
  <r>
    <x v="3735"/>
    <x v="3731"/>
    <x v="3733"/>
    <x v="325"/>
    <x v="170"/>
    <x v="2"/>
    <x v="1"/>
    <x v="1"/>
    <x v="3720"/>
    <x v="3735"/>
    <x v="0"/>
    <x v="84"/>
    <x v="1"/>
    <x v="6"/>
    <x v="55"/>
    <x v="119"/>
    <x v="1"/>
    <x v="6"/>
    <x v="3735"/>
    <x v="3720"/>
  </r>
  <r>
    <x v="3736"/>
    <x v="3732"/>
    <x v="3734"/>
    <x v="15"/>
    <x v="115"/>
    <x v="2"/>
    <x v="1"/>
    <x v="1"/>
    <x v="3721"/>
    <x v="3736"/>
    <x v="0"/>
    <x v="29"/>
    <x v="1"/>
    <x v="6"/>
    <x v="60"/>
    <x v="119"/>
    <x v="1"/>
    <x v="6"/>
    <x v="3736"/>
    <x v="3721"/>
  </r>
  <r>
    <x v="3737"/>
    <x v="3476"/>
    <x v="3735"/>
    <x v="176"/>
    <x v="403"/>
    <x v="2"/>
    <x v="0"/>
    <x v="0"/>
    <x v="3722"/>
    <x v="3737"/>
    <x v="0"/>
    <x v="80"/>
    <x v="1"/>
    <x v="6"/>
    <x v="70"/>
    <x v="822"/>
    <x v="1"/>
    <x v="6"/>
    <x v="3737"/>
    <x v="3722"/>
  </r>
  <r>
    <x v="3738"/>
    <x v="3733"/>
    <x v="3736"/>
    <x v="15"/>
    <x v="795"/>
    <x v="2"/>
    <x v="1"/>
    <x v="1"/>
    <x v="3723"/>
    <x v="3738"/>
    <x v="0"/>
    <x v="79"/>
    <x v="1"/>
    <x v="6"/>
    <x v="82"/>
    <x v="817"/>
    <x v="1"/>
    <x v="6"/>
    <x v="3738"/>
    <x v="3723"/>
  </r>
  <r>
    <x v="3739"/>
    <x v="3734"/>
    <x v="3737"/>
    <x v="23"/>
    <x v="1007"/>
    <x v="2"/>
    <x v="1"/>
    <x v="1"/>
    <x v="3724"/>
    <x v="3739"/>
    <x v="0"/>
    <x v="22"/>
    <x v="1"/>
    <x v="6"/>
    <x v="68"/>
    <x v="2586"/>
    <x v="1"/>
    <x v="6"/>
    <x v="3739"/>
    <x v="3724"/>
  </r>
  <r>
    <x v="3740"/>
    <x v="3735"/>
    <x v="3738"/>
    <x v="13"/>
    <x v="1812"/>
    <x v="2"/>
    <x v="0"/>
    <x v="0"/>
    <x v="3725"/>
    <x v="3740"/>
    <x v="0"/>
    <x v="25"/>
    <x v="1"/>
    <x v="6"/>
    <x v="82"/>
    <x v="2587"/>
    <x v="1"/>
    <x v="6"/>
    <x v="3740"/>
    <x v="3725"/>
  </r>
  <r>
    <x v="3741"/>
    <x v="3736"/>
    <x v="3739"/>
    <x v="22"/>
    <x v="117"/>
    <x v="2"/>
    <x v="0"/>
    <x v="0"/>
    <x v="3726"/>
    <x v="3741"/>
    <x v="0"/>
    <x v="78"/>
    <x v="1"/>
    <x v="6"/>
    <x v="50"/>
    <x v="121"/>
    <x v="1"/>
    <x v="6"/>
    <x v="3741"/>
    <x v="3726"/>
  </r>
  <r>
    <x v="3742"/>
    <x v="3737"/>
    <x v="3740"/>
    <x v="10"/>
    <x v="173"/>
    <x v="2"/>
    <x v="0"/>
    <x v="0"/>
    <x v="3727"/>
    <x v="3742"/>
    <x v="0"/>
    <x v="80"/>
    <x v="1"/>
    <x v="6"/>
    <x v="53"/>
    <x v="380"/>
    <x v="1"/>
    <x v="6"/>
    <x v="3742"/>
    <x v="3727"/>
  </r>
  <r>
    <x v="3743"/>
    <x v="3738"/>
    <x v="3741"/>
    <x v="41"/>
    <x v="117"/>
    <x v="2"/>
    <x v="0"/>
    <x v="0"/>
    <x v="3728"/>
    <x v="3743"/>
    <x v="0"/>
    <x v="78"/>
    <x v="1"/>
    <x v="6"/>
    <x v="50"/>
    <x v="121"/>
    <x v="1"/>
    <x v="6"/>
    <x v="3743"/>
    <x v="3728"/>
  </r>
  <r>
    <x v="3744"/>
    <x v="3739"/>
    <x v="3742"/>
    <x v="38"/>
    <x v="117"/>
    <x v="2"/>
    <x v="0"/>
    <x v="0"/>
    <x v="3729"/>
    <x v="3744"/>
    <x v="0"/>
    <x v="78"/>
    <x v="1"/>
    <x v="6"/>
    <x v="50"/>
    <x v="121"/>
    <x v="1"/>
    <x v="6"/>
    <x v="3744"/>
    <x v="3729"/>
  </r>
  <r>
    <x v="3745"/>
    <x v="3740"/>
    <x v="3743"/>
    <x v="213"/>
    <x v="115"/>
    <x v="2"/>
    <x v="0"/>
    <x v="0"/>
    <x v="3730"/>
    <x v="3745"/>
    <x v="0"/>
    <x v="29"/>
    <x v="1"/>
    <x v="6"/>
    <x v="54"/>
    <x v="119"/>
    <x v="1"/>
    <x v="6"/>
    <x v="3745"/>
    <x v="3730"/>
  </r>
  <r>
    <x v="3746"/>
    <x v="3741"/>
    <x v="3744"/>
    <x v="0"/>
    <x v="1672"/>
    <x v="2"/>
    <x v="0"/>
    <x v="0"/>
    <x v="3731"/>
    <x v="3746"/>
    <x v="0"/>
    <x v="29"/>
    <x v="1"/>
    <x v="6"/>
    <x v="53"/>
    <x v="2588"/>
    <x v="1"/>
    <x v="6"/>
    <x v="3746"/>
    <x v="3731"/>
  </r>
  <r>
    <x v="3747"/>
    <x v="3742"/>
    <x v="3745"/>
    <x v="30"/>
    <x v="379"/>
    <x v="2"/>
    <x v="1"/>
    <x v="1"/>
    <x v="3732"/>
    <x v="3747"/>
    <x v="0"/>
    <x v="29"/>
    <x v="1"/>
    <x v="6"/>
    <x v="60"/>
    <x v="380"/>
    <x v="1"/>
    <x v="6"/>
    <x v="3747"/>
    <x v="3732"/>
  </r>
  <r>
    <x v="3748"/>
    <x v="3743"/>
    <x v="3746"/>
    <x v="10"/>
    <x v="2443"/>
    <x v="0"/>
    <x v="0"/>
    <x v="0"/>
    <x v="3733"/>
    <x v="3748"/>
    <x v="0"/>
    <x v="47"/>
    <x v="0"/>
    <x v="40"/>
    <x v="3"/>
    <x v="2589"/>
    <x v="1"/>
    <x v="40"/>
    <x v="3748"/>
    <x v="3733"/>
  </r>
  <r>
    <x v="3749"/>
    <x v="3744"/>
    <x v="3747"/>
    <x v="2"/>
    <x v="2"/>
    <x v="0"/>
    <x v="0"/>
    <x v="0"/>
    <x v="3734"/>
    <x v="3749"/>
    <x v="0"/>
    <x v="63"/>
    <x v="0"/>
    <x v="40"/>
    <x v="2"/>
    <x v="753"/>
    <x v="1"/>
    <x v="40"/>
    <x v="3749"/>
    <x v="3734"/>
  </r>
  <r>
    <x v="3750"/>
    <x v="3745"/>
    <x v="3748"/>
    <x v="12"/>
    <x v="2444"/>
    <x v="0"/>
    <x v="0"/>
    <x v="0"/>
    <x v="3735"/>
    <x v="3750"/>
    <x v="0"/>
    <x v="33"/>
    <x v="0"/>
    <x v="40"/>
    <x v="8"/>
    <x v="2590"/>
    <x v="1"/>
    <x v="40"/>
    <x v="3750"/>
    <x v="3735"/>
  </r>
  <r>
    <x v="3751"/>
    <x v="3746"/>
    <x v="3749"/>
    <x v="28"/>
    <x v="2445"/>
    <x v="0"/>
    <x v="0"/>
    <x v="0"/>
    <x v="3736"/>
    <x v="3751"/>
    <x v="0"/>
    <x v="202"/>
    <x v="0"/>
    <x v="40"/>
    <x v="18"/>
    <x v="2591"/>
    <x v="1"/>
    <x v="40"/>
    <x v="3751"/>
    <x v="3736"/>
  </r>
  <r>
    <x v="3752"/>
    <x v="3747"/>
    <x v="3750"/>
    <x v="2"/>
    <x v="1941"/>
    <x v="0"/>
    <x v="1"/>
    <x v="1"/>
    <x v="3737"/>
    <x v="3752"/>
    <x v="0"/>
    <x v="41"/>
    <x v="0"/>
    <x v="40"/>
    <x v="40"/>
    <x v="789"/>
    <x v="1"/>
    <x v="40"/>
    <x v="3752"/>
    <x v="3737"/>
  </r>
  <r>
    <x v="3753"/>
    <x v="3748"/>
    <x v="3751"/>
    <x v="10"/>
    <x v="2446"/>
    <x v="0"/>
    <x v="0"/>
    <x v="0"/>
    <x v="3738"/>
    <x v="3753"/>
    <x v="0"/>
    <x v="209"/>
    <x v="0"/>
    <x v="40"/>
    <x v="33"/>
    <x v="2592"/>
    <x v="1"/>
    <x v="40"/>
    <x v="3753"/>
    <x v="3738"/>
  </r>
  <r>
    <x v="3754"/>
    <x v="3749"/>
    <x v="3752"/>
    <x v="30"/>
    <x v="142"/>
    <x v="0"/>
    <x v="0"/>
    <x v="0"/>
    <x v="3739"/>
    <x v="3754"/>
    <x v="0"/>
    <x v="74"/>
    <x v="0"/>
    <x v="40"/>
    <x v="28"/>
    <x v="2593"/>
    <x v="1"/>
    <x v="40"/>
    <x v="3754"/>
    <x v="3739"/>
  </r>
  <r>
    <x v="3755"/>
    <x v="3750"/>
    <x v="3753"/>
    <x v="131"/>
    <x v="2447"/>
    <x v="0"/>
    <x v="1"/>
    <x v="1"/>
    <x v="3740"/>
    <x v="3755"/>
    <x v="0"/>
    <x v="33"/>
    <x v="0"/>
    <x v="40"/>
    <x v="22"/>
    <x v="2594"/>
    <x v="1"/>
    <x v="40"/>
    <x v="3755"/>
    <x v="3740"/>
  </r>
  <r>
    <x v="3756"/>
    <x v="3751"/>
    <x v="3754"/>
    <x v="37"/>
    <x v="2448"/>
    <x v="0"/>
    <x v="0"/>
    <x v="0"/>
    <x v="3741"/>
    <x v="3756"/>
    <x v="0"/>
    <x v="57"/>
    <x v="0"/>
    <x v="40"/>
    <x v="7"/>
    <x v="2595"/>
    <x v="1"/>
    <x v="40"/>
    <x v="3756"/>
    <x v="3741"/>
  </r>
  <r>
    <x v="3757"/>
    <x v="3752"/>
    <x v="3755"/>
    <x v="8"/>
    <x v="2449"/>
    <x v="0"/>
    <x v="0"/>
    <x v="0"/>
    <x v="3742"/>
    <x v="3757"/>
    <x v="0"/>
    <x v="133"/>
    <x v="0"/>
    <x v="40"/>
    <x v="15"/>
    <x v="2596"/>
    <x v="1"/>
    <x v="40"/>
    <x v="3757"/>
    <x v="3742"/>
  </r>
  <r>
    <x v="3758"/>
    <x v="3753"/>
    <x v="3756"/>
    <x v="15"/>
    <x v="317"/>
    <x v="0"/>
    <x v="0"/>
    <x v="0"/>
    <x v="3743"/>
    <x v="3758"/>
    <x v="0"/>
    <x v="55"/>
    <x v="0"/>
    <x v="40"/>
    <x v="21"/>
    <x v="1254"/>
    <x v="1"/>
    <x v="40"/>
    <x v="3758"/>
    <x v="3743"/>
  </r>
  <r>
    <x v="3759"/>
    <x v="3754"/>
    <x v="3757"/>
    <x v="23"/>
    <x v="2450"/>
    <x v="0"/>
    <x v="0"/>
    <x v="0"/>
    <x v="3744"/>
    <x v="3759"/>
    <x v="0"/>
    <x v="106"/>
    <x v="0"/>
    <x v="40"/>
    <x v="5"/>
    <x v="2597"/>
    <x v="1"/>
    <x v="40"/>
    <x v="3759"/>
    <x v="3744"/>
  </r>
  <r>
    <x v="3760"/>
    <x v="3755"/>
    <x v="3758"/>
    <x v="10"/>
    <x v="2451"/>
    <x v="0"/>
    <x v="0"/>
    <x v="0"/>
    <x v="3745"/>
    <x v="3760"/>
    <x v="0"/>
    <x v="110"/>
    <x v="0"/>
    <x v="40"/>
    <x v="7"/>
    <x v="2598"/>
    <x v="1"/>
    <x v="40"/>
    <x v="3760"/>
    <x v="3745"/>
  </r>
  <r>
    <x v="3761"/>
    <x v="3756"/>
    <x v="3759"/>
    <x v="2"/>
    <x v="83"/>
    <x v="0"/>
    <x v="1"/>
    <x v="1"/>
    <x v="3746"/>
    <x v="3761"/>
    <x v="0"/>
    <x v="83"/>
    <x v="0"/>
    <x v="40"/>
    <x v="8"/>
    <x v="2599"/>
    <x v="1"/>
    <x v="40"/>
    <x v="3761"/>
    <x v="3746"/>
  </r>
  <r>
    <x v="3762"/>
    <x v="3757"/>
    <x v="3760"/>
    <x v="21"/>
    <x v="2452"/>
    <x v="0"/>
    <x v="1"/>
    <x v="1"/>
    <x v="3747"/>
    <x v="3762"/>
    <x v="0"/>
    <x v="33"/>
    <x v="0"/>
    <x v="40"/>
    <x v="6"/>
    <x v="2600"/>
    <x v="1"/>
    <x v="40"/>
    <x v="3762"/>
    <x v="3747"/>
  </r>
  <r>
    <x v="3763"/>
    <x v="3758"/>
    <x v="3761"/>
    <x v="10"/>
    <x v="97"/>
    <x v="0"/>
    <x v="0"/>
    <x v="0"/>
    <x v="3748"/>
    <x v="3763"/>
    <x v="0"/>
    <x v="99"/>
    <x v="0"/>
    <x v="40"/>
    <x v="8"/>
    <x v="2601"/>
    <x v="1"/>
    <x v="40"/>
    <x v="3763"/>
    <x v="3748"/>
  </r>
  <r>
    <x v="3764"/>
    <x v="3759"/>
    <x v="3762"/>
    <x v="15"/>
    <x v="646"/>
    <x v="0"/>
    <x v="0"/>
    <x v="0"/>
    <x v="3749"/>
    <x v="3764"/>
    <x v="0"/>
    <x v="74"/>
    <x v="0"/>
    <x v="40"/>
    <x v="8"/>
    <x v="2479"/>
    <x v="1"/>
    <x v="40"/>
    <x v="3764"/>
    <x v="3749"/>
  </r>
  <r>
    <x v="3765"/>
    <x v="3760"/>
    <x v="3763"/>
    <x v="39"/>
    <x v="2453"/>
    <x v="0"/>
    <x v="0"/>
    <x v="0"/>
    <x v="3750"/>
    <x v="3765"/>
    <x v="0"/>
    <x v="329"/>
    <x v="0"/>
    <x v="40"/>
    <x v="40"/>
    <x v="2602"/>
    <x v="1"/>
    <x v="40"/>
    <x v="3765"/>
    <x v="3750"/>
  </r>
  <r>
    <x v="3766"/>
    <x v="3761"/>
    <x v="3764"/>
    <x v="3"/>
    <x v="2454"/>
    <x v="0"/>
    <x v="0"/>
    <x v="0"/>
    <x v="3751"/>
    <x v="3766"/>
    <x v="0"/>
    <x v="93"/>
    <x v="0"/>
    <x v="40"/>
    <x v="33"/>
    <x v="2603"/>
    <x v="1"/>
    <x v="40"/>
    <x v="3766"/>
    <x v="3751"/>
  </r>
  <r>
    <x v="3767"/>
    <x v="3762"/>
    <x v="3765"/>
    <x v="13"/>
    <x v="2455"/>
    <x v="0"/>
    <x v="0"/>
    <x v="0"/>
    <x v="3566"/>
    <x v="3767"/>
    <x v="0"/>
    <x v="66"/>
    <x v="0"/>
    <x v="40"/>
    <x v="16"/>
    <x v="645"/>
    <x v="1"/>
    <x v="40"/>
    <x v="3767"/>
    <x v="3566"/>
  </r>
  <r>
    <x v="3768"/>
    <x v="3763"/>
    <x v="3766"/>
    <x v="23"/>
    <x v="2456"/>
    <x v="0"/>
    <x v="0"/>
    <x v="0"/>
    <x v="3752"/>
    <x v="3768"/>
    <x v="0"/>
    <x v="6"/>
    <x v="0"/>
    <x v="40"/>
    <x v="29"/>
    <x v="2604"/>
    <x v="1"/>
    <x v="40"/>
    <x v="3768"/>
    <x v="3752"/>
  </r>
  <r>
    <x v="3769"/>
    <x v="3764"/>
    <x v="3767"/>
    <x v="184"/>
    <x v="1742"/>
    <x v="0"/>
    <x v="0"/>
    <x v="0"/>
    <x v="3753"/>
    <x v="3769"/>
    <x v="0"/>
    <x v="41"/>
    <x v="0"/>
    <x v="40"/>
    <x v="8"/>
    <x v="2605"/>
    <x v="1"/>
    <x v="40"/>
    <x v="3769"/>
    <x v="3753"/>
  </r>
  <r>
    <x v="3770"/>
    <x v="3765"/>
    <x v="3768"/>
    <x v="13"/>
    <x v="41"/>
    <x v="0"/>
    <x v="1"/>
    <x v="1"/>
    <x v="3754"/>
    <x v="3770"/>
    <x v="0"/>
    <x v="9"/>
    <x v="0"/>
    <x v="40"/>
    <x v="8"/>
    <x v="101"/>
    <x v="1"/>
    <x v="40"/>
    <x v="3770"/>
    <x v="3754"/>
  </r>
  <r>
    <x v="3771"/>
    <x v="3766"/>
    <x v="3769"/>
    <x v="28"/>
    <x v="2457"/>
    <x v="0"/>
    <x v="0"/>
    <x v="0"/>
    <x v="3755"/>
    <x v="3771"/>
    <x v="0"/>
    <x v="44"/>
    <x v="0"/>
    <x v="40"/>
    <x v="91"/>
    <x v="2606"/>
    <x v="1"/>
    <x v="40"/>
    <x v="3771"/>
    <x v="3755"/>
  </r>
  <r>
    <x v="3772"/>
    <x v="3767"/>
    <x v="3770"/>
    <x v="10"/>
    <x v="2458"/>
    <x v="0"/>
    <x v="0"/>
    <x v="0"/>
    <x v="3756"/>
    <x v="3772"/>
    <x v="0"/>
    <x v="51"/>
    <x v="0"/>
    <x v="40"/>
    <x v="5"/>
    <x v="2607"/>
    <x v="1"/>
    <x v="40"/>
    <x v="3772"/>
    <x v="3756"/>
  </r>
  <r>
    <x v="3773"/>
    <x v="3768"/>
    <x v="3771"/>
    <x v="10"/>
    <x v="106"/>
    <x v="0"/>
    <x v="0"/>
    <x v="0"/>
    <x v="3757"/>
    <x v="3773"/>
    <x v="0"/>
    <x v="7"/>
    <x v="0"/>
    <x v="40"/>
    <x v="29"/>
    <x v="2608"/>
    <x v="1"/>
    <x v="40"/>
    <x v="3773"/>
    <x v="3757"/>
  </r>
  <r>
    <x v="3774"/>
    <x v="3769"/>
    <x v="3772"/>
    <x v="30"/>
    <x v="911"/>
    <x v="0"/>
    <x v="5"/>
    <x v="5"/>
    <x v="3758"/>
    <x v="3774"/>
    <x v="0"/>
    <x v="20"/>
    <x v="0"/>
    <x v="40"/>
    <x v="8"/>
    <x v="101"/>
    <x v="1"/>
    <x v="40"/>
    <x v="3774"/>
    <x v="3758"/>
  </r>
  <r>
    <x v="3775"/>
    <x v="3770"/>
    <x v="3773"/>
    <x v="13"/>
    <x v="557"/>
    <x v="0"/>
    <x v="0"/>
    <x v="0"/>
    <x v="3759"/>
    <x v="3775"/>
    <x v="0"/>
    <x v="25"/>
    <x v="0"/>
    <x v="40"/>
    <x v="8"/>
    <x v="1451"/>
    <x v="1"/>
    <x v="40"/>
    <x v="3775"/>
    <x v="3759"/>
  </r>
  <r>
    <x v="3776"/>
    <x v="3771"/>
    <x v="3774"/>
    <x v="6"/>
    <x v="763"/>
    <x v="0"/>
    <x v="0"/>
    <x v="0"/>
    <x v="3760"/>
    <x v="3776"/>
    <x v="0"/>
    <x v="225"/>
    <x v="0"/>
    <x v="40"/>
    <x v="13"/>
    <x v="2609"/>
    <x v="1"/>
    <x v="40"/>
    <x v="3776"/>
    <x v="3760"/>
  </r>
  <r>
    <x v="3777"/>
    <x v="3772"/>
    <x v="3775"/>
    <x v="13"/>
    <x v="2459"/>
    <x v="0"/>
    <x v="0"/>
    <x v="0"/>
    <x v="3761"/>
    <x v="3777"/>
    <x v="0"/>
    <x v="211"/>
    <x v="0"/>
    <x v="40"/>
    <x v="1"/>
    <x v="1129"/>
    <x v="1"/>
    <x v="40"/>
    <x v="3777"/>
    <x v="3761"/>
  </r>
  <r>
    <x v="3778"/>
    <x v="3773"/>
    <x v="3776"/>
    <x v="262"/>
    <x v="570"/>
    <x v="0"/>
    <x v="0"/>
    <x v="0"/>
    <x v="3762"/>
    <x v="3778"/>
    <x v="0"/>
    <x v="17"/>
    <x v="0"/>
    <x v="40"/>
    <x v="2"/>
    <x v="2610"/>
    <x v="1"/>
    <x v="40"/>
    <x v="3778"/>
    <x v="3762"/>
  </r>
  <r>
    <x v="3779"/>
    <x v="3774"/>
    <x v="3777"/>
    <x v="36"/>
    <x v="2460"/>
    <x v="0"/>
    <x v="0"/>
    <x v="0"/>
    <x v="3763"/>
    <x v="3779"/>
    <x v="0"/>
    <x v="248"/>
    <x v="0"/>
    <x v="40"/>
    <x v="3"/>
    <x v="938"/>
    <x v="1"/>
    <x v="40"/>
    <x v="3779"/>
    <x v="3763"/>
  </r>
  <r>
    <x v="3780"/>
    <x v="3775"/>
    <x v="3778"/>
    <x v="30"/>
    <x v="142"/>
    <x v="0"/>
    <x v="0"/>
    <x v="0"/>
    <x v="3764"/>
    <x v="3780"/>
    <x v="0"/>
    <x v="209"/>
    <x v="0"/>
    <x v="40"/>
    <x v="28"/>
    <x v="101"/>
    <x v="1"/>
    <x v="40"/>
    <x v="3780"/>
    <x v="3764"/>
  </r>
  <r>
    <x v="3781"/>
    <x v="3776"/>
    <x v="3779"/>
    <x v="37"/>
    <x v="2461"/>
    <x v="0"/>
    <x v="0"/>
    <x v="0"/>
    <x v="3765"/>
    <x v="3781"/>
    <x v="0"/>
    <x v="47"/>
    <x v="0"/>
    <x v="40"/>
    <x v="5"/>
    <x v="2611"/>
    <x v="1"/>
    <x v="40"/>
    <x v="3781"/>
    <x v="3765"/>
  </r>
  <r>
    <x v="3782"/>
    <x v="3777"/>
    <x v="3780"/>
    <x v="13"/>
    <x v="1256"/>
    <x v="0"/>
    <x v="1"/>
    <x v="1"/>
    <x v="3766"/>
    <x v="3782"/>
    <x v="0"/>
    <x v="74"/>
    <x v="0"/>
    <x v="40"/>
    <x v="21"/>
    <x v="2612"/>
    <x v="1"/>
    <x v="40"/>
    <x v="3782"/>
    <x v="3766"/>
  </r>
  <r>
    <x v="3783"/>
    <x v="3778"/>
    <x v="3781"/>
    <x v="38"/>
    <x v="2462"/>
    <x v="0"/>
    <x v="0"/>
    <x v="0"/>
    <x v="3767"/>
    <x v="3783"/>
    <x v="0"/>
    <x v="54"/>
    <x v="0"/>
    <x v="40"/>
    <x v="32"/>
    <x v="2613"/>
    <x v="1"/>
    <x v="40"/>
    <x v="3783"/>
    <x v="3767"/>
  </r>
  <r>
    <x v="3784"/>
    <x v="3779"/>
    <x v="3782"/>
    <x v="28"/>
    <x v="1900"/>
    <x v="0"/>
    <x v="5"/>
    <x v="5"/>
    <x v="3768"/>
    <x v="3784"/>
    <x v="0"/>
    <x v="73"/>
    <x v="0"/>
    <x v="40"/>
    <x v="41"/>
    <x v="2614"/>
    <x v="1"/>
    <x v="40"/>
    <x v="3784"/>
    <x v="3768"/>
  </r>
  <r>
    <x v="3785"/>
    <x v="3780"/>
    <x v="3783"/>
    <x v="13"/>
    <x v="10"/>
    <x v="0"/>
    <x v="1"/>
    <x v="1"/>
    <x v="3769"/>
    <x v="3785"/>
    <x v="0"/>
    <x v="209"/>
    <x v="0"/>
    <x v="40"/>
    <x v="298"/>
    <x v="965"/>
    <x v="1"/>
    <x v="40"/>
    <x v="3785"/>
    <x v="3769"/>
  </r>
  <r>
    <x v="3786"/>
    <x v="3781"/>
    <x v="3784"/>
    <x v="12"/>
    <x v="2463"/>
    <x v="0"/>
    <x v="0"/>
    <x v="0"/>
    <x v="3770"/>
    <x v="3786"/>
    <x v="0"/>
    <x v="26"/>
    <x v="0"/>
    <x v="40"/>
    <x v="38"/>
    <x v="2615"/>
    <x v="1"/>
    <x v="40"/>
    <x v="3786"/>
    <x v="3770"/>
  </r>
  <r>
    <x v="3787"/>
    <x v="3782"/>
    <x v="3785"/>
    <x v="18"/>
    <x v="574"/>
    <x v="0"/>
    <x v="0"/>
    <x v="0"/>
    <x v="3514"/>
    <x v="3787"/>
    <x v="0"/>
    <x v="73"/>
    <x v="0"/>
    <x v="40"/>
    <x v="8"/>
    <x v="2616"/>
    <x v="1"/>
    <x v="40"/>
    <x v="3787"/>
    <x v="3514"/>
  </r>
  <r>
    <x v="3788"/>
    <x v="3783"/>
    <x v="3786"/>
    <x v="96"/>
    <x v="83"/>
    <x v="2"/>
    <x v="0"/>
    <x v="0"/>
    <x v="3771"/>
    <x v="3788"/>
    <x v="0"/>
    <x v="29"/>
    <x v="1"/>
    <x v="40"/>
    <x v="60"/>
    <x v="130"/>
    <x v="1"/>
    <x v="40"/>
    <x v="3788"/>
    <x v="3771"/>
  </r>
  <r>
    <x v="3789"/>
    <x v="3784"/>
    <x v="3787"/>
    <x v="424"/>
    <x v="851"/>
    <x v="2"/>
    <x v="1"/>
    <x v="1"/>
    <x v="3772"/>
    <x v="3789"/>
    <x v="0"/>
    <x v="80"/>
    <x v="1"/>
    <x v="40"/>
    <x v="56"/>
    <x v="2004"/>
    <x v="1"/>
    <x v="40"/>
    <x v="3789"/>
    <x v="3772"/>
  </r>
  <r>
    <x v="3790"/>
    <x v="3785"/>
    <x v="3788"/>
    <x v="36"/>
    <x v="117"/>
    <x v="2"/>
    <x v="0"/>
    <x v="0"/>
    <x v="3773"/>
    <x v="3790"/>
    <x v="0"/>
    <x v="78"/>
    <x v="1"/>
    <x v="40"/>
    <x v="50"/>
    <x v="121"/>
    <x v="1"/>
    <x v="40"/>
    <x v="3790"/>
    <x v="3773"/>
  </r>
  <r>
    <x v="3791"/>
    <x v="3786"/>
    <x v="3789"/>
    <x v="15"/>
    <x v="117"/>
    <x v="2"/>
    <x v="0"/>
    <x v="0"/>
    <x v="3774"/>
    <x v="3791"/>
    <x v="0"/>
    <x v="78"/>
    <x v="1"/>
    <x v="40"/>
    <x v="50"/>
    <x v="121"/>
    <x v="1"/>
    <x v="40"/>
    <x v="3791"/>
    <x v="3774"/>
  </r>
  <r>
    <x v="3792"/>
    <x v="3787"/>
    <x v="3790"/>
    <x v="78"/>
    <x v="428"/>
    <x v="2"/>
    <x v="0"/>
    <x v="0"/>
    <x v="3775"/>
    <x v="3792"/>
    <x v="0"/>
    <x v="84"/>
    <x v="1"/>
    <x v="40"/>
    <x v="50"/>
    <x v="827"/>
    <x v="1"/>
    <x v="40"/>
    <x v="3792"/>
    <x v="3775"/>
  </r>
  <r>
    <x v="3793"/>
    <x v="3788"/>
    <x v="3791"/>
    <x v="39"/>
    <x v="2411"/>
    <x v="2"/>
    <x v="0"/>
    <x v="0"/>
    <x v="3776"/>
    <x v="3793"/>
    <x v="0"/>
    <x v="54"/>
    <x v="1"/>
    <x v="40"/>
    <x v="64"/>
    <x v="2617"/>
    <x v="1"/>
    <x v="40"/>
    <x v="3793"/>
    <x v="3776"/>
  </r>
  <r>
    <x v="3794"/>
    <x v="3789"/>
    <x v="3792"/>
    <x v="10"/>
    <x v="155"/>
    <x v="2"/>
    <x v="1"/>
    <x v="1"/>
    <x v="3777"/>
    <x v="3794"/>
    <x v="0"/>
    <x v="29"/>
    <x v="1"/>
    <x v="40"/>
    <x v="60"/>
    <x v="73"/>
    <x v="1"/>
    <x v="40"/>
    <x v="3794"/>
    <x v="3777"/>
  </r>
  <r>
    <x v="3795"/>
    <x v="3790"/>
    <x v="3793"/>
    <x v="20"/>
    <x v="115"/>
    <x v="2"/>
    <x v="1"/>
    <x v="1"/>
    <x v="3778"/>
    <x v="3795"/>
    <x v="0"/>
    <x v="84"/>
    <x v="1"/>
    <x v="40"/>
    <x v="53"/>
    <x v="144"/>
    <x v="1"/>
    <x v="40"/>
    <x v="3795"/>
    <x v="3778"/>
  </r>
  <r>
    <x v="3796"/>
    <x v="3791"/>
    <x v="3794"/>
    <x v="290"/>
    <x v="116"/>
    <x v="2"/>
    <x v="0"/>
    <x v="0"/>
    <x v="3779"/>
    <x v="3796"/>
    <x v="0"/>
    <x v="29"/>
    <x v="1"/>
    <x v="40"/>
    <x v="50"/>
    <x v="120"/>
    <x v="1"/>
    <x v="40"/>
    <x v="3796"/>
    <x v="3779"/>
  </r>
  <r>
    <x v="3797"/>
    <x v="3792"/>
    <x v="3795"/>
    <x v="12"/>
    <x v="2464"/>
    <x v="2"/>
    <x v="0"/>
    <x v="0"/>
    <x v="3780"/>
    <x v="3797"/>
    <x v="0"/>
    <x v="77"/>
    <x v="1"/>
    <x v="40"/>
    <x v="369"/>
    <x v="2618"/>
    <x v="1"/>
    <x v="40"/>
    <x v="3797"/>
    <x v="3780"/>
  </r>
  <r>
    <x v="3798"/>
    <x v="3793"/>
    <x v="3796"/>
    <x v="54"/>
    <x v="581"/>
    <x v="2"/>
    <x v="0"/>
    <x v="0"/>
    <x v="3781"/>
    <x v="3798"/>
    <x v="0"/>
    <x v="81"/>
    <x v="1"/>
    <x v="40"/>
    <x v="60"/>
    <x v="1491"/>
    <x v="1"/>
    <x v="40"/>
    <x v="3798"/>
    <x v="3781"/>
  </r>
  <r>
    <x v="3799"/>
    <x v="3794"/>
    <x v="3797"/>
    <x v="3"/>
    <x v="2465"/>
    <x v="2"/>
    <x v="0"/>
    <x v="0"/>
    <x v="3782"/>
    <x v="3799"/>
    <x v="0"/>
    <x v="80"/>
    <x v="1"/>
    <x v="40"/>
    <x v="65"/>
    <x v="965"/>
    <x v="1"/>
    <x v="40"/>
    <x v="3799"/>
    <x v="3782"/>
  </r>
  <r>
    <x v="3800"/>
    <x v="3795"/>
    <x v="3798"/>
    <x v="29"/>
    <x v="695"/>
    <x v="2"/>
    <x v="0"/>
    <x v="0"/>
    <x v="3783"/>
    <x v="3800"/>
    <x v="0"/>
    <x v="38"/>
    <x v="1"/>
    <x v="40"/>
    <x v="65"/>
    <x v="2619"/>
    <x v="1"/>
    <x v="40"/>
    <x v="3800"/>
    <x v="3783"/>
  </r>
  <r>
    <x v="3801"/>
    <x v="3796"/>
    <x v="3799"/>
    <x v="10"/>
    <x v="446"/>
    <x v="2"/>
    <x v="0"/>
    <x v="0"/>
    <x v="3784"/>
    <x v="3801"/>
    <x v="0"/>
    <x v="82"/>
    <x v="1"/>
    <x v="40"/>
    <x v="114"/>
    <x v="2620"/>
    <x v="1"/>
    <x v="40"/>
    <x v="3801"/>
    <x v="3784"/>
  </r>
  <r>
    <x v="3802"/>
    <x v="3797"/>
    <x v="3800"/>
    <x v="9"/>
    <x v="117"/>
    <x v="2"/>
    <x v="0"/>
    <x v="0"/>
    <x v="3785"/>
    <x v="3802"/>
    <x v="0"/>
    <x v="78"/>
    <x v="1"/>
    <x v="40"/>
    <x v="50"/>
    <x v="121"/>
    <x v="1"/>
    <x v="40"/>
    <x v="3802"/>
    <x v="3785"/>
  </r>
  <r>
    <x v="3803"/>
    <x v="3798"/>
    <x v="3801"/>
    <x v="14"/>
    <x v="2466"/>
    <x v="2"/>
    <x v="0"/>
    <x v="0"/>
    <x v="3786"/>
    <x v="3803"/>
    <x v="0"/>
    <x v="244"/>
    <x v="1"/>
    <x v="40"/>
    <x v="68"/>
    <x v="2381"/>
    <x v="1"/>
    <x v="40"/>
    <x v="3803"/>
    <x v="3786"/>
  </r>
  <r>
    <x v="3804"/>
    <x v="3799"/>
    <x v="3802"/>
    <x v="6"/>
    <x v="117"/>
    <x v="2"/>
    <x v="0"/>
    <x v="0"/>
    <x v="3787"/>
    <x v="3804"/>
    <x v="0"/>
    <x v="78"/>
    <x v="1"/>
    <x v="40"/>
    <x v="50"/>
    <x v="121"/>
    <x v="1"/>
    <x v="40"/>
    <x v="3804"/>
    <x v="3787"/>
  </r>
  <r>
    <x v="3805"/>
    <x v="3800"/>
    <x v="3803"/>
    <x v="60"/>
    <x v="158"/>
    <x v="2"/>
    <x v="0"/>
    <x v="0"/>
    <x v="3788"/>
    <x v="3805"/>
    <x v="0"/>
    <x v="84"/>
    <x v="1"/>
    <x v="40"/>
    <x v="50"/>
    <x v="1719"/>
    <x v="1"/>
    <x v="40"/>
    <x v="3805"/>
    <x v="3788"/>
  </r>
  <r>
    <x v="3806"/>
    <x v="3801"/>
    <x v="3804"/>
    <x v="51"/>
    <x v="139"/>
    <x v="2"/>
    <x v="2"/>
    <x v="2"/>
    <x v="3789"/>
    <x v="3806"/>
    <x v="0"/>
    <x v="29"/>
    <x v="1"/>
    <x v="40"/>
    <x v="50"/>
    <x v="144"/>
    <x v="1"/>
    <x v="40"/>
    <x v="3806"/>
    <x v="3789"/>
  </r>
  <r>
    <x v="3807"/>
    <x v="3802"/>
    <x v="3805"/>
    <x v="15"/>
    <x v="2467"/>
    <x v="2"/>
    <x v="0"/>
    <x v="0"/>
    <x v="3790"/>
    <x v="3807"/>
    <x v="0"/>
    <x v="82"/>
    <x v="1"/>
    <x v="40"/>
    <x v="75"/>
    <x v="2621"/>
    <x v="1"/>
    <x v="40"/>
    <x v="3807"/>
    <x v="3790"/>
  </r>
  <r>
    <x v="3808"/>
    <x v="3803"/>
    <x v="3806"/>
    <x v="28"/>
    <x v="325"/>
    <x v="0"/>
    <x v="1"/>
    <x v="1"/>
    <x v="3791"/>
    <x v="3808"/>
    <x v="0"/>
    <x v="54"/>
    <x v="0"/>
    <x v="6"/>
    <x v="8"/>
    <x v="683"/>
    <x v="1"/>
    <x v="6"/>
    <x v="3808"/>
    <x v="3791"/>
  </r>
  <r>
    <x v="3809"/>
    <x v="3804"/>
    <x v="3807"/>
    <x v="13"/>
    <x v="874"/>
    <x v="0"/>
    <x v="1"/>
    <x v="1"/>
    <x v="3792"/>
    <x v="3809"/>
    <x v="0"/>
    <x v="44"/>
    <x v="0"/>
    <x v="6"/>
    <x v="7"/>
    <x v="1316"/>
    <x v="1"/>
    <x v="6"/>
    <x v="3809"/>
    <x v="3792"/>
  </r>
  <r>
    <x v="3810"/>
    <x v="3805"/>
    <x v="3808"/>
    <x v="15"/>
    <x v="2468"/>
    <x v="0"/>
    <x v="0"/>
    <x v="0"/>
    <x v="3793"/>
    <x v="3810"/>
    <x v="0"/>
    <x v="55"/>
    <x v="0"/>
    <x v="6"/>
    <x v="108"/>
    <x v="2622"/>
    <x v="1"/>
    <x v="6"/>
    <x v="3810"/>
    <x v="3793"/>
  </r>
  <r>
    <x v="3811"/>
    <x v="3806"/>
    <x v="3809"/>
    <x v="49"/>
    <x v="2469"/>
    <x v="0"/>
    <x v="1"/>
    <x v="1"/>
    <x v="3794"/>
    <x v="3811"/>
    <x v="0"/>
    <x v="10"/>
    <x v="0"/>
    <x v="6"/>
    <x v="370"/>
    <x v="794"/>
    <x v="1"/>
    <x v="6"/>
    <x v="3811"/>
    <x v="3794"/>
  </r>
  <r>
    <x v="3812"/>
    <x v="3807"/>
    <x v="3810"/>
    <x v="13"/>
    <x v="1539"/>
    <x v="0"/>
    <x v="5"/>
    <x v="5"/>
    <x v="2551"/>
    <x v="3812"/>
    <x v="0"/>
    <x v="202"/>
    <x v="0"/>
    <x v="6"/>
    <x v="5"/>
    <x v="2623"/>
    <x v="1"/>
    <x v="6"/>
    <x v="3812"/>
    <x v="2551"/>
  </r>
  <r>
    <x v="3813"/>
    <x v="3808"/>
    <x v="3811"/>
    <x v="190"/>
    <x v="2470"/>
    <x v="0"/>
    <x v="0"/>
    <x v="0"/>
    <x v="3795"/>
    <x v="3813"/>
    <x v="0"/>
    <x v="74"/>
    <x v="0"/>
    <x v="6"/>
    <x v="7"/>
    <x v="2624"/>
    <x v="1"/>
    <x v="6"/>
    <x v="3813"/>
    <x v="3795"/>
  </r>
  <r>
    <x v="3814"/>
    <x v="3809"/>
    <x v="3812"/>
    <x v="15"/>
    <x v="2083"/>
    <x v="0"/>
    <x v="0"/>
    <x v="0"/>
    <x v="3532"/>
    <x v="3814"/>
    <x v="0"/>
    <x v="69"/>
    <x v="0"/>
    <x v="6"/>
    <x v="49"/>
    <x v="2625"/>
    <x v="1"/>
    <x v="6"/>
    <x v="3814"/>
    <x v="3532"/>
  </r>
  <r>
    <x v="3815"/>
    <x v="3810"/>
    <x v="3813"/>
    <x v="28"/>
    <x v="2471"/>
    <x v="0"/>
    <x v="1"/>
    <x v="1"/>
    <x v="3796"/>
    <x v="3815"/>
    <x v="0"/>
    <x v="9"/>
    <x v="0"/>
    <x v="6"/>
    <x v="8"/>
    <x v="73"/>
    <x v="1"/>
    <x v="6"/>
    <x v="3815"/>
    <x v="3796"/>
  </r>
  <r>
    <x v="3816"/>
    <x v="3811"/>
    <x v="3814"/>
    <x v="15"/>
    <x v="2472"/>
    <x v="0"/>
    <x v="0"/>
    <x v="0"/>
    <x v="3797"/>
    <x v="3816"/>
    <x v="0"/>
    <x v="77"/>
    <x v="0"/>
    <x v="6"/>
    <x v="17"/>
    <x v="2626"/>
    <x v="1"/>
    <x v="6"/>
    <x v="3816"/>
    <x v="3797"/>
  </r>
  <r>
    <x v="3817"/>
    <x v="3812"/>
    <x v="3815"/>
    <x v="13"/>
    <x v="2473"/>
    <x v="0"/>
    <x v="0"/>
    <x v="0"/>
    <x v="3798"/>
    <x v="3817"/>
    <x v="0"/>
    <x v="9"/>
    <x v="0"/>
    <x v="6"/>
    <x v="13"/>
    <x v="2627"/>
    <x v="1"/>
    <x v="6"/>
    <x v="3817"/>
    <x v="3798"/>
  </r>
  <r>
    <x v="3818"/>
    <x v="3813"/>
    <x v="3816"/>
    <x v="49"/>
    <x v="365"/>
    <x v="0"/>
    <x v="0"/>
    <x v="0"/>
    <x v="3799"/>
    <x v="3818"/>
    <x v="0"/>
    <x v="73"/>
    <x v="0"/>
    <x v="6"/>
    <x v="371"/>
    <x v="2628"/>
    <x v="1"/>
    <x v="6"/>
    <x v="3818"/>
    <x v="3799"/>
  </r>
  <r>
    <x v="3819"/>
    <x v="3814"/>
    <x v="3705"/>
    <x v="28"/>
    <x v="2474"/>
    <x v="0"/>
    <x v="0"/>
    <x v="0"/>
    <x v="3800"/>
    <x v="3819"/>
    <x v="0"/>
    <x v="55"/>
    <x v="0"/>
    <x v="6"/>
    <x v="6"/>
    <x v="2629"/>
    <x v="1"/>
    <x v="6"/>
    <x v="3819"/>
    <x v="3800"/>
  </r>
  <r>
    <x v="3820"/>
    <x v="3815"/>
    <x v="3817"/>
    <x v="43"/>
    <x v="357"/>
    <x v="0"/>
    <x v="1"/>
    <x v="1"/>
    <x v="3801"/>
    <x v="3820"/>
    <x v="0"/>
    <x v="9"/>
    <x v="0"/>
    <x v="6"/>
    <x v="1"/>
    <x v="1614"/>
    <x v="1"/>
    <x v="6"/>
    <x v="3820"/>
    <x v="3801"/>
  </r>
  <r>
    <x v="3821"/>
    <x v="3816"/>
    <x v="3818"/>
    <x v="8"/>
    <x v="2475"/>
    <x v="0"/>
    <x v="0"/>
    <x v="0"/>
    <x v="3802"/>
    <x v="3821"/>
    <x v="0"/>
    <x v="67"/>
    <x v="0"/>
    <x v="6"/>
    <x v="2"/>
    <x v="2630"/>
    <x v="1"/>
    <x v="6"/>
    <x v="3821"/>
    <x v="3802"/>
  </r>
  <r>
    <x v="3822"/>
    <x v="3817"/>
    <x v="3819"/>
    <x v="10"/>
    <x v="2476"/>
    <x v="0"/>
    <x v="12"/>
    <x v="3"/>
    <x v="3803"/>
    <x v="3822"/>
    <x v="0"/>
    <x v="88"/>
    <x v="0"/>
    <x v="6"/>
    <x v="5"/>
    <x v="2631"/>
    <x v="1"/>
    <x v="6"/>
    <x v="3822"/>
    <x v="3803"/>
  </r>
  <r>
    <x v="3823"/>
    <x v="3818"/>
    <x v="3820"/>
    <x v="30"/>
    <x v="2477"/>
    <x v="0"/>
    <x v="0"/>
    <x v="0"/>
    <x v="3804"/>
    <x v="3823"/>
    <x v="0"/>
    <x v="14"/>
    <x v="0"/>
    <x v="6"/>
    <x v="6"/>
    <x v="1621"/>
    <x v="1"/>
    <x v="6"/>
    <x v="3823"/>
    <x v="3804"/>
  </r>
  <r>
    <x v="3824"/>
    <x v="3819"/>
    <x v="3821"/>
    <x v="49"/>
    <x v="795"/>
    <x v="0"/>
    <x v="1"/>
    <x v="1"/>
    <x v="3805"/>
    <x v="3824"/>
    <x v="0"/>
    <x v="63"/>
    <x v="0"/>
    <x v="6"/>
    <x v="29"/>
    <x v="2632"/>
    <x v="1"/>
    <x v="6"/>
    <x v="3824"/>
    <x v="3805"/>
  </r>
  <r>
    <x v="3825"/>
    <x v="3820"/>
    <x v="3822"/>
    <x v="10"/>
    <x v="2478"/>
    <x v="0"/>
    <x v="0"/>
    <x v="0"/>
    <x v="3806"/>
    <x v="3825"/>
    <x v="0"/>
    <x v="72"/>
    <x v="0"/>
    <x v="6"/>
    <x v="2"/>
    <x v="2633"/>
    <x v="1"/>
    <x v="6"/>
    <x v="3825"/>
    <x v="3806"/>
  </r>
  <r>
    <x v="3826"/>
    <x v="3821"/>
    <x v="3823"/>
    <x v="20"/>
    <x v="526"/>
    <x v="0"/>
    <x v="1"/>
    <x v="1"/>
    <x v="3807"/>
    <x v="3826"/>
    <x v="0"/>
    <x v="55"/>
    <x v="0"/>
    <x v="6"/>
    <x v="17"/>
    <x v="440"/>
    <x v="1"/>
    <x v="6"/>
    <x v="3826"/>
    <x v="3807"/>
  </r>
  <r>
    <x v="3827"/>
    <x v="3822"/>
    <x v="3824"/>
    <x v="9"/>
    <x v="2479"/>
    <x v="0"/>
    <x v="1"/>
    <x v="1"/>
    <x v="3808"/>
    <x v="3827"/>
    <x v="0"/>
    <x v="71"/>
    <x v="0"/>
    <x v="6"/>
    <x v="42"/>
    <x v="2634"/>
    <x v="1"/>
    <x v="6"/>
    <x v="3827"/>
    <x v="3808"/>
  </r>
  <r>
    <x v="3828"/>
    <x v="3823"/>
    <x v="3825"/>
    <x v="10"/>
    <x v="97"/>
    <x v="0"/>
    <x v="0"/>
    <x v="0"/>
    <x v="3809"/>
    <x v="3828"/>
    <x v="0"/>
    <x v="33"/>
    <x v="0"/>
    <x v="6"/>
    <x v="8"/>
    <x v="2635"/>
    <x v="1"/>
    <x v="6"/>
    <x v="3828"/>
    <x v="3809"/>
  </r>
  <r>
    <x v="3829"/>
    <x v="3824"/>
    <x v="3826"/>
    <x v="2"/>
    <x v="2480"/>
    <x v="0"/>
    <x v="0"/>
    <x v="0"/>
    <x v="3810"/>
    <x v="3829"/>
    <x v="0"/>
    <x v="22"/>
    <x v="0"/>
    <x v="6"/>
    <x v="8"/>
    <x v="2636"/>
    <x v="1"/>
    <x v="6"/>
    <x v="3829"/>
    <x v="3810"/>
  </r>
  <r>
    <x v="3830"/>
    <x v="3825"/>
    <x v="3827"/>
    <x v="213"/>
    <x v="1175"/>
    <x v="0"/>
    <x v="0"/>
    <x v="0"/>
    <x v="3811"/>
    <x v="3830"/>
    <x v="0"/>
    <x v="83"/>
    <x v="0"/>
    <x v="6"/>
    <x v="372"/>
    <x v="753"/>
    <x v="1"/>
    <x v="6"/>
    <x v="3830"/>
    <x v="3811"/>
  </r>
  <r>
    <x v="3831"/>
    <x v="3826"/>
    <x v="3828"/>
    <x v="2"/>
    <x v="2481"/>
    <x v="0"/>
    <x v="0"/>
    <x v="0"/>
    <x v="3812"/>
    <x v="3831"/>
    <x v="0"/>
    <x v="82"/>
    <x v="0"/>
    <x v="6"/>
    <x v="6"/>
    <x v="2637"/>
    <x v="1"/>
    <x v="6"/>
    <x v="3831"/>
    <x v="3812"/>
  </r>
  <r>
    <x v="3832"/>
    <x v="3827"/>
    <x v="3829"/>
    <x v="38"/>
    <x v="2482"/>
    <x v="0"/>
    <x v="0"/>
    <x v="0"/>
    <x v="3813"/>
    <x v="3832"/>
    <x v="0"/>
    <x v="82"/>
    <x v="0"/>
    <x v="6"/>
    <x v="2"/>
    <x v="2638"/>
    <x v="1"/>
    <x v="6"/>
    <x v="3832"/>
    <x v="3813"/>
  </r>
  <r>
    <x v="3833"/>
    <x v="3828"/>
    <x v="3830"/>
    <x v="38"/>
    <x v="2483"/>
    <x v="0"/>
    <x v="5"/>
    <x v="5"/>
    <x v="3814"/>
    <x v="3833"/>
    <x v="0"/>
    <x v="9"/>
    <x v="0"/>
    <x v="6"/>
    <x v="16"/>
    <x v="277"/>
    <x v="1"/>
    <x v="6"/>
    <x v="3833"/>
    <x v="3814"/>
  </r>
  <r>
    <x v="3834"/>
    <x v="3829"/>
    <x v="3831"/>
    <x v="9"/>
    <x v="2484"/>
    <x v="0"/>
    <x v="1"/>
    <x v="1"/>
    <x v="3815"/>
    <x v="3834"/>
    <x v="0"/>
    <x v="7"/>
    <x v="0"/>
    <x v="6"/>
    <x v="15"/>
    <x v="2639"/>
    <x v="1"/>
    <x v="6"/>
    <x v="3834"/>
    <x v="3815"/>
  </r>
  <r>
    <x v="3835"/>
    <x v="3830"/>
    <x v="3832"/>
    <x v="48"/>
    <x v="1002"/>
    <x v="0"/>
    <x v="1"/>
    <x v="1"/>
    <x v="3816"/>
    <x v="3835"/>
    <x v="0"/>
    <x v="22"/>
    <x v="0"/>
    <x v="6"/>
    <x v="12"/>
    <x v="375"/>
    <x v="1"/>
    <x v="6"/>
    <x v="3835"/>
    <x v="3816"/>
  </r>
  <r>
    <x v="3836"/>
    <x v="3831"/>
    <x v="3833"/>
    <x v="134"/>
    <x v="72"/>
    <x v="0"/>
    <x v="0"/>
    <x v="0"/>
    <x v="3817"/>
    <x v="3836"/>
    <x v="0"/>
    <x v="25"/>
    <x v="0"/>
    <x v="6"/>
    <x v="40"/>
    <x v="2640"/>
    <x v="1"/>
    <x v="6"/>
    <x v="3836"/>
    <x v="3817"/>
  </r>
  <r>
    <x v="3837"/>
    <x v="3832"/>
    <x v="3834"/>
    <x v="13"/>
    <x v="2485"/>
    <x v="0"/>
    <x v="1"/>
    <x v="1"/>
    <x v="3818"/>
    <x v="3837"/>
    <x v="0"/>
    <x v="57"/>
    <x v="0"/>
    <x v="6"/>
    <x v="21"/>
    <x v="2641"/>
    <x v="1"/>
    <x v="6"/>
    <x v="3837"/>
    <x v="3818"/>
  </r>
  <r>
    <x v="3838"/>
    <x v="3833"/>
    <x v="3835"/>
    <x v="57"/>
    <x v="2486"/>
    <x v="0"/>
    <x v="11"/>
    <x v="9"/>
    <x v="3819"/>
    <x v="3838"/>
    <x v="0"/>
    <x v="61"/>
    <x v="0"/>
    <x v="6"/>
    <x v="7"/>
    <x v="2642"/>
    <x v="1"/>
    <x v="6"/>
    <x v="3838"/>
    <x v="3819"/>
  </r>
  <r>
    <x v="3839"/>
    <x v="3834"/>
    <x v="3836"/>
    <x v="13"/>
    <x v="874"/>
    <x v="0"/>
    <x v="0"/>
    <x v="0"/>
    <x v="3820"/>
    <x v="3839"/>
    <x v="0"/>
    <x v="58"/>
    <x v="0"/>
    <x v="6"/>
    <x v="7"/>
    <x v="2643"/>
    <x v="1"/>
    <x v="6"/>
    <x v="3839"/>
    <x v="3820"/>
  </r>
  <r>
    <x v="3840"/>
    <x v="3835"/>
    <x v="3837"/>
    <x v="332"/>
    <x v="654"/>
    <x v="0"/>
    <x v="1"/>
    <x v="1"/>
    <x v="3821"/>
    <x v="3840"/>
    <x v="0"/>
    <x v="83"/>
    <x v="0"/>
    <x v="6"/>
    <x v="373"/>
    <x v="94"/>
    <x v="1"/>
    <x v="6"/>
    <x v="3840"/>
    <x v="3821"/>
  </r>
  <r>
    <x v="3841"/>
    <x v="3836"/>
    <x v="3838"/>
    <x v="3"/>
    <x v="2487"/>
    <x v="2"/>
    <x v="0"/>
    <x v="0"/>
    <x v="3822"/>
    <x v="3841"/>
    <x v="1"/>
    <x v="69"/>
    <x v="1"/>
    <x v="6"/>
    <x v="114"/>
    <x v="2644"/>
    <x v="1"/>
    <x v="6"/>
    <x v="3841"/>
    <x v="3822"/>
  </r>
  <r>
    <x v="3842"/>
    <x v="3837"/>
    <x v="3839"/>
    <x v="10"/>
    <x v="2488"/>
    <x v="2"/>
    <x v="1"/>
    <x v="1"/>
    <x v="3823"/>
    <x v="3842"/>
    <x v="1"/>
    <x v="23"/>
    <x v="1"/>
    <x v="6"/>
    <x v="66"/>
    <x v="2645"/>
    <x v="1"/>
    <x v="6"/>
    <x v="3842"/>
    <x v="3823"/>
  </r>
  <r>
    <x v="3843"/>
    <x v="3838"/>
    <x v="3840"/>
    <x v="10"/>
    <x v="2489"/>
    <x v="2"/>
    <x v="0"/>
    <x v="0"/>
    <x v="3824"/>
    <x v="3843"/>
    <x v="1"/>
    <x v="10"/>
    <x v="1"/>
    <x v="6"/>
    <x v="70"/>
    <x v="2646"/>
    <x v="1"/>
    <x v="6"/>
    <x v="3843"/>
    <x v="3824"/>
  </r>
  <r>
    <x v="3844"/>
    <x v="3839"/>
    <x v="3841"/>
    <x v="336"/>
    <x v="2490"/>
    <x v="2"/>
    <x v="0"/>
    <x v="0"/>
    <x v="3825"/>
    <x v="3844"/>
    <x v="1"/>
    <x v="133"/>
    <x v="1"/>
    <x v="6"/>
    <x v="139"/>
    <x v="2647"/>
    <x v="1"/>
    <x v="6"/>
    <x v="3844"/>
    <x v="3825"/>
  </r>
  <r>
    <x v="3845"/>
    <x v="3840"/>
    <x v="3842"/>
    <x v="79"/>
    <x v="2491"/>
    <x v="2"/>
    <x v="0"/>
    <x v="0"/>
    <x v="3826"/>
    <x v="3845"/>
    <x v="1"/>
    <x v="8"/>
    <x v="1"/>
    <x v="6"/>
    <x v="53"/>
    <x v="2648"/>
    <x v="1"/>
    <x v="6"/>
    <x v="3845"/>
    <x v="3826"/>
  </r>
  <r>
    <x v="3846"/>
    <x v="3841"/>
    <x v="3843"/>
    <x v="39"/>
    <x v="2492"/>
    <x v="2"/>
    <x v="0"/>
    <x v="0"/>
    <x v="3827"/>
    <x v="3846"/>
    <x v="1"/>
    <x v="22"/>
    <x v="1"/>
    <x v="6"/>
    <x v="56"/>
    <x v="2119"/>
    <x v="1"/>
    <x v="6"/>
    <x v="3846"/>
    <x v="3827"/>
  </r>
  <r>
    <x v="3847"/>
    <x v="3842"/>
    <x v="3844"/>
    <x v="124"/>
    <x v="1230"/>
    <x v="2"/>
    <x v="0"/>
    <x v="0"/>
    <x v="3828"/>
    <x v="3847"/>
    <x v="1"/>
    <x v="82"/>
    <x v="1"/>
    <x v="6"/>
    <x v="63"/>
    <x v="2649"/>
    <x v="1"/>
    <x v="6"/>
    <x v="3847"/>
    <x v="3828"/>
  </r>
  <r>
    <x v="3848"/>
    <x v="3843"/>
    <x v="3845"/>
    <x v="93"/>
    <x v="2493"/>
    <x v="2"/>
    <x v="0"/>
    <x v="0"/>
    <x v="3829"/>
    <x v="3848"/>
    <x v="1"/>
    <x v="68"/>
    <x v="1"/>
    <x v="6"/>
    <x v="63"/>
    <x v="2650"/>
    <x v="1"/>
    <x v="6"/>
    <x v="3848"/>
    <x v="3829"/>
  </r>
  <r>
    <x v="3849"/>
    <x v="3844"/>
    <x v="3846"/>
    <x v="11"/>
    <x v="2494"/>
    <x v="2"/>
    <x v="12"/>
    <x v="3"/>
    <x v="3830"/>
    <x v="3849"/>
    <x v="1"/>
    <x v="33"/>
    <x v="1"/>
    <x v="6"/>
    <x v="113"/>
    <x v="2651"/>
    <x v="1"/>
    <x v="6"/>
    <x v="3849"/>
    <x v="3830"/>
  </r>
  <r>
    <x v="3850"/>
    <x v="3845"/>
    <x v="3847"/>
    <x v="28"/>
    <x v="2495"/>
    <x v="2"/>
    <x v="0"/>
    <x v="0"/>
    <x v="3831"/>
    <x v="3850"/>
    <x v="1"/>
    <x v="80"/>
    <x v="1"/>
    <x v="6"/>
    <x v="65"/>
    <x v="2652"/>
    <x v="1"/>
    <x v="6"/>
    <x v="3850"/>
    <x v="3831"/>
  </r>
  <r>
    <x v="3851"/>
    <x v="3846"/>
    <x v="3848"/>
    <x v="30"/>
    <x v="1483"/>
    <x v="2"/>
    <x v="1"/>
    <x v="1"/>
    <x v="3832"/>
    <x v="3851"/>
    <x v="1"/>
    <x v="54"/>
    <x v="1"/>
    <x v="6"/>
    <x v="122"/>
    <x v="2653"/>
    <x v="1"/>
    <x v="6"/>
    <x v="3851"/>
    <x v="3832"/>
  </r>
  <r>
    <x v="3852"/>
    <x v="3847"/>
    <x v="3849"/>
    <x v="3"/>
    <x v="170"/>
    <x v="2"/>
    <x v="0"/>
    <x v="0"/>
    <x v="3833"/>
    <x v="3852"/>
    <x v="0"/>
    <x v="84"/>
    <x v="1"/>
    <x v="6"/>
    <x v="50"/>
    <x v="119"/>
    <x v="1"/>
    <x v="6"/>
    <x v="3852"/>
    <x v="3833"/>
  </r>
  <r>
    <x v="3853"/>
    <x v="3848"/>
    <x v="3850"/>
    <x v="57"/>
    <x v="375"/>
    <x v="2"/>
    <x v="0"/>
    <x v="0"/>
    <x v="3834"/>
    <x v="3853"/>
    <x v="0"/>
    <x v="84"/>
    <x v="1"/>
    <x v="6"/>
    <x v="50"/>
    <x v="31"/>
    <x v="1"/>
    <x v="6"/>
    <x v="3853"/>
    <x v="3834"/>
  </r>
  <r>
    <x v="3854"/>
    <x v="3849"/>
    <x v="3851"/>
    <x v="34"/>
    <x v="2496"/>
    <x v="2"/>
    <x v="0"/>
    <x v="0"/>
    <x v="3835"/>
    <x v="3854"/>
    <x v="0"/>
    <x v="9"/>
    <x v="1"/>
    <x v="6"/>
    <x v="63"/>
    <x v="2654"/>
    <x v="1"/>
    <x v="6"/>
    <x v="3854"/>
    <x v="3835"/>
  </r>
  <r>
    <x v="3855"/>
    <x v="3850"/>
    <x v="3852"/>
    <x v="28"/>
    <x v="379"/>
    <x v="2"/>
    <x v="0"/>
    <x v="0"/>
    <x v="3836"/>
    <x v="3855"/>
    <x v="0"/>
    <x v="29"/>
    <x v="1"/>
    <x v="6"/>
    <x v="56"/>
    <x v="380"/>
    <x v="1"/>
    <x v="6"/>
    <x v="3855"/>
    <x v="3836"/>
  </r>
  <r>
    <x v="3856"/>
    <x v="3851"/>
    <x v="3853"/>
    <x v="10"/>
    <x v="116"/>
    <x v="2"/>
    <x v="0"/>
    <x v="0"/>
    <x v="3837"/>
    <x v="3856"/>
    <x v="0"/>
    <x v="29"/>
    <x v="1"/>
    <x v="6"/>
    <x v="50"/>
    <x v="120"/>
    <x v="1"/>
    <x v="6"/>
    <x v="3856"/>
    <x v="3837"/>
  </r>
  <r>
    <x v="3857"/>
    <x v="3852"/>
    <x v="3854"/>
    <x v="10"/>
    <x v="92"/>
    <x v="2"/>
    <x v="0"/>
    <x v="0"/>
    <x v="3838"/>
    <x v="3857"/>
    <x v="0"/>
    <x v="80"/>
    <x v="1"/>
    <x v="6"/>
    <x v="62"/>
    <x v="177"/>
    <x v="1"/>
    <x v="6"/>
    <x v="3857"/>
    <x v="3838"/>
  </r>
  <r>
    <x v="3858"/>
    <x v="3853"/>
    <x v="3855"/>
    <x v="2"/>
    <x v="115"/>
    <x v="2"/>
    <x v="1"/>
    <x v="1"/>
    <x v="3839"/>
    <x v="3858"/>
    <x v="0"/>
    <x v="29"/>
    <x v="1"/>
    <x v="6"/>
    <x v="53"/>
    <x v="119"/>
    <x v="1"/>
    <x v="6"/>
    <x v="3858"/>
    <x v="3839"/>
  </r>
  <r>
    <x v="3859"/>
    <x v="3854"/>
    <x v="3856"/>
    <x v="30"/>
    <x v="116"/>
    <x v="2"/>
    <x v="0"/>
    <x v="0"/>
    <x v="3840"/>
    <x v="3859"/>
    <x v="0"/>
    <x v="29"/>
    <x v="1"/>
    <x v="6"/>
    <x v="50"/>
    <x v="120"/>
    <x v="1"/>
    <x v="6"/>
    <x v="3859"/>
    <x v="3840"/>
  </r>
  <r>
    <x v="3860"/>
    <x v="3855"/>
    <x v="3857"/>
    <x v="12"/>
    <x v="848"/>
    <x v="2"/>
    <x v="0"/>
    <x v="0"/>
    <x v="3841"/>
    <x v="3860"/>
    <x v="0"/>
    <x v="62"/>
    <x v="1"/>
    <x v="6"/>
    <x v="82"/>
    <x v="2655"/>
    <x v="1"/>
    <x v="6"/>
    <x v="3860"/>
    <x v="3841"/>
  </r>
  <r>
    <x v="3861"/>
    <x v="3856"/>
    <x v="3858"/>
    <x v="13"/>
    <x v="173"/>
    <x v="2"/>
    <x v="0"/>
    <x v="0"/>
    <x v="3842"/>
    <x v="3861"/>
    <x v="0"/>
    <x v="29"/>
    <x v="1"/>
    <x v="6"/>
    <x v="62"/>
    <x v="101"/>
    <x v="1"/>
    <x v="6"/>
    <x v="3861"/>
    <x v="3842"/>
  </r>
  <r>
    <x v="3862"/>
    <x v="3857"/>
    <x v="3859"/>
    <x v="51"/>
    <x v="116"/>
    <x v="2"/>
    <x v="0"/>
    <x v="0"/>
    <x v="3843"/>
    <x v="3862"/>
    <x v="0"/>
    <x v="29"/>
    <x v="1"/>
    <x v="6"/>
    <x v="50"/>
    <x v="120"/>
    <x v="1"/>
    <x v="6"/>
    <x v="3862"/>
    <x v="3843"/>
  </r>
  <r>
    <x v="3863"/>
    <x v="3858"/>
    <x v="3860"/>
    <x v="12"/>
    <x v="117"/>
    <x v="2"/>
    <x v="0"/>
    <x v="0"/>
    <x v="3844"/>
    <x v="3863"/>
    <x v="0"/>
    <x v="78"/>
    <x v="1"/>
    <x v="6"/>
    <x v="50"/>
    <x v="121"/>
    <x v="1"/>
    <x v="6"/>
    <x v="3863"/>
    <x v="3844"/>
  </r>
  <r>
    <x v="3864"/>
    <x v="3859"/>
    <x v="3861"/>
    <x v="10"/>
    <x v="177"/>
    <x v="2"/>
    <x v="0"/>
    <x v="0"/>
    <x v="3845"/>
    <x v="3864"/>
    <x v="0"/>
    <x v="83"/>
    <x v="1"/>
    <x v="6"/>
    <x v="60"/>
    <x v="135"/>
    <x v="1"/>
    <x v="6"/>
    <x v="3864"/>
    <x v="3845"/>
  </r>
  <r>
    <x v="3865"/>
    <x v="3860"/>
    <x v="3862"/>
    <x v="425"/>
    <x v="1084"/>
    <x v="2"/>
    <x v="5"/>
    <x v="5"/>
    <x v="3846"/>
    <x v="3865"/>
    <x v="0"/>
    <x v="25"/>
    <x v="1"/>
    <x v="6"/>
    <x v="117"/>
    <x v="2234"/>
    <x v="1"/>
    <x v="6"/>
    <x v="3865"/>
    <x v="3846"/>
  </r>
  <r>
    <x v="3866"/>
    <x v="3861"/>
    <x v="3863"/>
    <x v="13"/>
    <x v="143"/>
    <x v="2"/>
    <x v="0"/>
    <x v="0"/>
    <x v="3847"/>
    <x v="3866"/>
    <x v="0"/>
    <x v="84"/>
    <x v="1"/>
    <x v="6"/>
    <x v="60"/>
    <x v="148"/>
    <x v="1"/>
    <x v="6"/>
    <x v="3866"/>
    <x v="3847"/>
  </r>
  <r>
    <x v="3867"/>
    <x v="3862"/>
    <x v="3864"/>
    <x v="13"/>
    <x v="2345"/>
    <x v="2"/>
    <x v="0"/>
    <x v="0"/>
    <x v="3848"/>
    <x v="3867"/>
    <x v="0"/>
    <x v="81"/>
    <x v="1"/>
    <x v="6"/>
    <x v="55"/>
    <x v="2213"/>
    <x v="1"/>
    <x v="6"/>
    <x v="3867"/>
    <x v="3848"/>
  </r>
  <r>
    <x v="3868"/>
    <x v="3863"/>
    <x v="3865"/>
    <x v="10"/>
    <x v="115"/>
    <x v="1"/>
    <x v="1"/>
    <x v="1"/>
    <x v="3849"/>
    <x v="3868"/>
    <x v="0"/>
    <x v="29"/>
    <x v="1"/>
    <x v="40"/>
    <x v="50"/>
    <x v="119"/>
    <x v="1"/>
    <x v="40"/>
    <x v="3868"/>
    <x v="3849"/>
  </r>
  <r>
    <x v="3869"/>
    <x v="3864"/>
    <x v="3866"/>
    <x v="426"/>
    <x v="2497"/>
    <x v="1"/>
    <x v="0"/>
    <x v="0"/>
    <x v="3850"/>
    <x v="3869"/>
    <x v="0"/>
    <x v="41"/>
    <x v="1"/>
    <x v="40"/>
    <x v="56"/>
    <x v="882"/>
    <x v="1"/>
    <x v="40"/>
    <x v="3869"/>
    <x v="3850"/>
  </r>
  <r>
    <x v="3870"/>
    <x v="3865"/>
    <x v="3867"/>
    <x v="3"/>
    <x v="646"/>
    <x v="1"/>
    <x v="0"/>
    <x v="0"/>
    <x v="3851"/>
    <x v="3870"/>
    <x v="0"/>
    <x v="73"/>
    <x v="1"/>
    <x v="40"/>
    <x v="77"/>
    <x v="1794"/>
    <x v="1"/>
    <x v="40"/>
    <x v="3870"/>
    <x v="3851"/>
  </r>
  <r>
    <x v="3871"/>
    <x v="3866"/>
    <x v="3868"/>
    <x v="15"/>
    <x v="130"/>
    <x v="1"/>
    <x v="0"/>
    <x v="0"/>
    <x v="3852"/>
    <x v="3871"/>
    <x v="0"/>
    <x v="83"/>
    <x v="1"/>
    <x v="40"/>
    <x v="56"/>
    <x v="140"/>
    <x v="1"/>
    <x v="40"/>
    <x v="3871"/>
    <x v="3852"/>
  </r>
  <r>
    <x v="3872"/>
    <x v="3867"/>
    <x v="3869"/>
    <x v="36"/>
    <x v="117"/>
    <x v="1"/>
    <x v="0"/>
    <x v="0"/>
    <x v="3853"/>
    <x v="3872"/>
    <x v="0"/>
    <x v="78"/>
    <x v="1"/>
    <x v="40"/>
    <x v="50"/>
    <x v="121"/>
    <x v="1"/>
    <x v="40"/>
    <x v="3872"/>
    <x v="3853"/>
  </r>
  <r>
    <x v="3873"/>
    <x v="3868"/>
    <x v="3870"/>
    <x v="62"/>
    <x v="117"/>
    <x v="1"/>
    <x v="0"/>
    <x v="0"/>
    <x v="3854"/>
    <x v="3873"/>
    <x v="0"/>
    <x v="78"/>
    <x v="1"/>
    <x v="40"/>
    <x v="50"/>
    <x v="121"/>
    <x v="1"/>
    <x v="40"/>
    <x v="3873"/>
    <x v="3854"/>
  </r>
  <r>
    <x v="3874"/>
    <x v="3869"/>
    <x v="3871"/>
    <x v="420"/>
    <x v="117"/>
    <x v="1"/>
    <x v="4"/>
    <x v="4"/>
    <x v="3855"/>
    <x v="3874"/>
    <x v="0"/>
    <x v="78"/>
    <x v="1"/>
    <x v="40"/>
    <x v="50"/>
    <x v="121"/>
    <x v="1"/>
    <x v="40"/>
    <x v="3874"/>
    <x v="3855"/>
  </r>
  <r>
    <x v="3875"/>
    <x v="3870"/>
    <x v="3872"/>
    <x v="11"/>
    <x v="117"/>
    <x v="1"/>
    <x v="8"/>
    <x v="7"/>
    <x v="3856"/>
    <x v="3875"/>
    <x v="0"/>
    <x v="78"/>
    <x v="1"/>
    <x v="40"/>
    <x v="50"/>
    <x v="121"/>
    <x v="1"/>
    <x v="40"/>
    <x v="3875"/>
    <x v="3856"/>
  </r>
  <r>
    <x v="3876"/>
    <x v="3871"/>
    <x v="3873"/>
    <x v="195"/>
    <x v="2498"/>
    <x v="1"/>
    <x v="1"/>
    <x v="1"/>
    <x v="3857"/>
    <x v="3876"/>
    <x v="0"/>
    <x v="67"/>
    <x v="1"/>
    <x v="40"/>
    <x v="226"/>
    <x v="2354"/>
    <x v="1"/>
    <x v="40"/>
    <x v="3876"/>
    <x v="3857"/>
  </r>
  <r>
    <x v="3877"/>
    <x v="3872"/>
    <x v="3874"/>
    <x v="31"/>
    <x v="2499"/>
    <x v="1"/>
    <x v="0"/>
    <x v="0"/>
    <x v="3858"/>
    <x v="3877"/>
    <x v="0"/>
    <x v="25"/>
    <x v="1"/>
    <x v="40"/>
    <x v="62"/>
    <x v="2656"/>
    <x v="1"/>
    <x v="40"/>
    <x v="3877"/>
    <x v="3858"/>
  </r>
  <r>
    <x v="3878"/>
    <x v="3873"/>
    <x v="3875"/>
    <x v="102"/>
    <x v="115"/>
    <x v="1"/>
    <x v="0"/>
    <x v="0"/>
    <x v="3859"/>
    <x v="3878"/>
    <x v="0"/>
    <x v="29"/>
    <x v="1"/>
    <x v="40"/>
    <x v="50"/>
    <x v="119"/>
    <x v="1"/>
    <x v="40"/>
    <x v="3878"/>
    <x v="3859"/>
  </r>
  <r>
    <x v="3879"/>
    <x v="3874"/>
    <x v="3876"/>
    <x v="36"/>
    <x v="117"/>
    <x v="1"/>
    <x v="1"/>
    <x v="1"/>
    <x v="3860"/>
    <x v="3879"/>
    <x v="0"/>
    <x v="78"/>
    <x v="1"/>
    <x v="40"/>
    <x v="50"/>
    <x v="121"/>
    <x v="1"/>
    <x v="40"/>
    <x v="3879"/>
    <x v="3860"/>
  </r>
  <r>
    <x v="3880"/>
    <x v="3875"/>
    <x v="3877"/>
    <x v="51"/>
    <x v="1255"/>
    <x v="1"/>
    <x v="1"/>
    <x v="1"/>
    <x v="3792"/>
    <x v="3880"/>
    <x v="0"/>
    <x v="57"/>
    <x v="1"/>
    <x v="40"/>
    <x v="55"/>
    <x v="350"/>
    <x v="1"/>
    <x v="40"/>
    <x v="3880"/>
    <x v="3792"/>
  </r>
  <r>
    <x v="3881"/>
    <x v="3876"/>
    <x v="3878"/>
    <x v="2"/>
    <x v="379"/>
    <x v="1"/>
    <x v="0"/>
    <x v="0"/>
    <x v="3861"/>
    <x v="3881"/>
    <x v="0"/>
    <x v="29"/>
    <x v="1"/>
    <x v="40"/>
    <x v="62"/>
    <x v="380"/>
    <x v="1"/>
    <x v="40"/>
    <x v="3881"/>
    <x v="3861"/>
  </r>
  <r>
    <x v="3882"/>
    <x v="3877"/>
    <x v="3879"/>
    <x v="11"/>
    <x v="117"/>
    <x v="1"/>
    <x v="2"/>
    <x v="2"/>
    <x v="3862"/>
    <x v="3882"/>
    <x v="0"/>
    <x v="78"/>
    <x v="1"/>
    <x v="40"/>
    <x v="50"/>
    <x v="121"/>
    <x v="1"/>
    <x v="40"/>
    <x v="3882"/>
    <x v="3862"/>
  </r>
  <r>
    <x v="3883"/>
    <x v="3878"/>
    <x v="3880"/>
    <x v="36"/>
    <x v="117"/>
    <x v="1"/>
    <x v="1"/>
    <x v="1"/>
    <x v="3863"/>
    <x v="3883"/>
    <x v="0"/>
    <x v="78"/>
    <x v="1"/>
    <x v="40"/>
    <x v="50"/>
    <x v="121"/>
    <x v="1"/>
    <x v="40"/>
    <x v="3883"/>
    <x v="3863"/>
  </r>
  <r>
    <x v="3884"/>
    <x v="3879"/>
    <x v="3881"/>
    <x v="3"/>
    <x v="117"/>
    <x v="1"/>
    <x v="0"/>
    <x v="0"/>
    <x v="3864"/>
    <x v="3884"/>
    <x v="0"/>
    <x v="78"/>
    <x v="1"/>
    <x v="40"/>
    <x v="50"/>
    <x v="121"/>
    <x v="1"/>
    <x v="40"/>
    <x v="3884"/>
    <x v="3864"/>
  </r>
  <r>
    <x v="3885"/>
    <x v="3880"/>
    <x v="3882"/>
    <x v="427"/>
    <x v="117"/>
    <x v="1"/>
    <x v="0"/>
    <x v="0"/>
    <x v="3865"/>
    <x v="3885"/>
    <x v="0"/>
    <x v="78"/>
    <x v="1"/>
    <x v="40"/>
    <x v="50"/>
    <x v="121"/>
    <x v="1"/>
    <x v="40"/>
    <x v="3885"/>
    <x v="3865"/>
  </r>
  <r>
    <x v="3886"/>
    <x v="3881"/>
    <x v="3883"/>
    <x v="3"/>
    <x v="117"/>
    <x v="1"/>
    <x v="2"/>
    <x v="2"/>
    <x v="3866"/>
    <x v="3886"/>
    <x v="0"/>
    <x v="78"/>
    <x v="1"/>
    <x v="40"/>
    <x v="50"/>
    <x v="121"/>
    <x v="1"/>
    <x v="40"/>
    <x v="3886"/>
    <x v="3866"/>
  </r>
  <r>
    <x v="3887"/>
    <x v="3882"/>
    <x v="3884"/>
    <x v="13"/>
    <x v="428"/>
    <x v="1"/>
    <x v="0"/>
    <x v="0"/>
    <x v="3867"/>
    <x v="3887"/>
    <x v="0"/>
    <x v="84"/>
    <x v="1"/>
    <x v="40"/>
    <x v="53"/>
    <x v="827"/>
    <x v="1"/>
    <x v="40"/>
    <x v="3887"/>
    <x v="3867"/>
  </r>
  <r>
    <x v="3888"/>
    <x v="3883"/>
    <x v="3885"/>
    <x v="13"/>
    <x v="2500"/>
    <x v="2"/>
    <x v="1"/>
    <x v="1"/>
    <x v="3868"/>
    <x v="3888"/>
    <x v="0"/>
    <x v="25"/>
    <x v="1"/>
    <x v="6"/>
    <x v="117"/>
    <x v="2417"/>
    <x v="1"/>
    <x v="6"/>
    <x v="3888"/>
    <x v="3868"/>
  </r>
  <r>
    <x v="3889"/>
    <x v="3884"/>
    <x v="3886"/>
    <x v="6"/>
    <x v="1497"/>
    <x v="2"/>
    <x v="0"/>
    <x v="0"/>
    <x v="3869"/>
    <x v="3889"/>
    <x v="0"/>
    <x v="82"/>
    <x v="1"/>
    <x v="6"/>
    <x v="60"/>
    <x v="2657"/>
    <x v="1"/>
    <x v="6"/>
    <x v="3889"/>
    <x v="3869"/>
  </r>
  <r>
    <x v="3890"/>
    <x v="3885"/>
    <x v="3887"/>
    <x v="36"/>
    <x v="2501"/>
    <x v="2"/>
    <x v="0"/>
    <x v="0"/>
    <x v="3870"/>
    <x v="3890"/>
    <x v="0"/>
    <x v="22"/>
    <x v="1"/>
    <x v="6"/>
    <x v="123"/>
    <x v="2658"/>
    <x v="1"/>
    <x v="6"/>
    <x v="3890"/>
    <x v="3870"/>
  </r>
  <r>
    <x v="3891"/>
    <x v="3886"/>
    <x v="3888"/>
    <x v="134"/>
    <x v="92"/>
    <x v="2"/>
    <x v="0"/>
    <x v="0"/>
    <x v="3871"/>
    <x v="3891"/>
    <x v="0"/>
    <x v="63"/>
    <x v="1"/>
    <x v="6"/>
    <x v="69"/>
    <x v="2217"/>
    <x v="1"/>
    <x v="6"/>
    <x v="3891"/>
    <x v="3871"/>
  </r>
  <r>
    <x v="3892"/>
    <x v="3887"/>
    <x v="3889"/>
    <x v="28"/>
    <x v="117"/>
    <x v="2"/>
    <x v="0"/>
    <x v="0"/>
    <x v="3872"/>
    <x v="3892"/>
    <x v="0"/>
    <x v="78"/>
    <x v="1"/>
    <x v="6"/>
    <x v="50"/>
    <x v="121"/>
    <x v="1"/>
    <x v="6"/>
    <x v="3892"/>
    <x v="3872"/>
  </r>
  <r>
    <x v="3893"/>
    <x v="3888"/>
    <x v="3890"/>
    <x v="63"/>
    <x v="2502"/>
    <x v="2"/>
    <x v="0"/>
    <x v="0"/>
    <x v="3873"/>
    <x v="3893"/>
    <x v="0"/>
    <x v="87"/>
    <x v="1"/>
    <x v="6"/>
    <x v="66"/>
    <x v="2659"/>
    <x v="1"/>
    <x v="6"/>
    <x v="3893"/>
    <x v="3873"/>
  </r>
  <r>
    <x v="3894"/>
    <x v="3889"/>
    <x v="3891"/>
    <x v="36"/>
    <x v="624"/>
    <x v="2"/>
    <x v="0"/>
    <x v="0"/>
    <x v="3874"/>
    <x v="3894"/>
    <x v="0"/>
    <x v="202"/>
    <x v="1"/>
    <x v="6"/>
    <x v="56"/>
    <x v="1296"/>
    <x v="1"/>
    <x v="6"/>
    <x v="3894"/>
    <x v="3874"/>
  </r>
  <r>
    <x v="3895"/>
    <x v="3890"/>
    <x v="3892"/>
    <x v="28"/>
    <x v="155"/>
    <x v="2"/>
    <x v="0"/>
    <x v="0"/>
    <x v="3875"/>
    <x v="3895"/>
    <x v="0"/>
    <x v="29"/>
    <x v="1"/>
    <x v="6"/>
    <x v="62"/>
    <x v="73"/>
    <x v="1"/>
    <x v="6"/>
    <x v="3895"/>
    <x v="3875"/>
  </r>
  <r>
    <x v="3896"/>
    <x v="3891"/>
    <x v="3893"/>
    <x v="183"/>
    <x v="575"/>
    <x v="2"/>
    <x v="0"/>
    <x v="0"/>
    <x v="3876"/>
    <x v="3896"/>
    <x v="0"/>
    <x v="80"/>
    <x v="1"/>
    <x v="6"/>
    <x v="57"/>
    <x v="655"/>
    <x v="1"/>
    <x v="6"/>
    <x v="3896"/>
    <x v="3876"/>
  </r>
  <r>
    <x v="3897"/>
    <x v="3892"/>
    <x v="3894"/>
    <x v="30"/>
    <x v="1901"/>
    <x v="2"/>
    <x v="4"/>
    <x v="4"/>
    <x v="3877"/>
    <x v="3897"/>
    <x v="0"/>
    <x v="73"/>
    <x v="1"/>
    <x v="6"/>
    <x v="82"/>
    <x v="878"/>
    <x v="1"/>
    <x v="6"/>
    <x v="3897"/>
    <x v="3877"/>
  </r>
  <r>
    <x v="3898"/>
    <x v="3893"/>
    <x v="3895"/>
    <x v="30"/>
    <x v="552"/>
    <x v="2"/>
    <x v="1"/>
    <x v="1"/>
    <x v="3878"/>
    <x v="3898"/>
    <x v="0"/>
    <x v="38"/>
    <x v="1"/>
    <x v="6"/>
    <x v="69"/>
    <x v="1302"/>
    <x v="1"/>
    <x v="6"/>
    <x v="3898"/>
    <x v="3878"/>
  </r>
  <r>
    <x v="3899"/>
    <x v="3894"/>
    <x v="3896"/>
    <x v="3"/>
    <x v="366"/>
    <x v="2"/>
    <x v="0"/>
    <x v="0"/>
    <x v="3879"/>
    <x v="3899"/>
    <x v="0"/>
    <x v="84"/>
    <x v="1"/>
    <x v="6"/>
    <x v="60"/>
    <x v="368"/>
    <x v="1"/>
    <x v="6"/>
    <x v="3899"/>
    <x v="3879"/>
  </r>
  <r>
    <x v="3900"/>
    <x v="3895"/>
    <x v="3897"/>
    <x v="30"/>
    <x v="2503"/>
    <x v="2"/>
    <x v="0"/>
    <x v="0"/>
    <x v="3880"/>
    <x v="3900"/>
    <x v="0"/>
    <x v="81"/>
    <x v="1"/>
    <x v="6"/>
    <x v="62"/>
    <x v="2660"/>
    <x v="1"/>
    <x v="6"/>
    <x v="3900"/>
    <x v="3880"/>
  </r>
  <r>
    <x v="3901"/>
    <x v="3896"/>
    <x v="3898"/>
    <x v="9"/>
    <x v="379"/>
    <x v="2"/>
    <x v="0"/>
    <x v="0"/>
    <x v="3881"/>
    <x v="3901"/>
    <x v="0"/>
    <x v="29"/>
    <x v="1"/>
    <x v="6"/>
    <x v="60"/>
    <x v="380"/>
    <x v="1"/>
    <x v="6"/>
    <x v="3901"/>
    <x v="3881"/>
  </r>
  <r>
    <x v="3902"/>
    <x v="3897"/>
    <x v="3899"/>
    <x v="9"/>
    <x v="159"/>
    <x v="2"/>
    <x v="1"/>
    <x v="1"/>
    <x v="3882"/>
    <x v="3902"/>
    <x v="0"/>
    <x v="162"/>
    <x v="1"/>
    <x v="6"/>
    <x v="190"/>
    <x v="2661"/>
    <x v="1"/>
    <x v="6"/>
    <x v="3902"/>
    <x v="3882"/>
  </r>
  <r>
    <x v="3903"/>
    <x v="3898"/>
    <x v="3900"/>
    <x v="15"/>
    <x v="117"/>
    <x v="2"/>
    <x v="0"/>
    <x v="0"/>
    <x v="3883"/>
    <x v="3903"/>
    <x v="0"/>
    <x v="78"/>
    <x v="1"/>
    <x v="6"/>
    <x v="50"/>
    <x v="121"/>
    <x v="1"/>
    <x v="6"/>
    <x v="3903"/>
    <x v="3883"/>
  </r>
  <r>
    <x v="3904"/>
    <x v="3899"/>
    <x v="3901"/>
    <x v="3"/>
    <x v="158"/>
    <x v="2"/>
    <x v="0"/>
    <x v="0"/>
    <x v="3884"/>
    <x v="3904"/>
    <x v="0"/>
    <x v="84"/>
    <x v="1"/>
    <x v="6"/>
    <x v="50"/>
    <x v="1719"/>
    <x v="1"/>
    <x v="6"/>
    <x v="3904"/>
    <x v="3884"/>
  </r>
  <r>
    <x v="3905"/>
    <x v="3900"/>
    <x v="3902"/>
    <x v="15"/>
    <x v="2504"/>
    <x v="2"/>
    <x v="1"/>
    <x v="1"/>
    <x v="3885"/>
    <x v="3905"/>
    <x v="0"/>
    <x v="63"/>
    <x v="1"/>
    <x v="6"/>
    <x v="81"/>
    <x v="2662"/>
    <x v="1"/>
    <x v="6"/>
    <x v="3905"/>
    <x v="3885"/>
  </r>
  <r>
    <x v="3906"/>
    <x v="3901"/>
    <x v="3903"/>
    <x v="15"/>
    <x v="2373"/>
    <x v="2"/>
    <x v="1"/>
    <x v="1"/>
    <x v="3886"/>
    <x v="3906"/>
    <x v="0"/>
    <x v="38"/>
    <x v="1"/>
    <x v="6"/>
    <x v="356"/>
    <x v="2663"/>
    <x v="1"/>
    <x v="6"/>
    <x v="3906"/>
    <x v="3886"/>
  </r>
  <r>
    <x v="3907"/>
    <x v="3902"/>
    <x v="3904"/>
    <x v="28"/>
    <x v="358"/>
    <x v="2"/>
    <x v="0"/>
    <x v="0"/>
    <x v="3887"/>
    <x v="3907"/>
    <x v="0"/>
    <x v="80"/>
    <x v="1"/>
    <x v="6"/>
    <x v="77"/>
    <x v="2664"/>
    <x v="1"/>
    <x v="6"/>
    <x v="3907"/>
    <x v="3887"/>
  </r>
  <r>
    <x v="3908"/>
    <x v="3903"/>
    <x v="3905"/>
    <x v="47"/>
    <x v="654"/>
    <x v="2"/>
    <x v="0"/>
    <x v="0"/>
    <x v="3888"/>
    <x v="3908"/>
    <x v="0"/>
    <x v="80"/>
    <x v="1"/>
    <x v="6"/>
    <x v="114"/>
    <x v="1782"/>
    <x v="1"/>
    <x v="6"/>
    <x v="3908"/>
    <x v="3888"/>
  </r>
  <r>
    <x v="3909"/>
    <x v="3904"/>
    <x v="3906"/>
    <x v="127"/>
    <x v="2503"/>
    <x v="2"/>
    <x v="0"/>
    <x v="0"/>
    <x v="3889"/>
    <x v="3909"/>
    <x v="0"/>
    <x v="80"/>
    <x v="1"/>
    <x v="6"/>
    <x v="50"/>
    <x v="1178"/>
    <x v="1"/>
    <x v="6"/>
    <x v="3909"/>
    <x v="3889"/>
  </r>
  <r>
    <x v="3910"/>
    <x v="3905"/>
    <x v="3907"/>
    <x v="12"/>
    <x v="1935"/>
    <x v="2"/>
    <x v="0"/>
    <x v="0"/>
    <x v="3890"/>
    <x v="3910"/>
    <x v="0"/>
    <x v="83"/>
    <x v="1"/>
    <x v="6"/>
    <x v="56"/>
    <x v="2665"/>
    <x v="1"/>
    <x v="6"/>
    <x v="3910"/>
    <x v="3890"/>
  </r>
  <r>
    <x v="3911"/>
    <x v="3906"/>
    <x v="3908"/>
    <x v="6"/>
    <x v="2505"/>
    <x v="2"/>
    <x v="0"/>
    <x v="0"/>
    <x v="3891"/>
    <x v="3911"/>
    <x v="0"/>
    <x v="17"/>
    <x v="1"/>
    <x v="6"/>
    <x v="121"/>
    <x v="2416"/>
    <x v="1"/>
    <x v="6"/>
    <x v="3911"/>
    <x v="3891"/>
  </r>
  <r>
    <x v="3912"/>
    <x v="3907"/>
    <x v="3909"/>
    <x v="36"/>
    <x v="116"/>
    <x v="2"/>
    <x v="0"/>
    <x v="0"/>
    <x v="3892"/>
    <x v="3912"/>
    <x v="0"/>
    <x v="29"/>
    <x v="1"/>
    <x v="6"/>
    <x v="50"/>
    <x v="120"/>
    <x v="1"/>
    <x v="6"/>
    <x v="3912"/>
    <x v="3892"/>
  </r>
  <r>
    <x v="3913"/>
    <x v="3908"/>
    <x v="3910"/>
    <x v="3"/>
    <x v="325"/>
    <x v="2"/>
    <x v="0"/>
    <x v="0"/>
    <x v="3893"/>
    <x v="3913"/>
    <x v="0"/>
    <x v="63"/>
    <x v="1"/>
    <x v="6"/>
    <x v="54"/>
    <x v="2666"/>
    <x v="1"/>
    <x v="6"/>
    <x v="3913"/>
    <x v="3893"/>
  </r>
  <r>
    <x v="3914"/>
    <x v="3909"/>
    <x v="3911"/>
    <x v="30"/>
    <x v="711"/>
    <x v="2"/>
    <x v="1"/>
    <x v="1"/>
    <x v="3894"/>
    <x v="3914"/>
    <x v="0"/>
    <x v="74"/>
    <x v="1"/>
    <x v="6"/>
    <x v="71"/>
    <x v="2273"/>
    <x v="1"/>
    <x v="6"/>
    <x v="3914"/>
    <x v="3894"/>
  </r>
  <r>
    <x v="3915"/>
    <x v="3910"/>
    <x v="3912"/>
    <x v="15"/>
    <x v="139"/>
    <x v="2"/>
    <x v="1"/>
    <x v="1"/>
    <x v="3895"/>
    <x v="3915"/>
    <x v="0"/>
    <x v="29"/>
    <x v="1"/>
    <x v="6"/>
    <x v="50"/>
    <x v="144"/>
    <x v="1"/>
    <x v="6"/>
    <x v="3915"/>
    <x v="3895"/>
  </r>
  <r>
    <x v="3916"/>
    <x v="3911"/>
    <x v="3913"/>
    <x v="13"/>
    <x v="117"/>
    <x v="2"/>
    <x v="8"/>
    <x v="7"/>
    <x v="3896"/>
    <x v="3916"/>
    <x v="0"/>
    <x v="78"/>
    <x v="1"/>
    <x v="6"/>
    <x v="50"/>
    <x v="121"/>
    <x v="1"/>
    <x v="6"/>
    <x v="3916"/>
    <x v="3896"/>
  </r>
  <r>
    <x v="3917"/>
    <x v="3912"/>
    <x v="3914"/>
    <x v="8"/>
    <x v="115"/>
    <x v="2"/>
    <x v="1"/>
    <x v="1"/>
    <x v="3897"/>
    <x v="3917"/>
    <x v="0"/>
    <x v="29"/>
    <x v="1"/>
    <x v="6"/>
    <x v="50"/>
    <x v="119"/>
    <x v="1"/>
    <x v="6"/>
    <x v="3917"/>
    <x v="3897"/>
  </r>
  <r>
    <x v="3918"/>
    <x v="3913"/>
    <x v="3915"/>
    <x v="127"/>
    <x v="678"/>
    <x v="2"/>
    <x v="1"/>
    <x v="1"/>
    <x v="3898"/>
    <x v="3918"/>
    <x v="0"/>
    <x v="83"/>
    <x v="1"/>
    <x v="6"/>
    <x v="50"/>
    <x v="375"/>
    <x v="1"/>
    <x v="6"/>
    <x v="3918"/>
    <x v="3898"/>
  </r>
  <r>
    <x v="3919"/>
    <x v="3914"/>
    <x v="3916"/>
    <x v="10"/>
    <x v="456"/>
    <x v="2"/>
    <x v="1"/>
    <x v="1"/>
    <x v="3899"/>
    <x v="3919"/>
    <x v="0"/>
    <x v="83"/>
    <x v="1"/>
    <x v="6"/>
    <x v="53"/>
    <x v="179"/>
    <x v="1"/>
    <x v="6"/>
    <x v="3919"/>
    <x v="3899"/>
  </r>
  <r>
    <x v="3920"/>
    <x v="3915"/>
    <x v="3917"/>
    <x v="30"/>
    <x v="2503"/>
    <x v="2"/>
    <x v="1"/>
    <x v="1"/>
    <x v="3900"/>
    <x v="3920"/>
    <x v="0"/>
    <x v="83"/>
    <x v="1"/>
    <x v="6"/>
    <x v="62"/>
    <x v="817"/>
    <x v="1"/>
    <x v="6"/>
    <x v="3920"/>
    <x v="3900"/>
  </r>
  <r>
    <x v="3921"/>
    <x v="3916"/>
    <x v="3918"/>
    <x v="9"/>
    <x v="117"/>
    <x v="2"/>
    <x v="1"/>
    <x v="1"/>
    <x v="3901"/>
    <x v="3921"/>
    <x v="0"/>
    <x v="78"/>
    <x v="1"/>
    <x v="6"/>
    <x v="50"/>
    <x v="121"/>
    <x v="1"/>
    <x v="6"/>
    <x v="3921"/>
    <x v="3901"/>
  </r>
  <r>
    <x v="3922"/>
    <x v="3917"/>
    <x v="3919"/>
    <x v="47"/>
    <x v="377"/>
    <x v="2"/>
    <x v="0"/>
    <x v="0"/>
    <x v="3902"/>
    <x v="3922"/>
    <x v="0"/>
    <x v="79"/>
    <x v="1"/>
    <x v="6"/>
    <x v="59"/>
    <x v="2667"/>
    <x v="1"/>
    <x v="6"/>
    <x v="3922"/>
    <x v="3902"/>
  </r>
  <r>
    <x v="3923"/>
    <x v="3918"/>
    <x v="3920"/>
    <x v="236"/>
    <x v="2506"/>
    <x v="2"/>
    <x v="1"/>
    <x v="1"/>
    <x v="3903"/>
    <x v="3923"/>
    <x v="0"/>
    <x v="57"/>
    <x v="1"/>
    <x v="6"/>
    <x v="81"/>
    <x v="2668"/>
    <x v="1"/>
    <x v="6"/>
    <x v="3923"/>
    <x v="3903"/>
  </r>
  <r>
    <x v="3924"/>
    <x v="3919"/>
    <x v="3921"/>
    <x v="36"/>
    <x v="2507"/>
    <x v="2"/>
    <x v="0"/>
    <x v="0"/>
    <x v="3904"/>
    <x v="3924"/>
    <x v="0"/>
    <x v="244"/>
    <x v="1"/>
    <x v="6"/>
    <x v="77"/>
    <x v="1338"/>
    <x v="1"/>
    <x v="6"/>
    <x v="3924"/>
    <x v="3904"/>
  </r>
  <r>
    <x v="3925"/>
    <x v="3920"/>
    <x v="3922"/>
    <x v="325"/>
    <x v="493"/>
    <x v="2"/>
    <x v="0"/>
    <x v="0"/>
    <x v="3905"/>
    <x v="3925"/>
    <x v="0"/>
    <x v="83"/>
    <x v="1"/>
    <x v="6"/>
    <x v="54"/>
    <x v="144"/>
    <x v="1"/>
    <x v="6"/>
    <x v="3925"/>
    <x v="3905"/>
  </r>
  <r>
    <x v="3926"/>
    <x v="3921"/>
    <x v="3923"/>
    <x v="10"/>
    <x v="493"/>
    <x v="2"/>
    <x v="2"/>
    <x v="2"/>
    <x v="3906"/>
    <x v="3926"/>
    <x v="0"/>
    <x v="29"/>
    <x v="1"/>
    <x v="6"/>
    <x v="50"/>
    <x v="2"/>
    <x v="1"/>
    <x v="6"/>
    <x v="3926"/>
    <x v="3906"/>
  </r>
  <r>
    <x v="3927"/>
    <x v="3922"/>
    <x v="3924"/>
    <x v="30"/>
    <x v="379"/>
    <x v="2"/>
    <x v="1"/>
    <x v="1"/>
    <x v="3907"/>
    <x v="3927"/>
    <x v="0"/>
    <x v="84"/>
    <x v="1"/>
    <x v="6"/>
    <x v="60"/>
    <x v="381"/>
    <x v="1"/>
    <x v="6"/>
    <x v="3927"/>
    <x v="3907"/>
  </r>
  <r>
    <x v="3928"/>
    <x v="3923"/>
    <x v="3925"/>
    <x v="10"/>
    <x v="1208"/>
    <x v="2"/>
    <x v="0"/>
    <x v="0"/>
    <x v="3908"/>
    <x v="3928"/>
    <x v="0"/>
    <x v="63"/>
    <x v="1"/>
    <x v="6"/>
    <x v="55"/>
    <x v="2669"/>
    <x v="1"/>
    <x v="6"/>
    <x v="3928"/>
    <x v="3908"/>
  </r>
  <r>
    <x v="3929"/>
    <x v="3924"/>
    <x v="3926"/>
    <x v="22"/>
    <x v="2508"/>
    <x v="2"/>
    <x v="0"/>
    <x v="0"/>
    <x v="3909"/>
    <x v="3929"/>
    <x v="0"/>
    <x v="25"/>
    <x v="1"/>
    <x v="6"/>
    <x v="53"/>
    <x v="2670"/>
    <x v="1"/>
    <x v="6"/>
    <x v="3929"/>
    <x v="3909"/>
  </r>
  <r>
    <x v="3930"/>
    <x v="3925"/>
    <x v="3927"/>
    <x v="3"/>
    <x v="117"/>
    <x v="2"/>
    <x v="2"/>
    <x v="2"/>
    <x v="3910"/>
    <x v="3930"/>
    <x v="0"/>
    <x v="78"/>
    <x v="1"/>
    <x v="6"/>
    <x v="50"/>
    <x v="121"/>
    <x v="1"/>
    <x v="6"/>
    <x v="3930"/>
    <x v="3910"/>
  </r>
  <r>
    <x v="3931"/>
    <x v="3926"/>
    <x v="3928"/>
    <x v="6"/>
    <x v="117"/>
    <x v="2"/>
    <x v="0"/>
    <x v="0"/>
    <x v="3911"/>
    <x v="3931"/>
    <x v="0"/>
    <x v="78"/>
    <x v="1"/>
    <x v="6"/>
    <x v="50"/>
    <x v="121"/>
    <x v="1"/>
    <x v="6"/>
    <x v="3931"/>
    <x v="3911"/>
  </r>
  <r>
    <x v="3932"/>
    <x v="3927"/>
    <x v="3929"/>
    <x v="14"/>
    <x v="116"/>
    <x v="2"/>
    <x v="0"/>
    <x v="0"/>
    <x v="3912"/>
    <x v="3932"/>
    <x v="0"/>
    <x v="29"/>
    <x v="1"/>
    <x v="6"/>
    <x v="50"/>
    <x v="120"/>
    <x v="1"/>
    <x v="6"/>
    <x v="3932"/>
    <x v="3912"/>
  </r>
  <r>
    <x v="3933"/>
    <x v="3928"/>
    <x v="3930"/>
    <x v="39"/>
    <x v="2509"/>
    <x v="2"/>
    <x v="0"/>
    <x v="0"/>
    <x v="3913"/>
    <x v="3933"/>
    <x v="0"/>
    <x v="8"/>
    <x v="1"/>
    <x v="6"/>
    <x v="63"/>
    <x v="1466"/>
    <x v="1"/>
    <x v="6"/>
    <x v="3933"/>
    <x v="3913"/>
  </r>
  <r>
    <x v="3934"/>
    <x v="3929"/>
    <x v="3931"/>
    <x v="10"/>
    <x v="1100"/>
    <x v="2"/>
    <x v="0"/>
    <x v="0"/>
    <x v="3914"/>
    <x v="3934"/>
    <x v="0"/>
    <x v="8"/>
    <x v="1"/>
    <x v="6"/>
    <x v="57"/>
    <x v="2671"/>
    <x v="1"/>
    <x v="6"/>
    <x v="3934"/>
    <x v="3914"/>
  </r>
  <r>
    <x v="3935"/>
    <x v="3930"/>
    <x v="3932"/>
    <x v="9"/>
    <x v="2510"/>
    <x v="2"/>
    <x v="1"/>
    <x v="1"/>
    <x v="3915"/>
    <x v="3935"/>
    <x v="0"/>
    <x v="23"/>
    <x v="1"/>
    <x v="6"/>
    <x v="156"/>
    <x v="2212"/>
    <x v="1"/>
    <x v="6"/>
    <x v="3935"/>
    <x v="3915"/>
  </r>
  <r>
    <x v="3936"/>
    <x v="3931"/>
    <x v="3933"/>
    <x v="22"/>
    <x v="117"/>
    <x v="2"/>
    <x v="0"/>
    <x v="0"/>
    <x v="3916"/>
    <x v="3936"/>
    <x v="0"/>
    <x v="78"/>
    <x v="1"/>
    <x v="6"/>
    <x v="50"/>
    <x v="121"/>
    <x v="1"/>
    <x v="6"/>
    <x v="3936"/>
    <x v="3916"/>
  </r>
  <r>
    <x v="3937"/>
    <x v="3932"/>
    <x v="3934"/>
    <x v="428"/>
    <x v="2511"/>
    <x v="2"/>
    <x v="0"/>
    <x v="0"/>
    <x v="3917"/>
    <x v="3937"/>
    <x v="0"/>
    <x v="73"/>
    <x v="1"/>
    <x v="6"/>
    <x v="374"/>
    <x v="2672"/>
    <x v="1"/>
    <x v="6"/>
    <x v="3937"/>
    <x v="3917"/>
  </r>
  <r>
    <x v="3938"/>
    <x v="3933"/>
    <x v="3935"/>
    <x v="429"/>
    <x v="2512"/>
    <x v="2"/>
    <x v="0"/>
    <x v="0"/>
    <x v="3918"/>
    <x v="3938"/>
    <x v="0"/>
    <x v="81"/>
    <x v="1"/>
    <x v="6"/>
    <x v="81"/>
    <x v="295"/>
    <x v="1"/>
    <x v="6"/>
    <x v="3938"/>
    <x v="3918"/>
  </r>
  <r>
    <x v="3939"/>
    <x v="3934"/>
    <x v="3936"/>
    <x v="10"/>
    <x v="139"/>
    <x v="2"/>
    <x v="2"/>
    <x v="2"/>
    <x v="3919"/>
    <x v="3939"/>
    <x v="0"/>
    <x v="29"/>
    <x v="1"/>
    <x v="6"/>
    <x v="50"/>
    <x v="144"/>
    <x v="1"/>
    <x v="6"/>
    <x v="3939"/>
    <x v="3919"/>
  </r>
  <r>
    <x v="3940"/>
    <x v="3935"/>
    <x v="3937"/>
    <x v="10"/>
    <x v="143"/>
    <x v="2"/>
    <x v="0"/>
    <x v="0"/>
    <x v="3920"/>
    <x v="3940"/>
    <x v="0"/>
    <x v="84"/>
    <x v="1"/>
    <x v="6"/>
    <x v="50"/>
    <x v="148"/>
    <x v="1"/>
    <x v="6"/>
    <x v="3940"/>
    <x v="3920"/>
  </r>
  <r>
    <x v="3941"/>
    <x v="3936"/>
    <x v="3938"/>
    <x v="62"/>
    <x v="155"/>
    <x v="2"/>
    <x v="0"/>
    <x v="0"/>
    <x v="3921"/>
    <x v="3941"/>
    <x v="0"/>
    <x v="84"/>
    <x v="1"/>
    <x v="6"/>
    <x v="60"/>
    <x v="380"/>
    <x v="1"/>
    <x v="6"/>
    <x v="3941"/>
    <x v="3921"/>
  </r>
  <r>
    <x v="3942"/>
    <x v="3937"/>
    <x v="3939"/>
    <x v="38"/>
    <x v="117"/>
    <x v="2"/>
    <x v="0"/>
    <x v="0"/>
    <x v="3922"/>
    <x v="3942"/>
    <x v="0"/>
    <x v="78"/>
    <x v="1"/>
    <x v="6"/>
    <x v="50"/>
    <x v="121"/>
    <x v="1"/>
    <x v="6"/>
    <x v="3942"/>
    <x v="3922"/>
  </r>
  <r>
    <x v="3943"/>
    <x v="3938"/>
    <x v="3940"/>
    <x v="10"/>
    <x v="2513"/>
    <x v="2"/>
    <x v="0"/>
    <x v="0"/>
    <x v="3923"/>
    <x v="3943"/>
    <x v="0"/>
    <x v="62"/>
    <x v="1"/>
    <x v="6"/>
    <x v="71"/>
    <x v="2673"/>
    <x v="1"/>
    <x v="6"/>
    <x v="3943"/>
    <x v="3923"/>
  </r>
  <r>
    <x v="3944"/>
    <x v="3939"/>
    <x v="3941"/>
    <x v="10"/>
    <x v="117"/>
    <x v="2"/>
    <x v="0"/>
    <x v="0"/>
    <x v="3924"/>
    <x v="3944"/>
    <x v="0"/>
    <x v="78"/>
    <x v="1"/>
    <x v="6"/>
    <x v="50"/>
    <x v="121"/>
    <x v="1"/>
    <x v="6"/>
    <x v="3944"/>
    <x v="3924"/>
  </r>
  <r>
    <x v="3945"/>
    <x v="3940"/>
    <x v="3942"/>
    <x v="13"/>
    <x v="139"/>
    <x v="2"/>
    <x v="0"/>
    <x v="0"/>
    <x v="3925"/>
    <x v="3945"/>
    <x v="0"/>
    <x v="29"/>
    <x v="1"/>
    <x v="6"/>
    <x v="50"/>
    <x v="144"/>
    <x v="1"/>
    <x v="6"/>
    <x v="3945"/>
    <x v="3925"/>
  </r>
  <r>
    <x v="3946"/>
    <x v="3941"/>
    <x v="3943"/>
    <x v="12"/>
    <x v="666"/>
    <x v="2"/>
    <x v="0"/>
    <x v="0"/>
    <x v="3926"/>
    <x v="3946"/>
    <x v="0"/>
    <x v="81"/>
    <x v="1"/>
    <x v="6"/>
    <x v="56"/>
    <x v="492"/>
    <x v="1"/>
    <x v="6"/>
    <x v="3946"/>
    <x v="3926"/>
  </r>
  <r>
    <x v="3947"/>
    <x v="3942"/>
    <x v="3944"/>
    <x v="9"/>
    <x v="462"/>
    <x v="2"/>
    <x v="0"/>
    <x v="0"/>
    <x v="3927"/>
    <x v="3947"/>
    <x v="0"/>
    <x v="84"/>
    <x v="1"/>
    <x v="6"/>
    <x v="56"/>
    <x v="470"/>
    <x v="1"/>
    <x v="6"/>
    <x v="3947"/>
    <x v="3927"/>
  </r>
  <r>
    <x v="3948"/>
    <x v="3943"/>
    <x v="3945"/>
    <x v="11"/>
    <x v="117"/>
    <x v="2"/>
    <x v="2"/>
    <x v="2"/>
    <x v="3928"/>
    <x v="3948"/>
    <x v="0"/>
    <x v="78"/>
    <x v="1"/>
    <x v="6"/>
    <x v="50"/>
    <x v="121"/>
    <x v="1"/>
    <x v="6"/>
    <x v="3948"/>
    <x v="3928"/>
  </r>
  <r>
    <x v="3949"/>
    <x v="3944"/>
    <x v="3946"/>
    <x v="3"/>
    <x v="2514"/>
    <x v="2"/>
    <x v="2"/>
    <x v="2"/>
    <x v="3929"/>
    <x v="3949"/>
    <x v="0"/>
    <x v="58"/>
    <x v="1"/>
    <x v="6"/>
    <x v="63"/>
    <x v="2674"/>
    <x v="1"/>
    <x v="6"/>
    <x v="3949"/>
    <x v="3929"/>
  </r>
  <r>
    <x v="3950"/>
    <x v="3945"/>
    <x v="3947"/>
    <x v="23"/>
    <x v="379"/>
    <x v="2"/>
    <x v="0"/>
    <x v="0"/>
    <x v="3930"/>
    <x v="3950"/>
    <x v="0"/>
    <x v="29"/>
    <x v="1"/>
    <x v="6"/>
    <x v="60"/>
    <x v="380"/>
    <x v="1"/>
    <x v="6"/>
    <x v="3950"/>
    <x v="3930"/>
  </r>
  <r>
    <x v="3951"/>
    <x v="3946"/>
    <x v="2849"/>
    <x v="61"/>
    <x v="116"/>
    <x v="2"/>
    <x v="17"/>
    <x v="3"/>
    <x v="3931"/>
    <x v="3951"/>
    <x v="0"/>
    <x v="29"/>
    <x v="1"/>
    <x v="6"/>
    <x v="50"/>
    <x v="120"/>
    <x v="1"/>
    <x v="6"/>
    <x v="3951"/>
    <x v="3931"/>
  </r>
  <r>
    <x v="3952"/>
    <x v="3947"/>
    <x v="3948"/>
    <x v="91"/>
    <x v="379"/>
    <x v="2"/>
    <x v="0"/>
    <x v="0"/>
    <x v="3932"/>
    <x v="3952"/>
    <x v="0"/>
    <x v="29"/>
    <x v="1"/>
    <x v="6"/>
    <x v="50"/>
    <x v="380"/>
    <x v="1"/>
    <x v="6"/>
    <x v="3952"/>
    <x v="3932"/>
  </r>
  <r>
    <x v="3953"/>
    <x v="3948"/>
    <x v="3949"/>
    <x v="430"/>
    <x v="117"/>
    <x v="2"/>
    <x v="0"/>
    <x v="0"/>
    <x v="3933"/>
    <x v="3953"/>
    <x v="0"/>
    <x v="78"/>
    <x v="1"/>
    <x v="6"/>
    <x v="50"/>
    <x v="121"/>
    <x v="1"/>
    <x v="6"/>
    <x v="3953"/>
    <x v="3933"/>
  </r>
  <r>
    <x v="3954"/>
    <x v="3949"/>
    <x v="3950"/>
    <x v="31"/>
    <x v="117"/>
    <x v="2"/>
    <x v="5"/>
    <x v="5"/>
    <x v="3934"/>
    <x v="3954"/>
    <x v="0"/>
    <x v="78"/>
    <x v="1"/>
    <x v="6"/>
    <x v="50"/>
    <x v="121"/>
    <x v="1"/>
    <x v="6"/>
    <x v="3954"/>
    <x v="3934"/>
  </r>
  <r>
    <x v="3955"/>
    <x v="3950"/>
    <x v="3951"/>
    <x v="257"/>
    <x v="94"/>
    <x v="2"/>
    <x v="0"/>
    <x v="0"/>
    <x v="3935"/>
    <x v="3955"/>
    <x v="0"/>
    <x v="22"/>
    <x v="1"/>
    <x v="6"/>
    <x v="148"/>
    <x v="97"/>
    <x v="1"/>
    <x v="6"/>
    <x v="3955"/>
    <x v="3935"/>
  </r>
  <r>
    <x v="3956"/>
    <x v="3951"/>
    <x v="3952"/>
    <x v="62"/>
    <x v="117"/>
    <x v="2"/>
    <x v="0"/>
    <x v="0"/>
    <x v="3936"/>
    <x v="3956"/>
    <x v="0"/>
    <x v="78"/>
    <x v="1"/>
    <x v="6"/>
    <x v="50"/>
    <x v="121"/>
    <x v="1"/>
    <x v="6"/>
    <x v="3956"/>
    <x v="3936"/>
  </r>
  <r>
    <x v="3957"/>
    <x v="3952"/>
    <x v="3953"/>
    <x v="89"/>
    <x v="1001"/>
    <x v="2"/>
    <x v="0"/>
    <x v="0"/>
    <x v="3937"/>
    <x v="3957"/>
    <x v="0"/>
    <x v="29"/>
    <x v="1"/>
    <x v="6"/>
    <x v="50"/>
    <x v="582"/>
    <x v="1"/>
    <x v="6"/>
    <x v="3957"/>
    <x v="3937"/>
  </r>
  <r>
    <x v="3958"/>
    <x v="3953"/>
    <x v="3954"/>
    <x v="13"/>
    <x v="762"/>
    <x v="2"/>
    <x v="0"/>
    <x v="0"/>
    <x v="3938"/>
    <x v="3958"/>
    <x v="0"/>
    <x v="38"/>
    <x v="1"/>
    <x v="6"/>
    <x v="188"/>
    <x v="2675"/>
    <x v="1"/>
    <x v="6"/>
    <x v="3958"/>
    <x v="3938"/>
  </r>
  <r>
    <x v="3959"/>
    <x v="3954"/>
    <x v="3955"/>
    <x v="38"/>
    <x v="2515"/>
    <x v="2"/>
    <x v="0"/>
    <x v="0"/>
    <x v="3939"/>
    <x v="3959"/>
    <x v="0"/>
    <x v="8"/>
    <x v="1"/>
    <x v="6"/>
    <x v="148"/>
    <x v="821"/>
    <x v="1"/>
    <x v="6"/>
    <x v="3959"/>
    <x v="3939"/>
  </r>
  <r>
    <x v="3960"/>
    <x v="3955"/>
    <x v="3956"/>
    <x v="9"/>
    <x v="372"/>
    <x v="2"/>
    <x v="0"/>
    <x v="0"/>
    <x v="3940"/>
    <x v="3960"/>
    <x v="0"/>
    <x v="80"/>
    <x v="1"/>
    <x v="6"/>
    <x v="53"/>
    <x v="784"/>
    <x v="1"/>
    <x v="6"/>
    <x v="3960"/>
    <x v="3940"/>
  </r>
  <r>
    <x v="3961"/>
    <x v="3956"/>
    <x v="3957"/>
    <x v="10"/>
    <x v="577"/>
    <x v="2"/>
    <x v="1"/>
    <x v="1"/>
    <x v="3941"/>
    <x v="3961"/>
    <x v="0"/>
    <x v="84"/>
    <x v="1"/>
    <x v="6"/>
    <x v="50"/>
    <x v="678"/>
    <x v="1"/>
    <x v="6"/>
    <x v="3961"/>
    <x v="3941"/>
  </r>
  <r>
    <x v="3962"/>
    <x v="3957"/>
    <x v="3958"/>
    <x v="123"/>
    <x v="372"/>
    <x v="2"/>
    <x v="1"/>
    <x v="1"/>
    <x v="3942"/>
    <x v="3962"/>
    <x v="0"/>
    <x v="83"/>
    <x v="1"/>
    <x v="6"/>
    <x v="56"/>
    <x v="2"/>
    <x v="1"/>
    <x v="6"/>
    <x v="3962"/>
    <x v="3942"/>
  </r>
  <r>
    <x v="3963"/>
    <x v="3958"/>
    <x v="3959"/>
    <x v="3"/>
    <x v="117"/>
    <x v="2"/>
    <x v="5"/>
    <x v="5"/>
    <x v="3943"/>
    <x v="3963"/>
    <x v="0"/>
    <x v="78"/>
    <x v="1"/>
    <x v="6"/>
    <x v="50"/>
    <x v="121"/>
    <x v="1"/>
    <x v="6"/>
    <x v="3963"/>
    <x v="3943"/>
  </r>
  <r>
    <x v="3964"/>
    <x v="3959"/>
    <x v="3960"/>
    <x v="13"/>
    <x v="691"/>
    <x v="2"/>
    <x v="0"/>
    <x v="0"/>
    <x v="3944"/>
    <x v="3964"/>
    <x v="0"/>
    <x v="83"/>
    <x v="1"/>
    <x v="6"/>
    <x v="52"/>
    <x v="823"/>
    <x v="1"/>
    <x v="6"/>
    <x v="3964"/>
    <x v="3944"/>
  </r>
  <r>
    <x v="3965"/>
    <x v="3960"/>
    <x v="3961"/>
    <x v="13"/>
    <x v="2516"/>
    <x v="2"/>
    <x v="0"/>
    <x v="0"/>
    <x v="3945"/>
    <x v="3965"/>
    <x v="0"/>
    <x v="80"/>
    <x v="1"/>
    <x v="6"/>
    <x v="51"/>
    <x v="367"/>
    <x v="1"/>
    <x v="6"/>
    <x v="3965"/>
    <x v="3945"/>
  </r>
  <r>
    <x v="3966"/>
    <x v="3961"/>
    <x v="3962"/>
    <x v="51"/>
    <x v="372"/>
    <x v="2"/>
    <x v="0"/>
    <x v="0"/>
    <x v="3946"/>
    <x v="3966"/>
    <x v="0"/>
    <x v="84"/>
    <x v="1"/>
    <x v="6"/>
    <x v="60"/>
    <x v="377"/>
    <x v="1"/>
    <x v="6"/>
    <x v="3966"/>
    <x v="3946"/>
  </r>
  <r>
    <x v="3967"/>
    <x v="3962"/>
    <x v="3963"/>
    <x v="180"/>
    <x v="22"/>
    <x v="2"/>
    <x v="0"/>
    <x v="0"/>
    <x v="3947"/>
    <x v="3967"/>
    <x v="0"/>
    <x v="73"/>
    <x v="1"/>
    <x v="6"/>
    <x v="148"/>
    <x v="2120"/>
    <x v="1"/>
    <x v="6"/>
    <x v="3967"/>
    <x v="3947"/>
  </r>
  <r>
    <x v="3968"/>
    <x v="3963"/>
    <x v="3964"/>
    <x v="10"/>
    <x v="2517"/>
    <x v="2"/>
    <x v="0"/>
    <x v="0"/>
    <x v="3948"/>
    <x v="3968"/>
    <x v="0"/>
    <x v="202"/>
    <x v="1"/>
    <x v="6"/>
    <x v="57"/>
    <x v="1447"/>
    <x v="1"/>
    <x v="6"/>
    <x v="3968"/>
    <x v="3948"/>
  </r>
  <r>
    <x v="3969"/>
    <x v="3964"/>
    <x v="3965"/>
    <x v="431"/>
    <x v="2518"/>
    <x v="2"/>
    <x v="0"/>
    <x v="0"/>
    <x v="3949"/>
    <x v="3969"/>
    <x v="0"/>
    <x v="79"/>
    <x v="1"/>
    <x v="6"/>
    <x v="113"/>
    <x v="2676"/>
    <x v="1"/>
    <x v="6"/>
    <x v="3969"/>
    <x v="3949"/>
  </r>
  <r>
    <x v="3970"/>
    <x v="3965"/>
    <x v="3966"/>
    <x v="36"/>
    <x v="143"/>
    <x v="2"/>
    <x v="0"/>
    <x v="0"/>
    <x v="3950"/>
    <x v="3970"/>
    <x v="0"/>
    <x v="84"/>
    <x v="1"/>
    <x v="6"/>
    <x v="50"/>
    <x v="148"/>
    <x v="1"/>
    <x v="6"/>
    <x v="3970"/>
    <x v="3950"/>
  </r>
  <r>
    <x v="3971"/>
    <x v="3966"/>
    <x v="3967"/>
    <x v="32"/>
    <x v="2519"/>
    <x v="2"/>
    <x v="0"/>
    <x v="0"/>
    <x v="3951"/>
    <x v="3971"/>
    <x v="0"/>
    <x v="79"/>
    <x v="1"/>
    <x v="6"/>
    <x v="60"/>
    <x v="2677"/>
    <x v="1"/>
    <x v="6"/>
    <x v="3971"/>
    <x v="3951"/>
  </r>
  <r>
    <x v="3972"/>
    <x v="3967"/>
    <x v="3968"/>
    <x v="28"/>
    <x v="2518"/>
    <x v="2"/>
    <x v="0"/>
    <x v="0"/>
    <x v="3952"/>
    <x v="3972"/>
    <x v="0"/>
    <x v="22"/>
    <x v="1"/>
    <x v="6"/>
    <x v="70"/>
    <x v="2678"/>
    <x v="1"/>
    <x v="6"/>
    <x v="3972"/>
    <x v="3952"/>
  </r>
  <r>
    <x v="3973"/>
    <x v="3968"/>
    <x v="3969"/>
    <x v="10"/>
    <x v="2520"/>
    <x v="2"/>
    <x v="0"/>
    <x v="0"/>
    <x v="3953"/>
    <x v="3973"/>
    <x v="0"/>
    <x v="77"/>
    <x v="1"/>
    <x v="6"/>
    <x v="375"/>
    <x v="2679"/>
    <x v="1"/>
    <x v="6"/>
    <x v="3973"/>
    <x v="3953"/>
  </r>
  <r>
    <x v="3974"/>
    <x v="3969"/>
    <x v="3970"/>
    <x v="28"/>
    <x v="1002"/>
    <x v="2"/>
    <x v="1"/>
    <x v="1"/>
    <x v="3954"/>
    <x v="3974"/>
    <x v="0"/>
    <x v="202"/>
    <x v="1"/>
    <x v="6"/>
    <x v="188"/>
    <x v="2680"/>
    <x v="1"/>
    <x v="6"/>
    <x v="3974"/>
    <x v="3954"/>
  </r>
  <r>
    <x v="3975"/>
    <x v="3970"/>
    <x v="3971"/>
    <x v="432"/>
    <x v="117"/>
    <x v="2"/>
    <x v="0"/>
    <x v="0"/>
    <x v="3955"/>
    <x v="3975"/>
    <x v="0"/>
    <x v="78"/>
    <x v="1"/>
    <x v="6"/>
    <x v="50"/>
    <x v="121"/>
    <x v="1"/>
    <x v="6"/>
    <x v="3975"/>
    <x v="3955"/>
  </r>
  <r>
    <x v="3976"/>
    <x v="3971"/>
    <x v="3972"/>
    <x v="46"/>
    <x v="972"/>
    <x v="2"/>
    <x v="0"/>
    <x v="0"/>
    <x v="3956"/>
    <x v="3976"/>
    <x v="0"/>
    <x v="73"/>
    <x v="1"/>
    <x v="6"/>
    <x v="216"/>
    <x v="2681"/>
    <x v="1"/>
    <x v="6"/>
    <x v="3976"/>
    <x v="3956"/>
  </r>
  <r>
    <x v="3977"/>
    <x v="3972"/>
    <x v="3973"/>
    <x v="161"/>
    <x v="2521"/>
    <x v="2"/>
    <x v="0"/>
    <x v="0"/>
    <x v="3957"/>
    <x v="3977"/>
    <x v="0"/>
    <x v="79"/>
    <x v="1"/>
    <x v="6"/>
    <x v="60"/>
    <x v="2682"/>
    <x v="1"/>
    <x v="6"/>
    <x v="3977"/>
    <x v="3957"/>
  </r>
  <r>
    <x v="3978"/>
    <x v="3973"/>
    <x v="3974"/>
    <x v="13"/>
    <x v="2522"/>
    <x v="2"/>
    <x v="0"/>
    <x v="0"/>
    <x v="3958"/>
    <x v="3978"/>
    <x v="0"/>
    <x v="22"/>
    <x v="1"/>
    <x v="6"/>
    <x v="57"/>
    <x v="1261"/>
    <x v="1"/>
    <x v="6"/>
    <x v="3978"/>
    <x v="3958"/>
  </r>
  <r>
    <x v="3979"/>
    <x v="3974"/>
    <x v="3975"/>
    <x v="12"/>
    <x v="178"/>
    <x v="2"/>
    <x v="1"/>
    <x v="1"/>
    <x v="3959"/>
    <x v="3979"/>
    <x v="0"/>
    <x v="79"/>
    <x v="1"/>
    <x v="6"/>
    <x v="53"/>
    <x v="1713"/>
    <x v="1"/>
    <x v="6"/>
    <x v="3979"/>
    <x v="3959"/>
  </r>
  <r>
    <x v="3980"/>
    <x v="3975"/>
    <x v="3976"/>
    <x v="30"/>
    <x v="2202"/>
    <x v="2"/>
    <x v="0"/>
    <x v="0"/>
    <x v="3960"/>
    <x v="3980"/>
    <x v="0"/>
    <x v="63"/>
    <x v="1"/>
    <x v="6"/>
    <x v="82"/>
    <x v="2640"/>
    <x v="1"/>
    <x v="6"/>
    <x v="3980"/>
    <x v="3960"/>
  </r>
  <r>
    <x v="3981"/>
    <x v="3357"/>
    <x v="3357"/>
    <x v="11"/>
    <x v="1281"/>
    <x v="2"/>
    <x v="0"/>
    <x v="0"/>
    <x v="3961"/>
    <x v="3981"/>
    <x v="0"/>
    <x v="63"/>
    <x v="1"/>
    <x v="6"/>
    <x v="65"/>
    <x v="628"/>
    <x v="1"/>
    <x v="6"/>
    <x v="3981"/>
    <x v="3961"/>
  </r>
  <r>
    <x v="3982"/>
    <x v="3976"/>
    <x v="3977"/>
    <x v="16"/>
    <x v="575"/>
    <x v="2"/>
    <x v="1"/>
    <x v="1"/>
    <x v="3962"/>
    <x v="3982"/>
    <x v="0"/>
    <x v="81"/>
    <x v="1"/>
    <x v="6"/>
    <x v="68"/>
    <x v="441"/>
    <x v="1"/>
    <x v="6"/>
    <x v="3982"/>
    <x v="3962"/>
  </r>
  <r>
    <x v="3983"/>
    <x v="3977"/>
    <x v="3978"/>
    <x v="433"/>
    <x v="2523"/>
    <x v="2"/>
    <x v="0"/>
    <x v="0"/>
    <x v="3963"/>
    <x v="3983"/>
    <x v="0"/>
    <x v="67"/>
    <x v="1"/>
    <x v="6"/>
    <x v="131"/>
    <x v="2683"/>
    <x v="1"/>
    <x v="6"/>
    <x v="3983"/>
    <x v="3963"/>
  </r>
  <r>
    <x v="3984"/>
    <x v="3978"/>
    <x v="3979"/>
    <x v="15"/>
    <x v="483"/>
    <x v="2"/>
    <x v="1"/>
    <x v="1"/>
    <x v="3964"/>
    <x v="3984"/>
    <x v="0"/>
    <x v="73"/>
    <x v="1"/>
    <x v="6"/>
    <x v="52"/>
    <x v="2652"/>
    <x v="1"/>
    <x v="6"/>
    <x v="3984"/>
    <x v="3964"/>
  </r>
  <r>
    <x v="3985"/>
    <x v="3979"/>
    <x v="3980"/>
    <x v="13"/>
    <x v="762"/>
    <x v="2"/>
    <x v="0"/>
    <x v="0"/>
    <x v="3965"/>
    <x v="3985"/>
    <x v="0"/>
    <x v="10"/>
    <x v="1"/>
    <x v="6"/>
    <x v="188"/>
    <x v="2684"/>
    <x v="1"/>
    <x v="6"/>
    <x v="3985"/>
    <x v="3965"/>
  </r>
  <r>
    <x v="3986"/>
    <x v="3980"/>
    <x v="3981"/>
    <x v="10"/>
    <x v="2524"/>
    <x v="2"/>
    <x v="1"/>
    <x v="1"/>
    <x v="3966"/>
    <x v="3986"/>
    <x v="0"/>
    <x v="62"/>
    <x v="1"/>
    <x v="6"/>
    <x v="54"/>
    <x v="2685"/>
    <x v="1"/>
    <x v="6"/>
    <x v="3986"/>
    <x v="3966"/>
  </r>
  <r>
    <x v="3987"/>
    <x v="3981"/>
    <x v="3982"/>
    <x v="44"/>
    <x v="118"/>
    <x v="2"/>
    <x v="1"/>
    <x v="1"/>
    <x v="3967"/>
    <x v="3987"/>
    <x v="0"/>
    <x v="62"/>
    <x v="1"/>
    <x v="6"/>
    <x v="151"/>
    <x v="2686"/>
    <x v="1"/>
    <x v="6"/>
    <x v="3987"/>
    <x v="3967"/>
  </r>
  <r>
    <x v="3988"/>
    <x v="3982"/>
    <x v="3983"/>
    <x v="15"/>
    <x v="573"/>
    <x v="2"/>
    <x v="0"/>
    <x v="0"/>
    <x v="3968"/>
    <x v="3988"/>
    <x v="0"/>
    <x v="80"/>
    <x v="1"/>
    <x v="6"/>
    <x v="53"/>
    <x v="1728"/>
    <x v="1"/>
    <x v="6"/>
    <x v="3988"/>
    <x v="3968"/>
  </r>
  <r>
    <x v="3989"/>
    <x v="3983"/>
    <x v="3984"/>
    <x v="9"/>
    <x v="117"/>
    <x v="2"/>
    <x v="0"/>
    <x v="0"/>
    <x v="3969"/>
    <x v="3989"/>
    <x v="0"/>
    <x v="78"/>
    <x v="1"/>
    <x v="6"/>
    <x v="50"/>
    <x v="121"/>
    <x v="1"/>
    <x v="6"/>
    <x v="3989"/>
    <x v="3969"/>
  </r>
  <r>
    <x v="3990"/>
    <x v="3984"/>
    <x v="3985"/>
    <x v="409"/>
    <x v="2525"/>
    <x v="2"/>
    <x v="1"/>
    <x v="1"/>
    <x v="3970"/>
    <x v="3990"/>
    <x v="0"/>
    <x v="83"/>
    <x v="1"/>
    <x v="6"/>
    <x v="65"/>
    <x v="1534"/>
    <x v="1"/>
    <x v="6"/>
    <x v="3990"/>
    <x v="3970"/>
  </r>
  <r>
    <x v="3991"/>
    <x v="3985"/>
    <x v="3986"/>
    <x v="2"/>
    <x v="173"/>
    <x v="2"/>
    <x v="0"/>
    <x v="0"/>
    <x v="3971"/>
    <x v="3991"/>
    <x v="0"/>
    <x v="29"/>
    <x v="1"/>
    <x v="6"/>
    <x v="68"/>
    <x v="101"/>
    <x v="1"/>
    <x v="6"/>
    <x v="3991"/>
    <x v="3971"/>
  </r>
  <r>
    <x v="3992"/>
    <x v="3986"/>
    <x v="3987"/>
    <x v="3"/>
    <x v="2526"/>
    <x v="2"/>
    <x v="0"/>
    <x v="0"/>
    <x v="3972"/>
    <x v="3992"/>
    <x v="0"/>
    <x v="82"/>
    <x v="1"/>
    <x v="6"/>
    <x v="62"/>
    <x v="2687"/>
    <x v="1"/>
    <x v="6"/>
    <x v="3992"/>
    <x v="3972"/>
  </r>
  <r>
    <x v="3993"/>
    <x v="3987"/>
    <x v="3988"/>
    <x v="63"/>
    <x v="158"/>
    <x v="2"/>
    <x v="0"/>
    <x v="0"/>
    <x v="3973"/>
    <x v="3993"/>
    <x v="0"/>
    <x v="29"/>
    <x v="1"/>
    <x v="6"/>
    <x v="50"/>
    <x v="362"/>
    <x v="1"/>
    <x v="6"/>
    <x v="3993"/>
    <x v="3973"/>
  </r>
  <r>
    <x v="3994"/>
    <x v="3988"/>
    <x v="3989"/>
    <x v="13"/>
    <x v="139"/>
    <x v="2"/>
    <x v="0"/>
    <x v="0"/>
    <x v="3974"/>
    <x v="3994"/>
    <x v="0"/>
    <x v="29"/>
    <x v="1"/>
    <x v="6"/>
    <x v="50"/>
    <x v="144"/>
    <x v="1"/>
    <x v="6"/>
    <x v="3994"/>
    <x v="3974"/>
  </r>
  <r>
    <x v="3995"/>
    <x v="3989"/>
    <x v="3990"/>
    <x v="48"/>
    <x v="119"/>
    <x v="2"/>
    <x v="1"/>
    <x v="1"/>
    <x v="3975"/>
    <x v="3995"/>
    <x v="0"/>
    <x v="80"/>
    <x v="1"/>
    <x v="6"/>
    <x v="131"/>
    <x v="827"/>
    <x v="1"/>
    <x v="6"/>
    <x v="3995"/>
    <x v="3975"/>
  </r>
  <r>
    <x v="3996"/>
    <x v="3990"/>
    <x v="3991"/>
    <x v="9"/>
    <x v="2527"/>
    <x v="2"/>
    <x v="0"/>
    <x v="0"/>
    <x v="3976"/>
    <x v="3996"/>
    <x v="0"/>
    <x v="57"/>
    <x v="1"/>
    <x v="6"/>
    <x v="123"/>
    <x v="779"/>
    <x v="1"/>
    <x v="6"/>
    <x v="3996"/>
    <x v="3976"/>
  </r>
  <r>
    <x v="3997"/>
    <x v="3991"/>
    <x v="3992"/>
    <x v="9"/>
    <x v="117"/>
    <x v="2"/>
    <x v="1"/>
    <x v="1"/>
    <x v="3977"/>
    <x v="3997"/>
    <x v="0"/>
    <x v="78"/>
    <x v="1"/>
    <x v="6"/>
    <x v="50"/>
    <x v="121"/>
    <x v="1"/>
    <x v="6"/>
    <x v="3997"/>
    <x v="3977"/>
  </r>
  <r>
    <x v="3998"/>
    <x v="3992"/>
    <x v="3993"/>
    <x v="21"/>
    <x v="526"/>
    <x v="2"/>
    <x v="0"/>
    <x v="0"/>
    <x v="3978"/>
    <x v="3998"/>
    <x v="0"/>
    <x v="8"/>
    <x v="1"/>
    <x v="6"/>
    <x v="219"/>
    <x v="2688"/>
    <x v="1"/>
    <x v="6"/>
    <x v="3998"/>
    <x v="3978"/>
  </r>
  <r>
    <x v="3999"/>
    <x v="3993"/>
    <x v="3994"/>
    <x v="39"/>
    <x v="2528"/>
    <x v="2"/>
    <x v="0"/>
    <x v="0"/>
    <x v="3979"/>
    <x v="3999"/>
    <x v="0"/>
    <x v="25"/>
    <x v="1"/>
    <x v="6"/>
    <x v="123"/>
    <x v="2689"/>
    <x v="1"/>
    <x v="6"/>
    <x v="3999"/>
    <x v="3979"/>
  </r>
  <r>
    <x v="4000"/>
    <x v="3994"/>
    <x v="3995"/>
    <x v="6"/>
    <x v="115"/>
    <x v="2"/>
    <x v="0"/>
    <x v="0"/>
    <x v="3980"/>
    <x v="4000"/>
    <x v="0"/>
    <x v="29"/>
    <x v="1"/>
    <x v="6"/>
    <x v="50"/>
    <x v="119"/>
    <x v="1"/>
    <x v="6"/>
    <x v="4000"/>
    <x v="3980"/>
  </r>
  <r>
    <x v="4001"/>
    <x v="3995"/>
    <x v="3996"/>
    <x v="38"/>
    <x v="2508"/>
    <x v="2"/>
    <x v="1"/>
    <x v="1"/>
    <x v="1748"/>
    <x v="4001"/>
    <x v="0"/>
    <x v="25"/>
    <x v="1"/>
    <x v="6"/>
    <x v="151"/>
    <x v="2670"/>
    <x v="1"/>
    <x v="6"/>
    <x v="4001"/>
    <x v="1748"/>
  </r>
  <r>
    <x v="4002"/>
    <x v="3996"/>
    <x v="3997"/>
    <x v="21"/>
    <x v="1937"/>
    <x v="2"/>
    <x v="0"/>
    <x v="0"/>
    <x v="3981"/>
    <x v="4002"/>
    <x v="0"/>
    <x v="80"/>
    <x v="1"/>
    <x v="6"/>
    <x v="53"/>
    <x v="2011"/>
    <x v="1"/>
    <x v="6"/>
    <x v="4002"/>
    <x v="3981"/>
  </r>
  <r>
    <x v="4003"/>
    <x v="3997"/>
    <x v="3960"/>
    <x v="13"/>
    <x v="1671"/>
    <x v="2"/>
    <x v="0"/>
    <x v="0"/>
    <x v="3982"/>
    <x v="4003"/>
    <x v="0"/>
    <x v="84"/>
    <x v="1"/>
    <x v="6"/>
    <x v="54"/>
    <x v="965"/>
    <x v="1"/>
    <x v="6"/>
    <x v="4003"/>
    <x v="3982"/>
  </r>
  <r>
    <x v="4004"/>
    <x v="3998"/>
    <x v="3998"/>
    <x v="2"/>
    <x v="116"/>
    <x v="2"/>
    <x v="0"/>
    <x v="0"/>
    <x v="3983"/>
    <x v="4004"/>
    <x v="0"/>
    <x v="29"/>
    <x v="1"/>
    <x v="6"/>
    <x v="50"/>
    <x v="120"/>
    <x v="1"/>
    <x v="6"/>
    <x v="4004"/>
    <x v="3983"/>
  </r>
  <r>
    <x v="4005"/>
    <x v="3999"/>
    <x v="3999"/>
    <x v="9"/>
    <x v="130"/>
    <x v="2"/>
    <x v="0"/>
    <x v="0"/>
    <x v="3984"/>
    <x v="4005"/>
    <x v="0"/>
    <x v="84"/>
    <x v="1"/>
    <x v="6"/>
    <x v="60"/>
    <x v="135"/>
    <x v="1"/>
    <x v="6"/>
    <x v="4005"/>
    <x v="3984"/>
  </r>
  <r>
    <x v="4006"/>
    <x v="4000"/>
    <x v="4000"/>
    <x v="11"/>
    <x v="369"/>
    <x v="2"/>
    <x v="0"/>
    <x v="0"/>
    <x v="3985"/>
    <x v="4006"/>
    <x v="0"/>
    <x v="29"/>
    <x v="1"/>
    <x v="6"/>
    <x v="50"/>
    <x v="447"/>
    <x v="1"/>
    <x v="6"/>
    <x v="4006"/>
    <x v="3985"/>
  </r>
  <r>
    <x v="4007"/>
    <x v="3988"/>
    <x v="4001"/>
    <x v="13"/>
    <x v="139"/>
    <x v="2"/>
    <x v="0"/>
    <x v="0"/>
    <x v="3986"/>
    <x v="4007"/>
    <x v="0"/>
    <x v="29"/>
    <x v="1"/>
    <x v="6"/>
    <x v="50"/>
    <x v="144"/>
    <x v="1"/>
    <x v="6"/>
    <x v="4007"/>
    <x v="3986"/>
  </r>
  <r>
    <x v="4008"/>
    <x v="4001"/>
    <x v="4002"/>
    <x v="28"/>
    <x v="177"/>
    <x v="2"/>
    <x v="1"/>
    <x v="1"/>
    <x v="3987"/>
    <x v="4008"/>
    <x v="0"/>
    <x v="80"/>
    <x v="1"/>
    <x v="6"/>
    <x v="52"/>
    <x v="2"/>
    <x v="1"/>
    <x v="6"/>
    <x v="4008"/>
    <x v="3987"/>
  </r>
  <r>
    <x v="4009"/>
    <x v="4002"/>
    <x v="4003"/>
    <x v="434"/>
    <x v="735"/>
    <x v="2"/>
    <x v="1"/>
    <x v="1"/>
    <x v="3988"/>
    <x v="4009"/>
    <x v="0"/>
    <x v="83"/>
    <x v="1"/>
    <x v="6"/>
    <x v="65"/>
    <x v="380"/>
    <x v="1"/>
    <x v="6"/>
    <x v="4009"/>
    <x v="3988"/>
  </r>
  <r>
    <x v="4010"/>
    <x v="4003"/>
    <x v="4004"/>
    <x v="312"/>
    <x v="2529"/>
    <x v="2"/>
    <x v="0"/>
    <x v="0"/>
    <x v="3989"/>
    <x v="4010"/>
    <x v="0"/>
    <x v="44"/>
    <x v="1"/>
    <x v="6"/>
    <x v="148"/>
    <x v="2690"/>
    <x v="1"/>
    <x v="6"/>
    <x v="4010"/>
    <x v="3989"/>
  </r>
  <r>
    <x v="4011"/>
    <x v="4004"/>
    <x v="4005"/>
    <x v="49"/>
    <x v="1820"/>
    <x v="2"/>
    <x v="1"/>
    <x v="1"/>
    <x v="3990"/>
    <x v="4011"/>
    <x v="0"/>
    <x v="80"/>
    <x v="1"/>
    <x v="6"/>
    <x v="59"/>
    <x v="2691"/>
    <x v="1"/>
    <x v="6"/>
    <x v="4011"/>
    <x v="3990"/>
  </r>
  <r>
    <x v="4012"/>
    <x v="4005"/>
    <x v="4006"/>
    <x v="435"/>
    <x v="117"/>
    <x v="2"/>
    <x v="1"/>
    <x v="1"/>
    <x v="3991"/>
    <x v="4012"/>
    <x v="0"/>
    <x v="78"/>
    <x v="1"/>
    <x v="6"/>
    <x v="50"/>
    <x v="121"/>
    <x v="1"/>
    <x v="6"/>
    <x v="4012"/>
    <x v="3991"/>
  </r>
  <r>
    <x v="4013"/>
    <x v="4006"/>
    <x v="4007"/>
    <x v="13"/>
    <x v="375"/>
    <x v="2"/>
    <x v="0"/>
    <x v="0"/>
    <x v="3992"/>
    <x v="4013"/>
    <x v="0"/>
    <x v="84"/>
    <x v="1"/>
    <x v="6"/>
    <x v="60"/>
    <x v="31"/>
    <x v="1"/>
    <x v="6"/>
    <x v="4013"/>
    <x v="3992"/>
  </r>
  <r>
    <x v="4014"/>
    <x v="4007"/>
    <x v="4008"/>
    <x v="7"/>
    <x v="117"/>
    <x v="2"/>
    <x v="0"/>
    <x v="0"/>
    <x v="3993"/>
    <x v="4014"/>
    <x v="0"/>
    <x v="78"/>
    <x v="1"/>
    <x v="6"/>
    <x v="50"/>
    <x v="121"/>
    <x v="1"/>
    <x v="6"/>
    <x v="4014"/>
    <x v="3993"/>
  </r>
  <r>
    <x v="4015"/>
    <x v="4008"/>
    <x v="4009"/>
    <x v="39"/>
    <x v="116"/>
    <x v="2"/>
    <x v="0"/>
    <x v="0"/>
    <x v="3994"/>
    <x v="4015"/>
    <x v="0"/>
    <x v="29"/>
    <x v="1"/>
    <x v="6"/>
    <x v="50"/>
    <x v="120"/>
    <x v="1"/>
    <x v="6"/>
    <x v="4015"/>
    <x v="3994"/>
  </r>
  <r>
    <x v="4016"/>
    <x v="4009"/>
    <x v="4010"/>
    <x v="2"/>
    <x v="119"/>
    <x v="2"/>
    <x v="1"/>
    <x v="1"/>
    <x v="3995"/>
    <x v="4016"/>
    <x v="0"/>
    <x v="63"/>
    <x v="1"/>
    <x v="6"/>
    <x v="51"/>
    <x v="119"/>
    <x v="1"/>
    <x v="6"/>
    <x v="4016"/>
    <x v="3995"/>
  </r>
  <r>
    <x v="4017"/>
    <x v="4010"/>
    <x v="4011"/>
    <x v="3"/>
    <x v="522"/>
    <x v="2"/>
    <x v="0"/>
    <x v="0"/>
    <x v="3996"/>
    <x v="4017"/>
    <x v="0"/>
    <x v="84"/>
    <x v="1"/>
    <x v="6"/>
    <x v="60"/>
    <x v="1779"/>
    <x v="1"/>
    <x v="6"/>
    <x v="4017"/>
    <x v="3996"/>
  </r>
  <r>
    <x v="4018"/>
    <x v="4011"/>
    <x v="4012"/>
    <x v="15"/>
    <x v="176"/>
    <x v="2"/>
    <x v="1"/>
    <x v="1"/>
    <x v="3997"/>
    <x v="4018"/>
    <x v="0"/>
    <x v="80"/>
    <x v="1"/>
    <x v="6"/>
    <x v="114"/>
    <x v="151"/>
    <x v="1"/>
    <x v="6"/>
    <x v="4018"/>
    <x v="3997"/>
  </r>
  <r>
    <x v="4019"/>
    <x v="4012"/>
    <x v="4013"/>
    <x v="8"/>
    <x v="792"/>
    <x v="2"/>
    <x v="0"/>
    <x v="0"/>
    <x v="3998"/>
    <x v="4019"/>
    <x v="0"/>
    <x v="80"/>
    <x v="1"/>
    <x v="6"/>
    <x v="60"/>
    <x v="1796"/>
    <x v="1"/>
    <x v="6"/>
    <x v="4019"/>
    <x v="3998"/>
  </r>
  <r>
    <x v="4020"/>
    <x v="4013"/>
    <x v="4014"/>
    <x v="20"/>
    <x v="173"/>
    <x v="2"/>
    <x v="0"/>
    <x v="0"/>
    <x v="3999"/>
    <x v="4020"/>
    <x v="0"/>
    <x v="83"/>
    <x v="1"/>
    <x v="6"/>
    <x v="123"/>
    <x v="836"/>
    <x v="1"/>
    <x v="6"/>
    <x v="4020"/>
    <x v="3999"/>
  </r>
  <r>
    <x v="4021"/>
    <x v="4014"/>
    <x v="4015"/>
    <x v="36"/>
    <x v="366"/>
    <x v="2"/>
    <x v="0"/>
    <x v="0"/>
    <x v="4000"/>
    <x v="4021"/>
    <x v="0"/>
    <x v="84"/>
    <x v="1"/>
    <x v="6"/>
    <x v="60"/>
    <x v="368"/>
    <x v="1"/>
    <x v="6"/>
    <x v="4021"/>
    <x v="4000"/>
  </r>
  <r>
    <x v="4022"/>
    <x v="4015"/>
    <x v="4016"/>
    <x v="102"/>
    <x v="2530"/>
    <x v="2"/>
    <x v="0"/>
    <x v="0"/>
    <x v="4001"/>
    <x v="4022"/>
    <x v="0"/>
    <x v="438"/>
    <x v="1"/>
    <x v="6"/>
    <x v="140"/>
    <x v="2692"/>
    <x v="1"/>
    <x v="6"/>
    <x v="4022"/>
    <x v="4001"/>
  </r>
  <r>
    <x v="4023"/>
    <x v="4016"/>
    <x v="4017"/>
    <x v="39"/>
    <x v="117"/>
    <x v="2"/>
    <x v="0"/>
    <x v="0"/>
    <x v="4002"/>
    <x v="4023"/>
    <x v="0"/>
    <x v="78"/>
    <x v="1"/>
    <x v="6"/>
    <x v="50"/>
    <x v="121"/>
    <x v="1"/>
    <x v="6"/>
    <x v="4023"/>
    <x v="4002"/>
  </r>
  <r>
    <x v="4024"/>
    <x v="4017"/>
    <x v="4018"/>
    <x v="134"/>
    <x v="115"/>
    <x v="2"/>
    <x v="0"/>
    <x v="0"/>
    <x v="4003"/>
    <x v="4024"/>
    <x v="0"/>
    <x v="29"/>
    <x v="1"/>
    <x v="6"/>
    <x v="60"/>
    <x v="119"/>
    <x v="1"/>
    <x v="6"/>
    <x v="4024"/>
    <x v="4003"/>
  </r>
  <r>
    <x v="4025"/>
    <x v="4018"/>
    <x v="4019"/>
    <x v="10"/>
    <x v="156"/>
    <x v="2"/>
    <x v="6"/>
    <x v="3"/>
    <x v="4004"/>
    <x v="4025"/>
    <x v="0"/>
    <x v="80"/>
    <x v="1"/>
    <x v="6"/>
    <x v="62"/>
    <x v="368"/>
    <x v="1"/>
    <x v="6"/>
    <x v="4025"/>
    <x v="4004"/>
  </r>
  <r>
    <x v="4026"/>
    <x v="4019"/>
    <x v="4020"/>
    <x v="23"/>
    <x v="117"/>
    <x v="2"/>
    <x v="0"/>
    <x v="0"/>
    <x v="4005"/>
    <x v="4026"/>
    <x v="0"/>
    <x v="78"/>
    <x v="1"/>
    <x v="6"/>
    <x v="50"/>
    <x v="121"/>
    <x v="1"/>
    <x v="6"/>
    <x v="4026"/>
    <x v="4005"/>
  </r>
  <r>
    <x v="4027"/>
    <x v="4020"/>
    <x v="4021"/>
    <x v="9"/>
    <x v="394"/>
    <x v="2"/>
    <x v="0"/>
    <x v="0"/>
    <x v="4006"/>
    <x v="4027"/>
    <x v="0"/>
    <x v="63"/>
    <x v="1"/>
    <x v="6"/>
    <x v="113"/>
    <x v="2556"/>
    <x v="1"/>
    <x v="6"/>
    <x v="4027"/>
    <x v="4006"/>
  </r>
  <r>
    <x v="4028"/>
    <x v="4021"/>
    <x v="4022"/>
    <x v="13"/>
    <x v="2531"/>
    <x v="2"/>
    <x v="0"/>
    <x v="0"/>
    <x v="4007"/>
    <x v="4028"/>
    <x v="0"/>
    <x v="202"/>
    <x v="1"/>
    <x v="6"/>
    <x v="58"/>
    <x v="2533"/>
    <x v="1"/>
    <x v="6"/>
    <x v="4028"/>
    <x v="4007"/>
  </r>
  <r>
    <x v="4029"/>
    <x v="4022"/>
    <x v="4023"/>
    <x v="22"/>
    <x v="117"/>
    <x v="2"/>
    <x v="0"/>
    <x v="0"/>
    <x v="4008"/>
    <x v="4029"/>
    <x v="0"/>
    <x v="78"/>
    <x v="1"/>
    <x v="6"/>
    <x v="50"/>
    <x v="121"/>
    <x v="1"/>
    <x v="6"/>
    <x v="4029"/>
    <x v="4008"/>
  </r>
  <r>
    <x v="4030"/>
    <x v="4023"/>
    <x v="4024"/>
    <x v="30"/>
    <x v="402"/>
    <x v="2"/>
    <x v="0"/>
    <x v="0"/>
    <x v="4009"/>
    <x v="4030"/>
    <x v="0"/>
    <x v="79"/>
    <x v="1"/>
    <x v="6"/>
    <x v="63"/>
    <x v="583"/>
    <x v="1"/>
    <x v="6"/>
    <x v="4030"/>
    <x v="4009"/>
  </r>
  <r>
    <x v="4031"/>
    <x v="4024"/>
    <x v="4025"/>
    <x v="10"/>
    <x v="117"/>
    <x v="2"/>
    <x v="0"/>
    <x v="0"/>
    <x v="4010"/>
    <x v="4031"/>
    <x v="0"/>
    <x v="78"/>
    <x v="1"/>
    <x v="6"/>
    <x v="50"/>
    <x v="121"/>
    <x v="1"/>
    <x v="6"/>
    <x v="4031"/>
    <x v="4010"/>
  </r>
  <r>
    <x v="4032"/>
    <x v="4025"/>
    <x v="4026"/>
    <x v="436"/>
    <x v="2532"/>
    <x v="2"/>
    <x v="0"/>
    <x v="0"/>
    <x v="4011"/>
    <x v="4032"/>
    <x v="0"/>
    <x v="63"/>
    <x v="1"/>
    <x v="6"/>
    <x v="113"/>
    <x v="578"/>
    <x v="1"/>
    <x v="6"/>
    <x v="4032"/>
    <x v="4011"/>
  </r>
  <r>
    <x v="4033"/>
    <x v="4026"/>
    <x v="4027"/>
    <x v="437"/>
    <x v="2533"/>
    <x v="2"/>
    <x v="1"/>
    <x v="1"/>
    <x v="4012"/>
    <x v="4033"/>
    <x v="0"/>
    <x v="225"/>
    <x v="1"/>
    <x v="6"/>
    <x v="73"/>
    <x v="2693"/>
    <x v="1"/>
    <x v="6"/>
    <x v="4033"/>
    <x v="4012"/>
  </r>
  <r>
    <x v="4034"/>
    <x v="4027"/>
    <x v="4028"/>
    <x v="438"/>
    <x v="148"/>
    <x v="2"/>
    <x v="0"/>
    <x v="0"/>
    <x v="4013"/>
    <x v="4034"/>
    <x v="0"/>
    <x v="84"/>
    <x v="1"/>
    <x v="6"/>
    <x v="60"/>
    <x v="101"/>
    <x v="1"/>
    <x v="6"/>
    <x v="4034"/>
    <x v="4013"/>
  </r>
  <r>
    <x v="4035"/>
    <x v="4028"/>
    <x v="4029"/>
    <x v="3"/>
    <x v="2534"/>
    <x v="2"/>
    <x v="0"/>
    <x v="0"/>
    <x v="4014"/>
    <x v="4035"/>
    <x v="0"/>
    <x v="20"/>
    <x v="1"/>
    <x v="6"/>
    <x v="121"/>
    <x v="2694"/>
    <x v="1"/>
    <x v="6"/>
    <x v="4035"/>
    <x v="4014"/>
  </r>
  <r>
    <x v="4036"/>
    <x v="4029"/>
    <x v="3326"/>
    <x v="12"/>
    <x v="2535"/>
    <x v="2"/>
    <x v="0"/>
    <x v="0"/>
    <x v="4015"/>
    <x v="4036"/>
    <x v="0"/>
    <x v="57"/>
    <x v="1"/>
    <x v="6"/>
    <x v="153"/>
    <x v="2695"/>
    <x v="1"/>
    <x v="6"/>
    <x v="4036"/>
    <x v="4015"/>
  </r>
  <r>
    <x v="4037"/>
    <x v="4030"/>
    <x v="4030"/>
    <x v="176"/>
    <x v="439"/>
    <x v="2"/>
    <x v="0"/>
    <x v="0"/>
    <x v="4016"/>
    <x v="4037"/>
    <x v="0"/>
    <x v="84"/>
    <x v="1"/>
    <x v="6"/>
    <x v="57"/>
    <x v="375"/>
    <x v="1"/>
    <x v="6"/>
    <x v="4037"/>
    <x v="4016"/>
  </r>
  <r>
    <x v="4038"/>
    <x v="4031"/>
    <x v="4031"/>
    <x v="30"/>
    <x v="356"/>
    <x v="2"/>
    <x v="0"/>
    <x v="0"/>
    <x v="4017"/>
    <x v="4038"/>
    <x v="0"/>
    <x v="80"/>
    <x v="1"/>
    <x v="6"/>
    <x v="81"/>
    <x v="2696"/>
    <x v="1"/>
    <x v="6"/>
    <x v="4038"/>
    <x v="4017"/>
  </r>
  <r>
    <x v="4039"/>
    <x v="4032"/>
    <x v="4032"/>
    <x v="2"/>
    <x v="452"/>
    <x v="2"/>
    <x v="0"/>
    <x v="0"/>
    <x v="4018"/>
    <x v="4039"/>
    <x v="0"/>
    <x v="81"/>
    <x v="1"/>
    <x v="6"/>
    <x v="64"/>
    <x v="88"/>
    <x v="1"/>
    <x v="6"/>
    <x v="4039"/>
    <x v="4018"/>
  </r>
  <r>
    <x v="4040"/>
    <x v="4033"/>
    <x v="4033"/>
    <x v="6"/>
    <x v="911"/>
    <x v="2"/>
    <x v="0"/>
    <x v="0"/>
    <x v="4019"/>
    <x v="4040"/>
    <x v="0"/>
    <x v="84"/>
    <x v="1"/>
    <x v="6"/>
    <x v="134"/>
    <x v="2697"/>
    <x v="1"/>
    <x v="6"/>
    <x v="4040"/>
    <x v="4019"/>
  </r>
  <r>
    <x v="4041"/>
    <x v="4034"/>
    <x v="4034"/>
    <x v="10"/>
    <x v="577"/>
    <x v="2"/>
    <x v="1"/>
    <x v="1"/>
    <x v="4020"/>
    <x v="4041"/>
    <x v="0"/>
    <x v="84"/>
    <x v="1"/>
    <x v="6"/>
    <x v="50"/>
    <x v="678"/>
    <x v="1"/>
    <x v="6"/>
    <x v="4041"/>
    <x v="4020"/>
  </r>
  <r>
    <x v="4042"/>
    <x v="4035"/>
    <x v="4035"/>
    <x v="3"/>
    <x v="577"/>
    <x v="2"/>
    <x v="0"/>
    <x v="0"/>
    <x v="4021"/>
    <x v="4042"/>
    <x v="0"/>
    <x v="83"/>
    <x v="1"/>
    <x v="6"/>
    <x v="50"/>
    <x v="582"/>
    <x v="1"/>
    <x v="6"/>
    <x v="4042"/>
    <x v="4021"/>
  </r>
  <r>
    <x v="4043"/>
    <x v="4036"/>
    <x v="4036"/>
    <x v="43"/>
    <x v="117"/>
    <x v="2"/>
    <x v="5"/>
    <x v="5"/>
    <x v="4022"/>
    <x v="4043"/>
    <x v="0"/>
    <x v="78"/>
    <x v="1"/>
    <x v="6"/>
    <x v="50"/>
    <x v="121"/>
    <x v="1"/>
    <x v="6"/>
    <x v="4043"/>
    <x v="4022"/>
  </r>
  <r>
    <x v="4044"/>
    <x v="4037"/>
    <x v="4037"/>
    <x v="20"/>
    <x v="1175"/>
    <x v="2"/>
    <x v="0"/>
    <x v="0"/>
    <x v="4023"/>
    <x v="4044"/>
    <x v="0"/>
    <x v="80"/>
    <x v="1"/>
    <x v="6"/>
    <x v="151"/>
    <x v="690"/>
    <x v="1"/>
    <x v="6"/>
    <x v="4044"/>
    <x v="4023"/>
  </r>
  <r>
    <x v="4045"/>
    <x v="4038"/>
    <x v="4038"/>
    <x v="10"/>
    <x v="116"/>
    <x v="2"/>
    <x v="2"/>
    <x v="2"/>
    <x v="4024"/>
    <x v="4045"/>
    <x v="0"/>
    <x v="29"/>
    <x v="1"/>
    <x v="6"/>
    <x v="50"/>
    <x v="120"/>
    <x v="1"/>
    <x v="6"/>
    <x v="4045"/>
    <x v="4024"/>
  </r>
  <r>
    <x v="4046"/>
    <x v="4039"/>
    <x v="4039"/>
    <x v="439"/>
    <x v="75"/>
    <x v="2"/>
    <x v="0"/>
    <x v="0"/>
    <x v="4025"/>
    <x v="4046"/>
    <x v="0"/>
    <x v="8"/>
    <x v="1"/>
    <x v="6"/>
    <x v="59"/>
    <x v="134"/>
    <x v="1"/>
    <x v="6"/>
    <x v="4046"/>
    <x v="4025"/>
  </r>
  <r>
    <x v="4047"/>
    <x v="4040"/>
    <x v="4040"/>
    <x v="10"/>
    <x v="178"/>
    <x v="2"/>
    <x v="0"/>
    <x v="0"/>
    <x v="4026"/>
    <x v="4047"/>
    <x v="0"/>
    <x v="80"/>
    <x v="1"/>
    <x v="6"/>
    <x v="53"/>
    <x v="440"/>
    <x v="1"/>
    <x v="6"/>
    <x v="4047"/>
    <x v="4026"/>
  </r>
  <r>
    <x v="4048"/>
    <x v="4041"/>
    <x v="4041"/>
    <x v="73"/>
    <x v="2536"/>
    <x v="2"/>
    <x v="1"/>
    <x v="1"/>
    <x v="4027"/>
    <x v="4048"/>
    <x v="0"/>
    <x v="110"/>
    <x v="1"/>
    <x v="6"/>
    <x v="82"/>
    <x v="2698"/>
    <x v="1"/>
    <x v="6"/>
    <x v="4048"/>
    <x v="4027"/>
  </r>
  <r>
    <x v="4049"/>
    <x v="4042"/>
    <x v="4042"/>
    <x v="22"/>
    <x v="1486"/>
    <x v="2"/>
    <x v="0"/>
    <x v="0"/>
    <x v="4028"/>
    <x v="4049"/>
    <x v="0"/>
    <x v="29"/>
    <x v="1"/>
    <x v="6"/>
    <x v="50"/>
    <x v="580"/>
    <x v="1"/>
    <x v="6"/>
    <x v="4049"/>
    <x v="4028"/>
  </r>
  <r>
    <x v="4050"/>
    <x v="4043"/>
    <x v="4043"/>
    <x v="15"/>
    <x v="116"/>
    <x v="2"/>
    <x v="0"/>
    <x v="0"/>
    <x v="4029"/>
    <x v="4050"/>
    <x v="0"/>
    <x v="29"/>
    <x v="1"/>
    <x v="6"/>
    <x v="50"/>
    <x v="120"/>
    <x v="1"/>
    <x v="6"/>
    <x v="4050"/>
    <x v="4029"/>
  </r>
  <r>
    <x v="4051"/>
    <x v="4044"/>
    <x v="4044"/>
    <x v="2"/>
    <x v="117"/>
    <x v="2"/>
    <x v="0"/>
    <x v="0"/>
    <x v="4030"/>
    <x v="4051"/>
    <x v="0"/>
    <x v="78"/>
    <x v="1"/>
    <x v="6"/>
    <x v="50"/>
    <x v="121"/>
    <x v="1"/>
    <x v="6"/>
    <x v="4051"/>
    <x v="4030"/>
  </r>
  <r>
    <x v="4052"/>
    <x v="4045"/>
    <x v="4045"/>
    <x v="9"/>
    <x v="1673"/>
    <x v="2"/>
    <x v="0"/>
    <x v="0"/>
    <x v="4031"/>
    <x v="4052"/>
    <x v="0"/>
    <x v="62"/>
    <x v="1"/>
    <x v="6"/>
    <x v="151"/>
    <x v="2699"/>
    <x v="1"/>
    <x v="6"/>
    <x v="4052"/>
    <x v="4031"/>
  </r>
  <r>
    <x v="4053"/>
    <x v="4046"/>
    <x v="4046"/>
    <x v="2"/>
    <x v="178"/>
    <x v="2"/>
    <x v="1"/>
    <x v="1"/>
    <x v="4032"/>
    <x v="4053"/>
    <x v="0"/>
    <x v="84"/>
    <x v="1"/>
    <x v="6"/>
    <x v="66"/>
    <x v="687"/>
    <x v="1"/>
    <x v="6"/>
    <x v="4053"/>
    <x v="4032"/>
  </r>
  <r>
    <x v="4054"/>
    <x v="4047"/>
    <x v="4047"/>
    <x v="440"/>
    <x v="117"/>
    <x v="2"/>
    <x v="0"/>
    <x v="0"/>
    <x v="4033"/>
    <x v="4054"/>
    <x v="0"/>
    <x v="78"/>
    <x v="1"/>
    <x v="6"/>
    <x v="50"/>
    <x v="121"/>
    <x v="1"/>
    <x v="6"/>
    <x v="4054"/>
    <x v="4033"/>
  </r>
  <r>
    <x v="4055"/>
    <x v="4048"/>
    <x v="4048"/>
    <x v="10"/>
    <x v="695"/>
    <x v="2"/>
    <x v="1"/>
    <x v="1"/>
    <x v="4034"/>
    <x v="4055"/>
    <x v="0"/>
    <x v="64"/>
    <x v="1"/>
    <x v="6"/>
    <x v="82"/>
    <x v="2700"/>
    <x v="1"/>
    <x v="6"/>
    <x v="4055"/>
    <x v="4034"/>
  </r>
  <r>
    <x v="4056"/>
    <x v="4049"/>
    <x v="4049"/>
    <x v="15"/>
    <x v="1955"/>
    <x v="2"/>
    <x v="0"/>
    <x v="0"/>
    <x v="4035"/>
    <x v="4056"/>
    <x v="0"/>
    <x v="82"/>
    <x v="1"/>
    <x v="6"/>
    <x v="226"/>
    <x v="596"/>
    <x v="1"/>
    <x v="6"/>
    <x v="4056"/>
    <x v="4035"/>
  </r>
  <r>
    <x v="4057"/>
    <x v="4050"/>
    <x v="4050"/>
    <x v="8"/>
    <x v="2537"/>
    <x v="2"/>
    <x v="1"/>
    <x v="1"/>
    <x v="4036"/>
    <x v="4057"/>
    <x v="0"/>
    <x v="79"/>
    <x v="1"/>
    <x v="6"/>
    <x v="66"/>
    <x v="947"/>
    <x v="1"/>
    <x v="6"/>
    <x v="4057"/>
    <x v="4036"/>
  </r>
  <r>
    <x v="4058"/>
    <x v="4051"/>
    <x v="4051"/>
    <x v="192"/>
    <x v="483"/>
    <x v="2"/>
    <x v="0"/>
    <x v="0"/>
    <x v="3268"/>
    <x v="4058"/>
    <x v="0"/>
    <x v="80"/>
    <x v="1"/>
    <x v="6"/>
    <x v="56"/>
    <x v="2701"/>
    <x v="1"/>
    <x v="6"/>
    <x v="4058"/>
    <x v="3268"/>
  </r>
  <r>
    <x v="4059"/>
    <x v="4052"/>
    <x v="4052"/>
    <x v="3"/>
    <x v="156"/>
    <x v="2"/>
    <x v="5"/>
    <x v="5"/>
    <x v="4037"/>
    <x v="4059"/>
    <x v="0"/>
    <x v="63"/>
    <x v="1"/>
    <x v="6"/>
    <x v="56"/>
    <x v="669"/>
    <x v="1"/>
    <x v="6"/>
    <x v="4059"/>
    <x v="4037"/>
  </r>
  <r>
    <x v="4060"/>
    <x v="4053"/>
    <x v="4053"/>
    <x v="3"/>
    <x v="2516"/>
    <x v="2"/>
    <x v="5"/>
    <x v="5"/>
    <x v="4038"/>
    <x v="4060"/>
    <x v="0"/>
    <x v="81"/>
    <x v="1"/>
    <x v="6"/>
    <x v="56"/>
    <x v="2628"/>
    <x v="1"/>
    <x v="6"/>
    <x v="4060"/>
    <x v="4038"/>
  </r>
  <r>
    <x v="4061"/>
    <x v="4054"/>
    <x v="4054"/>
    <x v="441"/>
    <x v="117"/>
    <x v="2"/>
    <x v="0"/>
    <x v="0"/>
    <x v="4039"/>
    <x v="4061"/>
    <x v="0"/>
    <x v="78"/>
    <x v="1"/>
    <x v="6"/>
    <x v="50"/>
    <x v="121"/>
    <x v="1"/>
    <x v="6"/>
    <x v="4061"/>
    <x v="4039"/>
  </r>
  <r>
    <x v="4062"/>
    <x v="4055"/>
    <x v="4055"/>
    <x v="22"/>
    <x v="2538"/>
    <x v="2"/>
    <x v="0"/>
    <x v="0"/>
    <x v="4040"/>
    <x v="4062"/>
    <x v="0"/>
    <x v="83"/>
    <x v="1"/>
    <x v="6"/>
    <x v="53"/>
    <x v="2702"/>
    <x v="1"/>
    <x v="6"/>
    <x v="4062"/>
    <x v="4040"/>
  </r>
  <r>
    <x v="4063"/>
    <x v="4056"/>
    <x v="4056"/>
    <x v="196"/>
    <x v="2503"/>
    <x v="2"/>
    <x v="1"/>
    <x v="1"/>
    <x v="4041"/>
    <x v="4063"/>
    <x v="0"/>
    <x v="82"/>
    <x v="1"/>
    <x v="6"/>
    <x v="60"/>
    <x v="2"/>
    <x v="1"/>
    <x v="6"/>
    <x v="4063"/>
    <x v="4041"/>
  </r>
  <r>
    <x v="4064"/>
    <x v="4057"/>
    <x v="4057"/>
    <x v="13"/>
    <x v="2285"/>
    <x v="2"/>
    <x v="2"/>
    <x v="2"/>
    <x v="4042"/>
    <x v="4064"/>
    <x v="0"/>
    <x v="79"/>
    <x v="1"/>
    <x v="6"/>
    <x v="118"/>
    <x v="1057"/>
    <x v="1"/>
    <x v="6"/>
    <x v="4064"/>
    <x v="4042"/>
  </r>
  <r>
    <x v="4065"/>
    <x v="4058"/>
    <x v="4058"/>
    <x v="23"/>
    <x v="2539"/>
    <x v="2"/>
    <x v="0"/>
    <x v="0"/>
    <x v="4043"/>
    <x v="4065"/>
    <x v="0"/>
    <x v="80"/>
    <x v="1"/>
    <x v="6"/>
    <x v="60"/>
    <x v="2703"/>
    <x v="1"/>
    <x v="6"/>
    <x v="4065"/>
    <x v="4043"/>
  </r>
  <r>
    <x v="4066"/>
    <x v="4059"/>
    <x v="4059"/>
    <x v="36"/>
    <x v="379"/>
    <x v="2"/>
    <x v="0"/>
    <x v="0"/>
    <x v="4044"/>
    <x v="4066"/>
    <x v="0"/>
    <x v="29"/>
    <x v="1"/>
    <x v="6"/>
    <x v="50"/>
    <x v="380"/>
    <x v="1"/>
    <x v="6"/>
    <x v="4066"/>
    <x v="4044"/>
  </r>
  <r>
    <x v="4067"/>
    <x v="4060"/>
    <x v="3887"/>
    <x v="10"/>
    <x v="631"/>
    <x v="2"/>
    <x v="0"/>
    <x v="0"/>
    <x v="4045"/>
    <x v="4067"/>
    <x v="0"/>
    <x v="57"/>
    <x v="1"/>
    <x v="6"/>
    <x v="220"/>
    <x v="2704"/>
    <x v="1"/>
    <x v="6"/>
    <x v="4067"/>
    <x v="4045"/>
  </r>
  <r>
    <x v="4068"/>
    <x v="4061"/>
    <x v="4060"/>
    <x v="442"/>
    <x v="2540"/>
    <x v="2"/>
    <x v="0"/>
    <x v="0"/>
    <x v="4046"/>
    <x v="4068"/>
    <x v="0"/>
    <x v="29"/>
    <x v="1"/>
    <x v="6"/>
    <x v="60"/>
    <x v="2705"/>
    <x v="1"/>
    <x v="6"/>
    <x v="4068"/>
    <x v="4046"/>
  </r>
  <r>
    <x v="4069"/>
    <x v="4062"/>
    <x v="4061"/>
    <x v="21"/>
    <x v="357"/>
    <x v="2"/>
    <x v="1"/>
    <x v="1"/>
    <x v="4047"/>
    <x v="4069"/>
    <x v="0"/>
    <x v="62"/>
    <x v="1"/>
    <x v="6"/>
    <x v="122"/>
    <x v="2706"/>
    <x v="1"/>
    <x v="6"/>
    <x v="4069"/>
    <x v="4047"/>
  </r>
  <r>
    <x v="4070"/>
    <x v="4063"/>
    <x v="4062"/>
    <x v="28"/>
    <x v="785"/>
    <x v="2"/>
    <x v="0"/>
    <x v="0"/>
    <x v="4048"/>
    <x v="4070"/>
    <x v="0"/>
    <x v="79"/>
    <x v="1"/>
    <x v="6"/>
    <x v="123"/>
    <x v="440"/>
    <x v="1"/>
    <x v="6"/>
    <x v="4070"/>
    <x v="4048"/>
  </r>
  <r>
    <x v="4071"/>
    <x v="4064"/>
    <x v="4063"/>
    <x v="22"/>
    <x v="117"/>
    <x v="2"/>
    <x v="14"/>
    <x v="10"/>
    <x v="4049"/>
    <x v="4071"/>
    <x v="0"/>
    <x v="78"/>
    <x v="1"/>
    <x v="6"/>
    <x v="50"/>
    <x v="121"/>
    <x v="1"/>
    <x v="6"/>
    <x v="4071"/>
    <x v="4049"/>
  </r>
  <r>
    <x v="4072"/>
    <x v="4065"/>
    <x v="4064"/>
    <x v="28"/>
    <x v="460"/>
    <x v="2"/>
    <x v="1"/>
    <x v="1"/>
    <x v="4050"/>
    <x v="4072"/>
    <x v="0"/>
    <x v="84"/>
    <x v="1"/>
    <x v="6"/>
    <x v="50"/>
    <x v="447"/>
    <x v="1"/>
    <x v="6"/>
    <x v="4072"/>
    <x v="4050"/>
  </r>
  <r>
    <x v="4073"/>
    <x v="4066"/>
    <x v="4065"/>
    <x v="8"/>
    <x v="2541"/>
    <x v="2"/>
    <x v="0"/>
    <x v="0"/>
    <x v="4051"/>
    <x v="4073"/>
    <x v="0"/>
    <x v="84"/>
    <x v="1"/>
    <x v="6"/>
    <x v="60"/>
    <x v="2707"/>
    <x v="1"/>
    <x v="6"/>
    <x v="4073"/>
    <x v="4051"/>
  </r>
  <r>
    <x v="4074"/>
    <x v="4067"/>
    <x v="4066"/>
    <x v="181"/>
    <x v="2542"/>
    <x v="2"/>
    <x v="1"/>
    <x v="1"/>
    <x v="4052"/>
    <x v="4074"/>
    <x v="0"/>
    <x v="64"/>
    <x v="1"/>
    <x v="6"/>
    <x v="117"/>
    <x v="431"/>
    <x v="1"/>
    <x v="6"/>
    <x v="4074"/>
    <x v="4052"/>
  </r>
  <r>
    <x v="4075"/>
    <x v="4068"/>
    <x v="4067"/>
    <x v="13"/>
    <x v="2543"/>
    <x v="2"/>
    <x v="1"/>
    <x v="1"/>
    <x v="4053"/>
    <x v="4075"/>
    <x v="0"/>
    <x v="62"/>
    <x v="1"/>
    <x v="6"/>
    <x v="129"/>
    <x v="2708"/>
    <x v="1"/>
    <x v="6"/>
    <x v="4075"/>
    <x v="4053"/>
  </r>
  <r>
    <x v="4076"/>
    <x v="4069"/>
    <x v="4068"/>
    <x v="176"/>
    <x v="117"/>
    <x v="2"/>
    <x v="0"/>
    <x v="0"/>
    <x v="4054"/>
    <x v="4076"/>
    <x v="0"/>
    <x v="78"/>
    <x v="1"/>
    <x v="6"/>
    <x v="50"/>
    <x v="121"/>
    <x v="1"/>
    <x v="6"/>
    <x v="4076"/>
    <x v="4054"/>
  </r>
  <r>
    <x v="4077"/>
    <x v="4070"/>
    <x v="4069"/>
    <x v="36"/>
    <x v="2544"/>
    <x v="2"/>
    <x v="0"/>
    <x v="0"/>
    <x v="4055"/>
    <x v="4077"/>
    <x v="0"/>
    <x v="79"/>
    <x v="1"/>
    <x v="6"/>
    <x v="114"/>
    <x v="2709"/>
    <x v="1"/>
    <x v="6"/>
    <x v="4077"/>
    <x v="4055"/>
  </r>
  <r>
    <x v="4078"/>
    <x v="4071"/>
    <x v="4070"/>
    <x v="49"/>
    <x v="117"/>
    <x v="2"/>
    <x v="1"/>
    <x v="1"/>
    <x v="4056"/>
    <x v="4078"/>
    <x v="0"/>
    <x v="78"/>
    <x v="1"/>
    <x v="6"/>
    <x v="50"/>
    <x v="121"/>
    <x v="1"/>
    <x v="6"/>
    <x v="4078"/>
    <x v="4056"/>
  </r>
  <r>
    <x v="4079"/>
    <x v="4072"/>
    <x v="4071"/>
    <x v="9"/>
    <x v="139"/>
    <x v="2"/>
    <x v="0"/>
    <x v="0"/>
    <x v="4057"/>
    <x v="4079"/>
    <x v="0"/>
    <x v="29"/>
    <x v="1"/>
    <x v="6"/>
    <x v="50"/>
    <x v="144"/>
    <x v="1"/>
    <x v="6"/>
    <x v="4079"/>
    <x v="4057"/>
  </r>
  <r>
    <x v="4080"/>
    <x v="4073"/>
    <x v="4072"/>
    <x v="9"/>
    <x v="117"/>
    <x v="2"/>
    <x v="0"/>
    <x v="0"/>
    <x v="4058"/>
    <x v="4080"/>
    <x v="0"/>
    <x v="78"/>
    <x v="1"/>
    <x v="6"/>
    <x v="50"/>
    <x v="121"/>
    <x v="1"/>
    <x v="6"/>
    <x v="4080"/>
    <x v="4058"/>
  </r>
  <r>
    <x v="4081"/>
    <x v="4074"/>
    <x v="4073"/>
    <x v="443"/>
    <x v="457"/>
    <x v="2"/>
    <x v="0"/>
    <x v="0"/>
    <x v="4059"/>
    <x v="4081"/>
    <x v="0"/>
    <x v="8"/>
    <x v="1"/>
    <x v="6"/>
    <x v="63"/>
    <x v="2241"/>
    <x v="1"/>
    <x v="6"/>
    <x v="4081"/>
    <x v="4059"/>
  </r>
  <r>
    <x v="4082"/>
    <x v="4075"/>
    <x v="4074"/>
    <x v="325"/>
    <x v="158"/>
    <x v="2"/>
    <x v="0"/>
    <x v="0"/>
    <x v="4060"/>
    <x v="4082"/>
    <x v="0"/>
    <x v="84"/>
    <x v="1"/>
    <x v="6"/>
    <x v="53"/>
    <x v="1719"/>
    <x v="1"/>
    <x v="6"/>
    <x v="4082"/>
    <x v="4060"/>
  </r>
  <r>
    <x v="4083"/>
    <x v="4076"/>
    <x v="4075"/>
    <x v="8"/>
    <x v="2545"/>
    <x v="2"/>
    <x v="0"/>
    <x v="0"/>
    <x v="4061"/>
    <x v="4083"/>
    <x v="0"/>
    <x v="79"/>
    <x v="1"/>
    <x v="6"/>
    <x v="66"/>
    <x v="2710"/>
    <x v="1"/>
    <x v="6"/>
    <x v="4083"/>
    <x v="4061"/>
  </r>
  <r>
    <x v="4084"/>
    <x v="4077"/>
    <x v="4076"/>
    <x v="9"/>
    <x v="115"/>
    <x v="2"/>
    <x v="13"/>
    <x v="3"/>
    <x v="4062"/>
    <x v="4084"/>
    <x v="0"/>
    <x v="29"/>
    <x v="1"/>
    <x v="6"/>
    <x v="50"/>
    <x v="119"/>
    <x v="1"/>
    <x v="6"/>
    <x v="4084"/>
    <x v="4062"/>
  </r>
  <r>
    <x v="4085"/>
    <x v="4078"/>
    <x v="4077"/>
    <x v="8"/>
    <x v="115"/>
    <x v="2"/>
    <x v="0"/>
    <x v="0"/>
    <x v="4063"/>
    <x v="4085"/>
    <x v="0"/>
    <x v="29"/>
    <x v="1"/>
    <x v="6"/>
    <x v="50"/>
    <x v="119"/>
    <x v="1"/>
    <x v="6"/>
    <x v="4085"/>
    <x v="4063"/>
  </r>
  <r>
    <x v="4086"/>
    <x v="4079"/>
    <x v="4078"/>
    <x v="28"/>
    <x v="779"/>
    <x v="2"/>
    <x v="0"/>
    <x v="0"/>
    <x v="4064"/>
    <x v="4086"/>
    <x v="0"/>
    <x v="81"/>
    <x v="1"/>
    <x v="6"/>
    <x v="62"/>
    <x v="2711"/>
    <x v="1"/>
    <x v="6"/>
    <x v="4086"/>
    <x v="4064"/>
  </r>
  <r>
    <x v="4087"/>
    <x v="4080"/>
    <x v="4079"/>
    <x v="376"/>
    <x v="117"/>
    <x v="2"/>
    <x v="0"/>
    <x v="0"/>
    <x v="4065"/>
    <x v="4087"/>
    <x v="0"/>
    <x v="78"/>
    <x v="1"/>
    <x v="6"/>
    <x v="50"/>
    <x v="121"/>
    <x v="1"/>
    <x v="6"/>
    <x v="4087"/>
    <x v="4065"/>
  </r>
  <r>
    <x v="4088"/>
    <x v="4081"/>
    <x v="4080"/>
    <x v="13"/>
    <x v="1168"/>
    <x v="2"/>
    <x v="1"/>
    <x v="1"/>
    <x v="4066"/>
    <x v="4088"/>
    <x v="0"/>
    <x v="83"/>
    <x v="1"/>
    <x v="6"/>
    <x v="57"/>
    <x v="2560"/>
    <x v="1"/>
    <x v="6"/>
    <x v="4088"/>
    <x v="4066"/>
  </r>
  <r>
    <x v="4089"/>
    <x v="4082"/>
    <x v="4081"/>
    <x v="10"/>
    <x v="739"/>
    <x v="2"/>
    <x v="0"/>
    <x v="0"/>
    <x v="4067"/>
    <x v="4089"/>
    <x v="0"/>
    <x v="22"/>
    <x v="1"/>
    <x v="6"/>
    <x v="62"/>
    <x v="179"/>
    <x v="1"/>
    <x v="6"/>
    <x v="4089"/>
    <x v="4067"/>
  </r>
  <r>
    <x v="4090"/>
    <x v="4083"/>
    <x v="4082"/>
    <x v="28"/>
    <x v="573"/>
    <x v="2"/>
    <x v="0"/>
    <x v="0"/>
    <x v="4068"/>
    <x v="4090"/>
    <x v="0"/>
    <x v="83"/>
    <x v="1"/>
    <x v="6"/>
    <x v="56"/>
    <x v="1545"/>
    <x v="1"/>
    <x v="6"/>
    <x v="4090"/>
    <x v="4068"/>
  </r>
  <r>
    <x v="4091"/>
    <x v="4084"/>
    <x v="4083"/>
    <x v="183"/>
    <x v="2546"/>
    <x v="2"/>
    <x v="0"/>
    <x v="0"/>
    <x v="4069"/>
    <x v="4091"/>
    <x v="0"/>
    <x v="22"/>
    <x v="1"/>
    <x v="6"/>
    <x v="55"/>
    <x v="156"/>
    <x v="1"/>
    <x v="6"/>
    <x v="4091"/>
    <x v="4069"/>
  </r>
  <r>
    <x v="4092"/>
    <x v="4085"/>
    <x v="4084"/>
    <x v="74"/>
    <x v="170"/>
    <x v="2"/>
    <x v="0"/>
    <x v="0"/>
    <x v="4070"/>
    <x v="4092"/>
    <x v="0"/>
    <x v="29"/>
    <x v="1"/>
    <x v="6"/>
    <x v="50"/>
    <x v="135"/>
    <x v="1"/>
    <x v="6"/>
    <x v="4092"/>
    <x v="4070"/>
  </r>
  <r>
    <x v="4093"/>
    <x v="4086"/>
    <x v="4085"/>
    <x v="30"/>
    <x v="177"/>
    <x v="2"/>
    <x v="1"/>
    <x v="1"/>
    <x v="4071"/>
    <x v="4093"/>
    <x v="0"/>
    <x v="80"/>
    <x v="1"/>
    <x v="6"/>
    <x v="53"/>
    <x v="2"/>
    <x v="1"/>
    <x v="6"/>
    <x v="4093"/>
    <x v="4071"/>
  </r>
  <r>
    <x v="4094"/>
    <x v="4087"/>
    <x v="4086"/>
    <x v="13"/>
    <x v="655"/>
    <x v="2"/>
    <x v="0"/>
    <x v="0"/>
    <x v="4072"/>
    <x v="4094"/>
    <x v="0"/>
    <x v="22"/>
    <x v="1"/>
    <x v="6"/>
    <x v="121"/>
    <x v="2712"/>
    <x v="1"/>
    <x v="6"/>
    <x v="4094"/>
    <x v="4072"/>
  </r>
  <r>
    <x v="4095"/>
    <x v="4088"/>
    <x v="4087"/>
    <x v="11"/>
    <x v="25"/>
    <x v="2"/>
    <x v="14"/>
    <x v="10"/>
    <x v="4073"/>
    <x v="4095"/>
    <x v="0"/>
    <x v="29"/>
    <x v="1"/>
    <x v="6"/>
    <x v="56"/>
    <x v="2713"/>
    <x v="1"/>
    <x v="6"/>
    <x v="4095"/>
    <x v="4073"/>
  </r>
  <r>
    <x v="4096"/>
    <x v="4089"/>
    <x v="4088"/>
    <x v="8"/>
    <x v="402"/>
    <x v="2"/>
    <x v="1"/>
    <x v="1"/>
    <x v="4074"/>
    <x v="4096"/>
    <x v="0"/>
    <x v="81"/>
    <x v="1"/>
    <x v="6"/>
    <x v="57"/>
    <x v="2714"/>
    <x v="1"/>
    <x v="6"/>
    <x v="4096"/>
    <x v="4074"/>
  </r>
  <r>
    <x v="4097"/>
    <x v="4090"/>
    <x v="4089"/>
    <x v="3"/>
    <x v="117"/>
    <x v="2"/>
    <x v="1"/>
    <x v="1"/>
    <x v="4075"/>
    <x v="4097"/>
    <x v="0"/>
    <x v="78"/>
    <x v="1"/>
    <x v="6"/>
    <x v="50"/>
    <x v="121"/>
    <x v="1"/>
    <x v="6"/>
    <x v="4097"/>
    <x v="4075"/>
  </r>
  <r>
    <x v="4098"/>
    <x v="4091"/>
    <x v="4090"/>
    <x v="96"/>
    <x v="117"/>
    <x v="2"/>
    <x v="0"/>
    <x v="0"/>
    <x v="4076"/>
    <x v="4098"/>
    <x v="0"/>
    <x v="78"/>
    <x v="1"/>
    <x v="6"/>
    <x v="50"/>
    <x v="121"/>
    <x v="1"/>
    <x v="6"/>
    <x v="4098"/>
    <x v="4076"/>
  </r>
  <r>
    <x v="4099"/>
    <x v="4092"/>
    <x v="4091"/>
    <x v="37"/>
    <x v="155"/>
    <x v="2"/>
    <x v="0"/>
    <x v="0"/>
    <x v="4077"/>
    <x v="4099"/>
    <x v="0"/>
    <x v="29"/>
    <x v="1"/>
    <x v="6"/>
    <x v="60"/>
    <x v="73"/>
    <x v="1"/>
    <x v="6"/>
    <x v="4099"/>
    <x v="4077"/>
  </r>
  <r>
    <x v="4100"/>
    <x v="4093"/>
    <x v="4092"/>
    <x v="444"/>
    <x v="117"/>
    <x v="2"/>
    <x v="0"/>
    <x v="0"/>
    <x v="4078"/>
    <x v="4100"/>
    <x v="0"/>
    <x v="78"/>
    <x v="1"/>
    <x v="6"/>
    <x v="50"/>
    <x v="121"/>
    <x v="1"/>
    <x v="6"/>
    <x v="4100"/>
    <x v="4078"/>
  </r>
  <r>
    <x v="4101"/>
    <x v="4094"/>
    <x v="4093"/>
    <x v="20"/>
    <x v="117"/>
    <x v="2"/>
    <x v="0"/>
    <x v="0"/>
    <x v="4079"/>
    <x v="4101"/>
    <x v="0"/>
    <x v="78"/>
    <x v="1"/>
    <x v="6"/>
    <x v="50"/>
    <x v="121"/>
    <x v="1"/>
    <x v="6"/>
    <x v="4101"/>
    <x v="4079"/>
  </r>
  <r>
    <x v="4102"/>
    <x v="4095"/>
    <x v="4094"/>
    <x v="2"/>
    <x v="2547"/>
    <x v="2"/>
    <x v="0"/>
    <x v="0"/>
    <x v="4080"/>
    <x v="4102"/>
    <x v="0"/>
    <x v="79"/>
    <x v="1"/>
    <x v="6"/>
    <x v="117"/>
    <x v="2715"/>
    <x v="1"/>
    <x v="6"/>
    <x v="4102"/>
    <x v="4080"/>
  </r>
  <r>
    <x v="4103"/>
    <x v="4096"/>
    <x v="4095"/>
    <x v="28"/>
    <x v="173"/>
    <x v="2"/>
    <x v="0"/>
    <x v="0"/>
    <x v="4081"/>
    <x v="4103"/>
    <x v="0"/>
    <x v="79"/>
    <x v="1"/>
    <x v="6"/>
    <x v="54"/>
    <x v="407"/>
    <x v="1"/>
    <x v="6"/>
    <x v="4103"/>
    <x v="4081"/>
  </r>
  <r>
    <x v="4104"/>
    <x v="4097"/>
    <x v="4096"/>
    <x v="9"/>
    <x v="762"/>
    <x v="2"/>
    <x v="2"/>
    <x v="2"/>
    <x v="4082"/>
    <x v="4104"/>
    <x v="0"/>
    <x v="25"/>
    <x v="1"/>
    <x v="6"/>
    <x v="70"/>
    <x v="2716"/>
    <x v="1"/>
    <x v="6"/>
    <x v="4104"/>
    <x v="4082"/>
  </r>
  <r>
    <x v="4105"/>
    <x v="4098"/>
    <x v="4097"/>
    <x v="287"/>
    <x v="2094"/>
    <x v="2"/>
    <x v="14"/>
    <x v="10"/>
    <x v="4083"/>
    <x v="4105"/>
    <x v="0"/>
    <x v="79"/>
    <x v="1"/>
    <x v="6"/>
    <x v="113"/>
    <x v="2717"/>
    <x v="1"/>
    <x v="6"/>
    <x v="4105"/>
    <x v="4083"/>
  </r>
  <r>
    <x v="4106"/>
    <x v="4099"/>
    <x v="4098"/>
    <x v="10"/>
    <x v="2404"/>
    <x v="2"/>
    <x v="0"/>
    <x v="0"/>
    <x v="4084"/>
    <x v="4106"/>
    <x v="0"/>
    <x v="51"/>
    <x v="1"/>
    <x v="6"/>
    <x v="376"/>
    <x v="2718"/>
    <x v="1"/>
    <x v="6"/>
    <x v="4106"/>
    <x v="4084"/>
  </r>
  <r>
    <x v="4107"/>
    <x v="4100"/>
    <x v="4099"/>
    <x v="13"/>
    <x v="781"/>
    <x v="2"/>
    <x v="0"/>
    <x v="0"/>
    <x v="4085"/>
    <x v="4107"/>
    <x v="0"/>
    <x v="80"/>
    <x v="1"/>
    <x v="6"/>
    <x v="53"/>
    <x v="2149"/>
    <x v="1"/>
    <x v="6"/>
    <x v="4107"/>
    <x v="4085"/>
  </r>
  <r>
    <x v="4108"/>
    <x v="4101"/>
    <x v="4100"/>
    <x v="9"/>
    <x v="1765"/>
    <x v="2"/>
    <x v="0"/>
    <x v="0"/>
    <x v="4086"/>
    <x v="4108"/>
    <x v="0"/>
    <x v="29"/>
    <x v="1"/>
    <x v="6"/>
    <x v="53"/>
    <x v="578"/>
    <x v="1"/>
    <x v="6"/>
    <x v="4108"/>
    <x v="4086"/>
  </r>
  <r>
    <x v="4109"/>
    <x v="4102"/>
    <x v="4101"/>
    <x v="2"/>
    <x v="117"/>
    <x v="2"/>
    <x v="1"/>
    <x v="1"/>
    <x v="4087"/>
    <x v="4109"/>
    <x v="0"/>
    <x v="78"/>
    <x v="1"/>
    <x v="6"/>
    <x v="50"/>
    <x v="121"/>
    <x v="1"/>
    <x v="6"/>
    <x v="4109"/>
    <x v="4087"/>
  </r>
  <r>
    <x v="4110"/>
    <x v="4103"/>
    <x v="4102"/>
    <x v="43"/>
    <x v="1726"/>
    <x v="2"/>
    <x v="1"/>
    <x v="1"/>
    <x v="4088"/>
    <x v="4110"/>
    <x v="0"/>
    <x v="79"/>
    <x v="1"/>
    <x v="6"/>
    <x v="129"/>
    <x v="2719"/>
    <x v="1"/>
    <x v="6"/>
    <x v="4110"/>
    <x v="4088"/>
  </r>
  <r>
    <x v="4111"/>
    <x v="4104"/>
    <x v="4103"/>
    <x v="9"/>
    <x v="1077"/>
    <x v="2"/>
    <x v="0"/>
    <x v="0"/>
    <x v="4089"/>
    <x v="4111"/>
    <x v="0"/>
    <x v="79"/>
    <x v="1"/>
    <x v="6"/>
    <x v="56"/>
    <x v="2720"/>
    <x v="1"/>
    <x v="6"/>
    <x v="4111"/>
    <x v="4089"/>
  </r>
  <r>
    <x v="4112"/>
    <x v="4105"/>
    <x v="2849"/>
    <x v="30"/>
    <x v="116"/>
    <x v="2"/>
    <x v="17"/>
    <x v="3"/>
    <x v="4090"/>
    <x v="4112"/>
    <x v="0"/>
    <x v="29"/>
    <x v="1"/>
    <x v="6"/>
    <x v="50"/>
    <x v="120"/>
    <x v="1"/>
    <x v="6"/>
    <x v="4112"/>
    <x v="4090"/>
  </r>
  <r>
    <x v="4113"/>
    <x v="4106"/>
    <x v="4104"/>
    <x v="15"/>
    <x v="158"/>
    <x v="2"/>
    <x v="0"/>
    <x v="0"/>
    <x v="4091"/>
    <x v="4113"/>
    <x v="0"/>
    <x v="83"/>
    <x v="1"/>
    <x v="6"/>
    <x v="50"/>
    <x v="120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4:F1399" firstHeaderRow="1" firstDataRow="2" firstDataCol="1" rowPageCount="1" colPageCount="1"/>
  <pivotFields count="20">
    <pivotField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978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2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771"/>
        <item x="1528"/>
        <item x="604"/>
        <item x="761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3203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3650"/>
        <item x="2432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962"/>
        <item x="96"/>
        <item x="966"/>
        <item x="1213"/>
        <item x="3386"/>
        <item x="2218"/>
        <item x="1087"/>
        <item x="1465"/>
        <item x="3642"/>
        <item x="3659"/>
        <item x="1698"/>
        <item x="514"/>
        <item x="103"/>
        <item x="2317"/>
        <item x="2366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507"/>
        <item x="1550"/>
        <item x="828"/>
        <item x="2767"/>
        <item x="2430"/>
        <item x="2153"/>
        <item x="1207"/>
        <item x="2939"/>
        <item x="3708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2009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2205"/>
        <item x="831"/>
        <item x="3058"/>
        <item x="3015"/>
        <item x="1172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1243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1449"/>
        <item x="3496"/>
        <item x="3717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3718"/>
        <item x="1579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3145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2833"/>
        <item x="3601"/>
        <item x="2791"/>
        <item x="2733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2352"/>
        <item x="2210"/>
        <item x="2593"/>
        <item x="3538"/>
        <item x="3913"/>
        <item x="2875"/>
        <item x="3993"/>
        <item x="2048"/>
        <item x="2564"/>
        <item x="1055"/>
        <item x="1924"/>
        <item x="4084"/>
        <item x="316"/>
        <item x="3966"/>
        <item x="1027"/>
        <item x="3880"/>
        <item x="3112"/>
        <item x="1581"/>
        <item x="1800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3656"/>
        <item x="3073"/>
        <item x="3947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62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48"/>
        <item x="3302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098"/>
        <item x="3434"/>
        <item x="4043"/>
        <item x="244"/>
        <item t="default"/>
      </items>
    </pivotField>
    <pivotField compact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128"/>
        <item x="3177"/>
        <item x="141"/>
        <item x="73"/>
        <item x="512"/>
        <item x="1089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3362"/>
        <item x="489"/>
        <item x="3120"/>
        <item x="3286"/>
        <item x="1245"/>
        <item x="1862"/>
        <item x="1066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3072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872"/>
        <item x="3187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2349"/>
        <item x="2291"/>
        <item x="1130"/>
        <item x="2181"/>
        <item x="182"/>
        <item x="3978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406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824"/>
        <item x="965"/>
        <item x="3386"/>
        <item x="1031"/>
        <item x="1117"/>
        <item x="1361"/>
        <item x="1086"/>
        <item x="1463"/>
        <item x="1141"/>
        <item x="1440"/>
        <item x="3994"/>
        <item x="2455"/>
        <item x="2303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364"/>
        <item x="3239"/>
        <item x="2678"/>
        <item x="1892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2450"/>
        <item x="878"/>
        <item x="2012"/>
        <item x="1157"/>
        <item x="3725"/>
        <item x="1960"/>
        <item x="1875"/>
        <item x="1871"/>
        <item x="1675"/>
        <item x="157"/>
        <item x="1176"/>
        <item x="1619"/>
        <item x="3400"/>
        <item x="453"/>
        <item x="987"/>
        <item x="2622"/>
        <item x="3976"/>
        <item x="2526"/>
        <item x="1575"/>
        <item x="3075"/>
        <item x="1019"/>
        <item x="1656"/>
        <item x="932"/>
        <item x="901"/>
        <item x="3957"/>
        <item x="3183"/>
        <item x="3290"/>
        <item x="3159"/>
        <item x="426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1503"/>
        <item x="2561"/>
        <item x="866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1632"/>
        <item x="1710"/>
        <item x="3443"/>
        <item x="2611"/>
        <item x="4103"/>
        <item x="3228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3127"/>
        <item x="681"/>
        <item x="1369"/>
        <item x="722"/>
        <item x="251"/>
        <item x="405"/>
        <item x="973"/>
        <item x="1606"/>
        <item x="905"/>
        <item x="680"/>
        <item x="760"/>
        <item x="483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4088"/>
        <item x="2955"/>
        <item x="2922"/>
        <item x="3568"/>
        <item x="4070"/>
        <item x="3876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3693"/>
        <item x="715"/>
        <item x="1402"/>
        <item x="1534"/>
        <item x="784"/>
        <item x="3224"/>
        <item x="474"/>
        <item x="2173"/>
        <item x="947"/>
        <item x="1091"/>
        <item x="390"/>
        <item x="734"/>
        <item x="2374"/>
        <item x="3586"/>
        <item x="2182"/>
        <item x="536"/>
        <item x="1423"/>
        <item x="3764"/>
        <item x="1565"/>
        <item x="3773"/>
        <item x="1958"/>
        <item x="978"/>
        <item x="1771"/>
        <item x="1977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1316"/>
        <item x="1677"/>
        <item x="2243"/>
        <item x="2940"/>
        <item x="3044"/>
        <item x="2565"/>
        <item x="3645"/>
        <item x="3671"/>
        <item x="2146"/>
        <item x="2251"/>
        <item x="1313"/>
        <item x="651"/>
        <item x="290"/>
        <item x="2842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t="default"/>
      </items>
    </pivotField>
    <pivotField compact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compact="0" showAll="0">
      <items count="5">
        <item x="1"/>
        <item x="2"/>
        <item x="3"/>
        <item x="0"/>
        <item t="default"/>
      </items>
    </pivotField>
    <pivotField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compact="0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compact="0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1"/>
        <item x="2"/>
        <item x="3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compact="0" showAll="0">
      <items count="2722">
        <item x="121"/>
        <item x="120"/>
        <item x="835"/>
        <item x="1719"/>
        <item x="1279"/>
        <item x="447"/>
        <item x="1029"/>
        <item x="2039"/>
        <item x="730"/>
        <item x="362"/>
        <item x="2499"/>
        <item x="808"/>
        <item x="813"/>
        <item x="403"/>
        <item x="1879"/>
        <item x="143"/>
        <item x="1627"/>
        <item x="2691"/>
        <item x="365"/>
        <item x="358"/>
        <item x="550"/>
        <item x="144"/>
        <item x="1899"/>
        <item x="1556"/>
        <item x="1540"/>
        <item x="148"/>
        <item x="161"/>
        <item x="2011"/>
        <item x="812"/>
        <item x="1032"/>
        <item x="1027"/>
        <item x="1284"/>
        <item x="516"/>
        <item x="798"/>
        <item x="2703"/>
        <item x="800"/>
        <item x="582"/>
        <item x="1923"/>
        <item x="1796"/>
        <item x="2130"/>
        <item x="501"/>
        <item x="1728"/>
        <item x="742"/>
        <item x="1538"/>
        <item x="434"/>
        <item x="2057"/>
        <item x="435"/>
        <item x="1977"/>
        <item x="373"/>
        <item x="2711"/>
        <item x="2652"/>
        <item x="2016"/>
        <item x="119"/>
        <item x="1862"/>
        <item x="2667"/>
        <item x="2149"/>
        <item x="396"/>
        <item x="810"/>
        <item x="678"/>
        <item x="1476"/>
        <item x="491"/>
        <item x="1545"/>
        <item x="784"/>
        <item x="1944"/>
        <item x="2529"/>
        <item x="1692"/>
        <item x="2686"/>
        <item x="1268"/>
        <item x="123"/>
        <item x="361"/>
        <item x="1543"/>
        <item x="1028"/>
        <item x="1827"/>
        <item x="661"/>
        <item x="1243"/>
        <item x="381"/>
        <item x="1175"/>
        <item x="401"/>
        <item x="786"/>
        <item x="2155"/>
        <item x="31"/>
        <item x="1904"/>
        <item x="2657"/>
        <item x="508"/>
        <item x="140"/>
        <item x="2453"/>
        <item x="1700"/>
        <item x="393"/>
        <item x="1976"/>
        <item x="448"/>
        <item x="666"/>
        <item x="2719"/>
        <item x="1650"/>
        <item x="1107"/>
        <item x="2196"/>
        <item x="2084"/>
        <item x="2"/>
        <item x="1591"/>
        <item x="2471"/>
        <item x="2565"/>
        <item x="384"/>
        <item x="136"/>
        <item x="1708"/>
        <item x="456"/>
        <item x="2720"/>
        <item x="180"/>
        <item x="1636"/>
        <item x="2003"/>
        <item x="83"/>
        <item x="1995"/>
        <item x="580"/>
        <item x="782"/>
        <item x="1782"/>
        <item x="1325"/>
        <item x="459"/>
        <item x="376"/>
        <item x="453"/>
        <item x="363"/>
        <item x="407"/>
        <item x="379"/>
        <item x="1721"/>
        <item x="1326"/>
        <item x="1778"/>
        <item x="1023"/>
        <item x="383"/>
        <item x="1942"/>
        <item x="827"/>
        <item x="2400"/>
        <item x="1868"/>
        <item x="801"/>
        <item x="551"/>
        <item x="2266"/>
        <item x="809"/>
        <item x="1553"/>
        <item x="656"/>
        <item x="1937"/>
        <item x="2489"/>
        <item x="1713"/>
        <item x="2707"/>
        <item x="790"/>
        <item x="791"/>
        <item x="691"/>
        <item x="644"/>
        <item x="1949"/>
        <item x="2040"/>
        <item x="1687"/>
        <item x="1065"/>
        <item x="711"/>
        <item x="2275"/>
        <item x="845"/>
        <item x="537"/>
        <item x="651"/>
        <item x="74"/>
        <item x="2392"/>
        <item x="684"/>
        <item x="1537"/>
        <item x="1992"/>
        <item x="135"/>
        <item x="2538"/>
        <item x="1988"/>
        <item x="2126"/>
        <item x="141"/>
        <item x="378"/>
        <item x="520"/>
        <item x="1492"/>
        <item x="372"/>
        <item x="2022"/>
        <item x="2127"/>
        <item x="2472"/>
        <item x="68"/>
        <item x="1006"/>
        <item x="1617"/>
        <item x="1209"/>
        <item x="1539"/>
        <item x="778"/>
        <item x="1012"/>
        <item x="665"/>
        <item x="1614"/>
        <item x="1850"/>
        <item x="667"/>
        <item x="1933"/>
        <item x="94"/>
        <item x="1542"/>
        <item x="15"/>
        <item x="688"/>
        <item x="1564"/>
        <item x="95"/>
        <item x="1218"/>
        <item x="761"/>
        <item x="1620"/>
        <item x="2366"/>
        <item x="1720"/>
        <item x="377"/>
        <item x="2488"/>
        <item x="1602"/>
        <item x="2677"/>
        <item x="652"/>
        <item x="1877"/>
        <item x="2715"/>
        <item x="2467"/>
        <item x="1534"/>
        <item x="1821"/>
        <item x="2304"/>
        <item x="1814"/>
        <item x="2161"/>
        <item x="1357"/>
        <item x="1052"/>
        <item x="806"/>
        <item x="819"/>
        <item x="2069"/>
        <item x="457"/>
        <item x="1776"/>
        <item x="825"/>
        <item x="475"/>
        <item x="804"/>
        <item x="2119"/>
        <item x="1973"/>
        <item x="1439"/>
        <item x="1901"/>
        <item x="2701"/>
        <item x="874"/>
        <item x="1632"/>
        <item x="2232"/>
        <item x="1994"/>
        <item x="529"/>
        <item x="775"/>
        <item x="1196"/>
        <item x="696"/>
        <item x="1024"/>
        <item x="926"/>
        <item x="2350"/>
        <item x="1642"/>
        <item x="2461"/>
        <item x="821"/>
        <item x="981"/>
        <item x="1963"/>
        <item x="2199"/>
        <item x="1352"/>
        <item x="2301"/>
        <item x="1287"/>
        <item x="681"/>
        <item x="1030"/>
        <item x="2662"/>
        <item x="1644"/>
        <item x="451"/>
        <item x="380"/>
        <item x="1758"/>
        <item x="1616"/>
        <item x="1972"/>
        <item x="430"/>
        <item x="122"/>
        <item x="702"/>
        <item x="1861"/>
        <item x="1970"/>
        <item x="1549"/>
        <item x="2426"/>
        <item x="982"/>
        <item x="2582"/>
        <item x="815"/>
        <item x="2594"/>
        <item x="1691"/>
        <item x="156"/>
        <item x="2122"/>
        <item x="2587"/>
        <item x="1219"/>
        <item x="2644"/>
        <item x="2046"/>
        <item x="152"/>
        <item x="433"/>
        <item x="2576"/>
        <item x="1601"/>
        <item x="1185"/>
        <item x="531"/>
        <item x="1105"/>
        <item x="2014"/>
        <item x="2678"/>
        <item x="717"/>
        <item x="2476"/>
        <item x="1162"/>
        <item x="1763"/>
        <item x="1847"/>
        <item x="1544"/>
        <item x="2272"/>
        <item x="1998"/>
        <item x="1261"/>
        <item x="1111"/>
        <item x="2660"/>
        <item x="2352"/>
        <item x="662"/>
        <item x="1607"/>
        <item x="2571"/>
        <item x="900"/>
        <item x="1615"/>
        <item x="50"/>
        <item x="1593"/>
        <item x="1015"/>
        <item x="496"/>
        <item x="1360"/>
        <item x="1459"/>
        <item x="440"/>
        <item x="1749"/>
        <item x="1849"/>
        <item x="1843"/>
        <item x="612"/>
        <item x="933"/>
        <item x="1769"/>
        <item x="676"/>
        <item x="103"/>
        <item x="1679"/>
        <item x="138"/>
        <item x="1640"/>
        <item x="53"/>
        <item x="1213"/>
        <item x="626"/>
        <item x="2340"/>
        <item x="387"/>
        <item x="2357"/>
        <item x="1106"/>
        <item x="1532"/>
        <item x="2177"/>
        <item x="643"/>
        <item x="1343"/>
        <item x="232"/>
        <item x="988"/>
        <item x="1751"/>
        <item x="617"/>
        <item x="114"/>
        <item x="1747"/>
        <item x="673"/>
        <item x="251"/>
        <item x="1044"/>
        <item x="2004"/>
        <item x="1750"/>
        <item x="1546"/>
        <item x="2162"/>
        <item x="2292"/>
        <item x="2680"/>
        <item x="1824"/>
        <item x="2241"/>
        <item x="1060"/>
        <item x="779"/>
        <item x="751"/>
        <item x="415"/>
        <item x="670"/>
        <item x="1409"/>
        <item x="2010"/>
        <item x="2361"/>
        <item x="1945"/>
        <item x="1820"/>
        <item x="1997"/>
        <item x="2276"/>
        <item x="1815"/>
        <item x="1561"/>
        <item x="1354"/>
        <item x="2332"/>
        <item x="2402"/>
        <item x="1996"/>
        <item x="945"/>
        <item x="179"/>
        <item x="1801"/>
        <item x="2132"/>
        <item x="882"/>
        <item x="2376"/>
        <item x="1985"/>
        <item x="1652"/>
        <item x="957"/>
        <item x="737"/>
        <item x="713"/>
        <item x="1515"/>
        <item x="452"/>
        <item x="1004"/>
        <item x="205"/>
        <item x="76"/>
        <item x="2556"/>
        <item x="2421"/>
        <item x="2336"/>
        <item x="153"/>
        <item x="2569"/>
        <item x="2485"/>
        <item x="2454"/>
        <item x="1061"/>
        <item x="1117"/>
        <item x="762"/>
        <item x="618"/>
        <item x="588"/>
        <item x="493"/>
        <item x="1259"/>
        <item x="672"/>
        <item x="1756"/>
        <item x="90"/>
        <item x="1834"/>
        <item x="9"/>
        <item x="1535"/>
        <item x="1573"/>
        <item x="2534"/>
        <item x="29"/>
        <item x="484"/>
        <item x="1736"/>
        <item x="1414"/>
        <item x="1943"/>
        <item x="980"/>
        <item x="905"/>
        <item x="1359"/>
        <item x="579"/>
        <item x="650"/>
        <item x="2191"/>
        <item x="1860"/>
        <item x="2359"/>
        <item x="689"/>
        <item x="1164"/>
        <item x="987"/>
        <item x="254"/>
        <item x="2164"/>
        <item x="924"/>
        <item x="1090"/>
        <item x="859"/>
        <item x="2670"/>
        <item x="151"/>
        <item x="680"/>
        <item x="1330"/>
        <item x="163"/>
        <item x="1323"/>
        <item x="2307"/>
        <item x="2698"/>
        <item x="2189"/>
        <item x="573"/>
        <item x="2706"/>
        <item x="1050"/>
        <item x="1594"/>
        <item x="780"/>
        <item x="706"/>
        <item x="2106"/>
        <item x="1565"/>
        <item x="836"/>
        <item x="1653"/>
        <item x="2395"/>
        <item x="2273"/>
        <item x="1420"/>
        <item x="2684"/>
        <item x="1178"/>
        <item x="1890"/>
        <item x="1961"/>
        <item x="2169"/>
        <item x="441"/>
        <item x="642"/>
        <item x="1212"/>
        <item x="1668"/>
        <item x="1346"/>
        <item x="783"/>
        <item x="893"/>
        <item x="657"/>
        <item x="562"/>
        <item x="1536"/>
        <item x="2412"/>
        <item x="502"/>
        <item x="1179"/>
        <item x="2423"/>
        <item x="1729"/>
        <item x="1154"/>
        <item x="1541"/>
        <item x="1229"/>
        <item x="426"/>
        <item x="663"/>
        <item x="2171"/>
        <item x="1046"/>
        <item x="805"/>
        <item x="1855"/>
        <item x="2225"/>
        <item x="2705"/>
        <item x="431"/>
        <item x="1982"/>
        <item x="2616"/>
        <item x="1643"/>
        <item x="480"/>
        <item x="2676"/>
        <item x="732"/>
        <item x="1725"/>
        <item x="1238"/>
        <item x="1045"/>
        <item x="63"/>
        <item x="2506"/>
        <item x="2653"/>
        <item x="1831"/>
        <item x="1341"/>
        <item x="1817"/>
        <item x="1525"/>
        <item x="1557"/>
        <item x="669"/>
        <item x="1940"/>
        <item x="777"/>
        <item x="1299"/>
        <item x="1517"/>
        <item x="1245"/>
        <item x="360"/>
        <item x="1374"/>
        <item x="139"/>
        <item x="1581"/>
        <item x="2427"/>
        <item x="931"/>
        <item x="1478"/>
        <item x="2349"/>
        <item x="928"/>
        <item x="1356"/>
        <item x="763"/>
        <item x="1191"/>
        <item x="811"/>
        <item x="2034"/>
        <item x="1958"/>
        <item x="1956"/>
        <item x="545"/>
        <item x="2017"/>
        <item x="247"/>
        <item x="641"/>
        <item x="2201"/>
        <item x="1039"/>
        <item x="1848"/>
        <item x="1951"/>
        <item x="2536"/>
        <item x="1392"/>
        <item x="1130"/>
        <item x="2507"/>
        <item x="1639"/>
        <item x="1688"/>
        <item x="2217"/>
        <item x="1520"/>
        <item x="1606"/>
        <item x="1969"/>
        <item x="2107"/>
        <item x="2116"/>
        <item x="647"/>
        <item x="70"/>
        <item x="572"/>
        <item x="1859"/>
        <item x="571"/>
        <item x="1651"/>
        <item x="822"/>
        <item x="2685"/>
        <item x="133"/>
        <item x="2179"/>
        <item x="1280"/>
        <item x="1309"/>
        <item x="1752"/>
        <item x="789"/>
        <item x="2198"/>
        <item x="841"/>
        <item x="464"/>
        <item x="1767"/>
        <item x="1939"/>
        <item x="2483"/>
        <item x="899"/>
        <item x="2254"/>
        <item x="2664"/>
        <item x="2452"/>
        <item x="134"/>
        <item x="2606"/>
        <item x="445"/>
        <item x="1055"/>
        <item x="386"/>
        <item x="1038"/>
        <item x="584"/>
        <item x="917"/>
        <item x="984"/>
        <item x="2632"/>
        <item x="2562"/>
        <item x="78"/>
        <item x="2463"/>
        <item x="2417"/>
        <item x="1371"/>
        <item x="998"/>
        <item x="1170"/>
        <item x="1771"/>
        <item x="1072"/>
        <item x="865"/>
        <item x="1811"/>
        <item x="1155"/>
        <item x="902"/>
        <item x="1853"/>
        <item x="492"/>
        <item x="1131"/>
        <item x="554"/>
        <item x="476"/>
        <item x="773"/>
        <item x="576"/>
        <item x="1186"/>
        <item x="410"/>
        <item x="1941"/>
        <item x="615"/>
        <item x="104"/>
        <item x="1857"/>
        <item x="1865"/>
        <item x="1764"/>
        <item x="1083"/>
        <item x="2480"/>
        <item x="388"/>
        <item x="2411"/>
        <item x="2187"/>
        <item x="2559"/>
        <item x="1952"/>
        <item x="623"/>
        <item x="934"/>
        <item x="2541"/>
        <item x="1076"/>
        <item x="1157"/>
        <item x="375"/>
        <item x="82"/>
        <item x="1664"/>
        <item x="2675"/>
        <item x="1582"/>
        <item x="1685"/>
        <item x="1777"/>
        <item x="986"/>
        <item x="2424"/>
        <item x="79"/>
        <item x="2375"/>
        <item x="1570"/>
        <item x="317"/>
        <item x="208"/>
        <item x="1064"/>
        <item x="785"/>
        <item x="1742"/>
        <item x="1318"/>
        <item x="1938"/>
        <item x="2561"/>
        <item x="2274"/>
        <item x="603"/>
        <item x="291"/>
        <item x="99"/>
        <item x="1698"/>
        <item x="2142"/>
        <item x="428"/>
        <item x="2629"/>
        <item x="2462"/>
        <item x="1684"/>
        <item x="1355"/>
        <item x="2120"/>
        <item x="2443"/>
        <item x="1181"/>
        <item x="2393"/>
        <item x="2387"/>
        <item x="1590"/>
        <item x="2247"/>
        <item x="1869"/>
        <item x="204"/>
        <item x="2394"/>
        <item x="2168"/>
        <item x="1889"/>
        <item x="961"/>
        <item x="1618"/>
        <item x="683"/>
        <item x="38"/>
        <item x="645"/>
        <item x="1329"/>
        <item x="1471"/>
        <item x="695"/>
        <item x="2172"/>
        <item x="311"/>
        <item x="1327"/>
        <item x="595"/>
        <item x="712"/>
        <item x="2047"/>
        <item x="17"/>
        <item x="2700"/>
        <item x="1689"/>
        <item x="823"/>
        <item x="1289"/>
        <item x="1140"/>
        <item x="1281"/>
        <item x="941"/>
        <item x="1278"/>
        <item x="1332"/>
        <item x="2450"/>
        <item x="1596"/>
        <item x="570"/>
        <item x="1014"/>
        <item x="1234"/>
        <item x="655"/>
        <item x="248"/>
        <item x="1753"/>
        <item x="585"/>
        <item x="1649"/>
        <item x="479"/>
        <item x="653"/>
        <item x="894"/>
        <item x="1363"/>
        <item x="314"/>
        <item x="308"/>
        <item x="485"/>
        <item x="1960"/>
        <item x="1340"/>
        <item x="322"/>
        <item x="770"/>
        <item x="60"/>
        <item x="1000"/>
        <item x="1469"/>
        <item x="2468"/>
        <item x="2564"/>
        <item x="1971"/>
        <item x="2390"/>
        <item x="1058"/>
        <item x="2388"/>
        <item x="794"/>
        <item x="145"/>
        <item x="622"/>
        <item x="904"/>
        <item x="547"/>
        <item x="1511"/>
        <item x="1807"/>
        <item x="989"/>
        <item x="1808"/>
        <item x="1499"/>
        <item x="604"/>
        <item x="1592"/>
        <item x="1946"/>
        <item x="1629"/>
        <item x="716"/>
        <item x="878"/>
        <item x="1578"/>
        <item x="1989"/>
        <item x="1851"/>
        <item x="2329"/>
        <item x="820"/>
        <item x="929"/>
        <item x="1670"/>
        <item x="2522"/>
        <item x="1964"/>
        <item x="2708"/>
        <item x="1056"/>
        <item x="419"/>
        <item x="677"/>
        <item x="1910"/>
        <item x="1120"/>
        <item x="884"/>
        <item x="1990"/>
        <item x="1184"/>
        <item x="1171"/>
        <item x="1043"/>
        <item x="535"/>
        <item x="2354"/>
        <item x="1428"/>
        <item x="1959"/>
        <item x="290"/>
        <item x="2303"/>
        <item x="1258"/>
        <item x="1180"/>
        <item x="817"/>
        <item x="2399"/>
        <item x="313"/>
        <item x="2448"/>
        <item x="1246"/>
        <item x="720"/>
        <item x="2063"/>
        <item x="963"/>
        <item x="2549"/>
        <item x="458"/>
        <item x="953"/>
        <item x="197"/>
        <item x="600"/>
        <item x="613"/>
        <item x="2333"/>
        <item x="2101"/>
        <item x="1475"/>
        <item x="564"/>
        <item x="1187"/>
        <item x="347"/>
        <item x="1300"/>
        <item x="215"/>
        <item x="2716"/>
        <item x="2671"/>
        <item x="2690"/>
        <item x="1145"/>
        <item x="1863"/>
        <item x="1947"/>
        <item x="2277"/>
        <item x="768"/>
        <item x="692"/>
        <item x="2532"/>
        <item x="916"/>
        <item x="1661"/>
        <item x="885"/>
        <item x="131"/>
        <item x="1504"/>
        <item x="601"/>
        <item x="325"/>
        <item x="2008"/>
        <item x="1761"/>
        <item x="2281"/>
        <item x="2234"/>
        <item x="164"/>
        <item x="1455"/>
        <item x="664"/>
        <item x="2374"/>
        <item x="832"/>
        <item x="1334"/>
        <item x="646"/>
        <item x="108"/>
        <item x="2194"/>
        <item x="1066"/>
        <item x="2192"/>
        <item x="233"/>
        <item x="2469"/>
        <item x="2019"/>
        <item x="1121"/>
        <item x="1192"/>
        <item x="2510"/>
        <item x="1846"/>
        <item x="1063"/>
        <item x="1232"/>
        <item x="1841"/>
        <item x="1165"/>
        <item x="1141"/>
        <item x="1603"/>
        <item x="2661"/>
        <item x="1296"/>
        <item x="2620"/>
        <item x="1695"/>
        <item x="186"/>
        <item x="2470"/>
        <item x="2600"/>
        <item x="1967"/>
        <item x="1496"/>
        <item x="125"/>
        <item x="1759"/>
        <item x="2031"/>
        <item x="2579"/>
        <item x="635"/>
        <item x="1775"/>
        <item x="2645"/>
        <item x="1018"/>
        <item x="1113"/>
        <item x="1737"/>
        <item x="2422"/>
        <item x="1711"/>
        <item x="371"/>
        <item x="1447"/>
        <item x="729"/>
        <item x="1071"/>
        <item x="191"/>
        <item x="1656"/>
        <item x="1748"/>
        <item x="354"/>
        <item x="1703"/>
        <item x="1585"/>
        <item x="1099"/>
        <item x="1822"/>
        <item x="1026"/>
        <item x="1365"/>
        <item x="1266"/>
        <item x="788"/>
        <item x="1042"/>
        <item x="2626"/>
        <item x="879"/>
        <item x="2271"/>
        <item x="974"/>
        <item x="1129"/>
        <item x="1505"/>
        <item x="2023"/>
        <item x="776"/>
        <item x="2286"/>
        <item x="1003"/>
        <item x="1265"/>
        <item x="1123"/>
        <item x="1364"/>
        <item x="2068"/>
        <item x="442"/>
        <item x="2501"/>
        <item x="634"/>
        <item x="1324"/>
        <item x="1244"/>
        <item x="1805"/>
        <item x="2202"/>
        <item x="2449"/>
        <item x="1765"/>
        <item x="2674"/>
        <item x="56"/>
        <item x="1328"/>
        <item x="1551"/>
        <item x="2293"/>
        <item x="1625"/>
        <item x="2650"/>
        <item x="2581"/>
        <item x="714"/>
        <item x="2496"/>
        <item x="469"/>
        <item x="34"/>
        <item x="1647"/>
        <item x="73"/>
        <item x="2440"/>
        <item x="1311"/>
        <item x="1548"/>
        <item x="2597"/>
        <item x="2205"/>
        <item x="359"/>
        <item x="210"/>
        <item x="2213"/>
        <item x="1434"/>
        <item x="1007"/>
        <item x="1597"/>
        <item x="244"/>
        <item x="500"/>
        <item x="679"/>
        <item x="1762"/>
        <item x="1975"/>
        <item x="1999"/>
        <item x="1658"/>
        <item x="2223"/>
        <item x="470"/>
        <item x="1914"/>
        <item x="2621"/>
        <item x="96"/>
        <item x="1344"/>
        <item x="705"/>
        <item x="1528"/>
        <item x="693"/>
        <item x="901"/>
        <item x="2044"/>
        <item x="2087"/>
        <item x="1630"/>
        <item x="1302"/>
        <item x="2183"/>
        <item x="1547"/>
        <item x="1663"/>
        <item x="2398"/>
        <item x="2533"/>
        <item x="1310"/>
        <item x="1678"/>
        <item x="1482"/>
        <item x="392"/>
        <item x="1256"/>
        <item x="22"/>
        <item x="1550"/>
        <item x="1605"/>
        <item x="1383"/>
        <item x="722"/>
        <item x="575"/>
        <item x="1516"/>
        <item x="1768"/>
        <item x="2024"/>
        <item x="542"/>
        <item x="1237"/>
        <item x="246"/>
        <item x="2409"/>
        <item x="621"/>
        <item x="707"/>
        <item x="1169"/>
        <item x="366"/>
        <item x="2111"/>
        <item x="843"/>
        <item x="1331"/>
        <item x="364"/>
        <item x="2012"/>
        <item x="2097"/>
        <item x="935"/>
        <item x="2378"/>
        <item x="2504"/>
        <item x="736"/>
        <item x="2219"/>
        <item x="1779"/>
        <item x="2248"/>
        <item x="2259"/>
        <item x="1182"/>
        <item x="1047"/>
        <item x="1306"/>
        <item x="1320"/>
        <item x="1589"/>
        <item x="1092"/>
        <item x="1774"/>
        <item x="1523"/>
        <item x="1127"/>
        <item x="654"/>
        <item x="1672"/>
        <item x="1789"/>
        <item x="444"/>
        <item x="918"/>
        <item x="81"/>
        <item x="1655"/>
        <item x="97"/>
        <item x="1290"/>
        <item x="2250"/>
        <item x="568"/>
        <item x="2410"/>
        <item x="454"/>
        <item x="1316"/>
        <item x="2287"/>
        <item x="2535"/>
        <item x="1740"/>
        <item x="1734"/>
        <item x="1604"/>
        <item x="2540"/>
        <item x="1676"/>
        <item x="1628"/>
        <item x="1519"/>
        <item x="2140"/>
        <item x="1781"/>
        <item x="1153"/>
        <item x="973"/>
        <item x="2134"/>
        <item x="2208"/>
        <item x="561"/>
        <item x="399"/>
        <item x="1666"/>
        <item x="2568"/>
        <item x="1626"/>
        <item x="1017"/>
        <item x="638"/>
        <item x="1913"/>
        <item x="1094"/>
        <item x="1205"/>
        <item x="187"/>
        <item x="315"/>
        <item x="1208"/>
        <item x="2457"/>
        <item x="1785"/>
        <item x="1369"/>
        <item x="559"/>
        <item x="166"/>
        <item x="2260"/>
        <item x="2327"/>
        <item x="2341"/>
        <item x="851"/>
        <item x="958"/>
        <item x="541"/>
        <item x="222"/>
        <item x="1694"/>
        <item x="2257"/>
        <item x="1812"/>
        <item x="687"/>
        <item x="2404"/>
        <item x="2619"/>
        <item x="226"/>
        <item x="2475"/>
        <item x="343"/>
        <item x="216"/>
        <item x="2455"/>
        <item x="1240"/>
        <item x="511"/>
        <item x="2280"/>
        <item x="854"/>
        <item x="1263"/>
        <item x="390"/>
        <item x="2598"/>
        <item x="2479"/>
        <item x="2144"/>
        <item x="1002"/>
        <item x="896"/>
        <item x="1837"/>
        <item x="1800"/>
        <item x="1599"/>
        <item x="1464"/>
        <item x="1079"/>
        <item x="1726"/>
        <item x="2351"/>
        <item x="132"/>
        <item x="1576"/>
        <item x="2495"/>
        <item x="150"/>
        <item x="2646"/>
        <item x="2509"/>
        <item x="19"/>
        <item x="1382"/>
        <item x="690"/>
        <item x="1722"/>
        <item x="2324"/>
        <item x="239"/>
        <item x="1361"/>
        <item x="847"/>
        <item x="1109"/>
        <item x="335"/>
        <item x="374"/>
        <item x="1095"/>
        <item x="98"/>
        <item x="2141"/>
        <item x="48"/>
        <item x="2444"/>
        <item x="2515"/>
        <item x="227"/>
        <item x="1577"/>
        <item x="1069"/>
        <item x="2628"/>
        <item x="193"/>
        <item x="25"/>
        <item x="2212"/>
        <item x="699"/>
        <item x="2405"/>
        <item x="1338"/>
        <item x="2552"/>
        <item x="577"/>
        <item x="567"/>
        <item x="766"/>
        <item x="2639"/>
        <item x="400"/>
        <item x="1506"/>
        <item x="212"/>
        <item x="2188"/>
        <item x="1916"/>
        <item x="350"/>
        <item x="1200"/>
        <item x="1572"/>
        <item x="1337"/>
        <item x="1718"/>
        <item x="2152"/>
        <item x="2401"/>
        <item x="1654"/>
        <item x="2156"/>
        <item x="2553"/>
        <item x="1322"/>
        <item x="2180"/>
        <item x="72"/>
        <item x="658"/>
        <item x="1313"/>
        <item x="608"/>
        <item x="1135"/>
        <item x="1078"/>
        <item x="282"/>
        <item x="700"/>
        <item x="853"/>
        <item x="323"/>
        <item x="2484"/>
        <item x="1510"/>
        <item x="2360"/>
        <item x="1242"/>
        <item x="632"/>
        <item x="2230"/>
        <item x="333"/>
        <item x="2548"/>
        <item x="2435"/>
        <item x="877"/>
        <item x="2637"/>
        <item x="1835"/>
        <item x="2381"/>
        <item x="1267"/>
        <item x="578"/>
        <item x="1254"/>
        <item x="2473"/>
        <item x="1286"/>
        <item x="2550"/>
        <item x="715"/>
        <item x="2459"/>
        <item x="1567"/>
        <item x="275"/>
        <item x="648"/>
        <item x="881"/>
        <item x="977"/>
        <item x="1225"/>
        <item x="35"/>
        <item x="2220"/>
        <item x="2688"/>
        <item x="2283"/>
        <item x="2386"/>
        <item x="2228"/>
        <item x="1681"/>
        <item x="591"/>
        <item x="12"/>
        <item x="979"/>
        <item x="88"/>
        <item x="2584"/>
        <item x="2687"/>
        <item x="2520"/>
        <item x="1804"/>
        <item x="1011"/>
        <item x="1257"/>
        <item x="1370"/>
        <item x="2425"/>
        <item x="2181"/>
        <item x="2433"/>
        <item x="77"/>
        <item x="2235"/>
        <item x="627"/>
        <item x="1993"/>
        <item x="2058"/>
        <item x="814"/>
        <item x="824"/>
        <item x="636"/>
        <item x="959"/>
        <item x="1978"/>
        <item x="826"/>
        <item x="1611"/>
        <item x="594"/>
        <item x="1701"/>
        <item x="546"/>
        <item x="2523"/>
        <item x="2251"/>
        <item x="1887"/>
        <item x="1833"/>
        <item x="2253"/>
        <item x="2290"/>
        <item x="772"/>
        <item x="880"/>
        <item x="2502"/>
        <item x="1203"/>
        <item x="1755"/>
        <item x="2158"/>
        <item x="830"/>
        <item x="1584"/>
        <item x="503"/>
        <item x="253"/>
        <item x="2128"/>
        <item x="1813"/>
        <item x="1298"/>
        <item x="1402"/>
        <item x="2331"/>
        <item x="242"/>
        <item x="866"/>
        <item x="837"/>
        <item x="1144"/>
        <item x="2665"/>
        <item x="1022"/>
        <item x="2625"/>
        <item x="1598"/>
        <item x="2295"/>
        <item x="2681"/>
        <item x="2544"/>
        <item x="1739"/>
        <item x="1503"/>
        <item x="1025"/>
        <item x="1215"/>
        <item x="69"/>
        <item x="1766"/>
        <item x="368"/>
        <item x="915"/>
        <item x="2583"/>
        <item x="2636"/>
        <item x="2557"/>
        <item x="249"/>
        <item x="1484"/>
        <item x="1151"/>
        <item x="2380"/>
        <item x="1001"/>
        <item x="2206"/>
        <item x="2174"/>
        <item x="2006"/>
        <item x="1514"/>
        <item x="1395"/>
        <item x="640"/>
        <item x="2204"/>
        <item x="581"/>
        <item x="2663"/>
        <item x="268"/>
        <item x="906"/>
        <item x="2070"/>
        <item x="2643"/>
        <item x="2182"/>
        <item x="637"/>
        <item x="937"/>
        <item x="993"/>
        <item x="586"/>
        <item x="2692"/>
        <item x="1555"/>
        <item x="994"/>
        <item x="1270"/>
        <item x="2369"/>
        <item x="418"/>
        <item x="1984"/>
        <item x="1852"/>
        <item x="1260"/>
        <item x="0"/>
        <item x="1220"/>
        <item x="405"/>
        <item x="1472"/>
        <item x="1803"/>
        <item x="1085"/>
        <item x="1057"/>
        <item x="1431"/>
        <item x="111"/>
        <item x="889"/>
        <item x="2173"/>
        <item x="2640"/>
        <item x="437"/>
        <item x="1563"/>
        <item x="2543"/>
        <item x="1665"/>
        <item x="2613"/>
        <item x="890"/>
        <item x="2389"/>
        <item x="1690"/>
        <item x="992"/>
        <item x="1375"/>
        <item x="1134"/>
        <item x="1621"/>
        <item x="1168"/>
        <item x="446"/>
        <item x="1987"/>
        <item x="2131"/>
        <item x="1682"/>
        <item x="2415"/>
        <item x="1832"/>
        <item x="2601"/>
        <item x="206"/>
        <item x="177"/>
        <item x="839"/>
        <item x="1250"/>
        <item x="2143"/>
        <item x="774"/>
        <item x="2345"/>
        <item x="505"/>
        <item x="1669"/>
        <item x="217"/>
        <item x="1580"/>
        <item x="2693"/>
        <item x="109"/>
        <item x="1894"/>
        <item x="1116"/>
        <item x="2236"/>
        <item x="781"/>
        <item x="198"/>
        <item x="1760"/>
        <item x="649"/>
        <item x="927"/>
        <item x="340"/>
        <item x="1587"/>
        <item x="1009"/>
        <item x="1206"/>
        <item x="1100"/>
        <item x="969"/>
        <item x="2043"/>
        <item x="1950"/>
        <item x="2545"/>
        <item x="2518"/>
        <item x="2456"/>
        <item x="1251"/>
        <item x="24"/>
        <item x="1133"/>
        <item x="2297"/>
        <item x="1137"/>
        <item x="2430"/>
        <item x="394"/>
        <item x="2214"/>
        <item x="1706"/>
        <item x="583"/>
        <item x="1122"/>
        <item x="199"/>
        <item x="538"/>
        <item x="1509"/>
        <item x="639"/>
        <item x="2437"/>
        <item x="402"/>
        <item x="1132"/>
        <item x="1274"/>
        <item x="1070"/>
        <item x="1483"/>
        <item x="1568"/>
        <item x="558"/>
        <item x="1809"/>
        <item x="2245"/>
        <item x="922"/>
        <item x="1394"/>
        <item x="2096"/>
        <item x="1152"/>
        <item x="1965"/>
        <item x="231"/>
        <item x="2137"/>
        <item x="1068"/>
        <item x="911"/>
        <item x="280"/>
        <item x="2335"/>
        <item x="2570"/>
        <item x="1612"/>
        <item x="1560"/>
        <item x="2492"/>
        <item x="353"/>
        <item x="1586"/>
        <item x="303"/>
        <item x="1921"/>
        <item x="439"/>
        <item x="409"/>
        <item x="555"/>
        <item x="985"/>
        <item x="2519"/>
        <item x="1675"/>
        <item x="188"/>
        <item x="2491"/>
        <item x="1524"/>
        <item x="1579"/>
        <item x="2263"/>
        <item x="1571"/>
        <item x="1342"/>
        <item x="1377"/>
        <item x="2524"/>
        <item x="1744"/>
        <item x="1008"/>
        <item x="2513"/>
        <item x="159"/>
        <item x="834"/>
        <item x="1276"/>
        <item x="2268"/>
        <item x="3"/>
        <item x="2508"/>
        <item x="697"/>
        <item x="1727"/>
        <item x="2146"/>
        <item x="1622"/>
        <item x="1048"/>
        <item x="767"/>
        <item x="71"/>
        <item x="1926"/>
        <item x="321"/>
        <item x="115"/>
        <item x="2319"/>
        <item x="2052"/>
        <item x="277"/>
        <item x="2610"/>
        <item x="1456"/>
        <item x="1010"/>
        <item x="2151"/>
        <item x="2648"/>
        <item x="1366"/>
        <item x="2622"/>
        <item x="2249"/>
        <item x="2634"/>
        <item x="1335"/>
        <item x="619"/>
        <item x="2365"/>
        <item x="1315"/>
        <item x="1351"/>
        <item x="1891"/>
        <item x="1319"/>
        <item x="1500"/>
        <item x="2118"/>
        <item x="2429"/>
        <item x="2240"/>
        <item x="1183"/>
        <item x="1126"/>
        <item x="2203"/>
        <item x="1405"/>
        <item x="940"/>
        <item x="2056"/>
        <item x="264"/>
        <item x="2371"/>
        <item x="423"/>
        <item x="367"/>
        <item x="1255"/>
        <item x="84"/>
        <item x="983"/>
        <item x="2195"/>
        <item x="803"/>
        <item x="868"/>
        <item x="1870"/>
        <item x="395"/>
        <item x="85"/>
        <item x="2337"/>
        <item x="414"/>
        <item x="765"/>
        <item x="1272"/>
        <item x="288"/>
        <item x="1671"/>
        <item x="2560"/>
        <item x="2368"/>
        <item x="1020"/>
        <item x="1241"/>
        <item x="2306"/>
        <item x="2631"/>
        <item x="2441"/>
        <item x="2585"/>
        <item x="544"/>
        <item x="192"/>
        <item x="1819"/>
        <item x="515"/>
        <item x="2493"/>
        <item x="1900"/>
        <item x="278"/>
        <item x="2580"/>
        <item x="1498"/>
        <item x="2406"/>
        <item x="2032"/>
        <item x="184"/>
        <item x="2076"/>
        <item x="1600"/>
        <item x="1954"/>
        <item x="2478"/>
        <item x="2605"/>
        <item x="240"/>
        <item x="919"/>
        <item x="1874"/>
        <item x="2546"/>
        <item x="1436"/>
        <item x="398"/>
        <item x="474"/>
        <item x="1445"/>
        <item x="2270"/>
        <item x="1294"/>
        <item x="2525"/>
        <item x="93"/>
        <item x="671"/>
        <item x="609"/>
        <item x="1275"/>
        <item x="1005"/>
        <item x="1792"/>
        <item x="1391"/>
        <item x="2555"/>
        <item x="1174"/>
        <item x="1704"/>
        <item x="797"/>
        <item x="2602"/>
        <item x="1732"/>
        <item x="2604"/>
        <item x="1021"/>
        <item x="1114"/>
        <item x="417"/>
        <item x="2053"/>
        <item x="1193"/>
        <item x="606"/>
        <item x="883"/>
        <item x="1845"/>
        <item x="757"/>
        <item x="2244"/>
        <item x="1143"/>
        <item x="753"/>
        <item x="1674"/>
        <item x="1288"/>
        <item x="2288"/>
        <item x="1559"/>
        <item x="1623"/>
        <item x="341"/>
        <item x="2696"/>
        <item x="2436"/>
        <item x="2612"/>
        <item x="1301"/>
        <item x="219"/>
        <item x="2651"/>
        <item x="887"/>
        <item x="1699"/>
        <item x="1816"/>
        <item x="1583"/>
        <item x="1735"/>
        <item x="2446"/>
        <item x="726"/>
        <item x="1293"/>
        <item x="1146"/>
        <item x="2596"/>
        <item x="1077"/>
        <item x="1194"/>
        <item x="2261"/>
        <item x="1305"/>
        <item x="1390"/>
        <item x="536"/>
        <item x="849"/>
        <item x="30"/>
        <item x="169"/>
        <item x="2344"/>
        <item x="468"/>
        <item x="1049"/>
        <item x="2109"/>
        <item x="2322"/>
        <item x="47"/>
        <item x="909"/>
        <item x="2391"/>
        <item x="162"/>
        <item x="2494"/>
        <item x="2222"/>
        <item x="1927"/>
        <item x="566"/>
        <item x="1885"/>
        <item x="2190"/>
        <item x="1362"/>
        <item x="1780"/>
        <item x="903"/>
        <item x="2498"/>
        <item x="996"/>
        <item x="1686"/>
        <item x="2020"/>
        <item x="1073"/>
        <item x="185"/>
        <item x="2315"/>
        <item x="91"/>
        <item x="2136"/>
        <item x="1253"/>
        <item x="2296"/>
        <item x="2624"/>
        <item x="209"/>
        <item x="351"/>
        <item x="1867"/>
        <item x="107"/>
        <item x="1422"/>
        <item x="2451"/>
        <item x="2050"/>
        <item x="1512"/>
        <item x="2497"/>
        <item x="2419"/>
        <item x="1529"/>
        <item x="769"/>
        <item x="2184"/>
        <item x="295"/>
        <item x="848"/>
        <item x="1308"/>
        <item x="2630"/>
        <item x="2309"/>
        <item x="611"/>
        <item x="2148"/>
        <item x="2434"/>
        <item x="846"/>
        <item x="2714"/>
        <item x="1830"/>
        <item x="2291"/>
        <item x="1197"/>
        <item x="20"/>
        <item x="1176"/>
        <item x="1854"/>
        <item x="181"/>
        <item x="2049"/>
        <item x="2074"/>
        <item x="1368"/>
        <item x="802"/>
        <item x="533"/>
        <item x="11"/>
        <item x="2305"/>
        <item x="1872"/>
        <item x="2092"/>
        <item x="1036"/>
        <item x="1773"/>
        <item x="590"/>
        <item x="128"/>
        <item x="1227"/>
        <item x="741"/>
        <item x="2018"/>
        <item x="2511"/>
        <item x="1403"/>
        <item x="2567"/>
        <item x="1467"/>
        <item x="2310"/>
        <item x="605"/>
        <item x="1236"/>
        <item x="2233"/>
        <item x="129"/>
        <item x="925"/>
        <item x="875"/>
        <item x="2537"/>
        <item x="2647"/>
        <item x="2362"/>
        <item x="2668"/>
        <item x="2655"/>
        <item x="1613"/>
        <item x="2009"/>
        <item x="1712"/>
        <item x="334"/>
        <item x="1588"/>
        <item x="2500"/>
        <item x="991"/>
        <item x="328"/>
        <item x="2372"/>
        <item x="307"/>
        <item x="214"/>
        <item x="799"/>
        <item x="733"/>
        <item x="1609"/>
        <item x="2490"/>
        <item x="1096"/>
        <item x="1790"/>
        <item x="1189"/>
        <item x="1657"/>
        <item x="975"/>
        <item x="2038"/>
        <item x="1680"/>
        <item x="560"/>
        <item x="892"/>
        <item x="2689"/>
        <item x="682"/>
        <item x="2176"/>
        <item x="828"/>
        <item x="2114"/>
        <item x="914"/>
        <item x="2238"/>
        <item x="2416"/>
        <item x="160"/>
        <item x="200"/>
        <item x="668"/>
        <item x="1417"/>
        <item x="1986"/>
        <item x="1828"/>
        <item x="1269"/>
        <item x="33"/>
        <item x="1838"/>
        <item x="1291"/>
        <item x="1873"/>
        <item x="223"/>
        <item x="995"/>
        <item x="298"/>
        <item x="1723"/>
        <item x="1793"/>
        <item x="2113"/>
        <item x="539"/>
        <item x="2383"/>
        <item x="1147"/>
        <item x="2683"/>
        <item x="518"/>
        <item x="1115"/>
        <item x="1427"/>
        <item x="1282"/>
        <item x="2512"/>
        <item x="2099"/>
        <item x="1912"/>
        <item x="1898"/>
        <item x="1098"/>
        <item x="490"/>
        <item x="498"/>
        <item x="598"/>
        <item x="2085"/>
        <item x="2343"/>
        <item x="241"/>
        <item x="194"/>
        <item x="888"/>
        <item x="2207"/>
        <item x="1160"/>
        <item x="2030"/>
        <item x="1880"/>
        <item x="75"/>
        <item x="296"/>
        <item x="344"/>
        <item x="2577"/>
        <item x="1195"/>
        <item x="1149"/>
        <item x="287"/>
        <item x="2699"/>
        <item x="64"/>
        <item x="306"/>
        <item x="420"/>
        <item x="1136"/>
        <item x="463"/>
        <item x="1558"/>
        <item x="391"/>
        <item x="165"/>
        <item x="1957"/>
        <item x="1376"/>
        <item x="2125"/>
        <item x="221"/>
        <item x="2088"/>
        <item x="1125"/>
        <item x="1336"/>
        <item x="1314"/>
        <item x="1507"/>
        <item x="1019"/>
        <item x="1461"/>
        <item x="2539"/>
        <item x="1097"/>
        <item x="1248"/>
        <item x="596"/>
        <item x="1802"/>
        <item x="1166"/>
        <item x="113"/>
        <item x="2104"/>
        <item x="1433"/>
        <item x="2656"/>
        <item x="1415"/>
        <item x="759"/>
        <item x="549"/>
        <item x="2229"/>
        <item x="1569"/>
        <item x="2048"/>
        <item x="389"/>
        <item x="327"/>
        <item x="2080"/>
        <item x="1031"/>
        <item x="1856"/>
        <item x="703"/>
        <item x="1902"/>
        <item x="844"/>
        <item x="1188"/>
        <item x="1501"/>
        <item x="2103"/>
        <item x="196"/>
        <item x="2654"/>
        <item x="616"/>
        <item x="2284"/>
        <item x="739"/>
        <item x="970"/>
        <item x="1223"/>
        <item x="2385"/>
        <item x="312"/>
        <item x="1521"/>
        <item x="1221"/>
        <item x="250"/>
        <item x="466"/>
        <item x="1683"/>
        <item x="1462"/>
        <item x="2072"/>
        <item x="1566"/>
        <item x="2002"/>
        <item x="112"/>
        <item x="1059"/>
        <item x="1746"/>
        <item x="2033"/>
        <item x="285"/>
        <item x="330"/>
        <item x="1637"/>
        <item x="2403"/>
        <item x="1962"/>
        <item x="2609"/>
        <item x="519"/>
        <item x="1321"/>
        <item x="1888"/>
        <item x="229"/>
        <item x="1413"/>
        <item x="66"/>
        <item x="2712"/>
        <item x="1866"/>
        <item x="146"/>
        <item x="352"/>
        <item x="1530"/>
        <item x="1562"/>
        <item x="2317"/>
        <item x="1423"/>
        <item x="171"/>
        <item x="1466"/>
        <item x="118"/>
        <item x="869"/>
        <item x="936"/>
        <item x="898"/>
        <item x="2108"/>
        <item x="2129"/>
        <item x="1062"/>
        <item x="1886"/>
        <item x="211"/>
        <item x="345"/>
        <item x="1917"/>
        <item x="2530"/>
        <item x="1304"/>
        <item x="593"/>
        <item x="1968"/>
        <item x="2669"/>
        <item x="243"/>
        <item x="1222"/>
        <item x="167"/>
        <item x="18"/>
        <item x="723"/>
        <item x="5"/>
        <item x="412"/>
        <item x="2321"/>
        <item x="1948"/>
        <item x="1884"/>
        <item x="2160"/>
        <item x="2346"/>
        <item x="2615"/>
        <item x="2246"/>
        <item x="506"/>
        <item x="2294"/>
        <item x="1526"/>
        <item x="1367"/>
        <item x="1635"/>
        <item x="1283"/>
        <item x="1271"/>
        <item x="2067"/>
        <item x="895"/>
        <item x="127"/>
        <item x="2100"/>
        <item x="1919"/>
        <item x="1156"/>
        <item x="2611"/>
        <item x="2608"/>
        <item x="218"/>
        <item x="2377"/>
        <item x="1876"/>
        <item x="1915"/>
        <item x="1922"/>
        <item x="2051"/>
        <item x="257"/>
        <item x="1799"/>
        <item x="1103"/>
        <item x="207"/>
        <item x="483"/>
        <item x="755"/>
        <item x="923"/>
        <item x="2442"/>
        <item x="565"/>
        <item x="1825"/>
        <item x="1448"/>
        <item x="631"/>
        <item x="2325"/>
        <item x="2334"/>
        <item x="2105"/>
        <item x="1101"/>
        <item x="2110"/>
        <item x="2005"/>
        <item x="2432"/>
        <item x="62"/>
        <item x="1053"/>
        <item x="2065"/>
        <item x="1074"/>
        <item x="1930"/>
        <item x="1638"/>
        <item x="954"/>
        <item x="270"/>
        <item x="2224"/>
        <item x="1710"/>
        <item x="1158"/>
        <item x="203"/>
        <item x="1067"/>
        <item x="220"/>
        <item x="276"/>
        <item x="2474"/>
        <item x="629"/>
        <item x="897"/>
        <item x="2242"/>
        <item x="1981"/>
        <item x="45"/>
        <item x="1633"/>
        <item x="2175"/>
        <item x="1247"/>
        <item x="1518"/>
        <item x="1091"/>
        <item x="1307"/>
        <item x="2447"/>
        <item x="910"/>
        <item x="509"/>
        <item x="2482"/>
        <item x="1770"/>
        <item x="1473"/>
        <item x="2547"/>
        <item x="614"/>
        <item x="2589"/>
        <item x="2121"/>
        <item x="548"/>
        <item x="2355"/>
        <item x="284"/>
        <item x="530"/>
        <item x="101"/>
        <item x="427"/>
        <item x="236"/>
        <item x="2347"/>
        <item x="2193"/>
        <item x="807"/>
        <item x="1787"/>
        <item x="1667"/>
        <item x="965"/>
        <item x="2586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1"/>
        <item x="1054"/>
        <item x="2370"/>
        <item x="316"/>
        <item x="1533"/>
        <item x="2170"/>
        <item x="292"/>
        <item x="1239"/>
        <item x="1783"/>
        <item x="1974"/>
        <item x="1358"/>
        <item x="930"/>
        <item x="2064"/>
        <item x="2458"/>
        <item x="329"/>
        <item x="320"/>
        <item x="1231"/>
        <item x="1980"/>
        <item x="87"/>
        <item x="610"/>
        <item x="921"/>
        <item x="1034"/>
        <item x="269"/>
        <item x="1273"/>
        <item x="1252"/>
        <item x="1707"/>
        <item x="2431"/>
        <item x="2000"/>
        <item x="201"/>
        <item x="332"/>
        <item x="2262"/>
        <item x="41"/>
        <item x="263"/>
        <item x="867"/>
        <item x="2573"/>
        <item x="2679"/>
        <item x="461"/>
        <item x="760"/>
        <item x="245"/>
        <item x="2255"/>
        <item x="1522"/>
        <item x="2210"/>
        <item x="260"/>
        <item x="124"/>
        <item x="1345"/>
        <item x="2572"/>
        <item x="2603"/>
        <item x="2718"/>
        <item x="2464"/>
        <item x="1574"/>
        <item x="997"/>
        <item x="1840"/>
        <item x="1662"/>
        <item x="2627"/>
        <item x="1634"/>
        <item x="2633"/>
        <item x="482"/>
        <item x="1648"/>
        <item x="1139"/>
        <item x="1693"/>
        <item x="256"/>
        <item x="1660"/>
        <item x="1110"/>
        <item x="189"/>
        <item x="2079"/>
        <item x="1348"/>
        <item x="149"/>
        <item x="771"/>
        <item x="2318"/>
        <item x="724"/>
        <item x="1235"/>
        <item x="1438"/>
        <item x="2045"/>
        <item x="183"/>
        <item x="1033"/>
        <item x="2313"/>
        <item x="1677"/>
        <item x="659"/>
        <item x="274"/>
        <item x="488"/>
        <item x="213"/>
        <item x="1673"/>
        <item x="2320"/>
        <item x="2062"/>
        <item x="633"/>
        <item x="13"/>
        <item x="300"/>
        <item x="1262"/>
        <item x="1797"/>
        <item x="357"/>
        <item x="2059"/>
        <item x="2358"/>
        <item x="694"/>
        <item x="2167"/>
        <item x="1075"/>
        <item x="258"/>
        <item x="1508"/>
        <item x="2465"/>
        <item x="816"/>
        <item x="385"/>
        <item x="2527"/>
        <item x="734"/>
        <item x="413"/>
        <item x="2593"/>
        <item x="873"/>
        <item x="106"/>
        <item x="465"/>
        <item x="1086"/>
        <item x="324"/>
        <item x="2342"/>
        <item x="1142"/>
        <item x="2027"/>
        <item x="1716"/>
        <item x="599"/>
        <item x="842"/>
        <item x="1875"/>
        <item x="1979"/>
        <item x="787"/>
        <item x="708"/>
        <item x="382"/>
        <item x="1163"/>
        <item x="625"/>
        <item x="793"/>
        <item x="2316"/>
        <item x="2420"/>
        <item x="2578"/>
        <item x="262"/>
        <item x="1477"/>
        <item x="1204"/>
        <item x="2614"/>
        <item x="2526"/>
        <item x="2061"/>
        <item x="1502"/>
        <item x="1373"/>
        <item x="2364"/>
        <item x="230"/>
        <item x="319"/>
        <item x="1829"/>
        <item x="1035"/>
        <item x="1702"/>
        <item x="1211"/>
        <item x="534"/>
        <item x="1659"/>
        <item x="2231"/>
        <item x="175"/>
        <item x="2252"/>
        <item x="876"/>
        <item x="67"/>
        <item x="1493"/>
        <item x="962"/>
        <item x="1903"/>
        <item x="2308"/>
        <item x="467"/>
        <item x="2081"/>
        <item x="738"/>
        <item x="318"/>
        <item x="1531"/>
        <item x="1148"/>
        <item x="43"/>
        <item x="1350"/>
        <item x="42"/>
        <item x="1895"/>
        <item x="1396"/>
        <item x="2123"/>
        <item x="168"/>
        <item x="528"/>
        <item x="286"/>
        <item x="182"/>
        <item x="424"/>
        <item x="102"/>
        <item x="2353"/>
        <item x="891"/>
        <item x="51"/>
        <item x="1207"/>
        <item x="1450"/>
        <item x="1449"/>
        <item x="1173"/>
        <item x="838"/>
        <item x="2073"/>
        <item x="142"/>
        <item x="2001"/>
        <item x="2460"/>
        <item x="2237"/>
        <item x="1303"/>
        <item x="517"/>
        <item x="525"/>
        <item x="2314"/>
        <item x="283"/>
        <item x="176"/>
        <item x="2641"/>
        <item x="2095"/>
        <item x="526"/>
        <item x="1842"/>
        <item x="522"/>
        <item x="2591"/>
        <item x="1277"/>
        <item x="1481"/>
        <item x="202"/>
        <item x="850"/>
        <item x="228"/>
        <item x="2558"/>
        <item x="455"/>
        <item x="1966"/>
        <item x="795"/>
        <item x="1217"/>
        <item x="92"/>
        <item x="2477"/>
        <item x="486"/>
        <item x="89"/>
        <item x="1705"/>
        <item x="860"/>
        <item x="2054"/>
        <item x="524"/>
        <item x="178"/>
        <item x="2414"/>
        <item x="2278"/>
        <item x="2269"/>
        <item x="2153"/>
        <item x="2418"/>
        <item x="293"/>
        <item x="349"/>
        <item x="1991"/>
        <item x="477"/>
        <item x="1918"/>
        <item x="1745"/>
        <item x="1953"/>
        <item x="1896"/>
        <item x="2710"/>
        <item x="421"/>
        <item x="2505"/>
        <item x="40"/>
        <item x="2035"/>
        <item x="624"/>
        <item x="1398"/>
        <item x="563"/>
        <item x="1384"/>
        <item x="2517"/>
        <item x="932"/>
        <item x="2209"/>
        <item x="944"/>
        <item x="920"/>
        <item x="2659"/>
        <item x="1421"/>
        <item x="1893"/>
        <item x="2112"/>
        <item x="55"/>
        <item x="422"/>
        <item x="1757"/>
        <item x="947"/>
        <item x="2264"/>
        <item x="289"/>
        <item x="1349"/>
        <item x="2138"/>
        <item x="840"/>
        <item x="1733"/>
        <item x="1084"/>
        <item x="2227"/>
        <item x="1295"/>
        <item x="2075"/>
        <item x="1754"/>
        <item x="1118"/>
        <item x="2186"/>
        <item x="1408"/>
        <item x="65"/>
        <item x="1108"/>
        <item x="1905"/>
        <item x="1177"/>
        <item x="592"/>
        <item x="2574"/>
        <item x="342"/>
        <item x="504"/>
        <item x="1878"/>
        <item x="44"/>
        <item x="1088"/>
        <item x="1264"/>
        <item x="1312"/>
        <item x="2379"/>
        <item x="574"/>
        <item x="2265"/>
        <item x="472"/>
        <item x="747"/>
        <item x="259"/>
        <item x="436"/>
        <item x="1791"/>
        <item x="1619"/>
        <item x="938"/>
        <item x="1093"/>
        <item x="2428"/>
        <item x="397"/>
        <item x="1317"/>
        <item x="709"/>
        <item x="1399"/>
        <item x="2481"/>
        <item x="2311"/>
        <item x="1858"/>
        <item x="1788"/>
        <item x="2673"/>
        <item x="58"/>
        <item x="2445"/>
        <item x="1216"/>
        <item x="1124"/>
        <item x="49"/>
        <item x="862"/>
        <item x="1474"/>
        <item x="1932"/>
        <item x="252"/>
        <item x="2185"/>
        <item x="2159"/>
        <item x="301"/>
        <item x="2638"/>
        <item x="299"/>
        <item x="2566"/>
        <item x="336"/>
        <item x="2145"/>
        <item x="908"/>
        <item x="1624"/>
        <item x="2279"/>
        <item x="557"/>
        <item x="886"/>
        <item x="2218"/>
        <item x="238"/>
        <item x="443"/>
        <item x="2300"/>
        <item x="2666"/>
        <item x="1818"/>
        <item x="2503"/>
        <item x="2382"/>
        <item x="1451"/>
        <item x="543"/>
        <item x="489"/>
        <item x="674"/>
        <item x="1460"/>
        <item x="1641"/>
        <item x="326"/>
        <item x="117"/>
        <item x="1715"/>
        <item x="261"/>
        <item x="2542"/>
        <item x="2618"/>
        <item x="2298"/>
        <item x="2396"/>
        <item x="279"/>
        <item x="2090"/>
        <item x="273"/>
        <item x="2086"/>
        <item x="6"/>
        <item x="265"/>
        <item x="2323"/>
        <item x="2694"/>
        <item x="1437"/>
        <item x="14"/>
        <item x="675"/>
        <item x="2514"/>
        <item x="1440"/>
        <item x="1646"/>
        <item x="2408"/>
        <item x="870"/>
        <item x="630"/>
        <item x="27"/>
        <item x="1575"/>
        <item x="1738"/>
        <item x="1909"/>
        <item x="1051"/>
        <item x="1794"/>
        <item x="411"/>
        <item x="2258"/>
        <item x="450"/>
        <item x="507"/>
        <item x="39"/>
        <item x="1080"/>
        <item x="471"/>
        <item x="1955"/>
        <item x="2487"/>
        <item x="942"/>
        <item x="2299"/>
        <item x="1372"/>
        <item x="1463"/>
        <item x="743"/>
        <item x="2071"/>
        <item x="721"/>
        <item x="1479"/>
        <item x="234"/>
        <item x="1112"/>
        <item x="2060"/>
        <item x="698"/>
        <item x="494"/>
        <item x="2563"/>
        <item x="267"/>
        <item x="1102"/>
        <item x="1172"/>
        <item x="1836"/>
        <item x="331"/>
        <item x="964"/>
        <item x="2083"/>
        <item x="972"/>
        <item x="701"/>
        <item x="10"/>
        <item x="597"/>
        <item x="1082"/>
        <item x="1202"/>
        <item x="2367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5"/>
        <item x="589"/>
        <item x="2094"/>
        <item x="2029"/>
        <item x="2078"/>
        <item x="951"/>
        <item x="2702"/>
        <item x="1907"/>
        <item x="1138"/>
        <item x="170"/>
        <item x="719"/>
        <item x="2098"/>
        <item x="2413"/>
        <item x="1610"/>
        <item x="1457"/>
        <item x="1911"/>
        <item x="1806"/>
        <item x="856"/>
        <item x="2695"/>
        <item x="2599"/>
        <item x="2607"/>
        <item x="1892"/>
        <item x="116"/>
        <item x="955"/>
        <item x="2215"/>
        <item x="1724"/>
        <item x="864"/>
        <item x="1159"/>
        <item x="1228"/>
        <item x="939"/>
        <item x="978"/>
        <item x="1934"/>
        <item x="556"/>
        <item x="28"/>
        <item x="281"/>
        <item x="1798"/>
        <item x="1087"/>
        <item x="369"/>
        <item x="1249"/>
        <item x="1920"/>
        <item x="1199"/>
        <item x="731"/>
        <item x="16"/>
        <item x="2592"/>
        <item x="1150"/>
        <item x="1432"/>
        <item x="2282"/>
        <item x="2617"/>
        <item x="473"/>
        <item x="1883"/>
        <item x="871"/>
        <item x="752"/>
        <item x="628"/>
        <item x="2025"/>
        <item x="2486"/>
        <item x="1378"/>
        <item x="968"/>
        <item x="2338"/>
        <item x="2516"/>
        <item x="2117"/>
        <item x="2239"/>
        <item x="1786"/>
        <item x="510"/>
        <item x="1810"/>
        <item x="2312"/>
        <item x="2077"/>
        <item x="2635"/>
        <item x="602"/>
        <item x="495"/>
        <item x="2704"/>
        <item x="2466"/>
        <item x="1104"/>
        <item x="154"/>
        <item x="1397"/>
        <item x="338"/>
        <item x="1297"/>
        <item x="704"/>
        <item x="1400"/>
        <item x="2226"/>
        <item x="348"/>
        <item x="2013"/>
        <item x="855"/>
        <item x="950"/>
        <item x="2348"/>
        <item x="2326"/>
        <item x="1784"/>
        <item x="1"/>
        <item x="172"/>
        <item x="2384"/>
        <item x="105"/>
        <item x="2554"/>
        <item x="1407"/>
        <item x="552"/>
        <item x="1513"/>
        <item x="272"/>
        <item x="1645"/>
        <item x="1381"/>
        <item x="2649"/>
        <item x="913"/>
        <item x="686"/>
        <item x="1743"/>
        <item x="487"/>
        <item x="4"/>
        <item x="907"/>
        <item x="2102"/>
        <item x="756"/>
        <item x="100"/>
        <item x="1435"/>
        <item x="297"/>
        <item x="2221"/>
        <item x="36"/>
        <item x="54"/>
        <item x="1425"/>
        <item x="46"/>
        <item x="527"/>
        <item x="1339"/>
        <item x="1016"/>
        <item x="532"/>
        <item x="2363"/>
        <item x="2623"/>
        <item x="21"/>
        <item x="438"/>
        <item x="2551"/>
        <item x="2041"/>
        <item x="2178"/>
        <item x="255"/>
        <item x="235"/>
        <item x="943"/>
        <item x="2042"/>
        <item x="999"/>
        <item x="1488"/>
        <item x="2588"/>
        <item x="2037"/>
        <item x="355"/>
        <item x="1823"/>
        <item x="2531"/>
        <item x="2267"/>
        <item x="2356"/>
        <item x="271"/>
        <item x="2021"/>
        <item x="2285"/>
        <item x="2256"/>
        <item x="1491"/>
        <item x="1844"/>
        <item x="1608"/>
        <item x="861"/>
        <item x="1224"/>
        <item x="2289"/>
        <item x="858"/>
        <item x="1696"/>
        <item x="1285"/>
        <item x="748"/>
        <item x="2590"/>
        <item x="540"/>
        <item x="195"/>
        <item x="1347"/>
        <item x="749"/>
        <item x="1214"/>
        <item x="356"/>
        <item x="1908"/>
        <item x="2682"/>
        <item x="1419"/>
        <item x="1697"/>
        <item x="157"/>
        <item x="1444"/>
        <item x="57"/>
        <item x="1089"/>
        <item x="2709"/>
        <item x="1443"/>
        <item x="1446"/>
        <item x="52"/>
        <item x="1864"/>
        <item x="620"/>
        <item x="1714"/>
        <item x="337"/>
        <item x="1041"/>
        <item x="1489"/>
        <item x="2438"/>
        <item x="1465"/>
        <item x="237"/>
        <item x="976"/>
        <item x="1386"/>
        <item x="2026"/>
        <item x="685"/>
        <item x="2082"/>
        <item x="2093"/>
        <item x="857"/>
        <item x="553"/>
        <item x="2528"/>
        <item x="2147"/>
        <item x="481"/>
        <item x="304"/>
        <item x="2089"/>
        <item x="1486"/>
        <item x="2157"/>
        <item x="1410"/>
        <item x="912"/>
        <item x="294"/>
        <item x="1406"/>
        <item x="2672"/>
        <item x="404"/>
        <item x="2165"/>
        <item x="2243"/>
        <item x="429"/>
        <item x="1198"/>
        <item x="818"/>
        <item x="224"/>
        <item x="2028"/>
        <item x="2216"/>
        <item x="1487"/>
        <item x="2115"/>
        <item x="1925"/>
        <item x="2211"/>
        <item x="1454"/>
        <item x="1201"/>
        <item x="2055"/>
        <item x="1795"/>
        <item x="1881"/>
        <item x="2595"/>
        <item x="796"/>
        <item x="1839"/>
        <item x="1741"/>
        <item x="1404"/>
        <item x="2150"/>
        <item x="1983"/>
        <item x="80"/>
        <item x="1468"/>
        <item x="1401"/>
        <item x="1412"/>
        <item x="1452"/>
        <item x="1595"/>
        <item x="2200"/>
        <item x="305"/>
        <item x="523"/>
        <item x="8"/>
        <item x="744"/>
        <item x="460"/>
        <item x="2302"/>
        <item x="2373"/>
        <item x="852"/>
        <item x="462"/>
        <item x="728"/>
        <item x="2328"/>
        <item x="607"/>
        <item x="1826"/>
        <item x="1731"/>
        <item x="1494"/>
        <item x="2439"/>
        <item x="1871"/>
        <item x="966"/>
        <item x="2575"/>
        <item x="126"/>
        <item x="174"/>
        <item x="2658"/>
        <item x="32"/>
        <item x="61"/>
        <item x="1490"/>
        <item x="1470"/>
        <item x="425"/>
        <item x="2036"/>
        <item x="1424"/>
        <item x="173"/>
        <item x="831"/>
        <item x="1928"/>
        <item x="1717"/>
        <item x="514"/>
        <item x="990"/>
        <item x="1485"/>
        <item x="660"/>
        <item x="302"/>
        <item x="2197"/>
        <item x="2397"/>
        <item x="829"/>
        <item x="1226"/>
        <item x="710"/>
        <item x="1709"/>
        <item x="946"/>
        <item x="2066"/>
        <item x="1554"/>
        <item x="155"/>
        <item x="1882"/>
        <item x="86"/>
        <item x="967"/>
        <item x="2007"/>
        <item x="971"/>
        <item x="2717"/>
        <item x="1429"/>
        <item x="1441"/>
        <item x="764"/>
        <item x="449"/>
        <item x="370"/>
        <item x="432"/>
        <item x="513"/>
        <item x="1426"/>
        <item x="792"/>
        <item x="1233"/>
        <item x="2133"/>
        <item x="1333"/>
        <item x="1292"/>
        <item x="2135"/>
        <item x="2339"/>
        <item x="1430"/>
        <item x="740"/>
        <item x="1631"/>
        <item x="2166"/>
        <item x="1128"/>
        <item x="1458"/>
        <item x="137"/>
        <item x="2163"/>
        <item x="1931"/>
        <item x="1416"/>
        <item x="1442"/>
        <item x="1230"/>
        <item x="1389"/>
        <item x="2015"/>
        <item x="569"/>
        <item x="1936"/>
        <item x="863"/>
        <item x="130"/>
        <item x="1730"/>
        <item x="1119"/>
        <item x="1924"/>
        <item x="1379"/>
        <item x="1210"/>
        <item x="1527"/>
        <item x="521"/>
        <item x="1495"/>
        <item x="1897"/>
        <item x="2521"/>
        <item x="1161"/>
        <item x="1480"/>
        <item x="1388"/>
        <item x="190"/>
        <item x="512"/>
        <item x="1453"/>
        <item x="1772"/>
        <item x="952"/>
        <item x="59"/>
        <item x="833"/>
        <item x="1040"/>
        <item x="309"/>
        <item x="339"/>
        <item x="2407"/>
        <item x="408"/>
        <item x="1037"/>
        <item x="2154"/>
        <item x="499"/>
        <item x="727"/>
        <item x="2713"/>
        <item x="948"/>
        <item x="1387"/>
        <item x="1929"/>
        <item x="1081"/>
        <item x="956"/>
        <item x="2330"/>
        <item x="1906"/>
        <item x="750"/>
        <item x="416"/>
        <item x="2642"/>
        <item x="2697"/>
        <item x="2139"/>
        <item x="718"/>
        <item x="746"/>
        <item x="1411"/>
        <item x="754"/>
        <item x="497"/>
        <item x="478"/>
        <item x="1393"/>
        <item x="2124"/>
        <item x="1353"/>
        <item x="147"/>
        <item x="745"/>
        <item t="default"/>
      </items>
    </pivotField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compact="0" sortType="ascending" maxSubtotal="1" minSubtotal="1" numFmtId="180" showAll="0" includeNewItemsInFilter="1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1"/>
        <item x="2"/>
        <item x="3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max"/>
        <item t="min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multipleItemSelectionAllowed="1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4"/>
    </i>
    <i>
      <x v="1157"/>
    </i>
    <i>
      <x v="1159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3"/>
    </i>
    <i>
      <x v="1175"/>
    </i>
    <i>
      <x v="1177"/>
    </i>
    <i>
      <x v="1178"/>
    </i>
    <i>
      <x v="1179"/>
    </i>
    <i>
      <x v="1183"/>
    </i>
    <i>
      <x v="1186"/>
    </i>
    <i>
      <x v="1187"/>
    </i>
    <i>
      <x v="1190"/>
    </i>
    <i>
      <x v="1191"/>
    </i>
    <i>
      <x v="1198"/>
    </i>
    <i>
      <x v="1200"/>
    </i>
    <i>
      <x v="1201"/>
    </i>
    <i>
      <x v="1202"/>
    </i>
    <i>
      <x v="1204"/>
    </i>
    <i>
      <x v="1206"/>
    </i>
    <i>
      <x v="1207"/>
    </i>
    <i>
      <x v="1213"/>
    </i>
    <i>
      <x v="1218"/>
    </i>
    <i>
      <x v="1219"/>
    </i>
    <i>
      <x v="1224"/>
    </i>
    <i>
      <x v="1235"/>
    </i>
    <i>
      <x v="1237"/>
    </i>
    <i>
      <x v="1239"/>
    </i>
    <i>
      <x v="1242"/>
    </i>
    <i>
      <x v="1245"/>
    </i>
    <i>
      <x v="1246"/>
    </i>
    <i>
      <x v="1248"/>
    </i>
    <i>
      <x v="1250"/>
    </i>
    <i>
      <x v="1251"/>
    </i>
    <i>
      <x v="1254"/>
    </i>
    <i>
      <x v="1255"/>
    </i>
    <i>
      <x v="1257"/>
    </i>
    <i>
      <x v="1259"/>
    </i>
    <i>
      <x v="1260"/>
    </i>
    <i>
      <x v="1264"/>
    </i>
    <i>
      <x v="1268"/>
    </i>
    <i>
      <x v="1272"/>
    </i>
    <i>
      <x v="1273"/>
    </i>
    <i>
      <x v="1274"/>
    </i>
    <i>
      <x v="1275"/>
    </i>
    <i>
      <x v="1278"/>
    </i>
    <i>
      <x v="1280"/>
    </i>
    <i>
      <x v="1282"/>
    </i>
    <i>
      <x v="1283"/>
    </i>
    <i>
      <x v="1284"/>
    </i>
    <i>
      <x v="1285"/>
    </i>
    <i>
      <x v="1287"/>
    </i>
    <i>
      <x v="1288"/>
    </i>
    <i>
      <x v="1290"/>
    </i>
    <i>
      <x v="1292"/>
    </i>
    <i>
      <x v="1295"/>
    </i>
    <i>
      <x v="1296"/>
    </i>
    <i>
      <x v="1298"/>
    </i>
    <i>
      <x v="1300"/>
    </i>
    <i>
      <x v="1305"/>
    </i>
    <i>
      <x v="1306"/>
    </i>
    <i>
      <x v="1307"/>
    </i>
    <i>
      <x v="1311"/>
    </i>
    <i>
      <x v="1312"/>
    </i>
    <i>
      <x v="1313"/>
    </i>
    <i>
      <x v="1314"/>
    </i>
    <i>
      <x v="1319"/>
    </i>
    <i>
      <x v="1320"/>
    </i>
    <i>
      <x v="1321"/>
    </i>
    <i>
      <x v="1322"/>
    </i>
    <i>
      <x v="1323"/>
    </i>
    <i>
      <x v="1324"/>
    </i>
    <i>
      <x v="1326"/>
    </i>
    <i>
      <x v="1329"/>
    </i>
    <i>
      <x v="1330"/>
    </i>
    <i>
      <x v="1333"/>
    </i>
    <i>
      <x v="1338"/>
    </i>
    <i>
      <x v="1339"/>
    </i>
    <i>
      <x v="1340"/>
    </i>
    <i>
      <x v="1341"/>
    </i>
    <i>
      <x v="1342"/>
    </i>
    <i>
      <x v="1343"/>
    </i>
    <i>
      <x v="1346"/>
    </i>
    <i>
      <x v="1347"/>
    </i>
    <i>
      <x v="1351"/>
    </i>
    <i>
      <x v="1352"/>
    </i>
    <i>
      <x v="1353"/>
    </i>
    <i>
      <x v="1354"/>
    </i>
    <i>
      <x v="1358"/>
    </i>
    <i>
      <x v="1361"/>
    </i>
    <i>
      <x v="1363"/>
    </i>
    <i>
      <x v="1364"/>
    </i>
    <i>
      <x v="1368"/>
    </i>
    <i>
      <x v="1372"/>
    </i>
    <i>
      <x v="1373"/>
    </i>
    <i>
      <x v="1374"/>
    </i>
    <i>
      <x v="1376"/>
    </i>
    <i>
      <x v="1382"/>
    </i>
    <i>
      <x v="1383"/>
    </i>
    <i>
      <x v="1384"/>
    </i>
    <i>
      <x v="1385"/>
    </i>
    <i>
      <x v="1388"/>
    </i>
    <i>
      <x v="1389"/>
    </i>
    <i>
      <x v="1390"/>
    </i>
    <i>
      <x v="1392"/>
    </i>
    <i>
      <x v="1393"/>
    </i>
    <i>
      <x v="1394"/>
    </i>
    <i>
      <x v="1396"/>
    </i>
    <i>
      <x v="1397"/>
    </i>
    <i>
      <x v="1398"/>
    </i>
    <i>
      <x v="1401"/>
    </i>
    <i>
      <x v="1402"/>
    </i>
    <i>
      <x v="1403"/>
    </i>
    <i>
      <x v="1404"/>
    </i>
    <i>
      <x v="1406"/>
    </i>
    <i>
      <x v="1407"/>
    </i>
    <i>
      <x v="1409"/>
    </i>
    <i>
      <x v="1410"/>
    </i>
    <i>
      <x v="1411"/>
    </i>
    <i>
      <x v="1417"/>
    </i>
    <i>
      <x v="1419"/>
    </i>
    <i>
      <x v="1420"/>
    </i>
    <i>
      <x v="1421"/>
    </i>
    <i>
      <x v="1424"/>
    </i>
    <i>
      <x v="1427"/>
    </i>
    <i>
      <x v="1432"/>
    </i>
    <i>
      <x v="1433"/>
    </i>
    <i>
      <x v="1434"/>
    </i>
    <i>
      <x v="1436"/>
    </i>
    <i>
      <x v="1438"/>
    </i>
    <i>
      <x v="1439"/>
    </i>
    <i>
      <x v="1442"/>
    </i>
    <i>
      <x v="1444"/>
    </i>
    <i>
      <x v="1445"/>
    </i>
    <i>
      <x v="1449"/>
    </i>
    <i>
      <x v="1451"/>
    </i>
    <i>
      <x v="1455"/>
    </i>
    <i>
      <x v="1456"/>
    </i>
    <i>
      <x v="1458"/>
    </i>
    <i>
      <x v="1461"/>
    </i>
    <i>
      <x v="1466"/>
    </i>
    <i>
      <x v="1468"/>
    </i>
    <i>
      <x v="1472"/>
    </i>
    <i>
      <x v="1476"/>
    </i>
    <i>
      <x v="1480"/>
    </i>
    <i>
      <x v="1481"/>
    </i>
    <i>
      <x v="1488"/>
    </i>
    <i>
      <x v="1489"/>
    </i>
    <i>
      <x v="1490"/>
    </i>
    <i>
      <x v="1493"/>
    </i>
    <i>
      <x v="1494"/>
    </i>
    <i>
      <x v="1496"/>
    </i>
    <i>
      <x v="1498"/>
    </i>
    <i>
      <x v="1502"/>
    </i>
    <i>
      <x v="1504"/>
    </i>
    <i>
      <x v="1507"/>
    </i>
    <i>
      <x v="1508"/>
    </i>
    <i>
      <x v="1509"/>
    </i>
    <i>
      <x v="1511"/>
    </i>
    <i>
      <x v="1512"/>
    </i>
    <i>
      <x v="1513"/>
    </i>
    <i>
      <x v="1515"/>
    </i>
    <i>
      <x v="1516"/>
    </i>
    <i>
      <x v="1519"/>
    </i>
    <i>
      <x v="1524"/>
    </i>
    <i>
      <x v="1529"/>
    </i>
    <i>
      <x v="1534"/>
    </i>
    <i>
      <x v="1536"/>
    </i>
    <i>
      <x v="1540"/>
    </i>
    <i>
      <x v="1541"/>
    </i>
    <i>
      <x v="1542"/>
    </i>
    <i>
      <x v="1544"/>
    </i>
    <i>
      <x v="1545"/>
    </i>
    <i>
      <x v="1546"/>
    </i>
    <i>
      <x v="1550"/>
    </i>
    <i>
      <x v="1553"/>
    </i>
    <i>
      <x v="1556"/>
    </i>
    <i>
      <x v="1557"/>
    </i>
    <i>
      <x v="1561"/>
    </i>
    <i>
      <x v="1567"/>
    </i>
    <i>
      <x v="1575"/>
    </i>
    <i>
      <x v="1576"/>
    </i>
    <i>
      <x v="1581"/>
    </i>
    <i>
      <x v="1583"/>
    </i>
    <i>
      <x v="1584"/>
    </i>
    <i>
      <x v="1585"/>
    </i>
    <i>
      <x v="1586"/>
    </i>
    <i>
      <x v="1588"/>
    </i>
    <i>
      <x v="1590"/>
    </i>
    <i>
      <x v="1594"/>
    </i>
    <i>
      <x v="1596"/>
    </i>
    <i>
      <x v="1597"/>
    </i>
    <i>
      <x v="1600"/>
    </i>
    <i>
      <x v="1604"/>
    </i>
    <i>
      <x v="1606"/>
    </i>
    <i>
      <x v="1613"/>
    </i>
    <i>
      <x v="1616"/>
    </i>
    <i>
      <x v="1619"/>
    </i>
    <i>
      <x v="1623"/>
    </i>
    <i>
      <x v="1625"/>
    </i>
    <i>
      <x v="1627"/>
    </i>
    <i>
      <x v="1629"/>
    </i>
    <i>
      <x v="1630"/>
    </i>
    <i>
      <x v="1632"/>
    </i>
    <i>
      <x v="1640"/>
    </i>
    <i>
      <x v="1641"/>
    </i>
    <i>
      <x v="1642"/>
    </i>
    <i>
      <x v="1644"/>
    </i>
    <i>
      <x v="1645"/>
    </i>
    <i>
      <x v="1649"/>
    </i>
    <i>
      <x v="1657"/>
    </i>
    <i>
      <x v="1658"/>
    </i>
    <i>
      <x v="1662"/>
    </i>
    <i>
      <x v="1666"/>
    </i>
    <i>
      <x v="1676"/>
    </i>
    <i>
      <x v="1677"/>
    </i>
    <i>
      <x v="1679"/>
    </i>
    <i>
      <x v="1685"/>
    </i>
    <i>
      <x v="1688"/>
    </i>
    <i>
      <x v="1689"/>
    </i>
    <i>
      <x v="1692"/>
    </i>
    <i>
      <x v="1694"/>
    </i>
    <i>
      <x v="1698"/>
    </i>
    <i>
      <x v="1704"/>
    </i>
    <i>
      <x v="1705"/>
    </i>
    <i>
      <x v="1707"/>
    </i>
    <i>
      <x v="1709"/>
    </i>
    <i>
      <x v="1712"/>
    </i>
    <i>
      <x v="1713"/>
    </i>
    <i>
      <x v="1714"/>
    </i>
    <i>
      <x v="1716"/>
    </i>
    <i>
      <x v="1718"/>
    </i>
    <i>
      <x v="1720"/>
    </i>
    <i>
      <x v="1722"/>
    </i>
    <i>
      <x v="1728"/>
    </i>
    <i>
      <x v="1729"/>
    </i>
    <i>
      <x v="1732"/>
    </i>
    <i>
      <x v="1733"/>
    </i>
    <i>
      <x v="1734"/>
    </i>
    <i>
      <x v="1735"/>
    </i>
    <i>
      <x v="1736"/>
    </i>
    <i>
      <x v="1737"/>
    </i>
    <i>
      <x v="1739"/>
    </i>
    <i>
      <x v="1742"/>
    </i>
    <i>
      <x v="1746"/>
    </i>
    <i>
      <x v="1747"/>
    </i>
    <i>
      <x v="1749"/>
    </i>
    <i>
      <x v="1751"/>
    </i>
    <i>
      <x v="1756"/>
    </i>
    <i>
      <x v="1757"/>
    </i>
    <i>
      <x v="1758"/>
    </i>
    <i>
      <x v="1759"/>
    </i>
    <i>
      <x v="1760"/>
    </i>
    <i>
      <x v="1761"/>
    </i>
    <i>
      <x v="1766"/>
    </i>
    <i>
      <x v="1767"/>
    </i>
    <i>
      <x v="1769"/>
    </i>
    <i>
      <x v="1770"/>
    </i>
    <i>
      <x v="1771"/>
    </i>
    <i>
      <x v="1773"/>
    </i>
    <i>
      <x v="1775"/>
    </i>
    <i>
      <x v="1776"/>
    </i>
    <i>
      <x v="1779"/>
    </i>
    <i>
      <x v="1780"/>
    </i>
    <i>
      <x v="1783"/>
    </i>
    <i>
      <x v="1784"/>
    </i>
    <i>
      <x v="1786"/>
    </i>
    <i>
      <x v="1792"/>
    </i>
    <i>
      <x v="1793"/>
    </i>
    <i>
      <x v="1799"/>
    </i>
    <i>
      <x v="1800"/>
    </i>
    <i>
      <x v="1803"/>
    </i>
    <i>
      <x v="1804"/>
    </i>
    <i>
      <x v="1806"/>
    </i>
    <i>
      <x v="1807"/>
    </i>
    <i>
      <x v="1808"/>
    </i>
    <i>
      <x v="1809"/>
    </i>
    <i>
      <x v="1810"/>
    </i>
    <i>
      <x v="1811"/>
    </i>
    <i>
      <x v="1813"/>
    </i>
    <i>
      <x v="1814"/>
    </i>
    <i>
      <x v="1818"/>
    </i>
    <i>
      <x v="1819"/>
    </i>
    <i>
      <x v="1820"/>
    </i>
    <i>
      <x v="1823"/>
    </i>
    <i>
      <x v="1826"/>
    </i>
    <i>
      <x v="1827"/>
    </i>
    <i>
      <x v="1828"/>
    </i>
    <i>
      <x v="1829"/>
    </i>
    <i>
      <x v="1831"/>
    </i>
    <i>
      <x v="1834"/>
    </i>
    <i>
      <x v="1839"/>
    </i>
    <i>
      <x v="1841"/>
    </i>
    <i>
      <x v="1843"/>
    </i>
    <i>
      <x v="1846"/>
    </i>
    <i>
      <x v="1849"/>
    </i>
    <i>
      <x v="1853"/>
    </i>
    <i>
      <x v="1854"/>
    </i>
    <i>
      <x v="1855"/>
    </i>
    <i>
      <x v="1859"/>
    </i>
    <i>
      <x v="1863"/>
    </i>
    <i>
      <x v="1865"/>
    </i>
    <i>
      <x v="1867"/>
    </i>
    <i>
      <x v="1868"/>
    </i>
    <i>
      <x v="1872"/>
    </i>
    <i>
      <x v="1874"/>
    </i>
    <i>
      <x v="1880"/>
    </i>
    <i>
      <x v="1883"/>
    </i>
    <i>
      <x v="1894"/>
    </i>
    <i>
      <x v="1895"/>
    </i>
    <i>
      <x v="1896"/>
    </i>
    <i>
      <x v="1898"/>
    </i>
    <i>
      <x v="1899"/>
    </i>
    <i>
      <x v="1900"/>
    </i>
    <i>
      <x v="1902"/>
    </i>
    <i>
      <x v="1904"/>
    </i>
    <i>
      <x v="1905"/>
    </i>
    <i>
      <x v="1907"/>
    </i>
    <i>
      <x v="1908"/>
    </i>
    <i>
      <x v="1910"/>
    </i>
    <i>
      <x v="1911"/>
    </i>
    <i>
      <x v="1916"/>
    </i>
    <i>
      <x v="1917"/>
    </i>
    <i>
      <x v="1919"/>
    </i>
    <i>
      <x v="1920"/>
    </i>
    <i>
      <x v="1921"/>
    </i>
    <i>
      <x v="1922"/>
    </i>
    <i>
      <x v="1927"/>
    </i>
    <i>
      <x v="1931"/>
    </i>
    <i>
      <x v="1936"/>
    </i>
    <i>
      <x v="1942"/>
    </i>
    <i>
      <x v="1945"/>
    </i>
    <i>
      <x v="1950"/>
    </i>
    <i>
      <x v="1955"/>
    </i>
    <i>
      <x v="1956"/>
    </i>
    <i>
      <x v="1957"/>
    </i>
    <i>
      <x v="1965"/>
    </i>
    <i>
      <x v="1966"/>
    </i>
    <i>
      <x v="1968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2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5"/>
    </i>
    <i>
      <x v="1997"/>
    </i>
    <i>
      <x v="1999"/>
    </i>
    <i>
      <x v="2001"/>
    </i>
    <i>
      <x v="2002"/>
    </i>
    <i>
      <x v="2003"/>
    </i>
    <i>
      <x v="2004"/>
    </i>
    <i>
      <x v="2005"/>
    </i>
    <i>
      <x v="2008"/>
    </i>
    <i>
      <x v="2009"/>
    </i>
    <i>
      <x v="2010"/>
    </i>
    <i>
      <x v="2014"/>
    </i>
    <i>
      <x v="2016"/>
    </i>
    <i>
      <x v="2018"/>
    </i>
    <i>
      <x v="2019"/>
    </i>
    <i>
      <x v="2020"/>
    </i>
    <i>
      <x v="2024"/>
    </i>
    <i>
      <x v="2025"/>
    </i>
    <i>
      <x v="2026"/>
    </i>
    <i>
      <x v="2030"/>
    </i>
    <i>
      <x v="2031"/>
    </i>
    <i>
      <x v="2032"/>
    </i>
    <i>
      <x v="2033"/>
    </i>
    <i>
      <x v="2034"/>
    </i>
    <i>
      <x v="2039"/>
    </i>
    <i>
      <x v="2045"/>
    </i>
    <i>
      <x v="2052"/>
    </i>
    <i>
      <x v="2054"/>
    </i>
    <i>
      <x v="2055"/>
    </i>
    <i>
      <x v="2058"/>
    </i>
    <i>
      <x v="2060"/>
    </i>
    <i>
      <x v="2064"/>
    </i>
    <i>
      <x v="2068"/>
    </i>
    <i>
      <x v="2071"/>
    </i>
    <i>
      <x v="2072"/>
    </i>
    <i>
      <x v="2073"/>
    </i>
    <i>
      <x v="2077"/>
    </i>
    <i>
      <x v="2080"/>
    </i>
    <i>
      <x v="2086"/>
    </i>
    <i>
      <x v="2089"/>
    </i>
    <i>
      <x v="2090"/>
    </i>
    <i>
      <x v="2100"/>
    </i>
    <i>
      <x v="2102"/>
    </i>
    <i>
      <x v="2103"/>
    </i>
    <i>
      <x v="2108"/>
    </i>
    <i>
      <x v="2109"/>
    </i>
    <i>
      <x v="2113"/>
    </i>
    <i>
      <x v="2114"/>
    </i>
    <i>
      <x v="2115"/>
    </i>
    <i>
      <x v="2121"/>
    </i>
    <i>
      <x v="2124"/>
    </i>
    <i>
      <x v="2125"/>
    </i>
    <i>
      <x v="2129"/>
    </i>
    <i>
      <x v="2131"/>
    </i>
    <i>
      <x v="2138"/>
    </i>
    <i>
      <x v="2140"/>
    </i>
    <i>
      <x v="2143"/>
    </i>
    <i>
      <x v="2148"/>
    </i>
    <i>
      <x v="2149"/>
    </i>
    <i>
      <x v="2151"/>
    </i>
    <i>
      <x v="2152"/>
    </i>
    <i>
      <x v="2153"/>
    </i>
    <i>
      <x v="2157"/>
    </i>
    <i>
      <x v="2159"/>
    </i>
    <i>
      <x v="2160"/>
    </i>
    <i>
      <x v="2161"/>
    </i>
    <i>
      <x v="2166"/>
    </i>
    <i>
      <x v="2170"/>
    </i>
    <i>
      <x v="2171"/>
    </i>
    <i>
      <x v="2172"/>
    </i>
    <i>
      <x v="2173"/>
    </i>
    <i>
      <x v="2176"/>
    </i>
    <i>
      <x v="2177"/>
    </i>
    <i>
      <x v="2178"/>
    </i>
    <i>
      <x v="2180"/>
    </i>
    <i>
      <x v="2181"/>
    </i>
    <i>
      <x v="2184"/>
    </i>
    <i>
      <x v="2186"/>
    </i>
    <i>
      <x v="2187"/>
    </i>
    <i>
      <x v="2188"/>
    </i>
    <i>
      <x v="2192"/>
    </i>
    <i>
      <x v="2193"/>
    </i>
    <i>
      <x v="2196"/>
    </i>
    <i>
      <x v="2199"/>
    </i>
    <i>
      <x v="2200"/>
    </i>
    <i>
      <x v="2206"/>
    </i>
    <i>
      <x v="2208"/>
    </i>
    <i>
      <x v="2210"/>
    </i>
    <i>
      <x v="2219"/>
    </i>
    <i>
      <x v="2220"/>
    </i>
    <i>
      <x v="2224"/>
    </i>
    <i>
      <x v="2230"/>
    </i>
    <i>
      <x v="2234"/>
    </i>
    <i>
      <x v="2236"/>
    </i>
    <i>
      <x v="2237"/>
    </i>
    <i>
      <x v="2238"/>
    </i>
    <i>
      <x v="2240"/>
    </i>
    <i>
      <x v="2242"/>
    </i>
    <i>
      <x v="2244"/>
    </i>
    <i>
      <x v="2245"/>
    </i>
    <i>
      <x v="2249"/>
    </i>
    <i>
      <x v="2250"/>
    </i>
    <i>
      <x v="2251"/>
    </i>
    <i>
      <x v="2253"/>
    </i>
    <i>
      <x v="2256"/>
    </i>
    <i>
      <x v="2257"/>
    </i>
    <i>
      <x v="2258"/>
    </i>
    <i>
      <x v="2263"/>
    </i>
    <i>
      <x v="2264"/>
    </i>
    <i>
      <x v="2265"/>
    </i>
    <i>
      <x v="2267"/>
    </i>
    <i>
      <x v="2270"/>
    </i>
    <i>
      <x v="2271"/>
    </i>
    <i>
      <x v="2272"/>
    </i>
    <i>
      <x v="2274"/>
    </i>
    <i>
      <x v="2275"/>
    </i>
    <i>
      <x v="2277"/>
    </i>
    <i>
      <x v="2279"/>
    </i>
    <i>
      <x v="2288"/>
    </i>
    <i>
      <x v="2289"/>
    </i>
    <i>
      <x v="2290"/>
    </i>
    <i>
      <x v="2291"/>
    </i>
    <i>
      <x v="2293"/>
    </i>
    <i>
      <x v="2296"/>
    </i>
    <i>
      <x v="2298"/>
    </i>
    <i>
      <x v="2300"/>
    </i>
    <i>
      <x v="2303"/>
    </i>
    <i>
      <x v="2306"/>
    </i>
    <i>
      <x v="2307"/>
    </i>
    <i>
      <x v="2309"/>
    </i>
    <i>
      <x v="2310"/>
    </i>
    <i>
      <x v="2314"/>
    </i>
    <i>
      <x v="2315"/>
    </i>
    <i>
      <x v="2316"/>
    </i>
    <i>
      <x v="2317"/>
    </i>
    <i>
      <x v="2320"/>
    </i>
    <i>
      <x v="2322"/>
    </i>
    <i>
      <x v="2323"/>
    </i>
    <i>
      <x v="2326"/>
    </i>
    <i>
      <x v="2327"/>
    </i>
    <i>
      <x v="2330"/>
    </i>
    <i>
      <x v="2332"/>
    </i>
    <i>
      <x v="2333"/>
    </i>
    <i>
      <x v="2334"/>
    </i>
    <i>
      <x v="2337"/>
    </i>
    <i>
      <x v="2338"/>
    </i>
    <i>
      <x v="2339"/>
    </i>
    <i>
      <x v="2340"/>
    </i>
    <i>
      <x v="2341"/>
    </i>
    <i>
      <x v="2343"/>
    </i>
    <i>
      <x v="2346"/>
    </i>
    <i>
      <x v="2347"/>
    </i>
    <i>
      <x v="2348"/>
    </i>
    <i>
      <x v="2349"/>
    </i>
    <i>
      <x v="2351"/>
    </i>
    <i>
      <x v="2352"/>
    </i>
    <i>
      <x v="2354"/>
    </i>
    <i>
      <x v="2355"/>
    </i>
    <i>
      <x v="2358"/>
    </i>
    <i>
      <x v="2360"/>
    </i>
    <i>
      <x v="2362"/>
    </i>
    <i>
      <x v="2364"/>
    </i>
    <i>
      <x v="2366"/>
    </i>
    <i>
      <x v="2368"/>
    </i>
    <i>
      <x v="2373"/>
    </i>
    <i>
      <x v="2374"/>
    </i>
    <i>
      <x v="2377"/>
    </i>
    <i>
      <x v="2378"/>
    </i>
    <i>
      <x v="2379"/>
    </i>
    <i>
      <x v="2380"/>
    </i>
    <i>
      <x v="2382"/>
    </i>
    <i>
      <x v="2383"/>
    </i>
    <i>
      <x v="2384"/>
    </i>
    <i>
      <x v="2385"/>
    </i>
    <i>
      <x v="2388"/>
    </i>
    <i>
      <x v="2389"/>
    </i>
    <i>
      <x v="2392"/>
    </i>
    <i>
      <x v="2393"/>
    </i>
    <i>
      <x v="2399"/>
    </i>
    <i>
      <x v="2400"/>
    </i>
    <i>
      <x v="2407"/>
    </i>
    <i>
      <x v="2412"/>
    </i>
    <i>
      <x v="2413"/>
    </i>
    <i>
      <x v="2417"/>
    </i>
    <i>
      <x v="2418"/>
    </i>
    <i>
      <x v="2419"/>
    </i>
    <i>
      <x v="2421"/>
    </i>
    <i>
      <x v="2422"/>
    </i>
    <i>
      <x v="2423"/>
    </i>
    <i>
      <x v="2426"/>
    </i>
    <i>
      <x v="2428"/>
    </i>
    <i>
      <x v="2429"/>
    </i>
    <i>
      <x v="2430"/>
    </i>
    <i>
      <x v="2432"/>
    </i>
    <i>
      <x v="2433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3"/>
    </i>
    <i>
      <x v="2446"/>
    </i>
    <i>
      <x v="2447"/>
    </i>
    <i>
      <x v="2449"/>
    </i>
    <i>
      <x v="2450"/>
    </i>
    <i>
      <x v="2455"/>
    </i>
    <i>
      <x v="2456"/>
    </i>
    <i>
      <x v="2458"/>
    </i>
    <i>
      <x v="2460"/>
    </i>
    <i>
      <x v="2461"/>
    </i>
    <i>
      <x v="2465"/>
    </i>
    <i>
      <x v="2472"/>
    </i>
    <i>
      <x v="2473"/>
    </i>
    <i>
      <x v="2474"/>
    </i>
    <i>
      <x v="2477"/>
    </i>
    <i>
      <x v="2480"/>
    </i>
    <i>
      <x v="2482"/>
    </i>
    <i>
      <x v="2483"/>
    </i>
    <i>
      <x v="2484"/>
    </i>
    <i>
      <x v="2489"/>
    </i>
    <i>
      <x v="2490"/>
    </i>
    <i>
      <x v="2492"/>
    </i>
    <i>
      <x v="2494"/>
    </i>
    <i>
      <x v="2495"/>
    </i>
    <i>
      <x v="2501"/>
    </i>
    <i>
      <x v="2503"/>
    </i>
    <i>
      <x v="2504"/>
    </i>
    <i>
      <x v="2505"/>
    </i>
    <i>
      <x v="2507"/>
    </i>
    <i>
      <x v="2514"/>
    </i>
    <i>
      <x v="2516"/>
    </i>
    <i>
      <x v="2520"/>
    </i>
    <i>
      <x v="2524"/>
    </i>
    <i>
      <x v="2525"/>
    </i>
    <i>
      <x v="2528"/>
    </i>
    <i>
      <x v="2529"/>
    </i>
    <i>
      <x v="2530"/>
    </i>
    <i>
      <x v="2532"/>
    </i>
    <i>
      <x v="2533"/>
    </i>
    <i>
      <x v="2534"/>
    </i>
    <i>
      <x v="2536"/>
    </i>
    <i>
      <x v="2543"/>
    </i>
    <i>
      <x v="2544"/>
    </i>
    <i>
      <x v="2545"/>
    </i>
    <i>
      <x v="2558"/>
    </i>
    <i>
      <x v="2564"/>
    </i>
    <i>
      <x v="2568"/>
    </i>
    <i>
      <x v="2569"/>
    </i>
    <i>
      <x v="2572"/>
    </i>
    <i>
      <x v="2573"/>
    </i>
    <i>
      <x v="2574"/>
    </i>
    <i>
      <x v="2576"/>
    </i>
    <i>
      <x v="2577"/>
    </i>
    <i>
      <x v="2580"/>
    </i>
    <i>
      <x v="2581"/>
    </i>
    <i>
      <x v="2584"/>
    </i>
    <i>
      <x v="2587"/>
    </i>
    <i>
      <x v="2590"/>
    </i>
    <i>
      <x v="2591"/>
    </i>
    <i>
      <x v="2598"/>
    </i>
    <i>
      <x v="2599"/>
    </i>
    <i>
      <x v="2601"/>
    </i>
    <i>
      <x v="2604"/>
    </i>
    <i>
      <x v="2608"/>
    </i>
    <i>
      <x v="2609"/>
    </i>
    <i>
      <x v="2611"/>
    </i>
    <i>
      <x v="2612"/>
    </i>
    <i>
      <x v="2614"/>
    </i>
    <i>
      <x v="2615"/>
    </i>
    <i>
      <x v="2620"/>
    </i>
    <i>
      <x v="2622"/>
    </i>
    <i>
      <x v="2627"/>
    </i>
    <i>
      <x v="2628"/>
    </i>
    <i>
      <x v="2629"/>
    </i>
    <i>
      <x v="2631"/>
    </i>
    <i>
      <x v="2632"/>
    </i>
    <i>
      <x v="2633"/>
    </i>
    <i>
      <x v="2635"/>
    </i>
    <i>
      <x v="2637"/>
    </i>
    <i>
      <x v="2638"/>
    </i>
    <i>
      <x v="2642"/>
    </i>
    <i>
      <x v="2644"/>
    </i>
    <i>
      <x v="2646"/>
    </i>
    <i>
      <x v="2649"/>
    </i>
    <i>
      <x v="2650"/>
    </i>
    <i>
      <x v="2651"/>
    </i>
    <i>
      <x v="2652"/>
    </i>
    <i>
      <x v="2653"/>
    </i>
    <i>
      <x v="2654"/>
    </i>
    <i>
      <x v="2658"/>
    </i>
    <i>
      <x v="2659"/>
    </i>
    <i>
      <x v="2662"/>
    </i>
    <i>
      <x v="2663"/>
    </i>
    <i>
      <x v="2665"/>
    </i>
    <i>
      <x v="2667"/>
    </i>
    <i>
      <x v="2671"/>
    </i>
    <i>
      <x v="2675"/>
    </i>
    <i>
      <x v="2680"/>
    </i>
    <i>
      <x v="2682"/>
    </i>
    <i>
      <x v="2683"/>
    </i>
    <i>
      <x v="2687"/>
    </i>
    <i>
      <x v="2688"/>
    </i>
    <i>
      <x v="2690"/>
    </i>
    <i>
      <x v="2694"/>
    </i>
    <i>
      <x v="2695"/>
    </i>
    <i>
      <x v="2697"/>
    </i>
    <i>
      <x v="2698"/>
    </i>
    <i>
      <x v="2705"/>
    </i>
    <i>
      <x v="2709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21"/>
    </i>
    <i>
      <x v="2724"/>
    </i>
    <i>
      <x v="2727"/>
    </i>
    <i>
      <x v="2732"/>
    </i>
    <i>
      <x v="2733"/>
    </i>
    <i>
      <x v="2734"/>
    </i>
    <i>
      <x v="2739"/>
    </i>
    <i>
      <x v="2741"/>
    </i>
    <i>
      <x v="2744"/>
    </i>
    <i>
      <x v="2745"/>
    </i>
    <i>
      <x v="2746"/>
    </i>
    <i>
      <x v="2749"/>
    </i>
    <i>
      <x v="2750"/>
    </i>
    <i>
      <x v="2754"/>
    </i>
    <i>
      <x v="2756"/>
    </i>
    <i>
      <x v="2757"/>
    </i>
    <i>
      <x v="2758"/>
    </i>
    <i>
      <x v="2763"/>
    </i>
    <i>
      <x v="2770"/>
    </i>
    <i>
      <x v="2777"/>
    </i>
    <i>
      <x v="2778"/>
    </i>
    <i>
      <x v="2779"/>
    </i>
    <i>
      <x v="2781"/>
    </i>
    <i>
      <x v="2783"/>
    </i>
    <i>
      <x v="2786"/>
    </i>
    <i>
      <x v="2790"/>
    </i>
    <i>
      <x v="2793"/>
    </i>
    <i>
      <x v="2794"/>
    </i>
    <i>
      <x v="2796"/>
    </i>
    <i>
      <x v="2798"/>
    </i>
    <i>
      <x v="2799"/>
    </i>
    <i>
      <x v="2800"/>
    </i>
    <i>
      <x v="2801"/>
    </i>
    <i>
      <x v="2802"/>
    </i>
    <i>
      <x v="2806"/>
    </i>
    <i>
      <x v="2810"/>
    </i>
    <i>
      <x v="2812"/>
    </i>
    <i>
      <x v="2816"/>
    </i>
    <i>
      <x v="2821"/>
    </i>
    <i>
      <x v="2822"/>
    </i>
    <i>
      <x v="2825"/>
    </i>
    <i>
      <x v="2831"/>
    </i>
    <i>
      <x v="2832"/>
    </i>
    <i>
      <x v="2833"/>
    </i>
    <i>
      <x v="2834"/>
    </i>
    <i>
      <x v="2835"/>
    </i>
    <i>
      <x v="2837"/>
    </i>
    <i>
      <x v="2839"/>
    </i>
    <i>
      <x v="2840"/>
    </i>
    <i>
      <x v="2846"/>
    </i>
    <i>
      <x v="2848"/>
    </i>
    <i>
      <x v="2850"/>
    </i>
    <i>
      <x v="2851"/>
    </i>
    <i>
      <x v="2853"/>
    </i>
    <i>
      <x v="2858"/>
    </i>
    <i>
      <x v="2861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8"/>
    </i>
    <i>
      <x v="2880"/>
    </i>
    <i>
      <x v="2881"/>
    </i>
    <i>
      <x v="2883"/>
    </i>
    <i>
      <x v="2884"/>
    </i>
    <i>
      <x v="2886"/>
    </i>
    <i>
      <x v="2891"/>
    </i>
    <i>
      <x v="2895"/>
    </i>
    <i>
      <x v="2897"/>
    </i>
    <i>
      <x v="2904"/>
    </i>
    <i>
      <x v="2909"/>
    </i>
    <i>
      <x v="2910"/>
    </i>
    <i>
      <x v="2912"/>
    </i>
    <i>
      <x v="2913"/>
    </i>
    <i>
      <x v="2923"/>
    </i>
    <i>
      <x v="2932"/>
    </i>
    <i>
      <x v="2935"/>
    </i>
    <i>
      <x v="2946"/>
    </i>
    <i>
      <x v="2949"/>
    </i>
    <i>
      <x v="2950"/>
    </i>
    <i>
      <x v="2951"/>
    </i>
    <i>
      <x v="2952"/>
    </i>
    <i>
      <x v="2957"/>
    </i>
    <i>
      <x v="2966"/>
    </i>
    <i>
      <x v="2967"/>
    </i>
    <i>
      <x v="2969"/>
    </i>
    <i>
      <x v="2974"/>
    </i>
    <i>
      <x v="2977"/>
    </i>
    <i>
      <x v="2981"/>
    </i>
    <i>
      <x v="2989"/>
    </i>
    <i>
      <x v="2990"/>
    </i>
    <i>
      <x v="2992"/>
    </i>
    <i>
      <x v="2993"/>
    </i>
    <i>
      <x v="2994"/>
    </i>
    <i>
      <x v="2995"/>
    </i>
    <i>
      <x v="2996"/>
    </i>
    <i>
      <x v="2997"/>
    </i>
    <i>
      <x v="3000"/>
    </i>
    <i>
      <x v="3004"/>
    </i>
    <i>
      <x v="3009"/>
    </i>
    <i>
      <x v="3012"/>
    </i>
    <i>
      <x v="3017"/>
    </i>
    <i>
      <x v="3018"/>
    </i>
    <i>
      <x v="3019"/>
    </i>
    <i>
      <x v="3021"/>
    </i>
    <i>
      <x v="3022"/>
    </i>
    <i>
      <x v="3023"/>
    </i>
    <i>
      <x v="3025"/>
    </i>
    <i>
      <x v="3027"/>
    </i>
    <i>
      <x v="3034"/>
    </i>
    <i>
      <x v="3035"/>
    </i>
    <i>
      <x v="3036"/>
    </i>
    <i>
      <x v="3040"/>
    </i>
    <i>
      <x v="3042"/>
    </i>
    <i>
      <x v="3043"/>
    </i>
    <i>
      <x v="3044"/>
    </i>
    <i>
      <x v="3048"/>
    </i>
    <i>
      <x v="3049"/>
    </i>
    <i>
      <x v="3054"/>
    </i>
    <i>
      <x v="3060"/>
    </i>
    <i>
      <x v="3062"/>
    </i>
    <i>
      <x v="3068"/>
    </i>
    <i>
      <x v="3070"/>
    </i>
    <i>
      <x v="3073"/>
    </i>
    <i>
      <x v="3080"/>
    </i>
    <i>
      <x v="3089"/>
    </i>
    <i>
      <x v="3090"/>
    </i>
    <i>
      <x v="3093"/>
    </i>
    <i>
      <x v="3095"/>
    </i>
    <i>
      <x v="3097"/>
    </i>
    <i>
      <x v="3098"/>
    </i>
    <i>
      <x v="3099"/>
    </i>
    <i>
      <x v="3100"/>
    </i>
    <i>
      <x v="3102"/>
    </i>
    <i>
      <x v="3103"/>
    </i>
    <i>
      <x v="3104"/>
    </i>
    <i>
      <x v="3106"/>
    </i>
    <i>
      <x v="3107"/>
    </i>
    <i>
      <x v="3109"/>
    </i>
    <i>
      <x v="3114"/>
    </i>
    <i>
      <x v="3117"/>
    </i>
    <i>
      <x v="3118"/>
    </i>
    <i>
      <x v="3120"/>
    </i>
    <i>
      <x v="3122"/>
    </i>
    <i>
      <x v="3125"/>
    </i>
    <i>
      <x v="3132"/>
    </i>
    <i>
      <x v="3134"/>
    </i>
    <i>
      <x v="3136"/>
    </i>
    <i>
      <x v="3138"/>
    </i>
    <i>
      <x v="3140"/>
    </i>
    <i>
      <x v="3143"/>
    </i>
    <i>
      <x v="3145"/>
    </i>
    <i>
      <x v="3148"/>
    </i>
    <i>
      <x v="3150"/>
    </i>
    <i>
      <x v="3151"/>
    </i>
    <i>
      <x v="3153"/>
    </i>
    <i>
      <x v="3154"/>
    </i>
    <i>
      <x v="3155"/>
    </i>
    <i>
      <x v="3157"/>
    </i>
    <i>
      <x v="3161"/>
    </i>
    <i>
      <x v="3162"/>
    </i>
    <i>
      <x v="3171"/>
    </i>
    <i>
      <x v="3172"/>
    </i>
    <i>
      <x v="3178"/>
    </i>
    <i>
      <x v="3179"/>
    </i>
    <i>
      <x v="3185"/>
    </i>
    <i>
      <x v="3186"/>
    </i>
    <i>
      <x v="3192"/>
    </i>
    <i>
      <x v="3193"/>
    </i>
    <i>
      <x v="3194"/>
    </i>
    <i>
      <x v="3195"/>
    </i>
    <i>
      <x v="3196"/>
    </i>
    <i>
      <x v="3199"/>
    </i>
    <i>
      <x v="3200"/>
    </i>
    <i>
      <x v="3201"/>
    </i>
    <i>
      <x v="3205"/>
    </i>
    <i>
      <x v="3206"/>
    </i>
    <i>
      <x v="3208"/>
    </i>
    <i>
      <x v="3210"/>
    </i>
    <i>
      <x v="3211"/>
    </i>
    <i>
      <x v="3212"/>
    </i>
    <i>
      <x v="3214"/>
    </i>
    <i>
      <x v="3218"/>
    </i>
    <i>
      <x v="3222"/>
    </i>
    <i>
      <x v="3224"/>
    </i>
    <i>
      <x v="3227"/>
    </i>
    <i>
      <x v="3229"/>
    </i>
    <i>
      <x v="3230"/>
    </i>
    <i>
      <x v="3233"/>
    </i>
    <i>
      <x v="3234"/>
    </i>
    <i>
      <x v="3235"/>
    </i>
    <i>
      <x v="3238"/>
    </i>
    <i>
      <x v="3239"/>
    </i>
    <i>
      <x v="3241"/>
    </i>
    <i>
      <x v="3242"/>
    </i>
    <i>
      <x v="3244"/>
    </i>
    <i>
      <x v="3245"/>
    </i>
    <i>
      <x v="3246"/>
    </i>
    <i>
      <x v="3248"/>
    </i>
    <i>
      <x v="3251"/>
    </i>
    <i>
      <x v="3252"/>
    </i>
    <i>
      <x v="3253"/>
    </i>
    <i>
      <x v="3260"/>
    </i>
    <i>
      <x v="3263"/>
    </i>
    <i>
      <x v="3264"/>
    </i>
    <i>
      <x v="3265"/>
    </i>
    <i>
      <x v="3267"/>
    </i>
    <i>
      <x v="3272"/>
    </i>
    <i>
      <x v="3273"/>
    </i>
    <i>
      <x v="3274"/>
    </i>
    <i>
      <x v="3275"/>
    </i>
    <i>
      <x v="3276"/>
    </i>
    <i>
      <x v="3279"/>
    </i>
    <i>
      <x v="3280"/>
    </i>
    <i>
      <x v="3281"/>
    </i>
    <i>
      <x v="3284"/>
    </i>
    <i>
      <x v="3285"/>
    </i>
    <i>
      <x v="3286"/>
    </i>
    <i>
      <x v="3289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9"/>
    </i>
    <i>
      <x v="3310"/>
    </i>
    <i>
      <x v="3314"/>
    </i>
    <i>
      <x v="3317"/>
    </i>
    <i>
      <x v="3319"/>
    </i>
    <i>
      <x v="3323"/>
    </i>
    <i>
      <x v="3326"/>
    </i>
    <i>
      <x v="3329"/>
    </i>
    <i>
      <x v="3330"/>
    </i>
    <i>
      <x v="3331"/>
    </i>
    <i>
      <x v="3332"/>
    </i>
    <i>
      <x v="3335"/>
    </i>
    <i>
      <x v="3336"/>
    </i>
    <i>
      <x v="3339"/>
    </i>
    <i>
      <x v="3340"/>
    </i>
    <i>
      <x v="3342"/>
    </i>
    <i>
      <x v="3345"/>
    </i>
    <i>
      <x v="3347"/>
    </i>
    <i>
      <x v="3348"/>
    </i>
    <i>
      <x v="3350"/>
    </i>
    <i>
      <x v="3356"/>
    </i>
    <i>
      <x v="3357"/>
    </i>
    <i>
      <x v="3361"/>
    </i>
    <i>
      <x v="3364"/>
    </i>
    <i>
      <x v="3367"/>
    </i>
    <i>
      <x v="3368"/>
    </i>
    <i>
      <x v="3369"/>
    </i>
    <i>
      <x v="3370"/>
    </i>
    <i>
      <x v="3372"/>
    </i>
    <i>
      <x v="3373"/>
    </i>
    <i>
      <x v="3374"/>
    </i>
    <i>
      <x v="3376"/>
    </i>
    <i>
      <x v="3378"/>
    </i>
    <i>
      <x v="3379"/>
    </i>
    <i>
      <x v="3380"/>
    </i>
    <i>
      <x v="3381"/>
    </i>
    <i>
      <x v="3382"/>
    </i>
    <i>
      <x v="3384"/>
    </i>
    <i>
      <x v="3385"/>
    </i>
    <i>
      <x v="3387"/>
    </i>
    <i>
      <x v="3392"/>
    </i>
    <i>
      <x v="3393"/>
    </i>
    <i>
      <x v="3394"/>
    </i>
    <i>
      <x v="3397"/>
    </i>
    <i>
      <x v="3398"/>
    </i>
    <i>
      <x v="3399"/>
    </i>
    <i>
      <x v="3400"/>
    </i>
    <i>
      <x v="3402"/>
    </i>
    <i>
      <x v="3409"/>
    </i>
    <i>
      <x v="3410"/>
    </i>
    <i>
      <x v="3412"/>
    </i>
    <i>
      <x v="3415"/>
    </i>
    <i>
      <x v="3416"/>
    </i>
    <i>
      <x v="3420"/>
    </i>
    <i>
      <x v="3422"/>
    </i>
    <i>
      <x v="3423"/>
    </i>
    <i>
      <x v="3428"/>
    </i>
    <i>
      <x v="3431"/>
    </i>
    <i>
      <x v="3433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51"/>
    </i>
    <i>
      <x v="3457"/>
    </i>
    <i>
      <x v="3461"/>
    </i>
    <i>
      <x v="3462"/>
    </i>
    <i>
      <x v="3463"/>
    </i>
    <i>
      <x v="3465"/>
    </i>
    <i>
      <x v="3468"/>
    </i>
    <i>
      <x v="3469"/>
    </i>
    <i>
      <x v="3471"/>
    </i>
    <i>
      <x v="3475"/>
    </i>
    <i>
      <x v="3477"/>
    </i>
    <i>
      <x v="3483"/>
    </i>
    <i>
      <x v="3486"/>
    </i>
    <i>
      <x v="3490"/>
    </i>
    <i>
      <x v="3495"/>
    </i>
    <i>
      <x v="3496"/>
    </i>
    <i>
      <x v="3497"/>
    </i>
    <i>
      <x v="3498"/>
    </i>
    <i>
      <x v="3499"/>
    </i>
    <i>
      <x v="3503"/>
    </i>
    <i>
      <x v="3504"/>
    </i>
    <i>
      <x v="3505"/>
    </i>
    <i>
      <x v="3506"/>
    </i>
    <i>
      <x v="3507"/>
    </i>
    <i>
      <x v="3508"/>
    </i>
    <i>
      <x v="3513"/>
    </i>
    <i>
      <x v="3516"/>
    </i>
    <i>
      <x v="3518"/>
    </i>
    <i>
      <x v="3519"/>
    </i>
    <i>
      <x v="3520"/>
    </i>
    <i>
      <x v="3523"/>
    </i>
    <i>
      <x v="3525"/>
    </i>
    <i>
      <x v="3526"/>
    </i>
    <i>
      <x v="3530"/>
    </i>
    <i>
      <x v="3532"/>
    </i>
    <i>
      <x v="3534"/>
    </i>
    <i>
      <x v="3536"/>
    </i>
    <i>
      <x v="3537"/>
    </i>
    <i>
      <x v="3540"/>
    </i>
    <i>
      <x v="3541"/>
    </i>
    <i>
      <x v="3544"/>
    </i>
    <i>
      <x v="3547"/>
    </i>
    <i>
      <x v="3548"/>
    </i>
    <i>
      <x v="3549"/>
    </i>
    <i>
      <x v="3553"/>
    </i>
    <i>
      <x v="3557"/>
    </i>
    <i>
      <x v="3559"/>
    </i>
    <i>
      <x v="3562"/>
    </i>
    <i>
      <x v="3563"/>
    </i>
    <i>
      <x v="3565"/>
    </i>
    <i>
      <x v="3571"/>
    </i>
    <i>
      <x v="3573"/>
    </i>
    <i>
      <x v="3576"/>
    </i>
    <i>
      <x v="3577"/>
    </i>
    <i>
      <x v="3579"/>
    </i>
    <i>
      <x v="3581"/>
    </i>
    <i>
      <x v="3582"/>
    </i>
    <i>
      <x v="3587"/>
    </i>
    <i>
      <x v="3590"/>
    </i>
    <i>
      <x v="3591"/>
    </i>
    <i>
      <x v="3592"/>
    </i>
    <i>
      <x v="3594"/>
    </i>
    <i>
      <x v="3595"/>
    </i>
    <i>
      <x v="3596"/>
    </i>
    <i>
      <x v="3600"/>
    </i>
    <i>
      <x v="3602"/>
    </i>
    <i>
      <x v="3606"/>
    </i>
    <i>
      <x v="3607"/>
    </i>
    <i>
      <x v="3608"/>
    </i>
    <i>
      <x v="3613"/>
    </i>
    <i>
      <x v="3614"/>
    </i>
    <i>
      <x v="3616"/>
    </i>
    <i>
      <x v="3621"/>
    </i>
    <i>
      <x v="3626"/>
    </i>
    <i>
      <x v="3628"/>
    </i>
    <i>
      <x v="3634"/>
    </i>
    <i>
      <x v="3635"/>
    </i>
    <i>
      <x v="3636"/>
    </i>
    <i>
      <x v="3638"/>
    </i>
    <i>
      <x v="3639"/>
    </i>
    <i>
      <x v="3644"/>
    </i>
    <i>
      <x v="3648"/>
    </i>
    <i>
      <x v="3650"/>
    </i>
    <i>
      <x v="3652"/>
    </i>
    <i>
      <x v="3655"/>
    </i>
    <i>
      <x v="3656"/>
    </i>
    <i>
      <x v="3658"/>
    </i>
    <i>
      <x v="3659"/>
    </i>
    <i>
      <x v="3667"/>
    </i>
    <i>
      <x v="3669"/>
    </i>
    <i>
      <x v="3673"/>
    </i>
    <i>
      <x v="3675"/>
    </i>
    <i>
      <x v="3676"/>
    </i>
    <i>
      <x v="3679"/>
    </i>
    <i>
      <x v="3681"/>
    </i>
    <i>
      <x v="3687"/>
    </i>
    <i>
      <x v="3688"/>
    </i>
    <i>
      <x v="3689"/>
    </i>
    <i>
      <x v="3693"/>
    </i>
    <i>
      <x v="3694"/>
    </i>
    <i>
      <x v="3695"/>
    </i>
    <i>
      <x v="3696"/>
    </i>
    <i>
      <x v="3701"/>
    </i>
    <i>
      <x v="3704"/>
    </i>
    <i>
      <x v="3705"/>
    </i>
    <i>
      <x v="3707"/>
    </i>
    <i>
      <x v="3708"/>
    </i>
    <i>
      <x v="3709"/>
    </i>
    <i>
      <x v="3711"/>
    </i>
    <i>
      <x v="3716"/>
    </i>
    <i>
      <x v="3718"/>
    </i>
    <i>
      <x v="3719"/>
    </i>
    <i>
      <x v="3720"/>
    </i>
    <i>
      <x v="3723"/>
    </i>
    <i>
      <x v="3724"/>
    </i>
    <i>
      <x v="3725"/>
    </i>
    <i>
      <x v="3726"/>
    </i>
    <i>
      <x v="3727"/>
    </i>
    <i>
      <x v="3728"/>
    </i>
    <i>
      <x v="3731"/>
    </i>
    <i>
      <x v="3734"/>
    </i>
    <i>
      <x v="3748"/>
    </i>
    <i>
      <x v="3751"/>
    </i>
    <i>
      <x v="3753"/>
    </i>
    <i>
      <x v="3756"/>
    </i>
    <i>
      <x v="3761"/>
    </i>
    <i>
      <x v="3762"/>
    </i>
    <i>
      <x v="3763"/>
    </i>
    <i>
      <x v="3764"/>
    </i>
    <i>
      <x v="3773"/>
    </i>
    <i>
      <x v="3774"/>
    </i>
    <i>
      <x v="3776"/>
    </i>
    <i>
      <x v="3780"/>
    </i>
    <i>
      <x v="3781"/>
    </i>
    <i>
      <x v="3784"/>
    </i>
    <i>
      <x v="3785"/>
    </i>
    <i>
      <x v="3788"/>
    </i>
    <i>
      <x v="3789"/>
    </i>
    <i>
      <x v="3792"/>
    </i>
    <i>
      <x v="3794"/>
    </i>
    <i>
      <x v="3795"/>
    </i>
    <i>
      <x v="3796"/>
    </i>
    <i>
      <x v="3797"/>
    </i>
    <i>
      <x v="3798"/>
    </i>
    <i>
      <x v="3806"/>
    </i>
    <i>
      <x v="3810"/>
    </i>
    <i>
      <x v="3812"/>
    </i>
    <i>
      <x v="3817"/>
    </i>
    <i>
      <x v="3818"/>
    </i>
    <i>
      <x v="3819"/>
    </i>
    <i>
      <x v="3830"/>
    </i>
    <i>
      <x v="3831"/>
    </i>
    <i>
      <x v="3833"/>
    </i>
    <i>
      <x v="3835"/>
    </i>
    <i>
      <x v="3836"/>
    </i>
    <i>
      <x v="3837"/>
    </i>
    <i>
      <x v="3841"/>
    </i>
    <i>
      <x v="3846"/>
    </i>
    <i>
      <x v="3848"/>
    </i>
    <i>
      <x v="3854"/>
    </i>
    <i>
      <x v="3856"/>
    </i>
    <i>
      <x v="3857"/>
    </i>
    <i>
      <x v="3866"/>
    </i>
    <i>
      <x v="3867"/>
    </i>
    <i>
      <x v="3868"/>
    </i>
    <i>
      <x v="3872"/>
    </i>
    <i>
      <x v="3874"/>
    </i>
    <i>
      <x v="3876"/>
    </i>
    <i>
      <x v="3877"/>
    </i>
    <i>
      <x v="3880"/>
    </i>
    <i>
      <x v="3881"/>
    </i>
    <i>
      <x v="3882"/>
    </i>
    <i>
      <x v="3883"/>
    </i>
    <i>
      <x v="3888"/>
    </i>
    <i>
      <x v="3908"/>
    </i>
    <i>
      <x v="3909"/>
    </i>
    <i>
      <x v="3913"/>
    </i>
    <i>
      <x v="3919"/>
    </i>
    <i>
      <x v="3928"/>
    </i>
    <i>
      <x v="3935"/>
    </i>
    <i>
      <x v="3936"/>
    </i>
    <i>
      <x v="3938"/>
    </i>
    <i>
      <x v="3939"/>
    </i>
    <i>
      <x v="3943"/>
    </i>
    <i>
      <x v="3946"/>
    </i>
    <i>
      <x v="3950"/>
    </i>
    <i>
      <x v="3952"/>
    </i>
    <i>
      <x v="3956"/>
    </i>
    <i>
      <x v="3962"/>
    </i>
    <i>
      <x v="3966"/>
    </i>
    <i>
      <x v="3973"/>
    </i>
    <i>
      <x v="3975"/>
    </i>
    <i>
      <x v="3980"/>
    </i>
    <i>
      <x v="3982"/>
    </i>
    <i>
      <x v="3988"/>
    </i>
    <i>
      <x v="3992"/>
    </i>
    <i>
      <x v="3994"/>
    </i>
    <i>
      <x v="3997"/>
    </i>
    <i>
      <x v="4000"/>
    </i>
    <i>
      <x v="4002"/>
    </i>
    <i>
      <x v="4004"/>
    </i>
    <i>
      <x v="4005"/>
    </i>
    <i>
      <x v="4016"/>
    </i>
    <i>
      <x v="4017"/>
    </i>
    <i>
      <x v="4018"/>
    </i>
    <i>
      <x v="4020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/>
  </pageFields>
  <dataFields count="1">
    <dataField name="Count of outcomes" fld="5" subtotal="count" baseField="0" baseItem="0"/>
  </dataFields>
  <formats count="1393">
    <format dxfId="0">
      <pivotArea dataOnly="0" labelOnly="1" fieldPosition="0">
        <references count="1">
          <reference field="18" count="1">
            <x v="49"/>
          </reference>
        </references>
      </pivotArea>
    </format>
    <format dxfId="1">
      <pivotArea dataOnly="0" labelOnly="1" fieldPosition="0">
        <references count="1">
          <reference field="18" count="1">
            <x v="65"/>
          </reference>
        </references>
      </pivotArea>
    </format>
    <format dxfId="2">
      <pivotArea dataOnly="0" labelOnly="1" fieldPosition="0">
        <references count="1">
          <reference field="18" count="1">
            <x v="76"/>
          </reference>
        </references>
      </pivotArea>
    </format>
    <format dxfId="3">
      <pivotArea dataOnly="0" labelOnly="1" fieldPosition="0">
        <references count="1">
          <reference field="18" count="1">
            <x v="107"/>
          </reference>
        </references>
      </pivotArea>
    </format>
    <format dxfId="4">
      <pivotArea dataOnly="0" labelOnly="1" fieldPosition="0">
        <references count="1">
          <reference field="18" count="1">
            <x v="115"/>
          </reference>
        </references>
      </pivotArea>
    </format>
    <format dxfId="5">
      <pivotArea dataOnly="0" labelOnly="1" fieldPosition="0">
        <references count="1">
          <reference field="18" count="1">
            <x v="238"/>
          </reference>
        </references>
      </pivotArea>
    </format>
    <format dxfId="6">
      <pivotArea dataOnly="0" labelOnly="1" fieldPosition="0">
        <references count="1">
          <reference field="18" count="1">
            <x v="240"/>
          </reference>
        </references>
      </pivotArea>
    </format>
    <format dxfId="7">
      <pivotArea dataOnly="0" labelOnly="1" fieldPosition="0">
        <references count="1">
          <reference field="18" count="1">
            <x v="256"/>
          </reference>
        </references>
      </pivotArea>
    </format>
    <format dxfId="8">
      <pivotArea dataOnly="0" labelOnly="1" fieldPosition="0">
        <references count="1">
          <reference field="18" count="1">
            <x v="300"/>
          </reference>
        </references>
      </pivotArea>
    </format>
    <format dxfId="9">
      <pivotArea dataOnly="0" labelOnly="1" fieldPosition="0">
        <references count="1">
          <reference field="18" count="1">
            <x v="347"/>
          </reference>
        </references>
      </pivotArea>
    </format>
    <format dxfId="10">
      <pivotArea dataOnly="0" labelOnly="1" fieldPosition="0">
        <references count="1">
          <reference field="18" count="1">
            <x v="360"/>
          </reference>
        </references>
      </pivotArea>
    </format>
    <format dxfId="11">
      <pivotArea dataOnly="0" labelOnly="1" fieldPosition="0">
        <references count="1">
          <reference field="18" count="1">
            <x v="462"/>
          </reference>
        </references>
      </pivotArea>
    </format>
    <format dxfId="12">
      <pivotArea dataOnly="0" labelOnly="1" fieldPosition="0">
        <references count="1">
          <reference field="18" count="1">
            <x v="502"/>
          </reference>
        </references>
      </pivotArea>
    </format>
    <format dxfId="13">
      <pivotArea dataOnly="0" labelOnly="1" fieldPosition="0">
        <references count="1">
          <reference field="18" count="1">
            <x v="511"/>
          </reference>
        </references>
      </pivotArea>
    </format>
    <format dxfId="14">
      <pivotArea dataOnly="0" labelOnly="1" fieldPosition="0">
        <references count="1">
          <reference field="18" count="1">
            <x v="513"/>
          </reference>
        </references>
      </pivotArea>
    </format>
    <format dxfId="15">
      <pivotArea dataOnly="0" labelOnly="1" fieldPosition="0">
        <references count="1">
          <reference field="18" count="1">
            <x v="602"/>
          </reference>
        </references>
      </pivotArea>
    </format>
    <format dxfId="16">
      <pivotArea dataOnly="0" labelOnly="1" fieldPosition="0">
        <references count="1">
          <reference field="18" count="1">
            <x v="611"/>
          </reference>
        </references>
      </pivotArea>
    </format>
    <format dxfId="17">
      <pivotArea dataOnly="0" labelOnly="1" fieldPosition="0">
        <references count="1">
          <reference field="18" count="1">
            <x v="625"/>
          </reference>
        </references>
      </pivotArea>
    </format>
    <format dxfId="18">
      <pivotArea dataOnly="0" labelOnly="1" fieldPosition="0">
        <references count="1">
          <reference field="18" count="1">
            <x v="652"/>
          </reference>
        </references>
      </pivotArea>
    </format>
    <format dxfId="19">
      <pivotArea dataOnly="0" labelOnly="1" fieldPosition="0">
        <references count="1">
          <reference field="18" count="1">
            <x v="661"/>
          </reference>
        </references>
      </pivotArea>
    </format>
    <format dxfId="20">
      <pivotArea dataOnly="0" labelOnly="1" fieldPosition="0">
        <references count="1">
          <reference field="18" count="1">
            <x v="677"/>
          </reference>
        </references>
      </pivotArea>
    </format>
    <format dxfId="21">
      <pivotArea dataOnly="0" labelOnly="1" fieldPosition="0">
        <references count="1">
          <reference field="18" count="1">
            <x v="679"/>
          </reference>
        </references>
      </pivotArea>
    </format>
    <format dxfId="22">
      <pivotArea dataOnly="0" labelOnly="1" fieldPosition="0">
        <references count="1">
          <reference field="18" count="1">
            <x v="688"/>
          </reference>
        </references>
      </pivotArea>
    </format>
    <format dxfId="23">
      <pivotArea dataOnly="0" labelOnly="1" fieldPosition="0">
        <references count="1">
          <reference field="18" count="1">
            <x v="732"/>
          </reference>
        </references>
      </pivotArea>
    </format>
    <format dxfId="24">
      <pivotArea dataOnly="0" labelOnly="1" fieldPosition="0">
        <references count="1">
          <reference field="18" count="1">
            <x v="770"/>
          </reference>
        </references>
      </pivotArea>
    </format>
    <format dxfId="25">
      <pivotArea dataOnly="0" labelOnly="1" fieldPosition="0">
        <references count="1">
          <reference field="18" count="1">
            <x v="786"/>
          </reference>
        </references>
      </pivotArea>
    </format>
    <format dxfId="26">
      <pivotArea dataOnly="0" labelOnly="1" fieldPosition="0">
        <references count="1">
          <reference field="18" count="1">
            <x v="884"/>
          </reference>
        </references>
      </pivotArea>
    </format>
    <format dxfId="27">
      <pivotArea dataOnly="0" labelOnly="1" fieldPosition="0">
        <references count="1">
          <reference field="18" count="1">
            <x v="900"/>
          </reference>
        </references>
      </pivotArea>
    </format>
    <format dxfId="28">
      <pivotArea dataOnly="0" labelOnly="1" fieldPosition="0">
        <references count="1">
          <reference field="18" count="1">
            <x v="902"/>
          </reference>
        </references>
      </pivotArea>
    </format>
    <format dxfId="29">
      <pivotArea dataOnly="0" labelOnly="1" fieldPosition="0">
        <references count="1">
          <reference field="18" count="1">
            <x v="910"/>
          </reference>
        </references>
      </pivotArea>
    </format>
    <format dxfId="30">
      <pivotArea dataOnly="0" labelOnly="1" fieldPosition="0">
        <references count="1">
          <reference field="18" count="1">
            <x v="911"/>
          </reference>
        </references>
      </pivotArea>
    </format>
    <format dxfId="31">
      <pivotArea dataOnly="0" labelOnly="1" fieldPosition="0">
        <references count="1">
          <reference field="18" count="1">
            <x v="912"/>
          </reference>
        </references>
      </pivotArea>
    </format>
    <format dxfId="32">
      <pivotArea dataOnly="0" labelOnly="1" fieldPosition="0">
        <references count="1">
          <reference field="18" count="1">
            <x v="913"/>
          </reference>
        </references>
      </pivotArea>
    </format>
    <format dxfId="33">
      <pivotArea dataOnly="0" labelOnly="1" fieldPosition="0">
        <references count="1">
          <reference field="18" count="1">
            <x v="915"/>
          </reference>
        </references>
      </pivotArea>
    </format>
    <format dxfId="34">
      <pivotArea dataOnly="0" labelOnly="1" fieldPosition="0">
        <references count="1">
          <reference field="18" count="1">
            <x v="916"/>
          </reference>
        </references>
      </pivotArea>
    </format>
    <format dxfId="35">
      <pivotArea dataOnly="0" labelOnly="1" fieldPosition="0">
        <references count="1">
          <reference field="18" count="1">
            <x v="917"/>
          </reference>
        </references>
      </pivotArea>
    </format>
    <format dxfId="36">
      <pivotArea dataOnly="0" labelOnly="1" fieldPosition="0">
        <references count="1">
          <reference field="18" count="1">
            <x v="918"/>
          </reference>
        </references>
      </pivotArea>
    </format>
    <format dxfId="37">
      <pivotArea dataOnly="0" labelOnly="1" fieldPosition="0">
        <references count="1">
          <reference field="18" count="1">
            <x v="921"/>
          </reference>
        </references>
      </pivotArea>
    </format>
    <format dxfId="38">
      <pivotArea dataOnly="0" labelOnly="1" fieldPosition="0">
        <references count="1">
          <reference field="18" count="1">
            <x v="924"/>
          </reference>
        </references>
      </pivotArea>
    </format>
    <format dxfId="39">
      <pivotArea dataOnly="0" labelOnly="1" fieldPosition="0">
        <references count="1">
          <reference field="18" count="1">
            <x v="926"/>
          </reference>
        </references>
      </pivotArea>
    </format>
    <format dxfId="40">
      <pivotArea dataOnly="0" labelOnly="1" fieldPosition="0">
        <references count="1">
          <reference field="18" count="1">
            <x v="927"/>
          </reference>
        </references>
      </pivotArea>
    </format>
    <format dxfId="41">
      <pivotArea dataOnly="0" labelOnly="1" fieldPosition="0">
        <references count="1">
          <reference field="18" count="1">
            <x v="928"/>
          </reference>
        </references>
      </pivotArea>
    </format>
    <format dxfId="42">
      <pivotArea dataOnly="0" labelOnly="1" fieldPosition="0">
        <references count="1">
          <reference field="18" count="1">
            <x v="935"/>
          </reference>
        </references>
      </pivotArea>
    </format>
    <format dxfId="43">
      <pivotArea dataOnly="0" labelOnly="1" fieldPosition="0">
        <references count="1">
          <reference field="18" count="1">
            <x v="936"/>
          </reference>
        </references>
      </pivotArea>
    </format>
    <format dxfId="44">
      <pivotArea dataOnly="0" labelOnly="1" fieldPosition="0">
        <references count="1">
          <reference field="18" count="1">
            <x v="937"/>
          </reference>
        </references>
      </pivotArea>
    </format>
    <format dxfId="45">
      <pivotArea dataOnly="0" labelOnly="1" fieldPosition="0">
        <references count="1">
          <reference field="18" count="1">
            <x v="938"/>
          </reference>
        </references>
      </pivotArea>
    </format>
    <format dxfId="46">
      <pivotArea dataOnly="0" labelOnly="1" fieldPosition="0">
        <references count="1">
          <reference field="18" count="1">
            <x v="940"/>
          </reference>
        </references>
      </pivotArea>
    </format>
    <format dxfId="47">
      <pivotArea dataOnly="0" labelOnly="1" fieldPosition="0">
        <references count="1">
          <reference field="18" count="1">
            <x v="941"/>
          </reference>
        </references>
      </pivotArea>
    </format>
    <format dxfId="48">
      <pivotArea dataOnly="0" labelOnly="1" fieldPosition="0">
        <references count="1">
          <reference field="18" count="1">
            <x v="942"/>
          </reference>
        </references>
      </pivotArea>
    </format>
    <format dxfId="49">
      <pivotArea dataOnly="0" labelOnly="1" fieldPosition="0">
        <references count="1">
          <reference field="18" count="1">
            <x v="943"/>
          </reference>
        </references>
      </pivotArea>
    </format>
    <format dxfId="50">
      <pivotArea dataOnly="0" labelOnly="1" fieldPosition="0">
        <references count="1">
          <reference field="18" count="1">
            <x v="944"/>
          </reference>
        </references>
      </pivotArea>
    </format>
    <format dxfId="51">
      <pivotArea dataOnly="0" labelOnly="1" fieldPosition="0">
        <references count="1">
          <reference field="18" count="1">
            <x v="945"/>
          </reference>
        </references>
      </pivotArea>
    </format>
    <format dxfId="52">
      <pivotArea dataOnly="0" labelOnly="1" fieldPosition="0">
        <references count="1">
          <reference field="18" count="1">
            <x v="946"/>
          </reference>
        </references>
      </pivotArea>
    </format>
    <format dxfId="53">
      <pivotArea dataOnly="0" labelOnly="1" fieldPosition="0">
        <references count="1">
          <reference field="18" count="1">
            <x v="948"/>
          </reference>
        </references>
      </pivotArea>
    </format>
    <format dxfId="54">
      <pivotArea dataOnly="0" labelOnly="1" fieldPosition="0">
        <references count="1">
          <reference field="18" count="1">
            <x v="957"/>
          </reference>
        </references>
      </pivotArea>
    </format>
    <format dxfId="55">
      <pivotArea dataOnly="0" labelOnly="1" fieldPosition="0">
        <references count="1">
          <reference field="18" count="1">
            <x v="958"/>
          </reference>
        </references>
      </pivotArea>
    </format>
    <format dxfId="56">
      <pivotArea dataOnly="0" labelOnly="1" fieldPosition="0">
        <references count="1">
          <reference field="18" count="1">
            <x v="960"/>
          </reference>
        </references>
      </pivotArea>
    </format>
    <format dxfId="57">
      <pivotArea dataOnly="0" labelOnly="1" fieldPosition="0">
        <references count="1">
          <reference field="18" count="1">
            <x v="961"/>
          </reference>
        </references>
      </pivotArea>
    </format>
    <format dxfId="58">
      <pivotArea dataOnly="0" labelOnly="1" fieldPosition="0">
        <references count="1">
          <reference field="18" count="1">
            <x v="967"/>
          </reference>
        </references>
      </pivotArea>
    </format>
    <format dxfId="59">
      <pivotArea dataOnly="0" labelOnly="1" fieldPosition="0">
        <references count="1">
          <reference field="18" count="1">
            <x v="969"/>
          </reference>
        </references>
      </pivotArea>
    </format>
    <format dxfId="60">
      <pivotArea dataOnly="0" labelOnly="1" fieldPosition="0">
        <references count="1">
          <reference field="18" count="1">
            <x v="971"/>
          </reference>
        </references>
      </pivotArea>
    </format>
    <format dxfId="61">
      <pivotArea dataOnly="0" labelOnly="1" fieldPosition="0">
        <references count="1">
          <reference field="18" count="1">
            <x v="972"/>
          </reference>
        </references>
      </pivotArea>
    </format>
    <format dxfId="62">
      <pivotArea dataOnly="0" labelOnly="1" fieldPosition="0">
        <references count="1">
          <reference field="18" count="1">
            <x v="973"/>
          </reference>
        </references>
      </pivotArea>
    </format>
    <format dxfId="63">
      <pivotArea dataOnly="0" labelOnly="1" fieldPosition="0">
        <references count="1">
          <reference field="18" count="1">
            <x v="975"/>
          </reference>
        </references>
      </pivotArea>
    </format>
    <format dxfId="64">
      <pivotArea dataOnly="0" labelOnly="1" fieldPosition="0">
        <references count="1">
          <reference field="18" count="1">
            <x v="976"/>
          </reference>
        </references>
      </pivotArea>
    </format>
    <format dxfId="65">
      <pivotArea dataOnly="0" labelOnly="1" fieldPosition="0">
        <references count="1">
          <reference field="18" count="1">
            <x v="977"/>
          </reference>
        </references>
      </pivotArea>
    </format>
    <format dxfId="66">
      <pivotArea dataOnly="0" labelOnly="1" fieldPosition="0">
        <references count="1">
          <reference field="18" count="1">
            <x v="980"/>
          </reference>
        </references>
      </pivotArea>
    </format>
    <format dxfId="67">
      <pivotArea dataOnly="0" labelOnly="1" fieldPosition="0">
        <references count="1">
          <reference field="18" count="1">
            <x v="981"/>
          </reference>
        </references>
      </pivotArea>
    </format>
    <format dxfId="68">
      <pivotArea dataOnly="0" labelOnly="1" fieldPosition="0">
        <references count="1">
          <reference field="18" count="1">
            <x v="982"/>
          </reference>
        </references>
      </pivotArea>
    </format>
    <format dxfId="69">
      <pivotArea dataOnly="0" labelOnly="1" fieldPosition="0">
        <references count="1">
          <reference field="18" count="1">
            <x v="984"/>
          </reference>
        </references>
      </pivotArea>
    </format>
    <format dxfId="70">
      <pivotArea dataOnly="0" labelOnly="1" fieldPosition="0">
        <references count="1">
          <reference field="18" count="1">
            <x v="985"/>
          </reference>
        </references>
      </pivotArea>
    </format>
    <format dxfId="71">
      <pivotArea dataOnly="0" labelOnly="1" fieldPosition="0">
        <references count="1">
          <reference field="18" count="1">
            <x v="986"/>
          </reference>
        </references>
      </pivotArea>
    </format>
    <format dxfId="72">
      <pivotArea dataOnly="0" labelOnly="1" fieldPosition="0">
        <references count="1">
          <reference field="18" count="1">
            <x v="989"/>
          </reference>
        </references>
      </pivotArea>
    </format>
    <format dxfId="73">
      <pivotArea dataOnly="0" labelOnly="1" fieldPosition="0">
        <references count="1">
          <reference field="18" count="1">
            <x v="990"/>
          </reference>
        </references>
      </pivotArea>
    </format>
    <format dxfId="74">
      <pivotArea dataOnly="0" labelOnly="1" fieldPosition="0">
        <references count="1">
          <reference field="18" count="1">
            <x v="991"/>
          </reference>
        </references>
      </pivotArea>
    </format>
    <format dxfId="75">
      <pivotArea dataOnly="0" labelOnly="1" fieldPosition="0">
        <references count="1">
          <reference field="18" count="1">
            <x v="992"/>
          </reference>
        </references>
      </pivotArea>
    </format>
    <format dxfId="76">
      <pivotArea dataOnly="0" labelOnly="1" fieldPosition="0">
        <references count="1">
          <reference field="18" count="1">
            <x v="993"/>
          </reference>
        </references>
      </pivotArea>
    </format>
    <format dxfId="77">
      <pivotArea dataOnly="0" labelOnly="1" fieldPosition="0">
        <references count="1">
          <reference field="18" count="1">
            <x v="995"/>
          </reference>
        </references>
      </pivotArea>
    </format>
    <format dxfId="78">
      <pivotArea dataOnly="0" labelOnly="1" fieldPosition="0">
        <references count="1">
          <reference field="18" count="1">
            <x v="996"/>
          </reference>
        </references>
      </pivotArea>
    </format>
    <format dxfId="79">
      <pivotArea dataOnly="0" labelOnly="1" fieldPosition="0">
        <references count="1">
          <reference field="18" count="1">
            <x v="997"/>
          </reference>
        </references>
      </pivotArea>
    </format>
    <format dxfId="80">
      <pivotArea dataOnly="0" labelOnly="1" fieldPosition="0">
        <references count="1">
          <reference field="18" count="1">
            <x v="1000"/>
          </reference>
        </references>
      </pivotArea>
    </format>
    <format dxfId="81">
      <pivotArea dataOnly="0" labelOnly="1" fieldPosition="0">
        <references count="1">
          <reference field="18" count="1">
            <x v="1003"/>
          </reference>
        </references>
      </pivotArea>
    </format>
    <format dxfId="82">
      <pivotArea dataOnly="0" labelOnly="1" fieldPosition="0">
        <references count="1">
          <reference field="18" count="1">
            <x v="1004"/>
          </reference>
        </references>
      </pivotArea>
    </format>
    <format dxfId="83">
      <pivotArea dataOnly="0" labelOnly="1" fieldPosition="0">
        <references count="1">
          <reference field="18" count="1">
            <x v="1006"/>
          </reference>
        </references>
      </pivotArea>
    </format>
    <format dxfId="84">
      <pivotArea dataOnly="0" labelOnly="1" fieldPosition="0">
        <references count="1">
          <reference field="18" count="1">
            <x v="1007"/>
          </reference>
        </references>
      </pivotArea>
    </format>
    <format dxfId="85">
      <pivotArea dataOnly="0" labelOnly="1" fieldPosition="0">
        <references count="1">
          <reference field="18" count="1">
            <x v="1012"/>
          </reference>
        </references>
      </pivotArea>
    </format>
    <format dxfId="86">
      <pivotArea dataOnly="0" labelOnly="1" fieldPosition="0">
        <references count="1">
          <reference field="18" count="1">
            <x v="1013"/>
          </reference>
        </references>
      </pivotArea>
    </format>
    <format dxfId="87">
      <pivotArea dataOnly="0" labelOnly="1" fieldPosition="0">
        <references count="1">
          <reference field="18" count="1">
            <x v="1014"/>
          </reference>
        </references>
      </pivotArea>
    </format>
    <format dxfId="88">
      <pivotArea dataOnly="0" labelOnly="1" fieldPosition="0">
        <references count="1">
          <reference field="18" count="1">
            <x v="1015"/>
          </reference>
        </references>
      </pivotArea>
    </format>
    <format dxfId="89">
      <pivotArea dataOnly="0" labelOnly="1" fieldPosition="0">
        <references count="1">
          <reference field="18" count="1">
            <x v="1017"/>
          </reference>
        </references>
      </pivotArea>
    </format>
    <format dxfId="90">
      <pivotArea dataOnly="0" labelOnly="1" fieldPosition="0">
        <references count="1">
          <reference field="18" count="1">
            <x v="1019"/>
          </reference>
        </references>
      </pivotArea>
    </format>
    <format dxfId="91">
      <pivotArea dataOnly="0" labelOnly="1" fieldPosition="0">
        <references count="1">
          <reference field="18" count="1">
            <x v="1020"/>
          </reference>
        </references>
      </pivotArea>
    </format>
    <format dxfId="92">
      <pivotArea dataOnly="0" labelOnly="1" fieldPosition="0">
        <references count="1">
          <reference field="18" count="1">
            <x v="1022"/>
          </reference>
        </references>
      </pivotArea>
    </format>
    <format dxfId="93">
      <pivotArea dataOnly="0" labelOnly="1" fieldPosition="0">
        <references count="1">
          <reference field="18" count="1">
            <x v="1025"/>
          </reference>
        </references>
      </pivotArea>
    </format>
    <format dxfId="94">
      <pivotArea dataOnly="0" labelOnly="1" fieldPosition="0">
        <references count="1">
          <reference field="18" count="1">
            <x v="1026"/>
          </reference>
        </references>
      </pivotArea>
    </format>
    <format dxfId="95">
      <pivotArea dataOnly="0" labelOnly="1" fieldPosition="0">
        <references count="1">
          <reference field="18" count="1">
            <x v="1029"/>
          </reference>
        </references>
      </pivotArea>
    </format>
    <format dxfId="96">
      <pivotArea dataOnly="0" labelOnly="1" fieldPosition="0">
        <references count="1">
          <reference field="18" count="1">
            <x v="1031"/>
          </reference>
        </references>
      </pivotArea>
    </format>
    <format dxfId="97">
      <pivotArea dataOnly="0" labelOnly="1" fieldPosition="0">
        <references count="1">
          <reference field="18" count="1">
            <x v="1033"/>
          </reference>
        </references>
      </pivotArea>
    </format>
    <format dxfId="98">
      <pivotArea dataOnly="0" labelOnly="1" fieldPosition="0">
        <references count="1">
          <reference field="18" count="1">
            <x v="1034"/>
          </reference>
        </references>
      </pivotArea>
    </format>
    <format dxfId="99">
      <pivotArea dataOnly="0" labelOnly="1" fieldPosition="0">
        <references count="1">
          <reference field="18" count="1">
            <x v="1038"/>
          </reference>
        </references>
      </pivotArea>
    </format>
    <format dxfId="100">
      <pivotArea dataOnly="0" labelOnly="1" fieldPosition="0">
        <references count="1">
          <reference field="18" count="1">
            <x v="1039"/>
          </reference>
        </references>
      </pivotArea>
    </format>
    <format dxfId="101">
      <pivotArea dataOnly="0" labelOnly="1" fieldPosition="0">
        <references count="1">
          <reference field="18" count="1">
            <x v="1041"/>
          </reference>
        </references>
      </pivotArea>
    </format>
    <format dxfId="102">
      <pivotArea dataOnly="0" labelOnly="1" fieldPosition="0">
        <references count="1">
          <reference field="18" count="1">
            <x v="1042"/>
          </reference>
        </references>
      </pivotArea>
    </format>
    <format dxfId="103">
      <pivotArea dataOnly="0" labelOnly="1" fieldPosition="0">
        <references count="1">
          <reference field="18" count="1">
            <x v="1043"/>
          </reference>
        </references>
      </pivotArea>
    </format>
    <format dxfId="104">
      <pivotArea dataOnly="0" labelOnly="1" fieldPosition="0">
        <references count="1">
          <reference field="18" count="1">
            <x v="1046"/>
          </reference>
        </references>
      </pivotArea>
    </format>
    <format dxfId="105">
      <pivotArea dataOnly="0" labelOnly="1" fieldPosition="0">
        <references count="1">
          <reference field="18" count="1">
            <x v="1048"/>
          </reference>
        </references>
      </pivotArea>
    </format>
    <format dxfId="106">
      <pivotArea dataOnly="0" labelOnly="1" fieldPosition="0">
        <references count="1">
          <reference field="18" count="1">
            <x v="1049"/>
          </reference>
        </references>
      </pivotArea>
    </format>
    <format dxfId="107">
      <pivotArea dataOnly="0" labelOnly="1" fieldPosition="0">
        <references count="1">
          <reference field="18" count="1">
            <x v="1051"/>
          </reference>
        </references>
      </pivotArea>
    </format>
    <format dxfId="108">
      <pivotArea dataOnly="0" labelOnly="1" fieldPosition="0">
        <references count="1">
          <reference field="18" count="1">
            <x v="1053"/>
          </reference>
        </references>
      </pivotArea>
    </format>
    <format dxfId="109">
      <pivotArea dataOnly="0" labelOnly="1" fieldPosition="0">
        <references count="1">
          <reference field="18" count="1">
            <x v="1054"/>
          </reference>
        </references>
      </pivotArea>
    </format>
    <format dxfId="110">
      <pivotArea dataOnly="0" labelOnly="1" fieldPosition="0">
        <references count="1">
          <reference field="18" count="1">
            <x v="1055"/>
          </reference>
        </references>
      </pivotArea>
    </format>
    <format dxfId="111">
      <pivotArea dataOnly="0" labelOnly="1" fieldPosition="0">
        <references count="1">
          <reference field="18" count="1">
            <x v="1057"/>
          </reference>
        </references>
      </pivotArea>
    </format>
    <format dxfId="112">
      <pivotArea dataOnly="0" labelOnly="1" fieldPosition="0">
        <references count="1">
          <reference field="18" count="1">
            <x v="1061"/>
          </reference>
        </references>
      </pivotArea>
    </format>
    <format dxfId="113">
      <pivotArea dataOnly="0" labelOnly="1" fieldPosition="0">
        <references count="1">
          <reference field="18" count="1">
            <x v="1063"/>
          </reference>
        </references>
      </pivotArea>
    </format>
    <format dxfId="114">
      <pivotArea dataOnly="0" labelOnly="1" fieldPosition="0">
        <references count="1">
          <reference field="18" count="1">
            <x v="1068"/>
          </reference>
        </references>
      </pivotArea>
    </format>
    <format dxfId="115">
      <pivotArea dataOnly="0" labelOnly="1" fieldPosition="0">
        <references count="1">
          <reference field="18" count="1">
            <x v="1069"/>
          </reference>
        </references>
      </pivotArea>
    </format>
    <format dxfId="116">
      <pivotArea dataOnly="0" labelOnly="1" fieldPosition="0">
        <references count="1">
          <reference field="18" count="1">
            <x v="1070"/>
          </reference>
        </references>
      </pivotArea>
    </format>
    <format dxfId="117">
      <pivotArea dataOnly="0" labelOnly="1" fieldPosition="0">
        <references count="1">
          <reference field="18" count="1">
            <x v="1075"/>
          </reference>
        </references>
      </pivotArea>
    </format>
    <format dxfId="118">
      <pivotArea dataOnly="0" labelOnly="1" fieldPosition="0">
        <references count="1">
          <reference field="18" count="1">
            <x v="1078"/>
          </reference>
        </references>
      </pivotArea>
    </format>
    <format dxfId="119">
      <pivotArea dataOnly="0" labelOnly="1" fieldPosition="0">
        <references count="1">
          <reference field="18" count="1">
            <x v="1081"/>
          </reference>
        </references>
      </pivotArea>
    </format>
    <format dxfId="120">
      <pivotArea dataOnly="0" labelOnly="1" fieldPosition="0">
        <references count="1">
          <reference field="18" count="1">
            <x v="1082"/>
          </reference>
        </references>
      </pivotArea>
    </format>
    <format dxfId="121">
      <pivotArea dataOnly="0" labelOnly="1" fieldPosition="0">
        <references count="1">
          <reference field="18" count="1">
            <x v="1084"/>
          </reference>
        </references>
      </pivotArea>
    </format>
    <format dxfId="122">
      <pivotArea dataOnly="0" labelOnly="1" fieldPosition="0">
        <references count="1">
          <reference field="18" count="1">
            <x v="1089"/>
          </reference>
        </references>
      </pivotArea>
    </format>
    <format dxfId="123">
      <pivotArea dataOnly="0" labelOnly="1" fieldPosition="0">
        <references count="1">
          <reference field="18" count="1">
            <x v="1092"/>
          </reference>
        </references>
      </pivotArea>
    </format>
    <format dxfId="124">
      <pivotArea dataOnly="0" labelOnly="1" fieldPosition="0">
        <references count="1">
          <reference field="18" count="1">
            <x v="1093"/>
          </reference>
        </references>
      </pivotArea>
    </format>
    <format dxfId="125">
      <pivotArea dataOnly="0" labelOnly="1" fieldPosition="0">
        <references count="1">
          <reference field="18" count="1">
            <x v="1094"/>
          </reference>
        </references>
      </pivotArea>
    </format>
    <format dxfId="126">
      <pivotArea dataOnly="0" labelOnly="1" fieldPosition="0">
        <references count="1">
          <reference field="18" count="1">
            <x v="1095"/>
          </reference>
        </references>
      </pivotArea>
    </format>
    <format dxfId="127">
      <pivotArea dataOnly="0" labelOnly="1" fieldPosition="0">
        <references count="1">
          <reference field="18" count="1">
            <x v="1096"/>
          </reference>
        </references>
      </pivotArea>
    </format>
    <format dxfId="128">
      <pivotArea dataOnly="0" labelOnly="1" fieldPosition="0">
        <references count="1">
          <reference field="18" count="1">
            <x v="1097"/>
          </reference>
        </references>
      </pivotArea>
    </format>
    <format dxfId="129">
      <pivotArea dataOnly="0" labelOnly="1" fieldPosition="0">
        <references count="1">
          <reference field="18" count="1">
            <x v="1100"/>
          </reference>
        </references>
      </pivotArea>
    </format>
    <format dxfId="130">
      <pivotArea dataOnly="0" labelOnly="1" fieldPosition="0">
        <references count="1">
          <reference field="18" count="1">
            <x v="1103"/>
          </reference>
        </references>
      </pivotArea>
    </format>
    <format dxfId="131">
      <pivotArea dataOnly="0" labelOnly="1" fieldPosition="0">
        <references count="1">
          <reference field="18" count="1">
            <x v="1104"/>
          </reference>
        </references>
      </pivotArea>
    </format>
    <format dxfId="132">
      <pivotArea dataOnly="0" labelOnly="1" fieldPosition="0">
        <references count="1">
          <reference field="18" count="1">
            <x v="1105"/>
          </reference>
        </references>
      </pivotArea>
    </format>
    <format dxfId="133">
      <pivotArea dataOnly="0" labelOnly="1" fieldPosition="0">
        <references count="1">
          <reference field="18" count="1">
            <x v="1106"/>
          </reference>
        </references>
      </pivotArea>
    </format>
    <format dxfId="134">
      <pivotArea dataOnly="0" labelOnly="1" fieldPosition="0">
        <references count="1">
          <reference field="18" count="1">
            <x v="1108"/>
          </reference>
        </references>
      </pivotArea>
    </format>
    <format dxfId="135">
      <pivotArea dataOnly="0" labelOnly="1" fieldPosition="0">
        <references count="1">
          <reference field="18" count="1">
            <x v="1112"/>
          </reference>
        </references>
      </pivotArea>
    </format>
    <format dxfId="136">
      <pivotArea dataOnly="0" labelOnly="1" fieldPosition="0">
        <references count="1">
          <reference field="18" count="1">
            <x v="1113"/>
          </reference>
        </references>
      </pivotArea>
    </format>
    <format dxfId="137">
      <pivotArea dataOnly="0" labelOnly="1" fieldPosition="0">
        <references count="1">
          <reference field="18" count="1">
            <x v="1115"/>
          </reference>
        </references>
      </pivotArea>
    </format>
    <format dxfId="138">
      <pivotArea dataOnly="0" labelOnly="1" fieldPosition="0">
        <references count="1">
          <reference field="18" count="1">
            <x v="1116"/>
          </reference>
        </references>
      </pivotArea>
    </format>
    <format dxfId="139">
      <pivotArea dataOnly="0" labelOnly="1" fieldPosition="0">
        <references count="1">
          <reference field="18" count="1">
            <x v="1117"/>
          </reference>
        </references>
      </pivotArea>
    </format>
    <format dxfId="140">
      <pivotArea dataOnly="0" labelOnly="1" fieldPosition="0">
        <references count="1">
          <reference field="18" count="1">
            <x v="1120"/>
          </reference>
        </references>
      </pivotArea>
    </format>
    <format dxfId="141">
      <pivotArea dataOnly="0" labelOnly="1" fieldPosition="0">
        <references count="1">
          <reference field="18" count="1">
            <x v="1121"/>
          </reference>
        </references>
      </pivotArea>
    </format>
    <format dxfId="142">
      <pivotArea dataOnly="0" labelOnly="1" fieldPosition="0">
        <references count="1">
          <reference field="18" count="1">
            <x v="1125"/>
          </reference>
        </references>
      </pivotArea>
    </format>
    <format dxfId="143">
      <pivotArea dataOnly="0" labelOnly="1" fieldPosition="0">
        <references count="1">
          <reference field="18" count="1">
            <x v="1126"/>
          </reference>
        </references>
      </pivotArea>
    </format>
    <format dxfId="144">
      <pivotArea dataOnly="0" labelOnly="1" fieldPosition="0">
        <references count="1">
          <reference field="18" count="1">
            <x v="1128"/>
          </reference>
        </references>
      </pivotArea>
    </format>
    <format dxfId="145">
      <pivotArea dataOnly="0" labelOnly="1" fieldPosition="0">
        <references count="1">
          <reference field="18" count="1">
            <x v="1129"/>
          </reference>
        </references>
      </pivotArea>
    </format>
    <format dxfId="146">
      <pivotArea dataOnly="0" labelOnly="1" fieldPosition="0">
        <references count="1">
          <reference field="18" count="1">
            <x v="1131"/>
          </reference>
        </references>
      </pivotArea>
    </format>
    <format dxfId="147">
      <pivotArea dataOnly="0" labelOnly="1" fieldPosition="0">
        <references count="1">
          <reference field="18" count="1">
            <x v="1133"/>
          </reference>
        </references>
      </pivotArea>
    </format>
    <format dxfId="148">
      <pivotArea dataOnly="0" labelOnly="1" fieldPosition="0">
        <references count="1">
          <reference field="18" count="1">
            <x v="1135"/>
          </reference>
        </references>
      </pivotArea>
    </format>
    <format dxfId="149">
      <pivotArea dataOnly="0" labelOnly="1" fieldPosition="0">
        <references count="1">
          <reference field="18" count="1">
            <x v="1137"/>
          </reference>
        </references>
      </pivotArea>
    </format>
    <format dxfId="150">
      <pivotArea dataOnly="0" labelOnly="1" fieldPosition="0">
        <references count="1">
          <reference field="18" count="1">
            <x v="1138"/>
          </reference>
        </references>
      </pivotArea>
    </format>
    <format dxfId="151">
      <pivotArea dataOnly="0" labelOnly="1" fieldPosition="0">
        <references count="1">
          <reference field="18" count="1">
            <x v="1139"/>
          </reference>
        </references>
      </pivotArea>
    </format>
    <format dxfId="152">
      <pivotArea dataOnly="0" labelOnly="1" fieldPosition="0">
        <references count="1">
          <reference field="18" count="1">
            <x v="1141"/>
          </reference>
        </references>
      </pivotArea>
    </format>
    <format dxfId="153">
      <pivotArea dataOnly="0" labelOnly="1" fieldPosition="0">
        <references count="1">
          <reference field="18" count="1">
            <x v="1144"/>
          </reference>
        </references>
      </pivotArea>
    </format>
    <format dxfId="154">
      <pivotArea dataOnly="0" labelOnly="1" fieldPosition="0">
        <references count="1">
          <reference field="18" count="1">
            <x v="1145"/>
          </reference>
        </references>
      </pivotArea>
    </format>
    <format dxfId="155">
      <pivotArea dataOnly="0" labelOnly="1" fieldPosition="0">
        <references count="1">
          <reference field="18" count="1">
            <x v="1146"/>
          </reference>
        </references>
      </pivotArea>
    </format>
    <format dxfId="156">
      <pivotArea dataOnly="0" labelOnly="1" fieldPosition="0">
        <references count="1">
          <reference field="18" count="1">
            <x v="1147"/>
          </reference>
        </references>
      </pivotArea>
    </format>
    <format dxfId="157">
      <pivotArea dataOnly="0" labelOnly="1" fieldPosition="0">
        <references count="1">
          <reference field="18" count="1">
            <x v="1149"/>
          </reference>
        </references>
      </pivotArea>
    </format>
    <format dxfId="158">
      <pivotArea dataOnly="0" labelOnly="1" fieldPosition="0">
        <references count="1">
          <reference field="18" count="1">
            <x v="1152"/>
          </reference>
        </references>
      </pivotArea>
    </format>
    <format dxfId="159">
      <pivotArea dataOnly="0" labelOnly="1" fieldPosition="0">
        <references count="1">
          <reference field="18" count="1">
            <x v="1154"/>
          </reference>
        </references>
      </pivotArea>
    </format>
    <format dxfId="160">
      <pivotArea dataOnly="0" labelOnly="1" fieldPosition="0">
        <references count="1">
          <reference field="18" count="1">
            <x v="1157"/>
          </reference>
        </references>
      </pivotArea>
    </format>
    <format dxfId="161">
      <pivotArea dataOnly="0" labelOnly="1" fieldPosition="0">
        <references count="1">
          <reference field="18" count="1">
            <x v="1159"/>
          </reference>
        </references>
      </pivotArea>
    </format>
    <format dxfId="162">
      <pivotArea dataOnly="0" labelOnly="1" fieldPosition="0">
        <references count="1">
          <reference field="18" count="1">
            <x v="1161"/>
          </reference>
        </references>
      </pivotArea>
    </format>
    <format dxfId="163">
      <pivotArea dataOnly="0" labelOnly="1" fieldPosition="0">
        <references count="1">
          <reference field="18" count="1">
            <x v="1164"/>
          </reference>
        </references>
      </pivotArea>
    </format>
    <format dxfId="164">
      <pivotArea dataOnly="0" labelOnly="1" fieldPosition="0">
        <references count="1">
          <reference field="18" count="1">
            <x v="1165"/>
          </reference>
        </references>
      </pivotArea>
    </format>
    <format dxfId="165">
      <pivotArea dataOnly="0" labelOnly="1" fieldPosition="0">
        <references count="1">
          <reference field="18" count="1">
            <x v="1166"/>
          </reference>
        </references>
      </pivotArea>
    </format>
    <format dxfId="166">
      <pivotArea dataOnly="0" labelOnly="1" fieldPosition="0">
        <references count="1">
          <reference field="18" count="1">
            <x v="1167"/>
          </reference>
        </references>
      </pivotArea>
    </format>
    <format dxfId="167">
      <pivotArea dataOnly="0" labelOnly="1" fieldPosition="0">
        <references count="1">
          <reference field="18" count="1">
            <x v="1168"/>
          </reference>
        </references>
      </pivotArea>
    </format>
    <format dxfId="168">
      <pivotArea dataOnly="0" labelOnly="1" fieldPosition="0">
        <references count="1">
          <reference field="18" count="1">
            <x v="1169"/>
          </reference>
        </references>
      </pivotArea>
    </format>
    <format dxfId="169">
      <pivotArea dataOnly="0" labelOnly="1" fieldPosition="0">
        <references count="1">
          <reference field="18" count="1">
            <x v="1173"/>
          </reference>
        </references>
      </pivotArea>
    </format>
    <format dxfId="170">
      <pivotArea dataOnly="0" labelOnly="1" fieldPosition="0">
        <references count="1">
          <reference field="18" count="1">
            <x v="1175"/>
          </reference>
        </references>
      </pivotArea>
    </format>
    <format dxfId="171">
      <pivotArea dataOnly="0" labelOnly="1" fieldPosition="0">
        <references count="1">
          <reference field="18" count="1">
            <x v="1177"/>
          </reference>
        </references>
      </pivotArea>
    </format>
    <format dxfId="172">
      <pivotArea dataOnly="0" labelOnly="1" fieldPosition="0">
        <references count="1">
          <reference field="18" count="1">
            <x v="1178"/>
          </reference>
        </references>
      </pivotArea>
    </format>
    <format dxfId="173">
      <pivotArea dataOnly="0" labelOnly="1" fieldPosition="0">
        <references count="1">
          <reference field="18" count="1">
            <x v="1179"/>
          </reference>
        </references>
      </pivotArea>
    </format>
    <format dxfId="174">
      <pivotArea dataOnly="0" labelOnly="1" fieldPosition="0">
        <references count="1">
          <reference field="18" count="1">
            <x v="1183"/>
          </reference>
        </references>
      </pivotArea>
    </format>
    <format dxfId="175">
      <pivotArea dataOnly="0" labelOnly="1" fieldPosition="0">
        <references count="1">
          <reference field="18" count="1">
            <x v="1186"/>
          </reference>
        </references>
      </pivotArea>
    </format>
    <format dxfId="176">
      <pivotArea dataOnly="0" labelOnly="1" fieldPosition="0">
        <references count="1">
          <reference field="18" count="1">
            <x v="1187"/>
          </reference>
        </references>
      </pivotArea>
    </format>
    <format dxfId="177">
      <pivotArea dataOnly="0" labelOnly="1" fieldPosition="0">
        <references count="1">
          <reference field="18" count="1">
            <x v="1190"/>
          </reference>
        </references>
      </pivotArea>
    </format>
    <format dxfId="178">
      <pivotArea dataOnly="0" labelOnly="1" fieldPosition="0">
        <references count="1">
          <reference field="18" count="1">
            <x v="1191"/>
          </reference>
        </references>
      </pivotArea>
    </format>
    <format dxfId="179">
      <pivotArea dataOnly="0" labelOnly="1" fieldPosition="0">
        <references count="1">
          <reference field="18" count="1">
            <x v="1198"/>
          </reference>
        </references>
      </pivotArea>
    </format>
    <format dxfId="180">
      <pivotArea dataOnly="0" labelOnly="1" fieldPosition="0">
        <references count="1">
          <reference field="18" count="1">
            <x v="1200"/>
          </reference>
        </references>
      </pivotArea>
    </format>
    <format dxfId="181">
      <pivotArea dataOnly="0" labelOnly="1" fieldPosition="0">
        <references count="1">
          <reference field="18" count="1">
            <x v="1201"/>
          </reference>
        </references>
      </pivotArea>
    </format>
    <format dxfId="182">
      <pivotArea dataOnly="0" labelOnly="1" fieldPosition="0">
        <references count="1">
          <reference field="18" count="1">
            <x v="1202"/>
          </reference>
        </references>
      </pivotArea>
    </format>
    <format dxfId="183">
      <pivotArea dataOnly="0" labelOnly="1" fieldPosition="0">
        <references count="1">
          <reference field="18" count="1">
            <x v="1204"/>
          </reference>
        </references>
      </pivotArea>
    </format>
    <format dxfId="184">
      <pivotArea dataOnly="0" labelOnly="1" fieldPosition="0">
        <references count="1">
          <reference field="18" count="1">
            <x v="1206"/>
          </reference>
        </references>
      </pivotArea>
    </format>
    <format dxfId="185">
      <pivotArea dataOnly="0" labelOnly="1" fieldPosition="0">
        <references count="1">
          <reference field="18" count="1">
            <x v="1207"/>
          </reference>
        </references>
      </pivotArea>
    </format>
    <format dxfId="186">
      <pivotArea dataOnly="0" labelOnly="1" fieldPosition="0">
        <references count="1">
          <reference field="18" count="1">
            <x v="1213"/>
          </reference>
        </references>
      </pivotArea>
    </format>
    <format dxfId="187">
      <pivotArea dataOnly="0" labelOnly="1" fieldPosition="0">
        <references count="1">
          <reference field="18" count="1">
            <x v="1218"/>
          </reference>
        </references>
      </pivotArea>
    </format>
    <format dxfId="188">
      <pivotArea dataOnly="0" labelOnly="1" fieldPosition="0">
        <references count="1">
          <reference field="18" count="1">
            <x v="1219"/>
          </reference>
        </references>
      </pivotArea>
    </format>
    <format dxfId="189">
      <pivotArea dataOnly="0" labelOnly="1" fieldPosition="0">
        <references count="1">
          <reference field="18" count="1">
            <x v="1224"/>
          </reference>
        </references>
      </pivotArea>
    </format>
    <format dxfId="190">
      <pivotArea dataOnly="0" labelOnly="1" fieldPosition="0">
        <references count="1">
          <reference field="18" count="1">
            <x v="1235"/>
          </reference>
        </references>
      </pivotArea>
    </format>
    <format dxfId="191">
      <pivotArea dataOnly="0" labelOnly="1" fieldPosition="0">
        <references count="1">
          <reference field="18" count="1">
            <x v="1237"/>
          </reference>
        </references>
      </pivotArea>
    </format>
    <format dxfId="192">
      <pivotArea dataOnly="0" labelOnly="1" fieldPosition="0">
        <references count="1">
          <reference field="18" count="1">
            <x v="1239"/>
          </reference>
        </references>
      </pivotArea>
    </format>
    <format dxfId="193">
      <pivotArea dataOnly="0" labelOnly="1" fieldPosition="0">
        <references count="1">
          <reference field="18" count="1">
            <x v="1242"/>
          </reference>
        </references>
      </pivotArea>
    </format>
    <format dxfId="194">
      <pivotArea dataOnly="0" labelOnly="1" fieldPosition="0">
        <references count="1">
          <reference field="18" count="1">
            <x v="1245"/>
          </reference>
        </references>
      </pivotArea>
    </format>
    <format dxfId="195">
      <pivotArea dataOnly="0" labelOnly="1" fieldPosition="0">
        <references count="1">
          <reference field="18" count="1">
            <x v="1246"/>
          </reference>
        </references>
      </pivotArea>
    </format>
    <format dxfId="196">
      <pivotArea dataOnly="0" labelOnly="1" fieldPosition="0">
        <references count="1">
          <reference field="18" count="1">
            <x v="1248"/>
          </reference>
        </references>
      </pivotArea>
    </format>
    <format dxfId="197">
      <pivotArea dataOnly="0" labelOnly="1" fieldPosition="0">
        <references count="1">
          <reference field="18" count="1">
            <x v="1250"/>
          </reference>
        </references>
      </pivotArea>
    </format>
    <format dxfId="198">
      <pivotArea dataOnly="0" labelOnly="1" fieldPosition="0">
        <references count="1">
          <reference field="18" count="1">
            <x v="1251"/>
          </reference>
        </references>
      </pivotArea>
    </format>
    <format dxfId="199">
      <pivotArea dataOnly="0" labelOnly="1" fieldPosition="0">
        <references count="1">
          <reference field="18" count="1">
            <x v="1254"/>
          </reference>
        </references>
      </pivotArea>
    </format>
    <format dxfId="200">
      <pivotArea dataOnly="0" labelOnly="1" fieldPosition="0">
        <references count="1">
          <reference field="18" count="1">
            <x v="1255"/>
          </reference>
        </references>
      </pivotArea>
    </format>
    <format dxfId="201">
      <pivotArea dataOnly="0" labelOnly="1" fieldPosition="0">
        <references count="1">
          <reference field="18" count="1">
            <x v="1257"/>
          </reference>
        </references>
      </pivotArea>
    </format>
    <format dxfId="202">
      <pivotArea dataOnly="0" labelOnly="1" fieldPosition="0">
        <references count="1">
          <reference field="18" count="1">
            <x v="1259"/>
          </reference>
        </references>
      </pivotArea>
    </format>
    <format dxfId="203">
      <pivotArea dataOnly="0" labelOnly="1" fieldPosition="0">
        <references count="1">
          <reference field="18" count="1">
            <x v="1260"/>
          </reference>
        </references>
      </pivotArea>
    </format>
    <format dxfId="204">
      <pivotArea dataOnly="0" labelOnly="1" fieldPosition="0">
        <references count="1">
          <reference field="18" count="1">
            <x v="1264"/>
          </reference>
        </references>
      </pivotArea>
    </format>
    <format dxfId="205">
      <pivotArea dataOnly="0" labelOnly="1" fieldPosition="0">
        <references count="1">
          <reference field="18" count="1">
            <x v="1268"/>
          </reference>
        </references>
      </pivotArea>
    </format>
    <format dxfId="206">
      <pivotArea dataOnly="0" labelOnly="1" fieldPosition="0">
        <references count="1">
          <reference field="18" count="1">
            <x v="1272"/>
          </reference>
        </references>
      </pivotArea>
    </format>
    <format dxfId="207">
      <pivotArea dataOnly="0" labelOnly="1" fieldPosition="0">
        <references count="1">
          <reference field="18" count="1">
            <x v="1273"/>
          </reference>
        </references>
      </pivotArea>
    </format>
    <format dxfId="208">
      <pivotArea dataOnly="0" labelOnly="1" fieldPosition="0">
        <references count="1">
          <reference field="18" count="1">
            <x v="1274"/>
          </reference>
        </references>
      </pivotArea>
    </format>
    <format dxfId="209">
      <pivotArea dataOnly="0" labelOnly="1" fieldPosition="0">
        <references count="1">
          <reference field="18" count="1">
            <x v="1275"/>
          </reference>
        </references>
      </pivotArea>
    </format>
    <format dxfId="210">
      <pivotArea dataOnly="0" labelOnly="1" fieldPosition="0">
        <references count="1">
          <reference field="18" count="1">
            <x v="1278"/>
          </reference>
        </references>
      </pivotArea>
    </format>
    <format dxfId="211">
      <pivotArea dataOnly="0" labelOnly="1" fieldPosition="0">
        <references count="1">
          <reference field="18" count="1">
            <x v="1280"/>
          </reference>
        </references>
      </pivotArea>
    </format>
    <format dxfId="212">
      <pivotArea dataOnly="0" labelOnly="1" fieldPosition="0">
        <references count="1">
          <reference field="18" count="1">
            <x v="1282"/>
          </reference>
        </references>
      </pivotArea>
    </format>
    <format dxfId="213">
      <pivotArea dataOnly="0" labelOnly="1" fieldPosition="0">
        <references count="1">
          <reference field="18" count="1">
            <x v="1283"/>
          </reference>
        </references>
      </pivotArea>
    </format>
    <format dxfId="214">
      <pivotArea dataOnly="0" labelOnly="1" fieldPosition="0">
        <references count="1">
          <reference field="18" count="1">
            <x v="1284"/>
          </reference>
        </references>
      </pivotArea>
    </format>
    <format dxfId="215">
      <pivotArea dataOnly="0" labelOnly="1" fieldPosition="0">
        <references count="1">
          <reference field="18" count="1">
            <x v="1285"/>
          </reference>
        </references>
      </pivotArea>
    </format>
    <format dxfId="216">
      <pivotArea dataOnly="0" labelOnly="1" fieldPosition="0">
        <references count="1">
          <reference field="18" count="1">
            <x v="1287"/>
          </reference>
        </references>
      </pivotArea>
    </format>
    <format dxfId="217">
      <pivotArea dataOnly="0" labelOnly="1" fieldPosition="0">
        <references count="1">
          <reference field="18" count="1">
            <x v="1288"/>
          </reference>
        </references>
      </pivotArea>
    </format>
    <format dxfId="218">
      <pivotArea dataOnly="0" labelOnly="1" fieldPosition="0">
        <references count="1">
          <reference field="18" count="1">
            <x v="1290"/>
          </reference>
        </references>
      </pivotArea>
    </format>
    <format dxfId="219">
      <pivotArea dataOnly="0" labelOnly="1" fieldPosition="0">
        <references count="1">
          <reference field="18" count="1">
            <x v="1292"/>
          </reference>
        </references>
      </pivotArea>
    </format>
    <format dxfId="220">
      <pivotArea dataOnly="0" labelOnly="1" fieldPosition="0">
        <references count="1">
          <reference field="18" count="1">
            <x v="1295"/>
          </reference>
        </references>
      </pivotArea>
    </format>
    <format dxfId="221">
      <pivotArea dataOnly="0" labelOnly="1" fieldPosition="0">
        <references count="1">
          <reference field="18" count="1">
            <x v="1296"/>
          </reference>
        </references>
      </pivotArea>
    </format>
    <format dxfId="222">
      <pivotArea dataOnly="0" labelOnly="1" fieldPosition="0">
        <references count="1">
          <reference field="18" count="1">
            <x v="1298"/>
          </reference>
        </references>
      </pivotArea>
    </format>
    <format dxfId="223">
      <pivotArea dataOnly="0" labelOnly="1" fieldPosition="0">
        <references count="1">
          <reference field="18" count="1">
            <x v="1300"/>
          </reference>
        </references>
      </pivotArea>
    </format>
    <format dxfId="224">
      <pivotArea dataOnly="0" labelOnly="1" fieldPosition="0">
        <references count="1">
          <reference field="18" count="1">
            <x v="1305"/>
          </reference>
        </references>
      </pivotArea>
    </format>
    <format dxfId="225">
      <pivotArea dataOnly="0" labelOnly="1" fieldPosition="0">
        <references count="1">
          <reference field="18" count="1">
            <x v="1306"/>
          </reference>
        </references>
      </pivotArea>
    </format>
    <format dxfId="226">
      <pivotArea dataOnly="0" labelOnly="1" fieldPosition="0">
        <references count="1">
          <reference field="18" count="1">
            <x v="1307"/>
          </reference>
        </references>
      </pivotArea>
    </format>
    <format dxfId="227">
      <pivotArea dataOnly="0" labelOnly="1" fieldPosition="0">
        <references count="1">
          <reference field="18" count="1">
            <x v="1311"/>
          </reference>
        </references>
      </pivotArea>
    </format>
    <format dxfId="228">
      <pivotArea dataOnly="0" labelOnly="1" fieldPosition="0">
        <references count="1">
          <reference field="18" count="1">
            <x v="1312"/>
          </reference>
        </references>
      </pivotArea>
    </format>
    <format dxfId="229">
      <pivotArea dataOnly="0" labelOnly="1" fieldPosition="0">
        <references count="1">
          <reference field="18" count="1">
            <x v="1313"/>
          </reference>
        </references>
      </pivotArea>
    </format>
    <format dxfId="230">
      <pivotArea dataOnly="0" labelOnly="1" fieldPosition="0">
        <references count="1">
          <reference field="18" count="1">
            <x v="1314"/>
          </reference>
        </references>
      </pivotArea>
    </format>
    <format dxfId="231">
      <pivotArea dataOnly="0" labelOnly="1" fieldPosition="0">
        <references count="1">
          <reference field="18" count="1">
            <x v="1319"/>
          </reference>
        </references>
      </pivotArea>
    </format>
    <format dxfId="232">
      <pivotArea dataOnly="0" labelOnly="1" fieldPosition="0">
        <references count="1">
          <reference field="18" count="1">
            <x v="1320"/>
          </reference>
        </references>
      </pivotArea>
    </format>
    <format dxfId="233">
      <pivotArea dataOnly="0" labelOnly="1" fieldPosition="0">
        <references count="1">
          <reference field="18" count="1">
            <x v="1321"/>
          </reference>
        </references>
      </pivotArea>
    </format>
    <format dxfId="234">
      <pivotArea dataOnly="0" labelOnly="1" fieldPosition="0">
        <references count="1">
          <reference field="18" count="1">
            <x v="1322"/>
          </reference>
        </references>
      </pivotArea>
    </format>
    <format dxfId="235">
      <pivotArea dataOnly="0" labelOnly="1" fieldPosition="0">
        <references count="1">
          <reference field="18" count="1">
            <x v="1323"/>
          </reference>
        </references>
      </pivotArea>
    </format>
    <format dxfId="236">
      <pivotArea dataOnly="0" labelOnly="1" fieldPosition="0">
        <references count="1">
          <reference field="18" count="1">
            <x v="1324"/>
          </reference>
        </references>
      </pivotArea>
    </format>
    <format dxfId="237">
      <pivotArea dataOnly="0" labelOnly="1" fieldPosition="0">
        <references count="1">
          <reference field="18" count="1">
            <x v="1326"/>
          </reference>
        </references>
      </pivotArea>
    </format>
    <format dxfId="238">
      <pivotArea dataOnly="0" labelOnly="1" fieldPosition="0">
        <references count="1">
          <reference field="18" count="1">
            <x v="1329"/>
          </reference>
        </references>
      </pivotArea>
    </format>
    <format dxfId="239">
      <pivotArea dataOnly="0" labelOnly="1" fieldPosition="0">
        <references count="1">
          <reference field="18" count="1">
            <x v="1330"/>
          </reference>
        </references>
      </pivotArea>
    </format>
    <format dxfId="240">
      <pivotArea dataOnly="0" labelOnly="1" fieldPosition="0">
        <references count="1">
          <reference field="18" count="1">
            <x v="1333"/>
          </reference>
        </references>
      </pivotArea>
    </format>
    <format dxfId="241">
      <pivotArea dataOnly="0" labelOnly="1" fieldPosition="0">
        <references count="1">
          <reference field="18" count="1">
            <x v="1338"/>
          </reference>
        </references>
      </pivotArea>
    </format>
    <format dxfId="242">
      <pivotArea dataOnly="0" labelOnly="1" fieldPosition="0">
        <references count="1">
          <reference field="18" count="1">
            <x v="1339"/>
          </reference>
        </references>
      </pivotArea>
    </format>
    <format dxfId="243">
      <pivotArea dataOnly="0" labelOnly="1" fieldPosition="0">
        <references count="1">
          <reference field="18" count="1">
            <x v="1340"/>
          </reference>
        </references>
      </pivotArea>
    </format>
    <format dxfId="244">
      <pivotArea dataOnly="0" labelOnly="1" fieldPosition="0">
        <references count="1">
          <reference field="18" count="1">
            <x v="1341"/>
          </reference>
        </references>
      </pivotArea>
    </format>
    <format dxfId="245">
      <pivotArea dataOnly="0" labelOnly="1" fieldPosition="0">
        <references count="1">
          <reference field="18" count="1">
            <x v="1342"/>
          </reference>
        </references>
      </pivotArea>
    </format>
    <format dxfId="246">
      <pivotArea dataOnly="0" labelOnly="1" fieldPosition="0">
        <references count="1">
          <reference field="18" count="1">
            <x v="1343"/>
          </reference>
        </references>
      </pivotArea>
    </format>
    <format dxfId="247">
      <pivotArea dataOnly="0" labelOnly="1" fieldPosition="0">
        <references count="1">
          <reference field="18" count="1">
            <x v="1346"/>
          </reference>
        </references>
      </pivotArea>
    </format>
    <format dxfId="248">
      <pivotArea dataOnly="0" labelOnly="1" fieldPosition="0">
        <references count="1">
          <reference field="18" count="1">
            <x v="1347"/>
          </reference>
        </references>
      </pivotArea>
    </format>
    <format dxfId="249">
      <pivotArea dataOnly="0" labelOnly="1" fieldPosition="0">
        <references count="1">
          <reference field="18" count="1">
            <x v="1351"/>
          </reference>
        </references>
      </pivotArea>
    </format>
    <format dxfId="250">
      <pivotArea dataOnly="0" labelOnly="1" fieldPosition="0">
        <references count="1">
          <reference field="18" count="1">
            <x v="1352"/>
          </reference>
        </references>
      </pivotArea>
    </format>
    <format dxfId="251">
      <pivotArea dataOnly="0" labelOnly="1" fieldPosition="0">
        <references count="1">
          <reference field="18" count="1">
            <x v="1353"/>
          </reference>
        </references>
      </pivotArea>
    </format>
    <format dxfId="252">
      <pivotArea dataOnly="0" labelOnly="1" fieldPosition="0">
        <references count="1">
          <reference field="18" count="1">
            <x v="1354"/>
          </reference>
        </references>
      </pivotArea>
    </format>
    <format dxfId="253">
      <pivotArea dataOnly="0" labelOnly="1" fieldPosition="0">
        <references count="1">
          <reference field="18" count="1">
            <x v="1358"/>
          </reference>
        </references>
      </pivotArea>
    </format>
    <format dxfId="254">
      <pivotArea dataOnly="0" labelOnly="1" fieldPosition="0">
        <references count="1">
          <reference field="18" count="1">
            <x v="1361"/>
          </reference>
        </references>
      </pivotArea>
    </format>
    <format dxfId="255">
      <pivotArea dataOnly="0" labelOnly="1" fieldPosition="0">
        <references count="1">
          <reference field="18" count="1">
            <x v="1363"/>
          </reference>
        </references>
      </pivotArea>
    </format>
    <format dxfId="256">
      <pivotArea dataOnly="0" labelOnly="1" fieldPosition="0">
        <references count="1">
          <reference field="18" count="1">
            <x v="1364"/>
          </reference>
        </references>
      </pivotArea>
    </format>
    <format dxfId="257">
      <pivotArea dataOnly="0" labelOnly="1" fieldPosition="0">
        <references count="1">
          <reference field="18" count="1">
            <x v="1368"/>
          </reference>
        </references>
      </pivotArea>
    </format>
    <format dxfId="258">
      <pivotArea dataOnly="0" labelOnly="1" fieldPosition="0">
        <references count="1">
          <reference field="18" count="1">
            <x v="1372"/>
          </reference>
        </references>
      </pivotArea>
    </format>
    <format dxfId="259">
      <pivotArea dataOnly="0" labelOnly="1" fieldPosition="0">
        <references count="1">
          <reference field="18" count="1">
            <x v="1373"/>
          </reference>
        </references>
      </pivotArea>
    </format>
    <format dxfId="260">
      <pivotArea dataOnly="0" labelOnly="1" fieldPosition="0">
        <references count="1">
          <reference field="18" count="1">
            <x v="1374"/>
          </reference>
        </references>
      </pivotArea>
    </format>
    <format dxfId="261">
      <pivotArea dataOnly="0" labelOnly="1" fieldPosition="0">
        <references count="1">
          <reference field="18" count="1">
            <x v="1376"/>
          </reference>
        </references>
      </pivotArea>
    </format>
    <format dxfId="262">
      <pivotArea dataOnly="0" labelOnly="1" fieldPosition="0">
        <references count="1">
          <reference field="18" count="1">
            <x v="1382"/>
          </reference>
        </references>
      </pivotArea>
    </format>
    <format dxfId="263">
      <pivotArea dataOnly="0" labelOnly="1" fieldPosition="0">
        <references count="1">
          <reference field="18" count="1">
            <x v="1383"/>
          </reference>
        </references>
      </pivotArea>
    </format>
    <format dxfId="264">
      <pivotArea dataOnly="0" labelOnly="1" fieldPosition="0">
        <references count="1">
          <reference field="18" count="1">
            <x v="1384"/>
          </reference>
        </references>
      </pivotArea>
    </format>
    <format dxfId="265">
      <pivotArea dataOnly="0" labelOnly="1" fieldPosition="0">
        <references count="1">
          <reference field="18" count="1">
            <x v="1385"/>
          </reference>
        </references>
      </pivotArea>
    </format>
    <format dxfId="266">
      <pivotArea dataOnly="0" labelOnly="1" fieldPosition="0">
        <references count="1">
          <reference field="18" count="1">
            <x v="1388"/>
          </reference>
        </references>
      </pivotArea>
    </format>
    <format dxfId="267">
      <pivotArea dataOnly="0" labelOnly="1" fieldPosition="0">
        <references count="1">
          <reference field="18" count="1">
            <x v="1389"/>
          </reference>
        </references>
      </pivotArea>
    </format>
    <format dxfId="268">
      <pivotArea dataOnly="0" labelOnly="1" fieldPosition="0">
        <references count="1">
          <reference field="18" count="1">
            <x v="1390"/>
          </reference>
        </references>
      </pivotArea>
    </format>
    <format dxfId="269">
      <pivotArea dataOnly="0" labelOnly="1" fieldPosition="0">
        <references count="1">
          <reference field="18" count="1">
            <x v="1392"/>
          </reference>
        </references>
      </pivotArea>
    </format>
    <format dxfId="270">
      <pivotArea dataOnly="0" labelOnly="1" fieldPosition="0">
        <references count="1">
          <reference field="18" count="1">
            <x v="1393"/>
          </reference>
        </references>
      </pivotArea>
    </format>
    <format dxfId="271">
      <pivotArea dataOnly="0" labelOnly="1" fieldPosition="0">
        <references count="1">
          <reference field="18" count="1">
            <x v="1394"/>
          </reference>
        </references>
      </pivotArea>
    </format>
    <format dxfId="272">
      <pivotArea dataOnly="0" labelOnly="1" fieldPosition="0">
        <references count="1">
          <reference field="18" count="1">
            <x v="1396"/>
          </reference>
        </references>
      </pivotArea>
    </format>
    <format dxfId="273">
      <pivotArea dataOnly="0" labelOnly="1" fieldPosition="0">
        <references count="1">
          <reference field="18" count="1">
            <x v="1397"/>
          </reference>
        </references>
      </pivotArea>
    </format>
    <format dxfId="274">
      <pivotArea dataOnly="0" labelOnly="1" fieldPosition="0">
        <references count="1">
          <reference field="18" count="1">
            <x v="1398"/>
          </reference>
        </references>
      </pivotArea>
    </format>
    <format dxfId="275">
      <pivotArea dataOnly="0" labelOnly="1" fieldPosition="0">
        <references count="1">
          <reference field="18" count="1">
            <x v="1401"/>
          </reference>
        </references>
      </pivotArea>
    </format>
    <format dxfId="276">
      <pivotArea dataOnly="0" labelOnly="1" fieldPosition="0">
        <references count="1">
          <reference field="18" count="1">
            <x v="1402"/>
          </reference>
        </references>
      </pivotArea>
    </format>
    <format dxfId="277">
      <pivotArea dataOnly="0" labelOnly="1" fieldPosition="0">
        <references count="1">
          <reference field="18" count="1">
            <x v="1403"/>
          </reference>
        </references>
      </pivotArea>
    </format>
    <format dxfId="278">
      <pivotArea dataOnly="0" labelOnly="1" fieldPosition="0">
        <references count="1">
          <reference field="18" count="1">
            <x v="1404"/>
          </reference>
        </references>
      </pivotArea>
    </format>
    <format dxfId="279">
      <pivotArea dataOnly="0" labelOnly="1" fieldPosition="0">
        <references count="1">
          <reference field="18" count="1">
            <x v="1406"/>
          </reference>
        </references>
      </pivotArea>
    </format>
    <format dxfId="280">
      <pivotArea dataOnly="0" labelOnly="1" fieldPosition="0">
        <references count="1">
          <reference field="18" count="1">
            <x v="1407"/>
          </reference>
        </references>
      </pivotArea>
    </format>
    <format dxfId="281">
      <pivotArea dataOnly="0" labelOnly="1" fieldPosition="0">
        <references count="1">
          <reference field="18" count="1">
            <x v="1409"/>
          </reference>
        </references>
      </pivotArea>
    </format>
    <format dxfId="282">
      <pivotArea dataOnly="0" labelOnly="1" fieldPosition="0">
        <references count="1">
          <reference field="18" count="1">
            <x v="1410"/>
          </reference>
        </references>
      </pivotArea>
    </format>
    <format dxfId="283">
      <pivotArea dataOnly="0" labelOnly="1" fieldPosition="0">
        <references count="1">
          <reference field="18" count="1">
            <x v="1411"/>
          </reference>
        </references>
      </pivotArea>
    </format>
    <format dxfId="284">
      <pivotArea dataOnly="0" labelOnly="1" fieldPosition="0">
        <references count="1">
          <reference field="18" count="1">
            <x v="1417"/>
          </reference>
        </references>
      </pivotArea>
    </format>
    <format dxfId="285">
      <pivotArea dataOnly="0" labelOnly="1" fieldPosition="0">
        <references count="1">
          <reference field="18" count="1">
            <x v="1419"/>
          </reference>
        </references>
      </pivotArea>
    </format>
    <format dxfId="286">
      <pivotArea dataOnly="0" labelOnly="1" fieldPosition="0">
        <references count="1">
          <reference field="18" count="1">
            <x v="1420"/>
          </reference>
        </references>
      </pivotArea>
    </format>
    <format dxfId="287">
      <pivotArea dataOnly="0" labelOnly="1" fieldPosition="0">
        <references count="1">
          <reference field="18" count="1">
            <x v="1421"/>
          </reference>
        </references>
      </pivotArea>
    </format>
    <format dxfId="288">
      <pivotArea dataOnly="0" labelOnly="1" fieldPosition="0">
        <references count="1">
          <reference field="18" count="1">
            <x v="1424"/>
          </reference>
        </references>
      </pivotArea>
    </format>
    <format dxfId="289">
      <pivotArea dataOnly="0" labelOnly="1" fieldPosition="0">
        <references count="1">
          <reference field="18" count="1">
            <x v="1427"/>
          </reference>
        </references>
      </pivotArea>
    </format>
    <format dxfId="290">
      <pivotArea dataOnly="0" labelOnly="1" fieldPosition="0">
        <references count="1">
          <reference field="18" count="1">
            <x v="1432"/>
          </reference>
        </references>
      </pivotArea>
    </format>
    <format dxfId="291">
      <pivotArea dataOnly="0" labelOnly="1" fieldPosition="0">
        <references count="1">
          <reference field="18" count="1">
            <x v="1433"/>
          </reference>
        </references>
      </pivotArea>
    </format>
    <format dxfId="292">
      <pivotArea dataOnly="0" labelOnly="1" fieldPosition="0">
        <references count="1">
          <reference field="18" count="1">
            <x v="1434"/>
          </reference>
        </references>
      </pivotArea>
    </format>
    <format dxfId="293">
      <pivotArea dataOnly="0" labelOnly="1" fieldPosition="0">
        <references count="1">
          <reference field="18" count="1">
            <x v="1436"/>
          </reference>
        </references>
      </pivotArea>
    </format>
    <format dxfId="294">
      <pivotArea dataOnly="0" labelOnly="1" fieldPosition="0">
        <references count="1">
          <reference field="18" count="1">
            <x v="1438"/>
          </reference>
        </references>
      </pivotArea>
    </format>
    <format dxfId="295">
      <pivotArea dataOnly="0" labelOnly="1" fieldPosition="0">
        <references count="1">
          <reference field="18" count="1">
            <x v="1439"/>
          </reference>
        </references>
      </pivotArea>
    </format>
    <format dxfId="296">
      <pivotArea dataOnly="0" labelOnly="1" fieldPosition="0">
        <references count="1">
          <reference field="18" count="1">
            <x v="1442"/>
          </reference>
        </references>
      </pivotArea>
    </format>
    <format dxfId="297">
      <pivotArea dataOnly="0" labelOnly="1" fieldPosition="0">
        <references count="1">
          <reference field="18" count="1">
            <x v="1444"/>
          </reference>
        </references>
      </pivotArea>
    </format>
    <format dxfId="298">
      <pivotArea dataOnly="0" labelOnly="1" fieldPosition="0">
        <references count="1">
          <reference field="18" count="1">
            <x v="1445"/>
          </reference>
        </references>
      </pivotArea>
    </format>
    <format dxfId="299">
      <pivotArea dataOnly="0" labelOnly="1" fieldPosition="0">
        <references count="1">
          <reference field="18" count="1">
            <x v="1449"/>
          </reference>
        </references>
      </pivotArea>
    </format>
    <format dxfId="300">
      <pivotArea dataOnly="0" labelOnly="1" fieldPosition="0">
        <references count="1">
          <reference field="18" count="1">
            <x v="1451"/>
          </reference>
        </references>
      </pivotArea>
    </format>
    <format dxfId="301">
      <pivotArea dataOnly="0" labelOnly="1" fieldPosition="0">
        <references count="1">
          <reference field="18" count="1">
            <x v="1455"/>
          </reference>
        </references>
      </pivotArea>
    </format>
    <format dxfId="302">
      <pivotArea dataOnly="0" labelOnly="1" fieldPosition="0">
        <references count="1">
          <reference field="18" count="1">
            <x v="1456"/>
          </reference>
        </references>
      </pivotArea>
    </format>
    <format dxfId="303">
      <pivotArea dataOnly="0" labelOnly="1" fieldPosition="0">
        <references count="1">
          <reference field="18" count="1">
            <x v="1458"/>
          </reference>
        </references>
      </pivotArea>
    </format>
    <format dxfId="304">
      <pivotArea dataOnly="0" labelOnly="1" fieldPosition="0">
        <references count="1">
          <reference field="18" count="1">
            <x v="1461"/>
          </reference>
        </references>
      </pivotArea>
    </format>
    <format dxfId="305">
      <pivotArea dataOnly="0" labelOnly="1" fieldPosition="0">
        <references count="1">
          <reference field="18" count="1">
            <x v="1466"/>
          </reference>
        </references>
      </pivotArea>
    </format>
    <format dxfId="306">
      <pivotArea dataOnly="0" labelOnly="1" fieldPosition="0">
        <references count="1">
          <reference field="18" count="1">
            <x v="1468"/>
          </reference>
        </references>
      </pivotArea>
    </format>
    <format dxfId="307">
      <pivotArea dataOnly="0" labelOnly="1" fieldPosition="0">
        <references count="1">
          <reference field="18" count="1">
            <x v="1472"/>
          </reference>
        </references>
      </pivotArea>
    </format>
    <format dxfId="308">
      <pivotArea dataOnly="0" labelOnly="1" fieldPosition="0">
        <references count="1">
          <reference field="18" count="1">
            <x v="1476"/>
          </reference>
        </references>
      </pivotArea>
    </format>
    <format dxfId="309">
      <pivotArea dataOnly="0" labelOnly="1" fieldPosition="0">
        <references count="1">
          <reference field="18" count="1">
            <x v="1480"/>
          </reference>
        </references>
      </pivotArea>
    </format>
    <format dxfId="310">
      <pivotArea dataOnly="0" labelOnly="1" fieldPosition="0">
        <references count="1">
          <reference field="18" count="1">
            <x v="1481"/>
          </reference>
        </references>
      </pivotArea>
    </format>
    <format dxfId="311">
      <pivotArea dataOnly="0" labelOnly="1" fieldPosition="0">
        <references count="1">
          <reference field="18" count="1">
            <x v="1488"/>
          </reference>
        </references>
      </pivotArea>
    </format>
    <format dxfId="312">
      <pivotArea dataOnly="0" labelOnly="1" fieldPosition="0">
        <references count="1">
          <reference field="18" count="1">
            <x v="1489"/>
          </reference>
        </references>
      </pivotArea>
    </format>
    <format dxfId="313">
      <pivotArea dataOnly="0" labelOnly="1" fieldPosition="0">
        <references count="1">
          <reference field="18" count="1">
            <x v="1490"/>
          </reference>
        </references>
      </pivotArea>
    </format>
    <format dxfId="314">
      <pivotArea dataOnly="0" labelOnly="1" fieldPosition="0">
        <references count="1">
          <reference field="18" count="1">
            <x v="1493"/>
          </reference>
        </references>
      </pivotArea>
    </format>
    <format dxfId="315">
      <pivotArea dataOnly="0" labelOnly="1" fieldPosition="0">
        <references count="1">
          <reference field="18" count="1">
            <x v="1494"/>
          </reference>
        </references>
      </pivotArea>
    </format>
    <format dxfId="316">
      <pivotArea dataOnly="0" labelOnly="1" fieldPosition="0">
        <references count="1">
          <reference field="18" count="1">
            <x v="1496"/>
          </reference>
        </references>
      </pivotArea>
    </format>
    <format dxfId="317">
      <pivotArea dataOnly="0" labelOnly="1" fieldPosition="0">
        <references count="1">
          <reference field="18" count="1">
            <x v="1498"/>
          </reference>
        </references>
      </pivotArea>
    </format>
    <format dxfId="318">
      <pivotArea dataOnly="0" labelOnly="1" fieldPosition="0">
        <references count="1">
          <reference field="18" count="1">
            <x v="1502"/>
          </reference>
        </references>
      </pivotArea>
    </format>
    <format dxfId="319">
      <pivotArea dataOnly="0" labelOnly="1" fieldPosition="0">
        <references count="1">
          <reference field="18" count="1">
            <x v="1504"/>
          </reference>
        </references>
      </pivotArea>
    </format>
    <format dxfId="320">
      <pivotArea dataOnly="0" labelOnly="1" fieldPosition="0">
        <references count="1">
          <reference field="18" count="1">
            <x v="1507"/>
          </reference>
        </references>
      </pivotArea>
    </format>
    <format dxfId="321">
      <pivotArea dataOnly="0" labelOnly="1" fieldPosition="0">
        <references count="1">
          <reference field="18" count="1">
            <x v="1508"/>
          </reference>
        </references>
      </pivotArea>
    </format>
    <format dxfId="322">
      <pivotArea dataOnly="0" labelOnly="1" fieldPosition="0">
        <references count="1">
          <reference field="18" count="1">
            <x v="1509"/>
          </reference>
        </references>
      </pivotArea>
    </format>
    <format dxfId="323">
      <pivotArea dataOnly="0" labelOnly="1" fieldPosition="0">
        <references count="1">
          <reference field="18" count="1">
            <x v="1511"/>
          </reference>
        </references>
      </pivotArea>
    </format>
    <format dxfId="324">
      <pivotArea dataOnly="0" labelOnly="1" fieldPosition="0">
        <references count="1">
          <reference field="18" count="1">
            <x v="1512"/>
          </reference>
        </references>
      </pivotArea>
    </format>
    <format dxfId="325">
      <pivotArea dataOnly="0" labelOnly="1" fieldPosition="0">
        <references count="1">
          <reference field="18" count="1">
            <x v="1513"/>
          </reference>
        </references>
      </pivotArea>
    </format>
    <format dxfId="326">
      <pivotArea dataOnly="0" labelOnly="1" fieldPosition="0">
        <references count="1">
          <reference field="18" count="1">
            <x v="1515"/>
          </reference>
        </references>
      </pivotArea>
    </format>
    <format dxfId="327">
      <pivotArea dataOnly="0" labelOnly="1" fieldPosition="0">
        <references count="1">
          <reference field="18" count="1">
            <x v="1516"/>
          </reference>
        </references>
      </pivotArea>
    </format>
    <format dxfId="328">
      <pivotArea dataOnly="0" labelOnly="1" fieldPosition="0">
        <references count="1">
          <reference field="18" count="1">
            <x v="1519"/>
          </reference>
        </references>
      </pivotArea>
    </format>
    <format dxfId="329">
      <pivotArea dataOnly="0" labelOnly="1" fieldPosition="0">
        <references count="1">
          <reference field="18" count="1">
            <x v="1524"/>
          </reference>
        </references>
      </pivotArea>
    </format>
    <format dxfId="330">
      <pivotArea dataOnly="0" labelOnly="1" fieldPosition="0">
        <references count="1">
          <reference field="18" count="1">
            <x v="1529"/>
          </reference>
        </references>
      </pivotArea>
    </format>
    <format dxfId="331">
      <pivotArea dataOnly="0" labelOnly="1" fieldPosition="0">
        <references count="1">
          <reference field="18" count="1">
            <x v="1534"/>
          </reference>
        </references>
      </pivotArea>
    </format>
    <format dxfId="332">
      <pivotArea dataOnly="0" labelOnly="1" fieldPosition="0">
        <references count="1">
          <reference field="18" count="1">
            <x v="1536"/>
          </reference>
        </references>
      </pivotArea>
    </format>
    <format dxfId="333">
      <pivotArea dataOnly="0" labelOnly="1" fieldPosition="0">
        <references count="1">
          <reference field="18" count="1">
            <x v="1540"/>
          </reference>
        </references>
      </pivotArea>
    </format>
    <format dxfId="334">
      <pivotArea dataOnly="0" labelOnly="1" fieldPosition="0">
        <references count="1">
          <reference field="18" count="1">
            <x v="1541"/>
          </reference>
        </references>
      </pivotArea>
    </format>
    <format dxfId="335">
      <pivotArea dataOnly="0" labelOnly="1" fieldPosition="0">
        <references count="1">
          <reference field="18" count="1">
            <x v="1542"/>
          </reference>
        </references>
      </pivotArea>
    </format>
    <format dxfId="336">
      <pivotArea dataOnly="0" labelOnly="1" fieldPosition="0">
        <references count="1">
          <reference field="18" count="1">
            <x v="1544"/>
          </reference>
        </references>
      </pivotArea>
    </format>
    <format dxfId="337">
      <pivotArea dataOnly="0" labelOnly="1" fieldPosition="0">
        <references count="1">
          <reference field="18" count="1">
            <x v="1545"/>
          </reference>
        </references>
      </pivotArea>
    </format>
    <format dxfId="338">
      <pivotArea dataOnly="0" labelOnly="1" fieldPosition="0">
        <references count="1">
          <reference field="18" count="1">
            <x v="1546"/>
          </reference>
        </references>
      </pivotArea>
    </format>
    <format dxfId="339">
      <pivotArea dataOnly="0" labelOnly="1" fieldPosition="0">
        <references count="1">
          <reference field="18" count="1">
            <x v="1550"/>
          </reference>
        </references>
      </pivotArea>
    </format>
    <format dxfId="340">
      <pivotArea dataOnly="0" labelOnly="1" fieldPosition="0">
        <references count="1">
          <reference field="18" count="1">
            <x v="1553"/>
          </reference>
        </references>
      </pivotArea>
    </format>
    <format dxfId="341">
      <pivotArea dataOnly="0" labelOnly="1" fieldPosition="0">
        <references count="1">
          <reference field="18" count="1">
            <x v="1556"/>
          </reference>
        </references>
      </pivotArea>
    </format>
    <format dxfId="342">
      <pivotArea dataOnly="0" labelOnly="1" fieldPosition="0">
        <references count="1">
          <reference field="18" count="1">
            <x v="1557"/>
          </reference>
        </references>
      </pivotArea>
    </format>
    <format dxfId="343">
      <pivotArea dataOnly="0" labelOnly="1" fieldPosition="0">
        <references count="1">
          <reference field="18" count="1">
            <x v="1561"/>
          </reference>
        </references>
      </pivotArea>
    </format>
    <format dxfId="344">
      <pivotArea dataOnly="0" labelOnly="1" fieldPosition="0">
        <references count="1">
          <reference field="18" count="1">
            <x v="1567"/>
          </reference>
        </references>
      </pivotArea>
    </format>
    <format dxfId="345">
      <pivotArea dataOnly="0" labelOnly="1" fieldPosition="0">
        <references count="1">
          <reference field="18" count="1">
            <x v="1575"/>
          </reference>
        </references>
      </pivotArea>
    </format>
    <format dxfId="346">
      <pivotArea dataOnly="0" labelOnly="1" fieldPosition="0">
        <references count="1">
          <reference field="18" count="1">
            <x v="1576"/>
          </reference>
        </references>
      </pivotArea>
    </format>
    <format dxfId="347">
      <pivotArea dataOnly="0" labelOnly="1" fieldPosition="0">
        <references count="1">
          <reference field="18" count="1">
            <x v="1581"/>
          </reference>
        </references>
      </pivotArea>
    </format>
    <format dxfId="348">
      <pivotArea dataOnly="0" labelOnly="1" fieldPosition="0">
        <references count="1">
          <reference field="18" count="1">
            <x v="1583"/>
          </reference>
        </references>
      </pivotArea>
    </format>
    <format dxfId="349">
      <pivotArea dataOnly="0" labelOnly="1" fieldPosition="0">
        <references count="1">
          <reference field="18" count="1">
            <x v="1584"/>
          </reference>
        </references>
      </pivotArea>
    </format>
    <format dxfId="350">
      <pivotArea dataOnly="0" labelOnly="1" fieldPosition="0">
        <references count="1">
          <reference field="18" count="1">
            <x v="1585"/>
          </reference>
        </references>
      </pivotArea>
    </format>
    <format dxfId="351">
      <pivotArea dataOnly="0" labelOnly="1" fieldPosition="0">
        <references count="1">
          <reference field="18" count="1">
            <x v="1586"/>
          </reference>
        </references>
      </pivotArea>
    </format>
    <format dxfId="352">
      <pivotArea dataOnly="0" labelOnly="1" fieldPosition="0">
        <references count="1">
          <reference field="18" count="1">
            <x v="1588"/>
          </reference>
        </references>
      </pivotArea>
    </format>
    <format dxfId="353">
      <pivotArea dataOnly="0" labelOnly="1" fieldPosition="0">
        <references count="1">
          <reference field="18" count="1">
            <x v="1590"/>
          </reference>
        </references>
      </pivotArea>
    </format>
    <format dxfId="354">
      <pivotArea dataOnly="0" labelOnly="1" fieldPosition="0">
        <references count="1">
          <reference field="18" count="1">
            <x v="1594"/>
          </reference>
        </references>
      </pivotArea>
    </format>
    <format dxfId="355">
      <pivotArea dataOnly="0" labelOnly="1" fieldPosition="0">
        <references count="1">
          <reference field="18" count="1">
            <x v="1596"/>
          </reference>
        </references>
      </pivotArea>
    </format>
    <format dxfId="356">
      <pivotArea dataOnly="0" labelOnly="1" fieldPosition="0">
        <references count="1">
          <reference field="18" count="1">
            <x v="1597"/>
          </reference>
        </references>
      </pivotArea>
    </format>
    <format dxfId="357">
      <pivotArea dataOnly="0" labelOnly="1" fieldPosition="0">
        <references count="1">
          <reference field="18" count="1">
            <x v="1600"/>
          </reference>
        </references>
      </pivotArea>
    </format>
    <format dxfId="358">
      <pivotArea dataOnly="0" labelOnly="1" fieldPosition="0">
        <references count="1">
          <reference field="18" count="1">
            <x v="1604"/>
          </reference>
        </references>
      </pivotArea>
    </format>
    <format dxfId="359">
      <pivotArea dataOnly="0" labelOnly="1" fieldPosition="0">
        <references count="1">
          <reference field="18" count="1">
            <x v="1606"/>
          </reference>
        </references>
      </pivotArea>
    </format>
    <format dxfId="360">
      <pivotArea dataOnly="0" labelOnly="1" fieldPosition="0">
        <references count="1">
          <reference field="18" count="1">
            <x v="1613"/>
          </reference>
        </references>
      </pivotArea>
    </format>
    <format dxfId="361">
      <pivotArea dataOnly="0" labelOnly="1" fieldPosition="0">
        <references count="1">
          <reference field="18" count="1">
            <x v="1616"/>
          </reference>
        </references>
      </pivotArea>
    </format>
    <format dxfId="362">
      <pivotArea dataOnly="0" labelOnly="1" fieldPosition="0">
        <references count="1">
          <reference field="18" count="1">
            <x v="1619"/>
          </reference>
        </references>
      </pivotArea>
    </format>
    <format dxfId="363">
      <pivotArea dataOnly="0" labelOnly="1" fieldPosition="0">
        <references count="1">
          <reference field="18" count="1">
            <x v="1623"/>
          </reference>
        </references>
      </pivotArea>
    </format>
    <format dxfId="364">
      <pivotArea dataOnly="0" labelOnly="1" fieldPosition="0">
        <references count="1">
          <reference field="18" count="1">
            <x v="1625"/>
          </reference>
        </references>
      </pivotArea>
    </format>
    <format dxfId="365">
      <pivotArea dataOnly="0" labelOnly="1" fieldPosition="0">
        <references count="1">
          <reference field="18" count="1">
            <x v="1627"/>
          </reference>
        </references>
      </pivotArea>
    </format>
    <format dxfId="366">
      <pivotArea dataOnly="0" labelOnly="1" fieldPosition="0">
        <references count="1">
          <reference field="18" count="1">
            <x v="1629"/>
          </reference>
        </references>
      </pivotArea>
    </format>
    <format dxfId="367">
      <pivotArea dataOnly="0" labelOnly="1" fieldPosition="0">
        <references count="1">
          <reference field="18" count="1">
            <x v="1630"/>
          </reference>
        </references>
      </pivotArea>
    </format>
    <format dxfId="368">
      <pivotArea dataOnly="0" labelOnly="1" fieldPosition="0">
        <references count="1">
          <reference field="18" count="1">
            <x v="1632"/>
          </reference>
        </references>
      </pivotArea>
    </format>
    <format dxfId="369">
      <pivotArea dataOnly="0" labelOnly="1" fieldPosition="0">
        <references count="1">
          <reference field="18" count="1">
            <x v="1640"/>
          </reference>
        </references>
      </pivotArea>
    </format>
    <format dxfId="370">
      <pivotArea dataOnly="0" labelOnly="1" fieldPosition="0">
        <references count="1">
          <reference field="18" count="1">
            <x v="1641"/>
          </reference>
        </references>
      </pivotArea>
    </format>
    <format dxfId="371">
      <pivotArea dataOnly="0" labelOnly="1" fieldPosition="0">
        <references count="1">
          <reference field="18" count="1">
            <x v="1642"/>
          </reference>
        </references>
      </pivotArea>
    </format>
    <format dxfId="372">
      <pivotArea dataOnly="0" labelOnly="1" fieldPosition="0">
        <references count="1">
          <reference field="18" count="1">
            <x v="1644"/>
          </reference>
        </references>
      </pivotArea>
    </format>
    <format dxfId="373">
      <pivotArea dataOnly="0" labelOnly="1" fieldPosition="0">
        <references count="1">
          <reference field="18" count="1">
            <x v="1645"/>
          </reference>
        </references>
      </pivotArea>
    </format>
    <format dxfId="374">
      <pivotArea dataOnly="0" labelOnly="1" fieldPosition="0">
        <references count="1">
          <reference field="18" count="1">
            <x v="1649"/>
          </reference>
        </references>
      </pivotArea>
    </format>
    <format dxfId="375">
      <pivotArea dataOnly="0" labelOnly="1" fieldPosition="0">
        <references count="1">
          <reference field="18" count="1">
            <x v="1657"/>
          </reference>
        </references>
      </pivotArea>
    </format>
    <format dxfId="376">
      <pivotArea dataOnly="0" labelOnly="1" fieldPosition="0">
        <references count="1">
          <reference field="18" count="1">
            <x v="1658"/>
          </reference>
        </references>
      </pivotArea>
    </format>
    <format dxfId="377">
      <pivotArea dataOnly="0" labelOnly="1" fieldPosition="0">
        <references count="1">
          <reference field="18" count="1">
            <x v="1662"/>
          </reference>
        </references>
      </pivotArea>
    </format>
    <format dxfId="378">
      <pivotArea dataOnly="0" labelOnly="1" fieldPosition="0">
        <references count="1">
          <reference field="18" count="1">
            <x v="1666"/>
          </reference>
        </references>
      </pivotArea>
    </format>
    <format dxfId="379">
      <pivotArea dataOnly="0" labelOnly="1" fieldPosition="0">
        <references count="1">
          <reference field="18" count="1">
            <x v="1676"/>
          </reference>
        </references>
      </pivotArea>
    </format>
    <format dxfId="380">
      <pivotArea dataOnly="0" labelOnly="1" fieldPosition="0">
        <references count="1">
          <reference field="18" count="1">
            <x v="1677"/>
          </reference>
        </references>
      </pivotArea>
    </format>
    <format dxfId="381">
      <pivotArea dataOnly="0" labelOnly="1" fieldPosition="0">
        <references count="1">
          <reference field="18" count="1">
            <x v="1679"/>
          </reference>
        </references>
      </pivotArea>
    </format>
    <format dxfId="382">
      <pivotArea dataOnly="0" labelOnly="1" fieldPosition="0">
        <references count="1">
          <reference field="18" count="1">
            <x v="1685"/>
          </reference>
        </references>
      </pivotArea>
    </format>
    <format dxfId="383">
      <pivotArea dataOnly="0" labelOnly="1" fieldPosition="0">
        <references count="1">
          <reference field="18" count="1">
            <x v="1688"/>
          </reference>
        </references>
      </pivotArea>
    </format>
    <format dxfId="384">
      <pivotArea dataOnly="0" labelOnly="1" fieldPosition="0">
        <references count="1">
          <reference field="18" count="1">
            <x v="1689"/>
          </reference>
        </references>
      </pivotArea>
    </format>
    <format dxfId="385">
      <pivotArea dataOnly="0" labelOnly="1" fieldPosition="0">
        <references count="1">
          <reference field="18" count="1">
            <x v="1692"/>
          </reference>
        </references>
      </pivotArea>
    </format>
    <format dxfId="386">
      <pivotArea dataOnly="0" labelOnly="1" fieldPosition="0">
        <references count="1">
          <reference field="18" count="1">
            <x v="1694"/>
          </reference>
        </references>
      </pivotArea>
    </format>
    <format dxfId="387">
      <pivotArea dataOnly="0" labelOnly="1" fieldPosition="0">
        <references count="1">
          <reference field="18" count="1">
            <x v="1698"/>
          </reference>
        </references>
      </pivotArea>
    </format>
    <format dxfId="388">
      <pivotArea dataOnly="0" labelOnly="1" fieldPosition="0">
        <references count="1">
          <reference field="18" count="1">
            <x v="1704"/>
          </reference>
        </references>
      </pivotArea>
    </format>
    <format dxfId="389">
      <pivotArea dataOnly="0" labelOnly="1" fieldPosition="0">
        <references count="1">
          <reference field="18" count="1">
            <x v="1705"/>
          </reference>
        </references>
      </pivotArea>
    </format>
    <format dxfId="390">
      <pivotArea dataOnly="0" labelOnly="1" fieldPosition="0">
        <references count="1">
          <reference field="18" count="1">
            <x v="1707"/>
          </reference>
        </references>
      </pivotArea>
    </format>
    <format dxfId="391">
      <pivotArea dataOnly="0" labelOnly="1" fieldPosition="0">
        <references count="1">
          <reference field="18" count="1">
            <x v="1709"/>
          </reference>
        </references>
      </pivotArea>
    </format>
    <format dxfId="392">
      <pivotArea dataOnly="0" labelOnly="1" fieldPosition="0">
        <references count="1">
          <reference field="18" count="1">
            <x v="1712"/>
          </reference>
        </references>
      </pivotArea>
    </format>
    <format dxfId="393">
      <pivotArea dataOnly="0" labelOnly="1" fieldPosition="0">
        <references count="1">
          <reference field="18" count="1">
            <x v="1713"/>
          </reference>
        </references>
      </pivotArea>
    </format>
    <format dxfId="394">
      <pivotArea dataOnly="0" labelOnly="1" fieldPosition="0">
        <references count="1">
          <reference field="18" count="1">
            <x v="1714"/>
          </reference>
        </references>
      </pivotArea>
    </format>
    <format dxfId="395">
      <pivotArea dataOnly="0" labelOnly="1" fieldPosition="0">
        <references count="1">
          <reference field="18" count="1">
            <x v="1716"/>
          </reference>
        </references>
      </pivotArea>
    </format>
    <format dxfId="396">
      <pivotArea dataOnly="0" labelOnly="1" fieldPosition="0">
        <references count="1">
          <reference field="18" count="1">
            <x v="1718"/>
          </reference>
        </references>
      </pivotArea>
    </format>
    <format dxfId="397">
      <pivotArea dataOnly="0" labelOnly="1" fieldPosition="0">
        <references count="1">
          <reference field="18" count="1">
            <x v="1720"/>
          </reference>
        </references>
      </pivotArea>
    </format>
    <format dxfId="398">
      <pivotArea dataOnly="0" labelOnly="1" fieldPosition="0">
        <references count="1">
          <reference field="18" count="1">
            <x v="1722"/>
          </reference>
        </references>
      </pivotArea>
    </format>
    <format dxfId="399">
      <pivotArea dataOnly="0" labelOnly="1" fieldPosition="0">
        <references count="1">
          <reference field="18" count="1">
            <x v="1728"/>
          </reference>
        </references>
      </pivotArea>
    </format>
    <format dxfId="400">
      <pivotArea dataOnly="0" labelOnly="1" fieldPosition="0">
        <references count="1">
          <reference field="18" count="1">
            <x v="1729"/>
          </reference>
        </references>
      </pivotArea>
    </format>
    <format dxfId="401">
      <pivotArea dataOnly="0" labelOnly="1" fieldPosition="0">
        <references count="1">
          <reference field="18" count="1">
            <x v="1732"/>
          </reference>
        </references>
      </pivotArea>
    </format>
    <format dxfId="402">
      <pivotArea dataOnly="0" labelOnly="1" fieldPosition="0">
        <references count="1">
          <reference field="18" count="1">
            <x v="1733"/>
          </reference>
        </references>
      </pivotArea>
    </format>
    <format dxfId="403">
      <pivotArea dataOnly="0" labelOnly="1" fieldPosition="0">
        <references count="1">
          <reference field="18" count="1">
            <x v="1734"/>
          </reference>
        </references>
      </pivotArea>
    </format>
    <format dxfId="404">
      <pivotArea dataOnly="0" labelOnly="1" fieldPosition="0">
        <references count="1">
          <reference field="18" count="1">
            <x v="1735"/>
          </reference>
        </references>
      </pivotArea>
    </format>
    <format dxfId="405">
      <pivotArea dataOnly="0" labelOnly="1" fieldPosition="0">
        <references count="1">
          <reference field="18" count="1">
            <x v="1736"/>
          </reference>
        </references>
      </pivotArea>
    </format>
    <format dxfId="406">
      <pivotArea dataOnly="0" labelOnly="1" fieldPosition="0">
        <references count="1">
          <reference field="18" count="1">
            <x v="1737"/>
          </reference>
        </references>
      </pivotArea>
    </format>
    <format dxfId="407">
      <pivotArea dataOnly="0" labelOnly="1" fieldPosition="0">
        <references count="1">
          <reference field="18" count="1">
            <x v="1739"/>
          </reference>
        </references>
      </pivotArea>
    </format>
    <format dxfId="408">
      <pivotArea dataOnly="0" labelOnly="1" fieldPosition="0">
        <references count="1">
          <reference field="18" count="1">
            <x v="1742"/>
          </reference>
        </references>
      </pivotArea>
    </format>
    <format dxfId="409">
      <pivotArea dataOnly="0" labelOnly="1" fieldPosition="0">
        <references count="1">
          <reference field="18" count="1">
            <x v="1746"/>
          </reference>
        </references>
      </pivotArea>
    </format>
    <format dxfId="410">
      <pivotArea dataOnly="0" labelOnly="1" fieldPosition="0">
        <references count="1">
          <reference field="18" count="1">
            <x v="1747"/>
          </reference>
        </references>
      </pivotArea>
    </format>
    <format dxfId="411">
      <pivotArea dataOnly="0" labelOnly="1" fieldPosition="0">
        <references count="1">
          <reference field="18" count="1">
            <x v="1749"/>
          </reference>
        </references>
      </pivotArea>
    </format>
    <format dxfId="412">
      <pivotArea dataOnly="0" labelOnly="1" fieldPosition="0">
        <references count="1">
          <reference field="18" count="1">
            <x v="1751"/>
          </reference>
        </references>
      </pivotArea>
    </format>
    <format dxfId="413">
      <pivotArea dataOnly="0" labelOnly="1" fieldPosition="0">
        <references count="1">
          <reference field="18" count="1">
            <x v="1756"/>
          </reference>
        </references>
      </pivotArea>
    </format>
    <format dxfId="414">
      <pivotArea dataOnly="0" labelOnly="1" fieldPosition="0">
        <references count="1">
          <reference field="18" count="1">
            <x v="1757"/>
          </reference>
        </references>
      </pivotArea>
    </format>
    <format dxfId="415">
      <pivotArea dataOnly="0" labelOnly="1" fieldPosition="0">
        <references count="1">
          <reference field="18" count="1">
            <x v="1758"/>
          </reference>
        </references>
      </pivotArea>
    </format>
    <format dxfId="416">
      <pivotArea dataOnly="0" labelOnly="1" fieldPosition="0">
        <references count="1">
          <reference field="18" count="1">
            <x v="1759"/>
          </reference>
        </references>
      </pivotArea>
    </format>
    <format dxfId="417">
      <pivotArea dataOnly="0" labelOnly="1" fieldPosition="0">
        <references count="1">
          <reference field="18" count="1">
            <x v="1760"/>
          </reference>
        </references>
      </pivotArea>
    </format>
    <format dxfId="418">
      <pivotArea dataOnly="0" labelOnly="1" fieldPosition="0">
        <references count="1">
          <reference field="18" count="1">
            <x v="1761"/>
          </reference>
        </references>
      </pivotArea>
    </format>
    <format dxfId="419">
      <pivotArea dataOnly="0" labelOnly="1" fieldPosition="0">
        <references count="1">
          <reference field="18" count="1">
            <x v="1766"/>
          </reference>
        </references>
      </pivotArea>
    </format>
    <format dxfId="420">
      <pivotArea dataOnly="0" labelOnly="1" fieldPosition="0">
        <references count="1">
          <reference field="18" count="1">
            <x v="1767"/>
          </reference>
        </references>
      </pivotArea>
    </format>
    <format dxfId="421">
      <pivotArea dataOnly="0" labelOnly="1" fieldPosition="0">
        <references count="1">
          <reference field="18" count="1">
            <x v="1769"/>
          </reference>
        </references>
      </pivotArea>
    </format>
    <format dxfId="422">
      <pivotArea dataOnly="0" labelOnly="1" fieldPosition="0">
        <references count="1">
          <reference field="18" count="1">
            <x v="1770"/>
          </reference>
        </references>
      </pivotArea>
    </format>
    <format dxfId="423">
      <pivotArea dataOnly="0" labelOnly="1" fieldPosition="0">
        <references count="1">
          <reference field="18" count="1">
            <x v="1771"/>
          </reference>
        </references>
      </pivotArea>
    </format>
    <format dxfId="424">
      <pivotArea dataOnly="0" labelOnly="1" fieldPosition="0">
        <references count="1">
          <reference field="18" count="1">
            <x v="1773"/>
          </reference>
        </references>
      </pivotArea>
    </format>
    <format dxfId="425">
      <pivotArea dataOnly="0" labelOnly="1" fieldPosition="0">
        <references count="1">
          <reference field="18" count="1">
            <x v="1775"/>
          </reference>
        </references>
      </pivotArea>
    </format>
    <format dxfId="426">
      <pivotArea dataOnly="0" labelOnly="1" fieldPosition="0">
        <references count="1">
          <reference field="18" count="1">
            <x v="1776"/>
          </reference>
        </references>
      </pivotArea>
    </format>
    <format dxfId="427">
      <pivotArea dataOnly="0" labelOnly="1" fieldPosition="0">
        <references count="1">
          <reference field="18" count="1">
            <x v="1779"/>
          </reference>
        </references>
      </pivotArea>
    </format>
    <format dxfId="428">
      <pivotArea dataOnly="0" labelOnly="1" fieldPosition="0">
        <references count="1">
          <reference field="18" count="1">
            <x v="1780"/>
          </reference>
        </references>
      </pivotArea>
    </format>
    <format dxfId="429">
      <pivotArea dataOnly="0" labelOnly="1" fieldPosition="0">
        <references count="1">
          <reference field="18" count="1">
            <x v="1783"/>
          </reference>
        </references>
      </pivotArea>
    </format>
    <format dxfId="430">
      <pivotArea dataOnly="0" labelOnly="1" fieldPosition="0">
        <references count="1">
          <reference field="18" count="1">
            <x v="1784"/>
          </reference>
        </references>
      </pivotArea>
    </format>
    <format dxfId="431">
      <pivotArea dataOnly="0" labelOnly="1" fieldPosition="0">
        <references count="1">
          <reference field="18" count="1">
            <x v="1786"/>
          </reference>
        </references>
      </pivotArea>
    </format>
    <format dxfId="432">
      <pivotArea dataOnly="0" labelOnly="1" fieldPosition="0">
        <references count="1">
          <reference field="18" count="1">
            <x v="1792"/>
          </reference>
        </references>
      </pivotArea>
    </format>
    <format dxfId="433">
      <pivotArea dataOnly="0" labelOnly="1" fieldPosition="0">
        <references count="1">
          <reference field="18" count="1">
            <x v="1793"/>
          </reference>
        </references>
      </pivotArea>
    </format>
    <format dxfId="434">
      <pivotArea dataOnly="0" labelOnly="1" fieldPosition="0">
        <references count="1">
          <reference field="18" count="1">
            <x v="1799"/>
          </reference>
        </references>
      </pivotArea>
    </format>
    <format dxfId="435">
      <pivotArea dataOnly="0" labelOnly="1" fieldPosition="0">
        <references count="1">
          <reference field="18" count="1">
            <x v="1800"/>
          </reference>
        </references>
      </pivotArea>
    </format>
    <format dxfId="436">
      <pivotArea dataOnly="0" labelOnly="1" fieldPosition="0">
        <references count="1">
          <reference field="18" count="1">
            <x v="1803"/>
          </reference>
        </references>
      </pivotArea>
    </format>
    <format dxfId="437">
      <pivotArea dataOnly="0" labelOnly="1" fieldPosition="0">
        <references count="1">
          <reference field="18" count="1">
            <x v="1804"/>
          </reference>
        </references>
      </pivotArea>
    </format>
    <format dxfId="438">
      <pivotArea dataOnly="0" labelOnly="1" fieldPosition="0">
        <references count="1">
          <reference field="18" count="1">
            <x v="1806"/>
          </reference>
        </references>
      </pivotArea>
    </format>
    <format dxfId="439">
      <pivotArea dataOnly="0" labelOnly="1" fieldPosition="0">
        <references count="1">
          <reference field="18" count="1">
            <x v="1807"/>
          </reference>
        </references>
      </pivotArea>
    </format>
    <format dxfId="440">
      <pivotArea dataOnly="0" labelOnly="1" fieldPosition="0">
        <references count="1">
          <reference field="18" count="1">
            <x v="1808"/>
          </reference>
        </references>
      </pivotArea>
    </format>
    <format dxfId="441">
      <pivotArea dataOnly="0" labelOnly="1" fieldPosition="0">
        <references count="1">
          <reference field="18" count="1">
            <x v="1809"/>
          </reference>
        </references>
      </pivotArea>
    </format>
    <format dxfId="442">
      <pivotArea dataOnly="0" labelOnly="1" fieldPosition="0">
        <references count="1">
          <reference field="18" count="1">
            <x v="1810"/>
          </reference>
        </references>
      </pivotArea>
    </format>
    <format dxfId="443">
      <pivotArea dataOnly="0" labelOnly="1" fieldPosition="0">
        <references count="1">
          <reference field="18" count="1">
            <x v="1811"/>
          </reference>
        </references>
      </pivotArea>
    </format>
    <format dxfId="444">
      <pivotArea dataOnly="0" labelOnly="1" fieldPosition="0">
        <references count="1">
          <reference field="18" count="1">
            <x v="1813"/>
          </reference>
        </references>
      </pivotArea>
    </format>
    <format dxfId="445">
      <pivotArea dataOnly="0" labelOnly="1" fieldPosition="0">
        <references count="1">
          <reference field="18" count="1">
            <x v="1814"/>
          </reference>
        </references>
      </pivotArea>
    </format>
    <format dxfId="446">
      <pivotArea dataOnly="0" labelOnly="1" fieldPosition="0">
        <references count="1">
          <reference field="18" count="1">
            <x v="1818"/>
          </reference>
        </references>
      </pivotArea>
    </format>
    <format dxfId="447">
      <pivotArea dataOnly="0" labelOnly="1" fieldPosition="0">
        <references count="1">
          <reference field="18" count="1">
            <x v="1819"/>
          </reference>
        </references>
      </pivotArea>
    </format>
    <format dxfId="448">
      <pivotArea dataOnly="0" labelOnly="1" fieldPosition="0">
        <references count="1">
          <reference field="18" count="1">
            <x v="1820"/>
          </reference>
        </references>
      </pivotArea>
    </format>
    <format dxfId="449">
      <pivotArea dataOnly="0" labelOnly="1" fieldPosition="0">
        <references count="1">
          <reference field="18" count="1">
            <x v="1823"/>
          </reference>
        </references>
      </pivotArea>
    </format>
    <format dxfId="450">
      <pivotArea dataOnly="0" labelOnly="1" fieldPosition="0">
        <references count="1">
          <reference field="18" count="1">
            <x v="1826"/>
          </reference>
        </references>
      </pivotArea>
    </format>
    <format dxfId="451">
      <pivotArea dataOnly="0" labelOnly="1" fieldPosition="0">
        <references count="1">
          <reference field="18" count="1">
            <x v="1827"/>
          </reference>
        </references>
      </pivotArea>
    </format>
    <format dxfId="452">
      <pivotArea dataOnly="0" labelOnly="1" fieldPosition="0">
        <references count="1">
          <reference field="18" count="1">
            <x v="1828"/>
          </reference>
        </references>
      </pivotArea>
    </format>
    <format dxfId="453">
      <pivotArea dataOnly="0" labelOnly="1" fieldPosition="0">
        <references count="1">
          <reference field="18" count="1">
            <x v="1829"/>
          </reference>
        </references>
      </pivotArea>
    </format>
    <format dxfId="454">
      <pivotArea dataOnly="0" labelOnly="1" fieldPosition="0">
        <references count="1">
          <reference field="18" count="1">
            <x v="1831"/>
          </reference>
        </references>
      </pivotArea>
    </format>
    <format dxfId="455">
      <pivotArea dataOnly="0" labelOnly="1" fieldPosition="0">
        <references count="1">
          <reference field="18" count="1">
            <x v="1834"/>
          </reference>
        </references>
      </pivotArea>
    </format>
    <format dxfId="456">
      <pivotArea dataOnly="0" labelOnly="1" fieldPosition="0">
        <references count="1">
          <reference field="18" count="1">
            <x v="1839"/>
          </reference>
        </references>
      </pivotArea>
    </format>
    <format dxfId="457">
      <pivotArea dataOnly="0" labelOnly="1" fieldPosition="0">
        <references count="1">
          <reference field="18" count="1">
            <x v="1841"/>
          </reference>
        </references>
      </pivotArea>
    </format>
    <format dxfId="458">
      <pivotArea dataOnly="0" labelOnly="1" fieldPosition="0">
        <references count="1">
          <reference field="18" count="1">
            <x v="1843"/>
          </reference>
        </references>
      </pivotArea>
    </format>
    <format dxfId="459">
      <pivotArea dataOnly="0" labelOnly="1" fieldPosition="0">
        <references count="1">
          <reference field="18" count="1">
            <x v="1846"/>
          </reference>
        </references>
      </pivotArea>
    </format>
    <format dxfId="460">
      <pivotArea dataOnly="0" labelOnly="1" fieldPosition="0">
        <references count="1">
          <reference field="18" count="1">
            <x v="1849"/>
          </reference>
        </references>
      </pivotArea>
    </format>
    <format dxfId="461">
      <pivotArea dataOnly="0" labelOnly="1" fieldPosition="0">
        <references count="1">
          <reference field="18" count="1">
            <x v="1853"/>
          </reference>
        </references>
      </pivotArea>
    </format>
    <format dxfId="462">
      <pivotArea dataOnly="0" labelOnly="1" fieldPosition="0">
        <references count="1">
          <reference field="18" count="1">
            <x v="1854"/>
          </reference>
        </references>
      </pivotArea>
    </format>
    <format dxfId="463">
      <pivotArea dataOnly="0" labelOnly="1" fieldPosition="0">
        <references count="1">
          <reference field="18" count="1">
            <x v="1855"/>
          </reference>
        </references>
      </pivotArea>
    </format>
    <format dxfId="464">
      <pivotArea dataOnly="0" labelOnly="1" fieldPosition="0">
        <references count="1">
          <reference field="18" count="1">
            <x v="1859"/>
          </reference>
        </references>
      </pivotArea>
    </format>
    <format dxfId="465">
      <pivotArea dataOnly="0" labelOnly="1" fieldPosition="0">
        <references count="1">
          <reference field="18" count="1">
            <x v="1863"/>
          </reference>
        </references>
      </pivotArea>
    </format>
    <format dxfId="466">
      <pivotArea dataOnly="0" labelOnly="1" fieldPosition="0">
        <references count="1">
          <reference field="18" count="1">
            <x v="1865"/>
          </reference>
        </references>
      </pivotArea>
    </format>
    <format dxfId="467">
      <pivotArea dataOnly="0" labelOnly="1" fieldPosition="0">
        <references count="1">
          <reference field="18" count="1">
            <x v="1867"/>
          </reference>
        </references>
      </pivotArea>
    </format>
    <format dxfId="468">
      <pivotArea dataOnly="0" labelOnly="1" fieldPosition="0">
        <references count="1">
          <reference field="18" count="1">
            <x v="1868"/>
          </reference>
        </references>
      </pivotArea>
    </format>
    <format dxfId="469">
      <pivotArea dataOnly="0" labelOnly="1" fieldPosition="0">
        <references count="1">
          <reference field="18" count="1">
            <x v="1872"/>
          </reference>
        </references>
      </pivotArea>
    </format>
    <format dxfId="470">
      <pivotArea dataOnly="0" labelOnly="1" fieldPosition="0">
        <references count="1">
          <reference field="18" count="1">
            <x v="1874"/>
          </reference>
        </references>
      </pivotArea>
    </format>
    <format dxfId="471">
      <pivotArea dataOnly="0" labelOnly="1" fieldPosition="0">
        <references count="1">
          <reference field="18" count="1">
            <x v="1880"/>
          </reference>
        </references>
      </pivotArea>
    </format>
    <format dxfId="472">
      <pivotArea dataOnly="0" labelOnly="1" fieldPosition="0">
        <references count="1">
          <reference field="18" count="1">
            <x v="1883"/>
          </reference>
        </references>
      </pivotArea>
    </format>
    <format dxfId="473">
      <pivotArea dataOnly="0" labelOnly="1" fieldPosition="0">
        <references count="1">
          <reference field="18" count="1">
            <x v="1894"/>
          </reference>
        </references>
      </pivotArea>
    </format>
    <format dxfId="474">
      <pivotArea dataOnly="0" labelOnly="1" fieldPosition="0">
        <references count="1">
          <reference field="18" count="1">
            <x v="1895"/>
          </reference>
        </references>
      </pivotArea>
    </format>
    <format dxfId="475">
      <pivotArea dataOnly="0" labelOnly="1" fieldPosition="0">
        <references count="1">
          <reference field="18" count="1">
            <x v="1896"/>
          </reference>
        </references>
      </pivotArea>
    </format>
    <format dxfId="476">
      <pivotArea dataOnly="0" labelOnly="1" fieldPosition="0">
        <references count="1">
          <reference field="18" count="1">
            <x v="1898"/>
          </reference>
        </references>
      </pivotArea>
    </format>
    <format dxfId="477">
      <pivotArea dataOnly="0" labelOnly="1" fieldPosition="0">
        <references count="1">
          <reference field="18" count="1">
            <x v="1899"/>
          </reference>
        </references>
      </pivotArea>
    </format>
    <format dxfId="478">
      <pivotArea dataOnly="0" labelOnly="1" fieldPosition="0">
        <references count="1">
          <reference field="18" count="1">
            <x v="1900"/>
          </reference>
        </references>
      </pivotArea>
    </format>
    <format dxfId="479">
      <pivotArea dataOnly="0" labelOnly="1" fieldPosition="0">
        <references count="1">
          <reference field="18" count="1">
            <x v="1902"/>
          </reference>
        </references>
      </pivotArea>
    </format>
    <format dxfId="480">
      <pivotArea dataOnly="0" labelOnly="1" fieldPosition="0">
        <references count="1">
          <reference field="18" count="1">
            <x v="1904"/>
          </reference>
        </references>
      </pivotArea>
    </format>
    <format dxfId="481">
      <pivotArea dataOnly="0" labelOnly="1" fieldPosition="0">
        <references count="1">
          <reference field="18" count="1">
            <x v="1905"/>
          </reference>
        </references>
      </pivotArea>
    </format>
    <format dxfId="482">
      <pivotArea dataOnly="0" labelOnly="1" fieldPosition="0">
        <references count="1">
          <reference field="18" count="1">
            <x v="1907"/>
          </reference>
        </references>
      </pivotArea>
    </format>
    <format dxfId="483">
      <pivotArea dataOnly="0" labelOnly="1" fieldPosition="0">
        <references count="1">
          <reference field="18" count="1">
            <x v="1908"/>
          </reference>
        </references>
      </pivotArea>
    </format>
    <format dxfId="484">
      <pivotArea dataOnly="0" labelOnly="1" fieldPosition="0">
        <references count="1">
          <reference field="18" count="1">
            <x v="1910"/>
          </reference>
        </references>
      </pivotArea>
    </format>
    <format dxfId="485">
      <pivotArea dataOnly="0" labelOnly="1" fieldPosition="0">
        <references count="1">
          <reference field="18" count="1">
            <x v="1911"/>
          </reference>
        </references>
      </pivotArea>
    </format>
    <format dxfId="486">
      <pivotArea dataOnly="0" labelOnly="1" fieldPosition="0">
        <references count="1">
          <reference field="18" count="1">
            <x v="1916"/>
          </reference>
        </references>
      </pivotArea>
    </format>
    <format dxfId="487">
      <pivotArea dataOnly="0" labelOnly="1" fieldPosition="0">
        <references count="1">
          <reference field="18" count="1">
            <x v="1917"/>
          </reference>
        </references>
      </pivotArea>
    </format>
    <format dxfId="488">
      <pivotArea dataOnly="0" labelOnly="1" fieldPosition="0">
        <references count="1">
          <reference field="18" count="1">
            <x v="1919"/>
          </reference>
        </references>
      </pivotArea>
    </format>
    <format dxfId="489">
      <pivotArea dataOnly="0" labelOnly="1" fieldPosition="0">
        <references count="1">
          <reference field="18" count="1">
            <x v="1920"/>
          </reference>
        </references>
      </pivotArea>
    </format>
    <format dxfId="490">
      <pivotArea dataOnly="0" labelOnly="1" fieldPosition="0">
        <references count="1">
          <reference field="18" count="1">
            <x v="1921"/>
          </reference>
        </references>
      </pivotArea>
    </format>
    <format dxfId="491">
      <pivotArea dataOnly="0" labelOnly="1" fieldPosition="0">
        <references count="1">
          <reference field="18" count="1">
            <x v="1922"/>
          </reference>
        </references>
      </pivotArea>
    </format>
    <format dxfId="492">
      <pivotArea dataOnly="0" labelOnly="1" fieldPosition="0">
        <references count="1">
          <reference field="18" count="1">
            <x v="1927"/>
          </reference>
        </references>
      </pivotArea>
    </format>
    <format dxfId="493">
      <pivotArea dataOnly="0" labelOnly="1" fieldPosition="0">
        <references count="1">
          <reference field="18" count="1">
            <x v="1931"/>
          </reference>
        </references>
      </pivotArea>
    </format>
    <format dxfId="494">
      <pivotArea dataOnly="0" labelOnly="1" fieldPosition="0">
        <references count="1">
          <reference field="18" count="1">
            <x v="1936"/>
          </reference>
        </references>
      </pivotArea>
    </format>
    <format dxfId="495">
      <pivotArea dataOnly="0" labelOnly="1" fieldPosition="0">
        <references count="1">
          <reference field="18" count="1">
            <x v="1942"/>
          </reference>
        </references>
      </pivotArea>
    </format>
    <format dxfId="496">
      <pivotArea dataOnly="0" labelOnly="1" fieldPosition="0">
        <references count="1">
          <reference field="18" count="1">
            <x v="1945"/>
          </reference>
        </references>
      </pivotArea>
    </format>
    <format dxfId="497">
      <pivotArea dataOnly="0" labelOnly="1" fieldPosition="0">
        <references count="1">
          <reference field="18" count="1">
            <x v="1950"/>
          </reference>
        </references>
      </pivotArea>
    </format>
    <format dxfId="498">
      <pivotArea dataOnly="0" labelOnly="1" fieldPosition="0">
        <references count="1">
          <reference field="18" count="1">
            <x v="1955"/>
          </reference>
        </references>
      </pivotArea>
    </format>
    <format dxfId="499">
      <pivotArea dataOnly="0" labelOnly="1" fieldPosition="0">
        <references count="1">
          <reference field="18" count="1">
            <x v="1956"/>
          </reference>
        </references>
      </pivotArea>
    </format>
    <format dxfId="500">
      <pivotArea dataOnly="0" labelOnly="1" fieldPosition="0">
        <references count="1">
          <reference field="18" count="1">
            <x v="1957"/>
          </reference>
        </references>
      </pivotArea>
    </format>
    <format dxfId="501">
      <pivotArea dataOnly="0" labelOnly="1" fieldPosition="0">
        <references count="1">
          <reference field="18" count="1">
            <x v="1965"/>
          </reference>
        </references>
      </pivotArea>
    </format>
    <format dxfId="502">
      <pivotArea dataOnly="0" labelOnly="1" fieldPosition="0">
        <references count="1">
          <reference field="18" count="1">
            <x v="1966"/>
          </reference>
        </references>
      </pivotArea>
    </format>
    <format dxfId="503">
      <pivotArea dataOnly="0" labelOnly="1" fieldPosition="0">
        <references count="1">
          <reference field="18" count="1">
            <x v="1968"/>
          </reference>
        </references>
      </pivotArea>
    </format>
    <format dxfId="504">
      <pivotArea dataOnly="0" labelOnly="1" fieldPosition="0">
        <references count="1">
          <reference field="18" count="1">
            <x v="1970"/>
          </reference>
        </references>
      </pivotArea>
    </format>
    <format dxfId="505">
      <pivotArea dataOnly="0" labelOnly="1" fieldPosition="0">
        <references count="1">
          <reference field="18" count="1">
            <x v="1971"/>
          </reference>
        </references>
      </pivotArea>
    </format>
    <format dxfId="506">
      <pivotArea dataOnly="0" labelOnly="1" fieldPosition="0">
        <references count="1">
          <reference field="18" count="1">
            <x v="1972"/>
          </reference>
        </references>
      </pivotArea>
    </format>
    <format dxfId="507">
      <pivotArea dataOnly="0" labelOnly="1" fieldPosition="0">
        <references count="1">
          <reference field="18" count="1">
            <x v="1973"/>
          </reference>
        </references>
      </pivotArea>
    </format>
    <format dxfId="508">
      <pivotArea dataOnly="0" labelOnly="1" fieldPosition="0">
        <references count="1">
          <reference field="18" count="1">
            <x v="1974"/>
          </reference>
        </references>
      </pivotArea>
    </format>
    <format dxfId="509">
      <pivotArea dataOnly="0" labelOnly="1" fieldPosition="0">
        <references count="1">
          <reference field="18" count="1">
            <x v="1975"/>
          </reference>
        </references>
      </pivotArea>
    </format>
    <format dxfId="510">
      <pivotArea dataOnly="0" labelOnly="1" fieldPosition="0">
        <references count="1">
          <reference field="18" count="1">
            <x v="1976"/>
          </reference>
        </references>
      </pivotArea>
    </format>
    <format dxfId="511">
      <pivotArea dataOnly="0" labelOnly="1" fieldPosition="0">
        <references count="1">
          <reference field="18" count="1">
            <x v="1977"/>
          </reference>
        </references>
      </pivotArea>
    </format>
    <format dxfId="512">
      <pivotArea dataOnly="0" labelOnly="1" fieldPosition="0">
        <references count="1">
          <reference field="18" count="1">
            <x v="1978"/>
          </reference>
        </references>
      </pivotArea>
    </format>
    <format dxfId="513">
      <pivotArea dataOnly="0" labelOnly="1" fieldPosition="0">
        <references count="1">
          <reference field="18" count="1">
            <x v="1979"/>
          </reference>
        </references>
      </pivotArea>
    </format>
    <format dxfId="514">
      <pivotArea dataOnly="0" labelOnly="1" fieldPosition="0">
        <references count="1">
          <reference field="18" count="1">
            <x v="1980"/>
          </reference>
        </references>
      </pivotArea>
    </format>
    <format dxfId="515">
      <pivotArea dataOnly="0" labelOnly="1" fieldPosition="0">
        <references count="1">
          <reference field="18" count="1">
            <x v="1982"/>
          </reference>
        </references>
      </pivotArea>
    </format>
    <format dxfId="516">
      <pivotArea dataOnly="0" labelOnly="1" fieldPosition="0">
        <references count="1">
          <reference field="18" count="1">
            <x v="1985"/>
          </reference>
        </references>
      </pivotArea>
    </format>
    <format dxfId="517">
      <pivotArea dataOnly="0" labelOnly="1" fieldPosition="0">
        <references count="1">
          <reference field="18" count="1">
            <x v="1986"/>
          </reference>
        </references>
      </pivotArea>
    </format>
    <format dxfId="518">
      <pivotArea dataOnly="0" labelOnly="1" fieldPosition="0">
        <references count="1">
          <reference field="18" count="1">
            <x v="1987"/>
          </reference>
        </references>
      </pivotArea>
    </format>
    <format dxfId="519">
      <pivotArea dataOnly="0" labelOnly="1" fieldPosition="0">
        <references count="1">
          <reference field="18" count="1">
            <x v="1988"/>
          </reference>
        </references>
      </pivotArea>
    </format>
    <format dxfId="520">
      <pivotArea dataOnly="0" labelOnly="1" fieldPosition="0">
        <references count="1">
          <reference field="18" count="1">
            <x v="1989"/>
          </reference>
        </references>
      </pivotArea>
    </format>
    <format dxfId="521">
      <pivotArea dataOnly="0" labelOnly="1" fieldPosition="0">
        <references count="1">
          <reference field="18" count="1">
            <x v="1990"/>
          </reference>
        </references>
      </pivotArea>
    </format>
    <format dxfId="522">
      <pivotArea dataOnly="0" labelOnly="1" fieldPosition="0">
        <references count="1">
          <reference field="18" count="1">
            <x v="1991"/>
          </reference>
        </references>
      </pivotArea>
    </format>
    <format dxfId="523">
      <pivotArea dataOnly="0" labelOnly="1" fieldPosition="0">
        <references count="1">
          <reference field="18" count="1">
            <x v="1995"/>
          </reference>
        </references>
      </pivotArea>
    </format>
    <format dxfId="524">
      <pivotArea dataOnly="0" labelOnly="1" fieldPosition="0">
        <references count="1">
          <reference field="18" count="1">
            <x v="1997"/>
          </reference>
        </references>
      </pivotArea>
    </format>
    <format dxfId="525">
      <pivotArea dataOnly="0" labelOnly="1" fieldPosition="0">
        <references count="1">
          <reference field="18" count="1">
            <x v="1999"/>
          </reference>
        </references>
      </pivotArea>
    </format>
    <format dxfId="526">
      <pivotArea dataOnly="0" labelOnly="1" fieldPosition="0">
        <references count="1">
          <reference field="18" count="1">
            <x v="2001"/>
          </reference>
        </references>
      </pivotArea>
    </format>
    <format dxfId="527">
      <pivotArea dataOnly="0" labelOnly="1" fieldPosition="0">
        <references count="1">
          <reference field="18" count="1">
            <x v="2002"/>
          </reference>
        </references>
      </pivotArea>
    </format>
    <format dxfId="528">
      <pivotArea dataOnly="0" labelOnly="1" fieldPosition="0">
        <references count="1">
          <reference field="18" count="1">
            <x v="2003"/>
          </reference>
        </references>
      </pivotArea>
    </format>
    <format dxfId="529">
      <pivotArea dataOnly="0" labelOnly="1" fieldPosition="0">
        <references count="1">
          <reference field="18" count="1">
            <x v="2004"/>
          </reference>
        </references>
      </pivotArea>
    </format>
    <format dxfId="530">
      <pivotArea dataOnly="0" labelOnly="1" fieldPosition="0">
        <references count="1">
          <reference field="18" count="1">
            <x v="2005"/>
          </reference>
        </references>
      </pivotArea>
    </format>
    <format dxfId="531">
      <pivotArea dataOnly="0" labelOnly="1" fieldPosition="0">
        <references count="1">
          <reference field="18" count="1">
            <x v="2008"/>
          </reference>
        </references>
      </pivotArea>
    </format>
    <format dxfId="532">
      <pivotArea dataOnly="0" labelOnly="1" fieldPosition="0">
        <references count="1">
          <reference field="18" count="1">
            <x v="2009"/>
          </reference>
        </references>
      </pivotArea>
    </format>
    <format dxfId="533">
      <pivotArea dataOnly="0" labelOnly="1" fieldPosition="0">
        <references count="1">
          <reference field="18" count="1">
            <x v="2010"/>
          </reference>
        </references>
      </pivotArea>
    </format>
    <format dxfId="534">
      <pivotArea dataOnly="0" labelOnly="1" fieldPosition="0">
        <references count="1">
          <reference field="18" count="1">
            <x v="2014"/>
          </reference>
        </references>
      </pivotArea>
    </format>
    <format dxfId="535">
      <pivotArea dataOnly="0" labelOnly="1" fieldPosition="0">
        <references count="1">
          <reference field="18" count="1">
            <x v="2016"/>
          </reference>
        </references>
      </pivotArea>
    </format>
    <format dxfId="536">
      <pivotArea dataOnly="0" labelOnly="1" fieldPosition="0">
        <references count="1">
          <reference field="18" count="1">
            <x v="2018"/>
          </reference>
        </references>
      </pivotArea>
    </format>
    <format dxfId="537">
      <pivotArea dataOnly="0" labelOnly="1" fieldPosition="0">
        <references count="1">
          <reference field="18" count="1">
            <x v="2019"/>
          </reference>
        </references>
      </pivotArea>
    </format>
    <format dxfId="538">
      <pivotArea dataOnly="0" labelOnly="1" fieldPosition="0">
        <references count="1">
          <reference field="18" count="1">
            <x v="2020"/>
          </reference>
        </references>
      </pivotArea>
    </format>
    <format dxfId="539">
      <pivotArea dataOnly="0" labelOnly="1" fieldPosition="0">
        <references count="1">
          <reference field="18" count="1">
            <x v="2024"/>
          </reference>
        </references>
      </pivotArea>
    </format>
    <format dxfId="540">
      <pivotArea dataOnly="0" labelOnly="1" fieldPosition="0">
        <references count="1">
          <reference field="18" count="1">
            <x v="2025"/>
          </reference>
        </references>
      </pivotArea>
    </format>
    <format dxfId="541">
      <pivotArea dataOnly="0" labelOnly="1" fieldPosition="0">
        <references count="1">
          <reference field="18" count="1">
            <x v="2026"/>
          </reference>
        </references>
      </pivotArea>
    </format>
    <format dxfId="542">
      <pivotArea dataOnly="0" labelOnly="1" fieldPosition="0">
        <references count="1">
          <reference field="18" count="1">
            <x v="2030"/>
          </reference>
        </references>
      </pivotArea>
    </format>
    <format dxfId="543">
      <pivotArea dataOnly="0" labelOnly="1" fieldPosition="0">
        <references count="1">
          <reference field="18" count="1">
            <x v="2031"/>
          </reference>
        </references>
      </pivotArea>
    </format>
    <format dxfId="544">
      <pivotArea dataOnly="0" labelOnly="1" fieldPosition="0">
        <references count="1">
          <reference field="18" count="1">
            <x v="2032"/>
          </reference>
        </references>
      </pivotArea>
    </format>
    <format dxfId="545">
      <pivotArea dataOnly="0" labelOnly="1" fieldPosition="0">
        <references count="1">
          <reference field="18" count="1">
            <x v="2033"/>
          </reference>
        </references>
      </pivotArea>
    </format>
    <format dxfId="546">
      <pivotArea dataOnly="0" labelOnly="1" fieldPosition="0">
        <references count="1">
          <reference field="18" count="1">
            <x v="2034"/>
          </reference>
        </references>
      </pivotArea>
    </format>
    <format dxfId="547">
      <pivotArea dataOnly="0" labelOnly="1" fieldPosition="0">
        <references count="1">
          <reference field="18" count="1">
            <x v="2039"/>
          </reference>
        </references>
      </pivotArea>
    </format>
    <format dxfId="548">
      <pivotArea dataOnly="0" labelOnly="1" fieldPosition="0">
        <references count="1">
          <reference field="18" count="1">
            <x v="2045"/>
          </reference>
        </references>
      </pivotArea>
    </format>
    <format dxfId="549">
      <pivotArea dataOnly="0" labelOnly="1" fieldPosition="0">
        <references count="1">
          <reference field="18" count="1">
            <x v="2052"/>
          </reference>
        </references>
      </pivotArea>
    </format>
    <format dxfId="550">
      <pivotArea dataOnly="0" labelOnly="1" fieldPosition="0">
        <references count="1">
          <reference field="18" count="1">
            <x v="2054"/>
          </reference>
        </references>
      </pivotArea>
    </format>
    <format dxfId="551">
      <pivotArea dataOnly="0" labelOnly="1" fieldPosition="0">
        <references count="1">
          <reference field="18" count="1">
            <x v="2055"/>
          </reference>
        </references>
      </pivotArea>
    </format>
    <format dxfId="552">
      <pivotArea dataOnly="0" labelOnly="1" fieldPosition="0">
        <references count="1">
          <reference field="18" count="1">
            <x v="2058"/>
          </reference>
        </references>
      </pivotArea>
    </format>
    <format dxfId="553">
      <pivotArea dataOnly="0" labelOnly="1" fieldPosition="0">
        <references count="1">
          <reference field="18" count="1">
            <x v="2060"/>
          </reference>
        </references>
      </pivotArea>
    </format>
    <format dxfId="554">
      <pivotArea dataOnly="0" labelOnly="1" fieldPosition="0">
        <references count="1">
          <reference field="18" count="1">
            <x v="2064"/>
          </reference>
        </references>
      </pivotArea>
    </format>
    <format dxfId="555">
      <pivotArea dataOnly="0" labelOnly="1" fieldPosition="0">
        <references count="1">
          <reference field="18" count="1">
            <x v="2068"/>
          </reference>
        </references>
      </pivotArea>
    </format>
    <format dxfId="556">
      <pivotArea dataOnly="0" labelOnly="1" fieldPosition="0">
        <references count="1">
          <reference field="18" count="1">
            <x v="2071"/>
          </reference>
        </references>
      </pivotArea>
    </format>
    <format dxfId="557">
      <pivotArea dataOnly="0" labelOnly="1" fieldPosition="0">
        <references count="1">
          <reference field="18" count="1">
            <x v="2072"/>
          </reference>
        </references>
      </pivotArea>
    </format>
    <format dxfId="558">
      <pivotArea dataOnly="0" labelOnly="1" fieldPosition="0">
        <references count="1">
          <reference field="18" count="1">
            <x v="2073"/>
          </reference>
        </references>
      </pivotArea>
    </format>
    <format dxfId="559">
      <pivotArea dataOnly="0" labelOnly="1" fieldPosition="0">
        <references count="1">
          <reference field="18" count="1">
            <x v="2077"/>
          </reference>
        </references>
      </pivotArea>
    </format>
    <format dxfId="560">
      <pivotArea dataOnly="0" labelOnly="1" fieldPosition="0">
        <references count="1">
          <reference field="18" count="1">
            <x v="2080"/>
          </reference>
        </references>
      </pivotArea>
    </format>
    <format dxfId="561">
      <pivotArea dataOnly="0" labelOnly="1" fieldPosition="0">
        <references count="1">
          <reference field="18" count="1">
            <x v="2086"/>
          </reference>
        </references>
      </pivotArea>
    </format>
    <format dxfId="562">
      <pivotArea dataOnly="0" labelOnly="1" fieldPosition="0">
        <references count="1">
          <reference field="18" count="1">
            <x v="2089"/>
          </reference>
        </references>
      </pivotArea>
    </format>
    <format dxfId="563">
      <pivotArea dataOnly="0" labelOnly="1" fieldPosition="0">
        <references count="1">
          <reference field="18" count="1">
            <x v="2090"/>
          </reference>
        </references>
      </pivotArea>
    </format>
    <format dxfId="564">
      <pivotArea dataOnly="0" labelOnly="1" fieldPosition="0">
        <references count="1">
          <reference field="18" count="1">
            <x v="2100"/>
          </reference>
        </references>
      </pivotArea>
    </format>
    <format dxfId="565">
      <pivotArea dataOnly="0" labelOnly="1" fieldPosition="0">
        <references count="1">
          <reference field="18" count="1">
            <x v="2102"/>
          </reference>
        </references>
      </pivotArea>
    </format>
    <format dxfId="566">
      <pivotArea dataOnly="0" labelOnly="1" fieldPosition="0">
        <references count="1">
          <reference field="18" count="1">
            <x v="2103"/>
          </reference>
        </references>
      </pivotArea>
    </format>
    <format dxfId="567">
      <pivotArea dataOnly="0" labelOnly="1" fieldPosition="0">
        <references count="1">
          <reference field="18" count="1">
            <x v="2108"/>
          </reference>
        </references>
      </pivotArea>
    </format>
    <format dxfId="568">
      <pivotArea dataOnly="0" labelOnly="1" fieldPosition="0">
        <references count="1">
          <reference field="18" count="1">
            <x v="2109"/>
          </reference>
        </references>
      </pivotArea>
    </format>
    <format dxfId="569">
      <pivotArea dataOnly="0" labelOnly="1" fieldPosition="0">
        <references count="1">
          <reference field="18" count="1">
            <x v="2113"/>
          </reference>
        </references>
      </pivotArea>
    </format>
    <format dxfId="570">
      <pivotArea dataOnly="0" labelOnly="1" fieldPosition="0">
        <references count="1">
          <reference field="18" count="1">
            <x v="2114"/>
          </reference>
        </references>
      </pivotArea>
    </format>
    <format dxfId="571">
      <pivotArea dataOnly="0" labelOnly="1" fieldPosition="0">
        <references count="1">
          <reference field="18" count="1">
            <x v="2115"/>
          </reference>
        </references>
      </pivotArea>
    </format>
    <format dxfId="572">
      <pivotArea dataOnly="0" labelOnly="1" fieldPosition="0">
        <references count="1">
          <reference field="18" count="1">
            <x v="2121"/>
          </reference>
        </references>
      </pivotArea>
    </format>
    <format dxfId="573">
      <pivotArea dataOnly="0" labelOnly="1" fieldPosition="0">
        <references count="1">
          <reference field="18" count="1">
            <x v="2124"/>
          </reference>
        </references>
      </pivotArea>
    </format>
    <format dxfId="574">
      <pivotArea dataOnly="0" labelOnly="1" fieldPosition="0">
        <references count="1">
          <reference field="18" count="1">
            <x v="2125"/>
          </reference>
        </references>
      </pivotArea>
    </format>
    <format dxfId="575">
      <pivotArea dataOnly="0" labelOnly="1" fieldPosition="0">
        <references count="1">
          <reference field="18" count="1">
            <x v="2129"/>
          </reference>
        </references>
      </pivotArea>
    </format>
    <format dxfId="576">
      <pivotArea dataOnly="0" labelOnly="1" fieldPosition="0">
        <references count="1">
          <reference field="18" count="1">
            <x v="2131"/>
          </reference>
        </references>
      </pivotArea>
    </format>
    <format dxfId="577">
      <pivotArea dataOnly="0" labelOnly="1" fieldPosition="0">
        <references count="1">
          <reference field="18" count="1">
            <x v="2138"/>
          </reference>
        </references>
      </pivotArea>
    </format>
    <format dxfId="578">
      <pivotArea dataOnly="0" labelOnly="1" fieldPosition="0">
        <references count="1">
          <reference field="18" count="1">
            <x v="2140"/>
          </reference>
        </references>
      </pivotArea>
    </format>
    <format dxfId="579">
      <pivotArea dataOnly="0" labelOnly="1" fieldPosition="0">
        <references count="1">
          <reference field="18" count="1">
            <x v="2143"/>
          </reference>
        </references>
      </pivotArea>
    </format>
    <format dxfId="580">
      <pivotArea dataOnly="0" labelOnly="1" fieldPosition="0">
        <references count="1">
          <reference field="18" count="1">
            <x v="2148"/>
          </reference>
        </references>
      </pivotArea>
    </format>
    <format dxfId="581">
      <pivotArea dataOnly="0" labelOnly="1" fieldPosition="0">
        <references count="1">
          <reference field="18" count="1">
            <x v="2149"/>
          </reference>
        </references>
      </pivotArea>
    </format>
    <format dxfId="582">
      <pivotArea dataOnly="0" labelOnly="1" fieldPosition="0">
        <references count="1">
          <reference field="18" count="1">
            <x v="2151"/>
          </reference>
        </references>
      </pivotArea>
    </format>
    <format dxfId="583">
      <pivotArea dataOnly="0" labelOnly="1" fieldPosition="0">
        <references count="1">
          <reference field="18" count="1">
            <x v="2152"/>
          </reference>
        </references>
      </pivotArea>
    </format>
    <format dxfId="584">
      <pivotArea dataOnly="0" labelOnly="1" fieldPosition="0">
        <references count="1">
          <reference field="18" count="1">
            <x v="2153"/>
          </reference>
        </references>
      </pivotArea>
    </format>
    <format dxfId="585">
      <pivotArea dataOnly="0" labelOnly="1" fieldPosition="0">
        <references count="1">
          <reference field="18" count="1">
            <x v="2157"/>
          </reference>
        </references>
      </pivotArea>
    </format>
    <format dxfId="586">
      <pivotArea dataOnly="0" labelOnly="1" fieldPosition="0">
        <references count="1">
          <reference field="18" count="1">
            <x v="2159"/>
          </reference>
        </references>
      </pivotArea>
    </format>
    <format dxfId="587">
      <pivotArea dataOnly="0" labelOnly="1" fieldPosition="0">
        <references count="1">
          <reference field="18" count="1">
            <x v="2160"/>
          </reference>
        </references>
      </pivotArea>
    </format>
    <format dxfId="588">
      <pivotArea dataOnly="0" labelOnly="1" fieldPosition="0">
        <references count="1">
          <reference field="18" count="1">
            <x v="2161"/>
          </reference>
        </references>
      </pivotArea>
    </format>
    <format dxfId="589">
      <pivotArea dataOnly="0" labelOnly="1" fieldPosition="0">
        <references count="1">
          <reference field="18" count="1">
            <x v="2166"/>
          </reference>
        </references>
      </pivotArea>
    </format>
    <format dxfId="590">
      <pivotArea dataOnly="0" labelOnly="1" fieldPosition="0">
        <references count="1">
          <reference field="18" count="1">
            <x v="2170"/>
          </reference>
        </references>
      </pivotArea>
    </format>
    <format dxfId="591">
      <pivotArea dataOnly="0" labelOnly="1" fieldPosition="0">
        <references count="1">
          <reference field="18" count="1">
            <x v="2171"/>
          </reference>
        </references>
      </pivotArea>
    </format>
    <format dxfId="592">
      <pivotArea dataOnly="0" labelOnly="1" fieldPosition="0">
        <references count="1">
          <reference field="18" count="1">
            <x v="2172"/>
          </reference>
        </references>
      </pivotArea>
    </format>
    <format dxfId="593">
      <pivotArea dataOnly="0" labelOnly="1" fieldPosition="0">
        <references count="1">
          <reference field="18" count="1">
            <x v="2173"/>
          </reference>
        </references>
      </pivotArea>
    </format>
    <format dxfId="594">
      <pivotArea dataOnly="0" labelOnly="1" fieldPosition="0">
        <references count="1">
          <reference field="18" count="1">
            <x v="2176"/>
          </reference>
        </references>
      </pivotArea>
    </format>
    <format dxfId="595">
      <pivotArea dataOnly="0" labelOnly="1" fieldPosition="0">
        <references count="1">
          <reference field="18" count="1">
            <x v="2177"/>
          </reference>
        </references>
      </pivotArea>
    </format>
    <format dxfId="596">
      <pivotArea dataOnly="0" labelOnly="1" fieldPosition="0">
        <references count="1">
          <reference field="18" count="1">
            <x v="2178"/>
          </reference>
        </references>
      </pivotArea>
    </format>
    <format dxfId="597">
      <pivotArea dataOnly="0" labelOnly="1" fieldPosition="0">
        <references count="1">
          <reference field="18" count="1">
            <x v="2180"/>
          </reference>
        </references>
      </pivotArea>
    </format>
    <format dxfId="598">
      <pivotArea dataOnly="0" labelOnly="1" fieldPosition="0">
        <references count="1">
          <reference field="18" count="1">
            <x v="2181"/>
          </reference>
        </references>
      </pivotArea>
    </format>
    <format dxfId="599">
      <pivotArea dataOnly="0" labelOnly="1" fieldPosition="0">
        <references count="1">
          <reference field="18" count="1">
            <x v="2184"/>
          </reference>
        </references>
      </pivotArea>
    </format>
    <format dxfId="600">
      <pivotArea dataOnly="0" labelOnly="1" fieldPosition="0">
        <references count="1">
          <reference field="18" count="1">
            <x v="2186"/>
          </reference>
        </references>
      </pivotArea>
    </format>
    <format dxfId="601">
      <pivotArea dataOnly="0" labelOnly="1" fieldPosition="0">
        <references count="1">
          <reference field="18" count="1">
            <x v="2187"/>
          </reference>
        </references>
      </pivotArea>
    </format>
    <format dxfId="602">
      <pivotArea dataOnly="0" labelOnly="1" fieldPosition="0">
        <references count="1">
          <reference field="18" count="1">
            <x v="2188"/>
          </reference>
        </references>
      </pivotArea>
    </format>
    <format dxfId="603">
      <pivotArea dataOnly="0" labelOnly="1" fieldPosition="0">
        <references count="1">
          <reference field="18" count="1">
            <x v="2192"/>
          </reference>
        </references>
      </pivotArea>
    </format>
    <format dxfId="604">
      <pivotArea dataOnly="0" labelOnly="1" fieldPosition="0">
        <references count="1">
          <reference field="18" count="1">
            <x v="2193"/>
          </reference>
        </references>
      </pivotArea>
    </format>
    <format dxfId="605">
      <pivotArea dataOnly="0" labelOnly="1" fieldPosition="0">
        <references count="1">
          <reference field="18" count="1">
            <x v="2196"/>
          </reference>
        </references>
      </pivotArea>
    </format>
    <format dxfId="606">
      <pivotArea dataOnly="0" labelOnly="1" fieldPosition="0">
        <references count="1">
          <reference field="18" count="1">
            <x v="2199"/>
          </reference>
        </references>
      </pivotArea>
    </format>
    <format dxfId="607">
      <pivotArea dataOnly="0" labelOnly="1" fieldPosition="0">
        <references count="1">
          <reference field="18" count="1">
            <x v="2200"/>
          </reference>
        </references>
      </pivotArea>
    </format>
    <format dxfId="608">
      <pivotArea dataOnly="0" labelOnly="1" fieldPosition="0">
        <references count="1">
          <reference field="18" count="1">
            <x v="2206"/>
          </reference>
        </references>
      </pivotArea>
    </format>
    <format dxfId="609">
      <pivotArea dataOnly="0" labelOnly="1" fieldPosition="0">
        <references count="1">
          <reference field="18" count="1">
            <x v="2208"/>
          </reference>
        </references>
      </pivotArea>
    </format>
    <format dxfId="610">
      <pivotArea dataOnly="0" labelOnly="1" fieldPosition="0">
        <references count="1">
          <reference field="18" count="1">
            <x v="2210"/>
          </reference>
        </references>
      </pivotArea>
    </format>
    <format dxfId="611">
      <pivotArea dataOnly="0" labelOnly="1" fieldPosition="0">
        <references count="1">
          <reference field="18" count="1">
            <x v="2219"/>
          </reference>
        </references>
      </pivotArea>
    </format>
    <format dxfId="612">
      <pivotArea dataOnly="0" labelOnly="1" fieldPosition="0">
        <references count="1">
          <reference field="18" count="1">
            <x v="2220"/>
          </reference>
        </references>
      </pivotArea>
    </format>
    <format dxfId="613">
      <pivotArea dataOnly="0" labelOnly="1" fieldPosition="0">
        <references count="1">
          <reference field="18" count="1">
            <x v="2224"/>
          </reference>
        </references>
      </pivotArea>
    </format>
    <format dxfId="614">
      <pivotArea dataOnly="0" labelOnly="1" fieldPosition="0">
        <references count="1">
          <reference field="18" count="1">
            <x v="2230"/>
          </reference>
        </references>
      </pivotArea>
    </format>
    <format dxfId="615">
      <pivotArea dataOnly="0" labelOnly="1" fieldPosition="0">
        <references count="1">
          <reference field="18" count="1">
            <x v="2234"/>
          </reference>
        </references>
      </pivotArea>
    </format>
    <format dxfId="616">
      <pivotArea dataOnly="0" labelOnly="1" fieldPosition="0">
        <references count="1">
          <reference field="18" count="1">
            <x v="2236"/>
          </reference>
        </references>
      </pivotArea>
    </format>
    <format dxfId="617">
      <pivotArea dataOnly="0" labelOnly="1" fieldPosition="0">
        <references count="1">
          <reference field="18" count="1">
            <x v="2237"/>
          </reference>
        </references>
      </pivotArea>
    </format>
    <format dxfId="618">
      <pivotArea dataOnly="0" labelOnly="1" fieldPosition="0">
        <references count="1">
          <reference field="18" count="1">
            <x v="2238"/>
          </reference>
        </references>
      </pivotArea>
    </format>
    <format dxfId="619">
      <pivotArea dataOnly="0" labelOnly="1" fieldPosition="0">
        <references count="1">
          <reference field="18" count="1">
            <x v="2240"/>
          </reference>
        </references>
      </pivotArea>
    </format>
    <format dxfId="620">
      <pivotArea dataOnly="0" labelOnly="1" fieldPosition="0">
        <references count="1">
          <reference field="18" count="1">
            <x v="2242"/>
          </reference>
        </references>
      </pivotArea>
    </format>
    <format dxfId="621">
      <pivotArea dataOnly="0" labelOnly="1" fieldPosition="0">
        <references count="1">
          <reference field="18" count="1">
            <x v="2244"/>
          </reference>
        </references>
      </pivotArea>
    </format>
    <format dxfId="622">
      <pivotArea dataOnly="0" labelOnly="1" fieldPosition="0">
        <references count="1">
          <reference field="18" count="1">
            <x v="2245"/>
          </reference>
        </references>
      </pivotArea>
    </format>
    <format dxfId="623">
      <pivotArea dataOnly="0" labelOnly="1" fieldPosition="0">
        <references count="1">
          <reference field="18" count="1">
            <x v="2249"/>
          </reference>
        </references>
      </pivotArea>
    </format>
    <format dxfId="624">
      <pivotArea dataOnly="0" labelOnly="1" fieldPosition="0">
        <references count="1">
          <reference field="18" count="1">
            <x v="2250"/>
          </reference>
        </references>
      </pivotArea>
    </format>
    <format dxfId="625">
      <pivotArea dataOnly="0" labelOnly="1" fieldPosition="0">
        <references count="1">
          <reference field="18" count="1">
            <x v="2251"/>
          </reference>
        </references>
      </pivotArea>
    </format>
    <format dxfId="626">
      <pivotArea dataOnly="0" labelOnly="1" fieldPosition="0">
        <references count="1">
          <reference field="18" count="1">
            <x v="2253"/>
          </reference>
        </references>
      </pivotArea>
    </format>
    <format dxfId="627">
      <pivotArea dataOnly="0" labelOnly="1" fieldPosition="0">
        <references count="1">
          <reference field="18" count="1">
            <x v="2256"/>
          </reference>
        </references>
      </pivotArea>
    </format>
    <format dxfId="628">
      <pivotArea dataOnly="0" labelOnly="1" fieldPosition="0">
        <references count="1">
          <reference field="18" count="1">
            <x v="2257"/>
          </reference>
        </references>
      </pivotArea>
    </format>
    <format dxfId="629">
      <pivotArea dataOnly="0" labelOnly="1" fieldPosition="0">
        <references count="1">
          <reference field="18" count="1">
            <x v="2258"/>
          </reference>
        </references>
      </pivotArea>
    </format>
    <format dxfId="630">
      <pivotArea dataOnly="0" labelOnly="1" fieldPosition="0">
        <references count="1">
          <reference field="18" count="1">
            <x v="2263"/>
          </reference>
        </references>
      </pivotArea>
    </format>
    <format dxfId="631">
      <pivotArea dataOnly="0" labelOnly="1" fieldPosition="0">
        <references count="1">
          <reference field="18" count="1">
            <x v="2264"/>
          </reference>
        </references>
      </pivotArea>
    </format>
    <format dxfId="632">
      <pivotArea dataOnly="0" labelOnly="1" fieldPosition="0">
        <references count="1">
          <reference field="18" count="1">
            <x v="2265"/>
          </reference>
        </references>
      </pivotArea>
    </format>
    <format dxfId="633">
      <pivotArea dataOnly="0" labelOnly="1" fieldPosition="0">
        <references count="1">
          <reference field="18" count="1">
            <x v="2267"/>
          </reference>
        </references>
      </pivotArea>
    </format>
    <format dxfId="634">
      <pivotArea dataOnly="0" labelOnly="1" fieldPosition="0">
        <references count="1">
          <reference field="18" count="1">
            <x v="2270"/>
          </reference>
        </references>
      </pivotArea>
    </format>
    <format dxfId="635">
      <pivotArea dataOnly="0" labelOnly="1" fieldPosition="0">
        <references count="1">
          <reference field="18" count="1">
            <x v="2271"/>
          </reference>
        </references>
      </pivotArea>
    </format>
    <format dxfId="636">
      <pivotArea dataOnly="0" labelOnly="1" fieldPosition="0">
        <references count="1">
          <reference field="18" count="1">
            <x v="2272"/>
          </reference>
        </references>
      </pivotArea>
    </format>
    <format dxfId="637">
      <pivotArea dataOnly="0" labelOnly="1" fieldPosition="0">
        <references count="1">
          <reference field="18" count="1">
            <x v="2274"/>
          </reference>
        </references>
      </pivotArea>
    </format>
    <format dxfId="638">
      <pivotArea dataOnly="0" labelOnly="1" fieldPosition="0">
        <references count="1">
          <reference field="18" count="1">
            <x v="2275"/>
          </reference>
        </references>
      </pivotArea>
    </format>
    <format dxfId="639">
      <pivotArea dataOnly="0" labelOnly="1" fieldPosition="0">
        <references count="1">
          <reference field="18" count="1">
            <x v="2277"/>
          </reference>
        </references>
      </pivotArea>
    </format>
    <format dxfId="640">
      <pivotArea dataOnly="0" labelOnly="1" fieldPosition="0">
        <references count="1">
          <reference field="18" count="1">
            <x v="2279"/>
          </reference>
        </references>
      </pivotArea>
    </format>
    <format dxfId="641">
      <pivotArea dataOnly="0" labelOnly="1" fieldPosition="0">
        <references count="1">
          <reference field="18" count="1">
            <x v="2288"/>
          </reference>
        </references>
      </pivotArea>
    </format>
    <format dxfId="642">
      <pivotArea dataOnly="0" labelOnly="1" fieldPosition="0">
        <references count="1">
          <reference field="18" count="1">
            <x v="2289"/>
          </reference>
        </references>
      </pivotArea>
    </format>
    <format dxfId="643">
      <pivotArea dataOnly="0" labelOnly="1" fieldPosition="0">
        <references count="1">
          <reference field="18" count="1">
            <x v="2290"/>
          </reference>
        </references>
      </pivotArea>
    </format>
    <format dxfId="644">
      <pivotArea dataOnly="0" labelOnly="1" fieldPosition="0">
        <references count="1">
          <reference field="18" count="1">
            <x v="2291"/>
          </reference>
        </references>
      </pivotArea>
    </format>
    <format dxfId="645">
      <pivotArea dataOnly="0" labelOnly="1" fieldPosition="0">
        <references count="1">
          <reference field="18" count="1">
            <x v="2293"/>
          </reference>
        </references>
      </pivotArea>
    </format>
    <format dxfId="646">
      <pivotArea dataOnly="0" labelOnly="1" fieldPosition="0">
        <references count="1">
          <reference field="18" count="1">
            <x v="2296"/>
          </reference>
        </references>
      </pivotArea>
    </format>
    <format dxfId="647">
      <pivotArea dataOnly="0" labelOnly="1" fieldPosition="0">
        <references count="1">
          <reference field="18" count="1">
            <x v="2298"/>
          </reference>
        </references>
      </pivotArea>
    </format>
    <format dxfId="648">
      <pivotArea dataOnly="0" labelOnly="1" fieldPosition="0">
        <references count="1">
          <reference field="18" count="1">
            <x v="2300"/>
          </reference>
        </references>
      </pivotArea>
    </format>
    <format dxfId="649">
      <pivotArea dataOnly="0" labelOnly="1" fieldPosition="0">
        <references count="1">
          <reference field="18" count="1">
            <x v="2303"/>
          </reference>
        </references>
      </pivotArea>
    </format>
    <format dxfId="650">
      <pivotArea dataOnly="0" labelOnly="1" fieldPosition="0">
        <references count="1">
          <reference field="18" count="1">
            <x v="2306"/>
          </reference>
        </references>
      </pivotArea>
    </format>
    <format dxfId="651">
      <pivotArea dataOnly="0" labelOnly="1" fieldPosition="0">
        <references count="1">
          <reference field="18" count="1">
            <x v="2307"/>
          </reference>
        </references>
      </pivotArea>
    </format>
    <format dxfId="652">
      <pivotArea dataOnly="0" labelOnly="1" fieldPosition="0">
        <references count="1">
          <reference field="18" count="1">
            <x v="2309"/>
          </reference>
        </references>
      </pivotArea>
    </format>
    <format dxfId="653">
      <pivotArea dataOnly="0" labelOnly="1" fieldPosition="0">
        <references count="1">
          <reference field="18" count="1">
            <x v="2310"/>
          </reference>
        </references>
      </pivotArea>
    </format>
    <format dxfId="654">
      <pivotArea dataOnly="0" labelOnly="1" fieldPosition="0">
        <references count="1">
          <reference field="18" count="1">
            <x v="2314"/>
          </reference>
        </references>
      </pivotArea>
    </format>
    <format dxfId="655">
      <pivotArea dataOnly="0" labelOnly="1" fieldPosition="0">
        <references count="1">
          <reference field="18" count="1">
            <x v="2315"/>
          </reference>
        </references>
      </pivotArea>
    </format>
    <format dxfId="656">
      <pivotArea dataOnly="0" labelOnly="1" fieldPosition="0">
        <references count="1">
          <reference field="18" count="1">
            <x v="2316"/>
          </reference>
        </references>
      </pivotArea>
    </format>
    <format dxfId="657">
      <pivotArea dataOnly="0" labelOnly="1" fieldPosition="0">
        <references count="1">
          <reference field="18" count="1">
            <x v="2317"/>
          </reference>
        </references>
      </pivotArea>
    </format>
    <format dxfId="658">
      <pivotArea dataOnly="0" labelOnly="1" fieldPosition="0">
        <references count="1">
          <reference field="18" count="1">
            <x v="2320"/>
          </reference>
        </references>
      </pivotArea>
    </format>
    <format dxfId="659">
      <pivotArea dataOnly="0" labelOnly="1" fieldPosition="0">
        <references count="1">
          <reference field="18" count="1">
            <x v="2322"/>
          </reference>
        </references>
      </pivotArea>
    </format>
    <format dxfId="660">
      <pivotArea dataOnly="0" labelOnly="1" fieldPosition="0">
        <references count="1">
          <reference field="18" count="1">
            <x v="2323"/>
          </reference>
        </references>
      </pivotArea>
    </format>
    <format dxfId="661">
      <pivotArea dataOnly="0" labelOnly="1" fieldPosition="0">
        <references count="1">
          <reference field="18" count="1">
            <x v="2326"/>
          </reference>
        </references>
      </pivotArea>
    </format>
    <format dxfId="662">
      <pivotArea dataOnly="0" labelOnly="1" fieldPosition="0">
        <references count="1">
          <reference field="18" count="1">
            <x v="2327"/>
          </reference>
        </references>
      </pivotArea>
    </format>
    <format dxfId="663">
      <pivotArea dataOnly="0" labelOnly="1" fieldPosition="0">
        <references count="1">
          <reference field="18" count="1">
            <x v="2330"/>
          </reference>
        </references>
      </pivotArea>
    </format>
    <format dxfId="664">
      <pivotArea dataOnly="0" labelOnly="1" fieldPosition="0">
        <references count="1">
          <reference field="18" count="1">
            <x v="2332"/>
          </reference>
        </references>
      </pivotArea>
    </format>
    <format dxfId="665">
      <pivotArea dataOnly="0" labelOnly="1" fieldPosition="0">
        <references count="1">
          <reference field="18" count="1">
            <x v="2333"/>
          </reference>
        </references>
      </pivotArea>
    </format>
    <format dxfId="666">
      <pivotArea dataOnly="0" labelOnly="1" fieldPosition="0">
        <references count="1">
          <reference field="18" count="1">
            <x v="2334"/>
          </reference>
        </references>
      </pivotArea>
    </format>
    <format dxfId="667">
      <pivotArea dataOnly="0" labelOnly="1" fieldPosition="0">
        <references count="1">
          <reference field="18" count="1">
            <x v="2337"/>
          </reference>
        </references>
      </pivotArea>
    </format>
    <format dxfId="668">
      <pivotArea dataOnly="0" labelOnly="1" fieldPosition="0">
        <references count="1">
          <reference field="18" count="1">
            <x v="2338"/>
          </reference>
        </references>
      </pivotArea>
    </format>
    <format dxfId="669">
      <pivotArea dataOnly="0" labelOnly="1" fieldPosition="0">
        <references count="1">
          <reference field="18" count="1">
            <x v="2339"/>
          </reference>
        </references>
      </pivotArea>
    </format>
    <format dxfId="670">
      <pivotArea dataOnly="0" labelOnly="1" fieldPosition="0">
        <references count="1">
          <reference field="18" count="1">
            <x v="2340"/>
          </reference>
        </references>
      </pivotArea>
    </format>
    <format dxfId="671">
      <pivotArea dataOnly="0" labelOnly="1" fieldPosition="0">
        <references count="1">
          <reference field="18" count="1">
            <x v="2341"/>
          </reference>
        </references>
      </pivotArea>
    </format>
    <format dxfId="672">
      <pivotArea dataOnly="0" labelOnly="1" fieldPosition="0">
        <references count="1">
          <reference field="18" count="1">
            <x v="2343"/>
          </reference>
        </references>
      </pivotArea>
    </format>
    <format dxfId="673">
      <pivotArea dataOnly="0" labelOnly="1" fieldPosition="0">
        <references count="1">
          <reference field="18" count="1">
            <x v="2346"/>
          </reference>
        </references>
      </pivotArea>
    </format>
    <format dxfId="674">
      <pivotArea dataOnly="0" labelOnly="1" fieldPosition="0">
        <references count="1">
          <reference field="18" count="1">
            <x v="2347"/>
          </reference>
        </references>
      </pivotArea>
    </format>
    <format dxfId="675">
      <pivotArea dataOnly="0" labelOnly="1" fieldPosition="0">
        <references count="1">
          <reference field="18" count="1">
            <x v="2348"/>
          </reference>
        </references>
      </pivotArea>
    </format>
    <format dxfId="676">
      <pivotArea dataOnly="0" labelOnly="1" fieldPosition="0">
        <references count="1">
          <reference field="18" count="1">
            <x v="2349"/>
          </reference>
        </references>
      </pivotArea>
    </format>
    <format dxfId="677">
      <pivotArea dataOnly="0" labelOnly="1" fieldPosition="0">
        <references count="1">
          <reference field="18" count="1">
            <x v="2351"/>
          </reference>
        </references>
      </pivotArea>
    </format>
    <format dxfId="678">
      <pivotArea dataOnly="0" labelOnly="1" fieldPosition="0">
        <references count="1">
          <reference field="18" count="1">
            <x v="2352"/>
          </reference>
        </references>
      </pivotArea>
    </format>
    <format dxfId="679">
      <pivotArea dataOnly="0" labelOnly="1" fieldPosition="0">
        <references count="1">
          <reference field="18" count="1">
            <x v="2354"/>
          </reference>
        </references>
      </pivotArea>
    </format>
    <format dxfId="680">
      <pivotArea dataOnly="0" labelOnly="1" fieldPosition="0">
        <references count="1">
          <reference field="18" count="1">
            <x v="2355"/>
          </reference>
        </references>
      </pivotArea>
    </format>
    <format dxfId="681">
      <pivotArea dataOnly="0" labelOnly="1" fieldPosition="0">
        <references count="1">
          <reference field="18" count="1">
            <x v="2358"/>
          </reference>
        </references>
      </pivotArea>
    </format>
    <format dxfId="682">
      <pivotArea dataOnly="0" labelOnly="1" fieldPosition="0">
        <references count="1">
          <reference field="18" count="1">
            <x v="2360"/>
          </reference>
        </references>
      </pivotArea>
    </format>
    <format dxfId="683">
      <pivotArea dataOnly="0" labelOnly="1" fieldPosition="0">
        <references count="1">
          <reference field="18" count="1">
            <x v="2362"/>
          </reference>
        </references>
      </pivotArea>
    </format>
    <format dxfId="684">
      <pivotArea dataOnly="0" labelOnly="1" fieldPosition="0">
        <references count="1">
          <reference field="18" count="1">
            <x v="2364"/>
          </reference>
        </references>
      </pivotArea>
    </format>
    <format dxfId="685">
      <pivotArea dataOnly="0" labelOnly="1" fieldPosition="0">
        <references count="1">
          <reference field="18" count="1">
            <x v="2366"/>
          </reference>
        </references>
      </pivotArea>
    </format>
    <format dxfId="686">
      <pivotArea dataOnly="0" labelOnly="1" fieldPosition="0">
        <references count="1">
          <reference field="18" count="1">
            <x v="2368"/>
          </reference>
        </references>
      </pivotArea>
    </format>
    <format dxfId="687">
      <pivotArea dataOnly="0" labelOnly="1" fieldPosition="0">
        <references count="1">
          <reference field="18" count="1">
            <x v="2373"/>
          </reference>
        </references>
      </pivotArea>
    </format>
    <format dxfId="688">
      <pivotArea dataOnly="0" labelOnly="1" fieldPosition="0">
        <references count="1">
          <reference field="18" count="1">
            <x v="2374"/>
          </reference>
        </references>
      </pivotArea>
    </format>
    <format dxfId="689">
      <pivotArea dataOnly="0" labelOnly="1" fieldPosition="0">
        <references count="1">
          <reference field="18" count="1">
            <x v="2377"/>
          </reference>
        </references>
      </pivotArea>
    </format>
    <format dxfId="690">
      <pivotArea dataOnly="0" labelOnly="1" fieldPosition="0">
        <references count="1">
          <reference field="18" count="1">
            <x v="2378"/>
          </reference>
        </references>
      </pivotArea>
    </format>
    <format dxfId="691">
      <pivotArea dataOnly="0" labelOnly="1" fieldPosition="0">
        <references count="1">
          <reference field="18" count="1">
            <x v="2379"/>
          </reference>
        </references>
      </pivotArea>
    </format>
    <format dxfId="692">
      <pivotArea dataOnly="0" labelOnly="1" fieldPosition="0">
        <references count="1">
          <reference field="18" count="1">
            <x v="2380"/>
          </reference>
        </references>
      </pivotArea>
    </format>
    <format dxfId="693">
      <pivotArea dataOnly="0" labelOnly="1" fieldPosition="0">
        <references count="1">
          <reference field="18" count="1">
            <x v="2382"/>
          </reference>
        </references>
      </pivotArea>
    </format>
    <format dxfId="694">
      <pivotArea dataOnly="0" labelOnly="1" fieldPosition="0">
        <references count="1">
          <reference field="18" count="1">
            <x v="2383"/>
          </reference>
        </references>
      </pivotArea>
    </format>
    <format dxfId="695">
      <pivotArea dataOnly="0" labelOnly="1" fieldPosition="0">
        <references count="1">
          <reference field="18" count="1">
            <x v="2384"/>
          </reference>
        </references>
      </pivotArea>
    </format>
    <format dxfId="696">
      <pivotArea dataOnly="0" labelOnly="1" fieldPosition="0">
        <references count="1">
          <reference field="18" count="1">
            <x v="2385"/>
          </reference>
        </references>
      </pivotArea>
    </format>
    <format dxfId="697">
      <pivotArea dataOnly="0" labelOnly="1" fieldPosition="0">
        <references count="1">
          <reference field="18" count="1">
            <x v="2388"/>
          </reference>
        </references>
      </pivotArea>
    </format>
    <format dxfId="698">
      <pivotArea dataOnly="0" labelOnly="1" fieldPosition="0">
        <references count="1">
          <reference field="18" count="1">
            <x v="2389"/>
          </reference>
        </references>
      </pivotArea>
    </format>
    <format dxfId="699">
      <pivotArea dataOnly="0" labelOnly="1" fieldPosition="0">
        <references count="1">
          <reference field="18" count="1">
            <x v="2392"/>
          </reference>
        </references>
      </pivotArea>
    </format>
    <format dxfId="700">
      <pivotArea dataOnly="0" labelOnly="1" fieldPosition="0">
        <references count="1">
          <reference field="18" count="1">
            <x v="2393"/>
          </reference>
        </references>
      </pivotArea>
    </format>
    <format dxfId="701">
      <pivotArea dataOnly="0" labelOnly="1" fieldPosition="0">
        <references count="1">
          <reference field="18" count="1">
            <x v="2399"/>
          </reference>
        </references>
      </pivotArea>
    </format>
    <format dxfId="702">
      <pivotArea dataOnly="0" labelOnly="1" fieldPosition="0">
        <references count="1">
          <reference field="18" count="1">
            <x v="2400"/>
          </reference>
        </references>
      </pivotArea>
    </format>
    <format dxfId="703">
      <pivotArea dataOnly="0" labelOnly="1" fieldPosition="0">
        <references count="1">
          <reference field="18" count="1">
            <x v="2407"/>
          </reference>
        </references>
      </pivotArea>
    </format>
    <format dxfId="704">
      <pivotArea dataOnly="0" labelOnly="1" fieldPosition="0">
        <references count="1">
          <reference field="18" count="1">
            <x v="2412"/>
          </reference>
        </references>
      </pivotArea>
    </format>
    <format dxfId="705">
      <pivotArea dataOnly="0" labelOnly="1" fieldPosition="0">
        <references count="1">
          <reference field="18" count="1">
            <x v="2413"/>
          </reference>
        </references>
      </pivotArea>
    </format>
    <format dxfId="706">
      <pivotArea dataOnly="0" labelOnly="1" fieldPosition="0">
        <references count="1">
          <reference field="18" count="1">
            <x v="2417"/>
          </reference>
        </references>
      </pivotArea>
    </format>
    <format dxfId="707">
      <pivotArea dataOnly="0" labelOnly="1" fieldPosition="0">
        <references count="1">
          <reference field="18" count="1">
            <x v="2418"/>
          </reference>
        </references>
      </pivotArea>
    </format>
    <format dxfId="708">
      <pivotArea dataOnly="0" labelOnly="1" fieldPosition="0">
        <references count="1">
          <reference field="18" count="1">
            <x v="2419"/>
          </reference>
        </references>
      </pivotArea>
    </format>
    <format dxfId="709">
      <pivotArea dataOnly="0" labelOnly="1" fieldPosition="0">
        <references count="1">
          <reference field="18" count="1">
            <x v="2421"/>
          </reference>
        </references>
      </pivotArea>
    </format>
    <format dxfId="710">
      <pivotArea dataOnly="0" labelOnly="1" fieldPosition="0">
        <references count="1">
          <reference field="18" count="1">
            <x v="2422"/>
          </reference>
        </references>
      </pivotArea>
    </format>
    <format dxfId="711">
      <pivotArea dataOnly="0" labelOnly="1" fieldPosition="0">
        <references count="1">
          <reference field="18" count="1">
            <x v="2423"/>
          </reference>
        </references>
      </pivotArea>
    </format>
    <format dxfId="712">
      <pivotArea dataOnly="0" labelOnly="1" fieldPosition="0">
        <references count="1">
          <reference field="18" count="1">
            <x v="2426"/>
          </reference>
        </references>
      </pivotArea>
    </format>
    <format dxfId="713">
      <pivotArea dataOnly="0" labelOnly="1" fieldPosition="0">
        <references count="1">
          <reference field="18" count="1">
            <x v="2428"/>
          </reference>
        </references>
      </pivotArea>
    </format>
    <format dxfId="714">
      <pivotArea dataOnly="0" labelOnly="1" fieldPosition="0">
        <references count="1">
          <reference field="18" count="1">
            <x v="2429"/>
          </reference>
        </references>
      </pivotArea>
    </format>
    <format dxfId="715">
      <pivotArea dataOnly="0" labelOnly="1" fieldPosition="0">
        <references count="1">
          <reference field="18" count="1">
            <x v="2430"/>
          </reference>
        </references>
      </pivotArea>
    </format>
    <format dxfId="716">
      <pivotArea dataOnly="0" labelOnly="1" fieldPosition="0">
        <references count="1">
          <reference field="18" count="1">
            <x v="2432"/>
          </reference>
        </references>
      </pivotArea>
    </format>
    <format dxfId="717">
      <pivotArea dataOnly="0" labelOnly="1" fieldPosition="0">
        <references count="1">
          <reference field="18" count="1">
            <x v="2433"/>
          </reference>
        </references>
      </pivotArea>
    </format>
    <format dxfId="718">
      <pivotArea dataOnly="0" labelOnly="1" fieldPosition="0">
        <references count="1">
          <reference field="18" count="1">
            <x v="2435"/>
          </reference>
        </references>
      </pivotArea>
    </format>
    <format dxfId="719">
      <pivotArea dataOnly="0" labelOnly="1" fieldPosition="0">
        <references count="1">
          <reference field="18" count="1">
            <x v="2436"/>
          </reference>
        </references>
      </pivotArea>
    </format>
    <format dxfId="720">
      <pivotArea dataOnly="0" labelOnly="1" fieldPosition="0">
        <references count="1">
          <reference field="18" count="1">
            <x v="2437"/>
          </reference>
        </references>
      </pivotArea>
    </format>
    <format dxfId="721">
      <pivotArea dataOnly="0" labelOnly="1" fieldPosition="0">
        <references count="1">
          <reference field="18" count="1">
            <x v="2438"/>
          </reference>
        </references>
      </pivotArea>
    </format>
    <format dxfId="722">
      <pivotArea dataOnly="0" labelOnly="1" fieldPosition="0">
        <references count="1">
          <reference field="18" count="1">
            <x v="2439"/>
          </reference>
        </references>
      </pivotArea>
    </format>
    <format dxfId="723">
      <pivotArea dataOnly="0" labelOnly="1" fieldPosition="0">
        <references count="1">
          <reference field="18" count="1">
            <x v="2440"/>
          </reference>
        </references>
      </pivotArea>
    </format>
    <format dxfId="724">
      <pivotArea dataOnly="0" labelOnly="1" fieldPosition="0">
        <references count="1">
          <reference field="18" count="1">
            <x v="2441"/>
          </reference>
        </references>
      </pivotArea>
    </format>
    <format dxfId="725">
      <pivotArea dataOnly="0" labelOnly="1" fieldPosition="0">
        <references count="1">
          <reference field="18" count="1">
            <x v="2443"/>
          </reference>
        </references>
      </pivotArea>
    </format>
    <format dxfId="726">
      <pivotArea dataOnly="0" labelOnly="1" fieldPosition="0">
        <references count="1">
          <reference field="18" count="1">
            <x v="2446"/>
          </reference>
        </references>
      </pivotArea>
    </format>
    <format dxfId="727">
      <pivotArea dataOnly="0" labelOnly="1" fieldPosition="0">
        <references count="1">
          <reference field="18" count="1">
            <x v="2447"/>
          </reference>
        </references>
      </pivotArea>
    </format>
    <format dxfId="728">
      <pivotArea dataOnly="0" labelOnly="1" fieldPosition="0">
        <references count="1">
          <reference field="18" count="1">
            <x v="2449"/>
          </reference>
        </references>
      </pivotArea>
    </format>
    <format dxfId="729">
      <pivotArea dataOnly="0" labelOnly="1" fieldPosition="0">
        <references count="1">
          <reference field="18" count="1">
            <x v="2450"/>
          </reference>
        </references>
      </pivotArea>
    </format>
    <format dxfId="730">
      <pivotArea dataOnly="0" labelOnly="1" fieldPosition="0">
        <references count="1">
          <reference field="18" count="1">
            <x v="2455"/>
          </reference>
        </references>
      </pivotArea>
    </format>
    <format dxfId="731">
      <pivotArea dataOnly="0" labelOnly="1" fieldPosition="0">
        <references count="1">
          <reference field="18" count="1">
            <x v="2456"/>
          </reference>
        </references>
      </pivotArea>
    </format>
    <format dxfId="732">
      <pivotArea dataOnly="0" labelOnly="1" fieldPosition="0">
        <references count="1">
          <reference field="18" count="1">
            <x v="2458"/>
          </reference>
        </references>
      </pivotArea>
    </format>
    <format dxfId="733">
      <pivotArea dataOnly="0" labelOnly="1" fieldPosition="0">
        <references count="1">
          <reference field="18" count="1">
            <x v="2460"/>
          </reference>
        </references>
      </pivotArea>
    </format>
    <format dxfId="734">
      <pivotArea dataOnly="0" labelOnly="1" fieldPosition="0">
        <references count="1">
          <reference field="18" count="1">
            <x v="2461"/>
          </reference>
        </references>
      </pivotArea>
    </format>
    <format dxfId="735">
      <pivotArea dataOnly="0" labelOnly="1" fieldPosition="0">
        <references count="1">
          <reference field="18" count="1">
            <x v="2465"/>
          </reference>
        </references>
      </pivotArea>
    </format>
    <format dxfId="736">
      <pivotArea dataOnly="0" labelOnly="1" fieldPosition="0">
        <references count="1">
          <reference field="18" count="1">
            <x v="2472"/>
          </reference>
        </references>
      </pivotArea>
    </format>
    <format dxfId="737">
      <pivotArea dataOnly="0" labelOnly="1" fieldPosition="0">
        <references count="1">
          <reference field="18" count="1">
            <x v="2473"/>
          </reference>
        </references>
      </pivotArea>
    </format>
    <format dxfId="738">
      <pivotArea dataOnly="0" labelOnly="1" fieldPosition="0">
        <references count="1">
          <reference field="18" count="1">
            <x v="2474"/>
          </reference>
        </references>
      </pivotArea>
    </format>
    <format dxfId="739">
      <pivotArea dataOnly="0" labelOnly="1" fieldPosition="0">
        <references count="1">
          <reference field="18" count="1">
            <x v="2477"/>
          </reference>
        </references>
      </pivotArea>
    </format>
    <format dxfId="740">
      <pivotArea dataOnly="0" labelOnly="1" fieldPosition="0">
        <references count="1">
          <reference field="18" count="1">
            <x v="2480"/>
          </reference>
        </references>
      </pivotArea>
    </format>
    <format dxfId="741">
      <pivotArea dataOnly="0" labelOnly="1" fieldPosition="0">
        <references count="1">
          <reference field="18" count="1">
            <x v="2482"/>
          </reference>
        </references>
      </pivotArea>
    </format>
    <format dxfId="742">
      <pivotArea dataOnly="0" labelOnly="1" fieldPosition="0">
        <references count="1">
          <reference field="18" count="1">
            <x v="2483"/>
          </reference>
        </references>
      </pivotArea>
    </format>
    <format dxfId="743">
      <pivotArea dataOnly="0" labelOnly="1" fieldPosition="0">
        <references count="1">
          <reference field="18" count="1">
            <x v="2484"/>
          </reference>
        </references>
      </pivotArea>
    </format>
    <format dxfId="744">
      <pivotArea dataOnly="0" labelOnly="1" fieldPosition="0">
        <references count="1">
          <reference field="18" count="1">
            <x v="2489"/>
          </reference>
        </references>
      </pivotArea>
    </format>
    <format dxfId="745">
      <pivotArea dataOnly="0" labelOnly="1" fieldPosition="0">
        <references count="1">
          <reference field="18" count="1">
            <x v="2490"/>
          </reference>
        </references>
      </pivotArea>
    </format>
    <format dxfId="746">
      <pivotArea dataOnly="0" labelOnly="1" fieldPosition="0">
        <references count="1">
          <reference field="18" count="1">
            <x v="2492"/>
          </reference>
        </references>
      </pivotArea>
    </format>
    <format dxfId="747">
      <pivotArea dataOnly="0" labelOnly="1" fieldPosition="0">
        <references count="1">
          <reference field="18" count="1">
            <x v="2494"/>
          </reference>
        </references>
      </pivotArea>
    </format>
    <format dxfId="748">
      <pivotArea dataOnly="0" labelOnly="1" fieldPosition="0">
        <references count="1">
          <reference field="18" count="1">
            <x v="2495"/>
          </reference>
        </references>
      </pivotArea>
    </format>
    <format dxfId="749">
      <pivotArea dataOnly="0" labelOnly="1" fieldPosition="0">
        <references count="1">
          <reference field="18" count="1">
            <x v="2501"/>
          </reference>
        </references>
      </pivotArea>
    </format>
    <format dxfId="750">
      <pivotArea dataOnly="0" labelOnly="1" fieldPosition="0">
        <references count="1">
          <reference field="18" count="1">
            <x v="2503"/>
          </reference>
        </references>
      </pivotArea>
    </format>
    <format dxfId="751">
      <pivotArea dataOnly="0" labelOnly="1" fieldPosition="0">
        <references count="1">
          <reference field="18" count="1">
            <x v="2504"/>
          </reference>
        </references>
      </pivotArea>
    </format>
    <format dxfId="752">
      <pivotArea dataOnly="0" labelOnly="1" fieldPosition="0">
        <references count="1">
          <reference field="18" count="1">
            <x v="2505"/>
          </reference>
        </references>
      </pivotArea>
    </format>
    <format dxfId="753">
      <pivotArea dataOnly="0" labelOnly="1" fieldPosition="0">
        <references count="1">
          <reference field="18" count="1">
            <x v="2507"/>
          </reference>
        </references>
      </pivotArea>
    </format>
    <format dxfId="754">
      <pivotArea dataOnly="0" labelOnly="1" fieldPosition="0">
        <references count="1">
          <reference field="18" count="1">
            <x v="2514"/>
          </reference>
        </references>
      </pivotArea>
    </format>
    <format dxfId="755">
      <pivotArea dataOnly="0" labelOnly="1" fieldPosition="0">
        <references count="1">
          <reference field="18" count="1">
            <x v="2516"/>
          </reference>
        </references>
      </pivotArea>
    </format>
    <format dxfId="756">
      <pivotArea dataOnly="0" labelOnly="1" fieldPosition="0">
        <references count="1">
          <reference field="18" count="1">
            <x v="2520"/>
          </reference>
        </references>
      </pivotArea>
    </format>
    <format dxfId="757">
      <pivotArea dataOnly="0" labelOnly="1" fieldPosition="0">
        <references count="1">
          <reference field="18" count="1">
            <x v="2524"/>
          </reference>
        </references>
      </pivotArea>
    </format>
    <format dxfId="758">
      <pivotArea dataOnly="0" labelOnly="1" fieldPosition="0">
        <references count="1">
          <reference field="18" count="1">
            <x v="2525"/>
          </reference>
        </references>
      </pivotArea>
    </format>
    <format dxfId="759">
      <pivotArea dataOnly="0" labelOnly="1" fieldPosition="0">
        <references count="1">
          <reference field="18" count="1">
            <x v="2528"/>
          </reference>
        </references>
      </pivotArea>
    </format>
    <format dxfId="760">
      <pivotArea dataOnly="0" labelOnly="1" fieldPosition="0">
        <references count="1">
          <reference field="18" count="1">
            <x v="2529"/>
          </reference>
        </references>
      </pivotArea>
    </format>
    <format dxfId="761">
      <pivotArea dataOnly="0" labelOnly="1" fieldPosition="0">
        <references count="1">
          <reference field="18" count="1">
            <x v="2530"/>
          </reference>
        </references>
      </pivotArea>
    </format>
    <format dxfId="762">
      <pivotArea dataOnly="0" labelOnly="1" fieldPosition="0">
        <references count="1">
          <reference field="18" count="1">
            <x v="2532"/>
          </reference>
        </references>
      </pivotArea>
    </format>
    <format dxfId="763">
      <pivotArea dataOnly="0" labelOnly="1" fieldPosition="0">
        <references count="1">
          <reference field="18" count="1">
            <x v="2533"/>
          </reference>
        </references>
      </pivotArea>
    </format>
    <format dxfId="764">
      <pivotArea dataOnly="0" labelOnly="1" fieldPosition="0">
        <references count="1">
          <reference field="18" count="1">
            <x v="2534"/>
          </reference>
        </references>
      </pivotArea>
    </format>
    <format dxfId="765">
      <pivotArea dataOnly="0" labelOnly="1" fieldPosition="0">
        <references count="1">
          <reference field="18" count="1">
            <x v="2536"/>
          </reference>
        </references>
      </pivotArea>
    </format>
    <format dxfId="766">
      <pivotArea dataOnly="0" labelOnly="1" fieldPosition="0">
        <references count="1">
          <reference field="18" count="1">
            <x v="2543"/>
          </reference>
        </references>
      </pivotArea>
    </format>
    <format dxfId="767">
      <pivotArea dataOnly="0" labelOnly="1" fieldPosition="0">
        <references count="1">
          <reference field="18" count="1">
            <x v="2544"/>
          </reference>
        </references>
      </pivotArea>
    </format>
    <format dxfId="768">
      <pivotArea dataOnly="0" labelOnly="1" fieldPosition="0">
        <references count="1">
          <reference field="18" count="1">
            <x v="2545"/>
          </reference>
        </references>
      </pivotArea>
    </format>
    <format dxfId="769">
      <pivotArea dataOnly="0" labelOnly="1" fieldPosition="0">
        <references count="1">
          <reference field="18" count="1">
            <x v="2558"/>
          </reference>
        </references>
      </pivotArea>
    </format>
    <format dxfId="770">
      <pivotArea dataOnly="0" labelOnly="1" fieldPosition="0">
        <references count="1">
          <reference field="18" count="1">
            <x v="2564"/>
          </reference>
        </references>
      </pivotArea>
    </format>
    <format dxfId="771">
      <pivotArea dataOnly="0" labelOnly="1" fieldPosition="0">
        <references count="1">
          <reference field="18" count="1">
            <x v="2568"/>
          </reference>
        </references>
      </pivotArea>
    </format>
    <format dxfId="772">
      <pivotArea dataOnly="0" labelOnly="1" fieldPosition="0">
        <references count="1">
          <reference field="18" count="1">
            <x v="2569"/>
          </reference>
        </references>
      </pivotArea>
    </format>
    <format dxfId="773">
      <pivotArea dataOnly="0" labelOnly="1" fieldPosition="0">
        <references count="1">
          <reference field="18" count="1">
            <x v="2572"/>
          </reference>
        </references>
      </pivotArea>
    </format>
    <format dxfId="774">
      <pivotArea dataOnly="0" labelOnly="1" fieldPosition="0">
        <references count="1">
          <reference field="18" count="1">
            <x v="2573"/>
          </reference>
        </references>
      </pivotArea>
    </format>
    <format dxfId="775">
      <pivotArea dataOnly="0" labelOnly="1" fieldPosition="0">
        <references count="1">
          <reference field="18" count="1">
            <x v="2574"/>
          </reference>
        </references>
      </pivotArea>
    </format>
    <format dxfId="776">
      <pivotArea dataOnly="0" labelOnly="1" fieldPosition="0">
        <references count="1">
          <reference field="18" count="1">
            <x v="2576"/>
          </reference>
        </references>
      </pivotArea>
    </format>
    <format dxfId="777">
      <pivotArea dataOnly="0" labelOnly="1" fieldPosition="0">
        <references count="1">
          <reference field="18" count="1">
            <x v="2577"/>
          </reference>
        </references>
      </pivotArea>
    </format>
    <format dxfId="778">
      <pivotArea dataOnly="0" labelOnly="1" fieldPosition="0">
        <references count="1">
          <reference field="18" count="1">
            <x v="2580"/>
          </reference>
        </references>
      </pivotArea>
    </format>
    <format dxfId="779">
      <pivotArea dataOnly="0" labelOnly="1" fieldPosition="0">
        <references count="1">
          <reference field="18" count="1">
            <x v="2581"/>
          </reference>
        </references>
      </pivotArea>
    </format>
    <format dxfId="780">
      <pivotArea dataOnly="0" labelOnly="1" fieldPosition="0">
        <references count="1">
          <reference field="18" count="1">
            <x v="2584"/>
          </reference>
        </references>
      </pivotArea>
    </format>
    <format dxfId="781">
      <pivotArea dataOnly="0" labelOnly="1" fieldPosition="0">
        <references count="1">
          <reference field="18" count="1">
            <x v="2587"/>
          </reference>
        </references>
      </pivotArea>
    </format>
    <format dxfId="782">
      <pivotArea dataOnly="0" labelOnly="1" fieldPosition="0">
        <references count="1">
          <reference field="18" count="1">
            <x v="2590"/>
          </reference>
        </references>
      </pivotArea>
    </format>
    <format dxfId="783">
      <pivotArea dataOnly="0" labelOnly="1" fieldPosition="0">
        <references count="1">
          <reference field="18" count="1">
            <x v="2591"/>
          </reference>
        </references>
      </pivotArea>
    </format>
    <format dxfId="784">
      <pivotArea dataOnly="0" labelOnly="1" fieldPosition="0">
        <references count="1">
          <reference field="18" count="1">
            <x v="2598"/>
          </reference>
        </references>
      </pivotArea>
    </format>
    <format dxfId="785">
      <pivotArea dataOnly="0" labelOnly="1" fieldPosition="0">
        <references count="1">
          <reference field="18" count="1">
            <x v="2599"/>
          </reference>
        </references>
      </pivotArea>
    </format>
    <format dxfId="786">
      <pivotArea dataOnly="0" labelOnly="1" fieldPosition="0">
        <references count="1">
          <reference field="18" count="1">
            <x v="2601"/>
          </reference>
        </references>
      </pivotArea>
    </format>
    <format dxfId="787">
      <pivotArea dataOnly="0" labelOnly="1" fieldPosition="0">
        <references count="1">
          <reference field="18" count="1">
            <x v="2604"/>
          </reference>
        </references>
      </pivotArea>
    </format>
    <format dxfId="788">
      <pivotArea dataOnly="0" labelOnly="1" fieldPosition="0">
        <references count="1">
          <reference field="18" count="1">
            <x v="2608"/>
          </reference>
        </references>
      </pivotArea>
    </format>
    <format dxfId="789">
      <pivotArea dataOnly="0" labelOnly="1" fieldPosition="0">
        <references count="1">
          <reference field="18" count="1">
            <x v="2609"/>
          </reference>
        </references>
      </pivotArea>
    </format>
    <format dxfId="790">
      <pivotArea dataOnly="0" labelOnly="1" fieldPosition="0">
        <references count="1">
          <reference field="18" count="1">
            <x v="2611"/>
          </reference>
        </references>
      </pivotArea>
    </format>
    <format dxfId="791">
      <pivotArea dataOnly="0" labelOnly="1" fieldPosition="0">
        <references count="1">
          <reference field="18" count="1">
            <x v="2612"/>
          </reference>
        </references>
      </pivotArea>
    </format>
    <format dxfId="792">
      <pivotArea dataOnly="0" labelOnly="1" fieldPosition="0">
        <references count="1">
          <reference field="18" count="1">
            <x v="2614"/>
          </reference>
        </references>
      </pivotArea>
    </format>
    <format dxfId="793">
      <pivotArea dataOnly="0" labelOnly="1" fieldPosition="0">
        <references count="1">
          <reference field="18" count="1">
            <x v="2615"/>
          </reference>
        </references>
      </pivotArea>
    </format>
    <format dxfId="794">
      <pivotArea dataOnly="0" labelOnly="1" fieldPosition="0">
        <references count="1">
          <reference field="18" count="1">
            <x v="2620"/>
          </reference>
        </references>
      </pivotArea>
    </format>
    <format dxfId="795">
      <pivotArea dataOnly="0" labelOnly="1" fieldPosition="0">
        <references count="1">
          <reference field="18" count="1">
            <x v="2622"/>
          </reference>
        </references>
      </pivotArea>
    </format>
    <format dxfId="796">
      <pivotArea dataOnly="0" labelOnly="1" fieldPosition="0">
        <references count="1">
          <reference field="18" count="1">
            <x v="2627"/>
          </reference>
        </references>
      </pivotArea>
    </format>
    <format dxfId="797">
      <pivotArea dataOnly="0" labelOnly="1" fieldPosition="0">
        <references count="1">
          <reference field="18" count="1">
            <x v="2628"/>
          </reference>
        </references>
      </pivotArea>
    </format>
    <format dxfId="798">
      <pivotArea dataOnly="0" labelOnly="1" fieldPosition="0">
        <references count="1">
          <reference field="18" count="1">
            <x v="2629"/>
          </reference>
        </references>
      </pivotArea>
    </format>
    <format dxfId="799">
      <pivotArea dataOnly="0" labelOnly="1" fieldPosition="0">
        <references count="1">
          <reference field="18" count="1">
            <x v="2631"/>
          </reference>
        </references>
      </pivotArea>
    </format>
    <format dxfId="800">
      <pivotArea dataOnly="0" labelOnly="1" fieldPosition="0">
        <references count="1">
          <reference field="18" count="1">
            <x v="2632"/>
          </reference>
        </references>
      </pivotArea>
    </format>
    <format dxfId="801">
      <pivotArea dataOnly="0" labelOnly="1" fieldPosition="0">
        <references count="1">
          <reference field="18" count="1">
            <x v="2633"/>
          </reference>
        </references>
      </pivotArea>
    </format>
    <format dxfId="802">
      <pivotArea dataOnly="0" labelOnly="1" fieldPosition="0">
        <references count="1">
          <reference field="18" count="1">
            <x v="2635"/>
          </reference>
        </references>
      </pivotArea>
    </format>
    <format dxfId="803">
      <pivotArea dataOnly="0" labelOnly="1" fieldPosition="0">
        <references count="1">
          <reference field="18" count="1">
            <x v="2637"/>
          </reference>
        </references>
      </pivotArea>
    </format>
    <format dxfId="804">
      <pivotArea dataOnly="0" labelOnly="1" fieldPosition="0">
        <references count="1">
          <reference field="18" count="1">
            <x v="2638"/>
          </reference>
        </references>
      </pivotArea>
    </format>
    <format dxfId="805">
      <pivotArea dataOnly="0" labelOnly="1" fieldPosition="0">
        <references count="1">
          <reference field="18" count="1">
            <x v="2642"/>
          </reference>
        </references>
      </pivotArea>
    </format>
    <format dxfId="806">
      <pivotArea dataOnly="0" labelOnly="1" fieldPosition="0">
        <references count="1">
          <reference field="18" count="1">
            <x v="2644"/>
          </reference>
        </references>
      </pivotArea>
    </format>
    <format dxfId="807">
      <pivotArea dataOnly="0" labelOnly="1" fieldPosition="0">
        <references count="1">
          <reference field="18" count="1">
            <x v="2646"/>
          </reference>
        </references>
      </pivotArea>
    </format>
    <format dxfId="808">
      <pivotArea dataOnly="0" labelOnly="1" fieldPosition="0">
        <references count="1">
          <reference field="18" count="1">
            <x v="2649"/>
          </reference>
        </references>
      </pivotArea>
    </format>
    <format dxfId="809">
      <pivotArea dataOnly="0" labelOnly="1" fieldPosition="0">
        <references count="1">
          <reference field="18" count="1">
            <x v="2650"/>
          </reference>
        </references>
      </pivotArea>
    </format>
    <format dxfId="810">
      <pivotArea dataOnly="0" labelOnly="1" fieldPosition="0">
        <references count="1">
          <reference field="18" count="1">
            <x v="2651"/>
          </reference>
        </references>
      </pivotArea>
    </format>
    <format dxfId="811">
      <pivotArea dataOnly="0" labelOnly="1" fieldPosition="0">
        <references count="1">
          <reference field="18" count="1">
            <x v="2652"/>
          </reference>
        </references>
      </pivotArea>
    </format>
    <format dxfId="812">
      <pivotArea dataOnly="0" labelOnly="1" fieldPosition="0">
        <references count="1">
          <reference field="18" count="1">
            <x v="2653"/>
          </reference>
        </references>
      </pivotArea>
    </format>
    <format dxfId="813">
      <pivotArea dataOnly="0" labelOnly="1" fieldPosition="0">
        <references count="1">
          <reference field="18" count="1">
            <x v="2654"/>
          </reference>
        </references>
      </pivotArea>
    </format>
    <format dxfId="814">
      <pivotArea dataOnly="0" labelOnly="1" fieldPosition="0">
        <references count="1">
          <reference field="18" count="1">
            <x v="2658"/>
          </reference>
        </references>
      </pivotArea>
    </format>
    <format dxfId="815">
      <pivotArea dataOnly="0" labelOnly="1" fieldPosition="0">
        <references count="1">
          <reference field="18" count="1">
            <x v="2659"/>
          </reference>
        </references>
      </pivotArea>
    </format>
    <format dxfId="816">
      <pivotArea dataOnly="0" labelOnly="1" fieldPosition="0">
        <references count="1">
          <reference field="18" count="1">
            <x v="2662"/>
          </reference>
        </references>
      </pivotArea>
    </format>
    <format dxfId="817">
      <pivotArea dataOnly="0" labelOnly="1" fieldPosition="0">
        <references count="1">
          <reference field="18" count="1">
            <x v="2663"/>
          </reference>
        </references>
      </pivotArea>
    </format>
    <format dxfId="818">
      <pivotArea dataOnly="0" labelOnly="1" fieldPosition="0">
        <references count="1">
          <reference field="18" count="1">
            <x v="2665"/>
          </reference>
        </references>
      </pivotArea>
    </format>
    <format dxfId="819">
      <pivotArea dataOnly="0" labelOnly="1" fieldPosition="0">
        <references count="1">
          <reference field="18" count="1">
            <x v="2667"/>
          </reference>
        </references>
      </pivotArea>
    </format>
    <format dxfId="820">
      <pivotArea dataOnly="0" labelOnly="1" fieldPosition="0">
        <references count="1">
          <reference field="18" count="1">
            <x v="2671"/>
          </reference>
        </references>
      </pivotArea>
    </format>
    <format dxfId="821">
      <pivotArea dataOnly="0" labelOnly="1" fieldPosition="0">
        <references count="1">
          <reference field="18" count="1">
            <x v="2675"/>
          </reference>
        </references>
      </pivotArea>
    </format>
    <format dxfId="822">
      <pivotArea dataOnly="0" labelOnly="1" fieldPosition="0">
        <references count="1">
          <reference field="18" count="1">
            <x v="2680"/>
          </reference>
        </references>
      </pivotArea>
    </format>
    <format dxfId="823">
      <pivotArea dataOnly="0" labelOnly="1" fieldPosition="0">
        <references count="1">
          <reference field="18" count="1">
            <x v="2682"/>
          </reference>
        </references>
      </pivotArea>
    </format>
    <format dxfId="824">
      <pivotArea dataOnly="0" labelOnly="1" fieldPosition="0">
        <references count="1">
          <reference field="18" count="1">
            <x v="2683"/>
          </reference>
        </references>
      </pivotArea>
    </format>
    <format dxfId="825">
      <pivotArea dataOnly="0" labelOnly="1" fieldPosition="0">
        <references count="1">
          <reference field="18" count="1">
            <x v="2687"/>
          </reference>
        </references>
      </pivotArea>
    </format>
    <format dxfId="826">
      <pivotArea dataOnly="0" labelOnly="1" fieldPosition="0">
        <references count="1">
          <reference field="18" count="1">
            <x v="2688"/>
          </reference>
        </references>
      </pivotArea>
    </format>
    <format dxfId="827">
      <pivotArea dataOnly="0" labelOnly="1" fieldPosition="0">
        <references count="1">
          <reference field="18" count="1">
            <x v="2690"/>
          </reference>
        </references>
      </pivotArea>
    </format>
    <format dxfId="828">
      <pivotArea dataOnly="0" labelOnly="1" fieldPosition="0">
        <references count="1">
          <reference field="18" count="1">
            <x v="2694"/>
          </reference>
        </references>
      </pivotArea>
    </format>
    <format dxfId="829">
      <pivotArea dataOnly="0" labelOnly="1" fieldPosition="0">
        <references count="1">
          <reference field="18" count="1">
            <x v="2695"/>
          </reference>
        </references>
      </pivotArea>
    </format>
    <format dxfId="830">
      <pivotArea dataOnly="0" labelOnly="1" fieldPosition="0">
        <references count="1">
          <reference field="18" count="1">
            <x v="2697"/>
          </reference>
        </references>
      </pivotArea>
    </format>
    <format dxfId="831">
      <pivotArea dataOnly="0" labelOnly="1" fieldPosition="0">
        <references count="1">
          <reference field="18" count="1">
            <x v="2698"/>
          </reference>
        </references>
      </pivotArea>
    </format>
    <format dxfId="832">
      <pivotArea dataOnly="0" labelOnly="1" fieldPosition="0">
        <references count="1">
          <reference field="18" count="1">
            <x v="2705"/>
          </reference>
        </references>
      </pivotArea>
    </format>
    <format dxfId="833">
      <pivotArea dataOnly="0" labelOnly="1" fieldPosition="0">
        <references count="1">
          <reference field="18" count="1">
            <x v="2709"/>
          </reference>
        </references>
      </pivotArea>
    </format>
    <format dxfId="834">
      <pivotArea dataOnly="0" labelOnly="1" fieldPosition="0">
        <references count="1">
          <reference field="18" count="1">
            <x v="2711"/>
          </reference>
        </references>
      </pivotArea>
    </format>
    <format dxfId="835">
      <pivotArea dataOnly="0" labelOnly="1" fieldPosition="0">
        <references count="1">
          <reference field="18" count="1">
            <x v="2712"/>
          </reference>
        </references>
      </pivotArea>
    </format>
    <format dxfId="836">
      <pivotArea dataOnly="0" labelOnly="1" fieldPosition="0">
        <references count="1">
          <reference field="18" count="1">
            <x v="2713"/>
          </reference>
        </references>
      </pivotArea>
    </format>
    <format dxfId="837">
      <pivotArea dataOnly="0" labelOnly="1" fieldPosition="0">
        <references count="1">
          <reference field="18" count="1">
            <x v="2714"/>
          </reference>
        </references>
      </pivotArea>
    </format>
    <format dxfId="838">
      <pivotArea dataOnly="0" labelOnly="1" fieldPosition="0">
        <references count="1">
          <reference field="18" count="1">
            <x v="2715"/>
          </reference>
        </references>
      </pivotArea>
    </format>
    <format dxfId="839">
      <pivotArea dataOnly="0" labelOnly="1" fieldPosition="0">
        <references count="1">
          <reference field="18" count="1">
            <x v="2716"/>
          </reference>
        </references>
      </pivotArea>
    </format>
    <format dxfId="840">
      <pivotArea dataOnly="0" labelOnly="1" fieldPosition="0">
        <references count="1">
          <reference field="18" count="1">
            <x v="2717"/>
          </reference>
        </references>
      </pivotArea>
    </format>
    <format dxfId="841">
      <pivotArea dataOnly="0" labelOnly="1" fieldPosition="0">
        <references count="1">
          <reference field="18" count="1">
            <x v="2718"/>
          </reference>
        </references>
      </pivotArea>
    </format>
    <format dxfId="842">
      <pivotArea dataOnly="0" labelOnly="1" fieldPosition="0">
        <references count="1">
          <reference field="18" count="1">
            <x v="2721"/>
          </reference>
        </references>
      </pivotArea>
    </format>
    <format dxfId="843">
      <pivotArea dataOnly="0" labelOnly="1" fieldPosition="0">
        <references count="1">
          <reference field="18" count="1">
            <x v="2724"/>
          </reference>
        </references>
      </pivotArea>
    </format>
    <format dxfId="844">
      <pivotArea dataOnly="0" labelOnly="1" fieldPosition="0">
        <references count="1">
          <reference field="18" count="1">
            <x v="2727"/>
          </reference>
        </references>
      </pivotArea>
    </format>
    <format dxfId="845">
      <pivotArea dataOnly="0" labelOnly="1" fieldPosition="0">
        <references count="1">
          <reference field="18" count="1">
            <x v="2732"/>
          </reference>
        </references>
      </pivotArea>
    </format>
    <format dxfId="846">
      <pivotArea dataOnly="0" labelOnly="1" fieldPosition="0">
        <references count="1">
          <reference field="18" count="1">
            <x v="2733"/>
          </reference>
        </references>
      </pivotArea>
    </format>
    <format dxfId="847">
      <pivotArea dataOnly="0" labelOnly="1" fieldPosition="0">
        <references count="1">
          <reference field="18" count="1">
            <x v="2734"/>
          </reference>
        </references>
      </pivotArea>
    </format>
    <format dxfId="848">
      <pivotArea dataOnly="0" labelOnly="1" fieldPosition="0">
        <references count="1">
          <reference field="18" count="1">
            <x v="2739"/>
          </reference>
        </references>
      </pivotArea>
    </format>
    <format dxfId="849">
      <pivotArea dataOnly="0" labelOnly="1" fieldPosition="0">
        <references count="1">
          <reference field="18" count="1">
            <x v="2741"/>
          </reference>
        </references>
      </pivotArea>
    </format>
    <format dxfId="850">
      <pivotArea dataOnly="0" labelOnly="1" fieldPosition="0">
        <references count="1">
          <reference field="18" count="1">
            <x v="2744"/>
          </reference>
        </references>
      </pivotArea>
    </format>
    <format dxfId="851">
      <pivotArea dataOnly="0" labelOnly="1" fieldPosition="0">
        <references count="1">
          <reference field="18" count="1">
            <x v="2745"/>
          </reference>
        </references>
      </pivotArea>
    </format>
    <format dxfId="852">
      <pivotArea dataOnly="0" labelOnly="1" fieldPosition="0">
        <references count="1">
          <reference field="18" count="1">
            <x v="2746"/>
          </reference>
        </references>
      </pivotArea>
    </format>
    <format dxfId="853">
      <pivotArea dataOnly="0" labelOnly="1" fieldPosition="0">
        <references count="1">
          <reference field="18" count="1">
            <x v="2749"/>
          </reference>
        </references>
      </pivotArea>
    </format>
    <format dxfId="854">
      <pivotArea dataOnly="0" labelOnly="1" fieldPosition="0">
        <references count="1">
          <reference field="18" count="1">
            <x v="2750"/>
          </reference>
        </references>
      </pivotArea>
    </format>
    <format dxfId="855">
      <pivotArea dataOnly="0" labelOnly="1" fieldPosition="0">
        <references count="1">
          <reference field="18" count="1">
            <x v="2754"/>
          </reference>
        </references>
      </pivotArea>
    </format>
    <format dxfId="856">
      <pivotArea dataOnly="0" labelOnly="1" fieldPosition="0">
        <references count="1">
          <reference field="18" count="1">
            <x v="2756"/>
          </reference>
        </references>
      </pivotArea>
    </format>
    <format dxfId="857">
      <pivotArea dataOnly="0" labelOnly="1" fieldPosition="0">
        <references count="1">
          <reference field="18" count="1">
            <x v="2757"/>
          </reference>
        </references>
      </pivotArea>
    </format>
    <format dxfId="858">
      <pivotArea dataOnly="0" labelOnly="1" fieldPosition="0">
        <references count="1">
          <reference field="18" count="1">
            <x v="2758"/>
          </reference>
        </references>
      </pivotArea>
    </format>
    <format dxfId="859">
      <pivotArea dataOnly="0" labelOnly="1" fieldPosition="0">
        <references count="1">
          <reference field="18" count="1">
            <x v="2763"/>
          </reference>
        </references>
      </pivotArea>
    </format>
    <format dxfId="860">
      <pivotArea dataOnly="0" labelOnly="1" fieldPosition="0">
        <references count="1">
          <reference field="18" count="1">
            <x v="2770"/>
          </reference>
        </references>
      </pivotArea>
    </format>
    <format dxfId="861">
      <pivotArea dataOnly="0" labelOnly="1" fieldPosition="0">
        <references count="1">
          <reference field="18" count="1">
            <x v="2777"/>
          </reference>
        </references>
      </pivotArea>
    </format>
    <format dxfId="862">
      <pivotArea dataOnly="0" labelOnly="1" fieldPosition="0">
        <references count="1">
          <reference field="18" count="1">
            <x v="2778"/>
          </reference>
        </references>
      </pivotArea>
    </format>
    <format dxfId="863">
      <pivotArea dataOnly="0" labelOnly="1" fieldPosition="0">
        <references count="1">
          <reference field="18" count="1">
            <x v="2779"/>
          </reference>
        </references>
      </pivotArea>
    </format>
    <format dxfId="864">
      <pivotArea dataOnly="0" labelOnly="1" fieldPosition="0">
        <references count="1">
          <reference field="18" count="1">
            <x v="2781"/>
          </reference>
        </references>
      </pivotArea>
    </format>
    <format dxfId="865">
      <pivotArea dataOnly="0" labelOnly="1" fieldPosition="0">
        <references count="1">
          <reference field="18" count="1">
            <x v="2783"/>
          </reference>
        </references>
      </pivotArea>
    </format>
    <format dxfId="866">
      <pivotArea dataOnly="0" labelOnly="1" fieldPosition="0">
        <references count="1">
          <reference field="18" count="1">
            <x v="2786"/>
          </reference>
        </references>
      </pivotArea>
    </format>
    <format dxfId="867">
      <pivotArea dataOnly="0" labelOnly="1" fieldPosition="0">
        <references count="1">
          <reference field="18" count="1">
            <x v="2790"/>
          </reference>
        </references>
      </pivotArea>
    </format>
    <format dxfId="868">
      <pivotArea dataOnly="0" labelOnly="1" fieldPosition="0">
        <references count="1">
          <reference field="18" count="1">
            <x v="2793"/>
          </reference>
        </references>
      </pivotArea>
    </format>
    <format dxfId="869">
      <pivotArea dataOnly="0" labelOnly="1" fieldPosition="0">
        <references count="1">
          <reference field="18" count="1">
            <x v="2794"/>
          </reference>
        </references>
      </pivotArea>
    </format>
    <format dxfId="870">
      <pivotArea dataOnly="0" labelOnly="1" fieldPosition="0">
        <references count="1">
          <reference field="18" count="1">
            <x v="2796"/>
          </reference>
        </references>
      </pivotArea>
    </format>
    <format dxfId="871">
      <pivotArea dataOnly="0" labelOnly="1" fieldPosition="0">
        <references count="1">
          <reference field="18" count="1">
            <x v="2798"/>
          </reference>
        </references>
      </pivotArea>
    </format>
    <format dxfId="872">
      <pivotArea dataOnly="0" labelOnly="1" fieldPosition="0">
        <references count="1">
          <reference field="18" count="1">
            <x v="2799"/>
          </reference>
        </references>
      </pivotArea>
    </format>
    <format dxfId="873">
      <pivotArea dataOnly="0" labelOnly="1" fieldPosition="0">
        <references count="1">
          <reference field="18" count="1">
            <x v="2800"/>
          </reference>
        </references>
      </pivotArea>
    </format>
    <format dxfId="874">
      <pivotArea dataOnly="0" labelOnly="1" fieldPosition="0">
        <references count="1">
          <reference field="18" count="1">
            <x v="2801"/>
          </reference>
        </references>
      </pivotArea>
    </format>
    <format dxfId="875">
      <pivotArea dataOnly="0" labelOnly="1" fieldPosition="0">
        <references count="1">
          <reference field="18" count="1">
            <x v="2802"/>
          </reference>
        </references>
      </pivotArea>
    </format>
    <format dxfId="876">
      <pivotArea dataOnly="0" labelOnly="1" fieldPosition="0">
        <references count="1">
          <reference field="18" count="1">
            <x v="2806"/>
          </reference>
        </references>
      </pivotArea>
    </format>
    <format dxfId="877">
      <pivotArea dataOnly="0" labelOnly="1" fieldPosition="0">
        <references count="1">
          <reference field="18" count="1">
            <x v="2810"/>
          </reference>
        </references>
      </pivotArea>
    </format>
    <format dxfId="878">
      <pivotArea dataOnly="0" labelOnly="1" fieldPosition="0">
        <references count="1">
          <reference field="18" count="1">
            <x v="2812"/>
          </reference>
        </references>
      </pivotArea>
    </format>
    <format dxfId="879">
      <pivotArea dataOnly="0" labelOnly="1" fieldPosition="0">
        <references count="1">
          <reference field="18" count="1">
            <x v="2816"/>
          </reference>
        </references>
      </pivotArea>
    </format>
    <format dxfId="880">
      <pivotArea dataOnly="0" labelOnly="1" fieldPosition="0">
        <references count="1">
          <reference field="18" count="1">
            <x v="2821"/>
          </reference>
        </references>
      </pivotArea>
    </format>
    <format dxfId="881">
      <pivotArea dataOnly="0" labelOnly="1" fieldPosition="0">
        <references count="1">
          <reference field="18" count="1">
            <x v="2822"/>
          </reference>
        </references>
      </pivotArea>
    </format>
    <format dxfId="882">
      <pivotArea dataOnly="0" labelOnly="1" fieldPosition="0">
        <references count="1">
          <reference field="18" count="1">
            <x v="2825"/>
          </reference>
        </references>
      </pivotArea>
    </format>
    <format dxfId="883">
      <pivotArea dataOnly="0" labelOnly="1" fieldPosition="0">
        <references count="1">
          <reference field="18" count="1">
            <x v="2831"/>
          </reference>
        </references>
      </pivotArea>
    </format>
    <format dxfId="884">
      <pivotArea dataOnly="0" labelOnly="1" fieldPosition="0">
        <references count="1">
          <reference field="18" count="1">
            <x v="2832"/>
          </reference>
        </references>
      </pivotArea>
    </format>
    <format dxfId="885">
      <pivotArea dataOnly="0" labelOnly="1" fieldPosition="0">
        <references count="1">
          <reference field="18" count="1">
            <x v="2833"/>
          </reference>
        </references>
      </pivotArea>
    </format>
    <format dxfId="886">
      <pivotArea dataOnly="0" labelOnly="1" fieldPosition="0">
        <references count="1">
          <reference field="18" count="1">
            <x v="2834"/>
          </reference>
        </references>
      </pivotArea>
    </format>
    <format dxfId="887">
      <pivotArea dataOnly="0" labelOnly="1" fieldPosition="0">
        <references count="1">
          <reference field="18" count="1">
            <x v="2835"/>
          </reference>
        </references>
      </pivotArea>
    </format>
    <format dxfId="888">
      <pivotArea dataOnly="0" labelOnly="1" fieldPosition="0">
        <references count="1">
          <reference field="18" count="1">
            <x v="2837"/>
          </reference>
        </references>
      </pivotArea>
    </format>
    <format dxfId="889">
      <pivotArea dataOnly="0" labelOnly="1" fieldPosition="0">
        <references count="1">
          <reference field="18" count="1">
            <x v="2839"/>
          </reference>
        </references>
      </pivotArea>
    </format>
    <format dxfId="890">
      <pivotArea dataOnly="0" labelOnly="1" fieldPosition="0">
        <references count="1">
          <reference field="18" count="1">
            <x v="2840"/>
          </reference>
        </references>
      </pivotArea>
    </format>
    <format dxfId="891">
      <pivotArea dataOnly="0" labelOnly="1" fieldPosition="0">
        <references count="1">
          <reference field="18" count="1">
            <x v="2846"/>
          </reference>
        </references>
      </pivotArea>
    </format>
    <format dxfId="892">
      <pivotArea dataOnly="0" labelOnly="1" fieldPosition="0">
        <references count="1">
          <reference field="18" count="1">
            <x v="2848"/>
          </reference>
        </references>
      </pivotArea>
    </format>
    <format dxfId="893">
      <pivotArea dataOnly="0" labelOnly="1" fieldPosition="0">
        <references count="1">
          <reference field="18" count="1">
            <x v="2850"/>
          </reference>
        </references>
      </pivotArea>
    </format>
    <format dxfId="894">
      <pivotArea dataOnly="0" labelOnly="1" fieldPosition="0">
        <references count="1">
          <reference field="18" count="1">
            <x v="2851"/>
          </reference>
        </references>
      </pivotArea>
    </format>
    <format dxfId="895">
      <pivotArea dataOnly="0" labelOnly="1" fieldPosition="0">
        <references count="1">
          <reference field="18" count="1">
            <x v="2853"/>
          </reference>
        </references>
      </pivotArea>
    </format>
    <format dxfId="896">
      <pivotArea dataOnly="0" labelOnly="1" fieldPosition="0">
        <references count="1">
          <reference field="18" count="1">
            <x v="2858"/>
          </reference>
        </references>
      </pivotArea>
    </format>
    <format dxfId="897">
      <pivotArea dataOnly="0" labelOnly="1" fieldPosition="0">
        <references count="1">
          <reference field="18" count="1">
            <x v="2861"/>
          </reference>
        </references>
      </pivotArea>
    </format>
    <format dxfId="898">
      <pivotArea dataOnly="0" labelOnly="1" fieldPosition="0">
        <references count="1">
          <reference field="18" count="1">
            <x v="2865"/>
          </reference>
        </references>
      </pivotArea>
    </format>
    <format dxfId="899">
      <pivotArea dataOnly="0" labelOnly="1" fieldPosition="0">
        <references count="1">
          <reference field="18" count="1">
            <x v="2867"/>
          </reference>
        </references>
      </pivotArea>
    </format>
    <format dxfId="900">
      <pivotArea dataOnly="0" labelOnly="1" fieldPosition="0">
        <references count="1">
          <reference field="18" count="1">
            <x v="2868"/>
          </reference>
        </references>
      </pivotArea>
    </format>
    <format dxfId="901">
      <pivotArea dataOnly="0" labelOnly="1" fieldPosition="0">
        <references count="1">
          <reference field="18" count="1">
            <x v="2870"/>
          </reference>
        </references>
      </pivotArea>
    </format>
    <format dxfId="902">
      <pivotArea dataOnly="0" labelOnly="1" fieldPosition="0">
        <references count="1">
          <reference field="18" count="1">
            <x v="2871"/>
          </reference>
        </references>
      </pivotArea>
    </format>
    <format dxfId="903">
      <pivotArea dataOnly="0" labelOnly="1" fieldPosition="0">
        <references count="1">
          <reference field="18" count="1">
            <x v="2872"/>
          </reference>
        </references>
      </pivotArea>
    </format>
    <format dxfId="904">
      <pivotArea dataOnly="0" labelOnly="1" fieldPosition="0">
        <references count="1">
          <reference field="18" count="1">
            <x v="2873"/>
          </reference>
        </references>
      </pivotArea>
    </format>
    <format dxfId="905">
      <pivotArea dataOnly="0" labelOnly="1" fieldPosition="0">
        <references count="1">
          <reference field="18" count="1">
            <x v="2874"/>
          </reference>
        </references>
      </pivotArea>
    </format>
    <format dxfId="906">
      <pivotArea dataOnly="0" labelOnly="1" fieldPosition="0">
        <references count="1">
          <reference field="18" count="1">
            <x v="2875"/>
          </reference>
        </references>
      </pivotArea>
    </format>
    <format dxfId="907">
      <pivotArea dataOnly="0" labelOnly="1" fieldPosition="0">
        <references count="1">
          <reference field="18" count="1">
            <x v="2876"/>
          </reference>
        </references>
      </pivotArea>
    </format>
    <format dxfId="908">
      <pivotArea dataOnly="0" labelOnly="1" fieldPosition="0">
        <references count="1">
          <reference field="18" count="1">
            <x v="2878"/>
          </reference>
        </references>
      </pivotArea>
    </format>
    <format dxfId="909">
      <pivotArea dataOnly="0" labelOnly="1" fieldPosition="0">
        <references count="1">
          <reference field="18" count="1">
            <x v="2880"/>
          </reference>
        </references>
      </pivotArea>
    </format>
    <format dxfId="910">
      <pivotArea dataOnly="0" labelOnly="1" fieldPosition="0">
        <references count="1">
          <reference field="18" count="1">
            <x v="2881"/>
          </reference>
        </references>
      </pivotArea>
    </format>
    <format dxfId="911">
      <pivotArea dataOnly="0" labelOnly="1" fieldPosition="0">
        <references count="1">
          <reference field="18" count="1">
            <x v="2883"/>
          </reference>
        </references>
      </pivotArea>
    </format>
    <format dxfId="912">
      <pivotArea dataOnly="0" labelOnly="1" fieldPosition="0">
        <references count="1">
          <reference field="18" count="1">
            <x v="2884"/>
          </reference>
        </references>
      </pivotArea>
    </format>
    <format dxfId="913">
      <pivotArea dataOnly="0" labelOnly="1" fieldPosition="0">
        <references count="1">
          <reference field="18" count="1">
            <x v="2886"/>
          </reference>
        </references>
      </pivotArea>
    </format>
    <format dxfId="914">
      <pivotArea dataOnly="0" labelOnly="1" fieldPosition="0">
        <references count="1">
          <reference field="18" count="1">
            <x v="2891"/>
          </reference>
        </references>
      </pivotArea>
    </format>
    <format dxfId="915">
      <pivotArea dataOnly="0" labelOnly="1" fieldPosition="0">
        <references count="1">
          <reference field="18" count="1">
            <x v="2895"/>
          </reference>
        </references>
      </pivotArea>
    </format>
    <format dxfId="916">
      <pivotArea dataOnly="0" labelOnly="1" fieldPosition="0">
        <references count="1">
          <reference field="18" count="1">
            <x v="2897"/>
          </reference>
        </references>
      </pivotArea>
    </format>
    <format dxfId="917">
      <pivotArea dataOnly="0" labelOnly="1" fieldPosition="0">
        <references count="1">
          <reference field="18" count="1">
            <x v="2904"/>
          </reference>
        </references>
      </pivotArea>
    </format>
    <format dxfId="918">
      <pivotArea dataOnly="0" labelOnly="1" fieldPosition="0">
        <references count="1">
          <reference field="18" count="1">
            <x v="2909"/>
          </reference>
        </references>
      </pivotArea>
    </format>
    <format dxfId="919">
      <pivotArea dataOnly="0" labelOnly="1" fieldPosition="0">
        <references count="1">
          <reference field="18" count="1">
            <x v="2910"/>
          </reference>
        </references>
      </pivotArea>
    </format>
    <format dxfId="920">
      <pivotArea dataOnly="0" labelOnly="1" fieldPosition="0">
        <references count="1">
          <reference field="18" count="1">
            <x v="2912"/>
          </reference>
        </references>
      </pivotArea>
    </format>
    <format dxfId="921">
      <pivotArea dataOnly="0" labelOnly="1" fieldPosition="0">
        <references count="1">
          <reference field="18" count="1">
            <x v="2913"/>
          </reference>
        </references>
      </pivotArea>
    </format>
    <format dxfId="922">
      <pivotArea dataOnly="0" labelOnly="1" fieldPosition="0">
        <references count="1">
          <reference field="18" count="1">
            <x v="2923"/>
          </reference>
        </references>
      </pivotArea>
    </format>
    <format dxfId="923">
      <pivotArea dataOnly="0" labelOnly="1" fieldPosition="0">
        <references count="1">
          <reference field="18" count="1">
            <x v="2932"/>
          </reference>
        </references>
      </pivotArea>
    </format>
    <format dxfId="924">
      <pivotArea dataOnly="0" labelOnly="1" fieldPosition="0">
        <references count="1">
          <reference field="18" count="1">
            <x v="2935"/>
          </reference>
        </references>
      </pivotArea>
    </format>
    <format dxfId="925">
      <pivotArea dataOnly="0" labelOnly="1" fieldPosition="0">
        <references count="1">
          <reference field="18" count="1">
            <x v="2946"/>
          </reference>
        </references>
      </pivotArea>
    </format>
    <format dxfId="926">
      <pivotArea dataOnly="0" labelOnly="1" fieldPosition="0">
        <references count="1">
          <reference field="18" count="1">
            <x v="2949"/>
          </reference>
        </references>
      </pivotArea>
    </format>
    <format dxfId="927">
      <pivotArea dataOnly="0" labelOnly="1" fieldPosition="0">
        <references count="1">
          <reference field="18" count="1">
            <x v="2950"/>
          </reference>
        </references>
      </pivotArea>
    </format>
    <format dxfId="928">
      <pivotArea dataOnly="0" labelOnly="1" fieldPosition="0">
        <references count="1">
          <reference field="18" count="1">
            <x v="2951"/>
          </reference>
        </references>
      </pivotArea>
    </format>
    <format dxfId="929">
      <pivotArea dataOnly="0" labelOnly="1" fieldPosition="0">
        <references count="1">
          <reference field="18" count="1">
            <x v="2952"/>
          </reference>
        </references>
      </pivotArea>
    </format>
    <format dxfId="930">
      <pivotArea dataOnly="0" labelOnly="1" fieldPosition="0">
        <references count="1">
          <reference field="18" count="1">
            <x v="2957"/>
          </reference>
        </references>
      </pivotArea>
    </format>
    <format dxfId="931">
      <pivotArea dataOnly="0" labelOnly="1" fieldPosition="0">
        <references count="1">
          <reference field="18" count="1">
            <x v="2966"/>
          </reference>
        </references>
      </pivotArea>
    </format>
    <format dxfId="932">
      <pivotArea dataOnly="0" labelOnly="1" fieldPosition="0">
        <references count="1">
          <reference field="18" count="1">
            <x v="2967"/>
          </reference>
        </references>
      </pivotArea>
    </format>
    <format dxfId="933">
      <pivotArea dataOnly="0" labelOnly="1" fieldPosition="0">
        <references count="1">
          <reference field="18" count="1">
            <x v="2969"/>
          </reference>
        </references>
      </pivotArea>
    </format>
    <format dxfId="934">
      <pivotArea dataOnly="0" labelOnly="1" fieldPosition="0">
        <references count="1">
          <reference field="18" count="1">
            <x v="2974"/>
          </reference>
        </references>
      </pivotArea>
    </format>
    <format dxfId="935">
      <pivotArea dataOnly="0" labelOnly="1" fieldPosition="0">
        <references count="1">
          <reference field="18" count="1">
            <x v="2977"/>
          </reference>
        </references>
      </pivotArea>
    </format>
    <format dxfId="936">
      <pivotArea dataOnly="0" labelOnly="1" fieldPosition="0">
        <references count="1">
          <reference field="18" count="1">
            <x v="2981"/>
          </reference>
        </references>
      </pivotArea>
    </format>
    <format dxfId="937">
      <pivotArea dataOnly="0" labelOnly="1" fieldPosition="0">
        <references count="1">
          <reference field="18" count="1">
            <x v="2989"/>
          </reference>
        </references>
      </pivotArea>
    </format>
    <format dxfId="938">
      <pivotArea dataOnly="0" labelOnly="1" fieldPosition="0">
        <references count="1">
          <reference field="18" count="1">
            <x v="2990"/>
          </reference>
        </references>
      </pivotArea>
    </format>
    <format dxfId="939">
      <pivotArea dataOnly="0" labelOnly="1" fieldPosition="0">
        <references count="1">
          <reference field="18" count="1">
            <x v="2992"/>
          </reference>
        </references>
      </pivotArea>
    </format>
    <format dxfId="940">
      <pivotArea dataOnly="0" labelOnly="1" fieldPosition="0">
        <references count="1">
          <reference field="18" count="1">
            <x v="2993"/>
          </reference>
        </references>
      </pivotArea>
    </format>
    <format dxfId="941">
      <pivotArea dataOnly="0" labelOnly="1" fieldPosition="0">
        <references count="1">
          <reference field="18" count="1">
            <x v="2994"/>
          </reference>
        </references>
      </pivotArea>
    </format>
    <format dxfId="942">
      <pivotArea dataOnly="0" labelOnly="1" fieldPosition="0">
        <references count="1">
          <reference field="18" count="1">
            <x v="2995"/>
          </reference>
        </references>
      </pivotArea>
    </format>
    <format dxfId="943">
      <pivotArea dataOnly="0" labelOnly="1" fieldPosition="0">
        <references count="1">
          <reference field="18" count="1">
            <x v="2996"/>
          </reference>
        </references>
      </pivotArea>
    </format>
    <format dxfId="944">
      <pivotArea dataOnly="0" labelOnly="1" fieldPosition="0">
        <references count="1">
          <reference field="18" count="1">
            <x v="2997"/>
          </reference>
        </references>
      </pivotArea>
    </format>
    <format dxfId="945">
      <pivotArea dataOnly="0" labelOnly="1" fieldPosition="0">
        <references count="1">
          <reference field="18" count="1">
            <x v="3000"/>
          </reference>
        </references>
      </pivotArea>
    </format>
    <format dxfId="946">
      <pivotArea dataOnly="0" labelOnly="1" fieldPosition="0">
        <references count="1">
          <reference field="18" count="1">
            <x v="3004"/>
          </reference>
        </references>
      </pivotArea>
    </format>
    <format dxfId="947">
      <pivotArea dataOnly="0" labelOnly="1" fieldPosition="0">
        <references count="1">
          <reference field="18" count="1">
            <x v="3009"/>
          </reference>
        </references>
      </pivotArea>
    </format>
    <format dxfId="948">
      <pivotArea dataOnly="0" labelOnly="1" fieldPosition="0">
        <references count="1">
          <reference field="18" count="1">
            <x v="3012"/>
          </reference>
        </references>
      </pivotArea>
    </format>
    <format dxfId="949">
      <pivotArea dataOnly="0" labelOnly="1" fieldPosition="0">
        <references count="1">
          <reference field="18" count="1">
            <x v="3017"/>
          </reference>
        </references>
      </pivotArea>
    </format>
    <format dxfId="950">
      <pivotArea dataOnly="0" labelOnly="1" fieldPosition="0">
        <references count="1">
          <reference field="18" count="1">
            <x v="3018"/>
          </reference>
        </references>
      </pivotArea>
    </format>
    <format dxfId="951">
      <pivotArea dataOnly="0" labelOnly="1" fieldPosition="0">
        <references count="1">
          <reference field="18" count="1">
            <x v="3019"/>
          </reference>
        </references>
      </pivotArea>
    </format>
    <format dxfId="952">
      <pivotArea dataOnly="0" labelOnly="1" fieldPosition="0">
        <references count="1">
          <reference field="18" count="1">
            <x v="3021"/>
          </reference>
        </references>
      </pivotArea>
    </format>
    <format dxfId="953">
      <pivotArea dataOnly="0" labelOnly="1" fieldPosition="0">
        <references count="1">
          <reference field="18" count="1">
            <x v="3022"/>
          </reference>
        </references>
      </pivotArea>
    </format>
    <format dxfId="954">
      <pivotArea dataOnly="0" labelOnly="1" fieldPosition="0">
        <references count="1">
          <reference field="18" count="1">
            <x v="3023"/>
          </reference>
        </references>
      </pivotArea>
    </format>
    <format dxfId="955">
      <pivotArea dataOnly="0" labelOnly="1" fieldPosition="0">
        <references count="1">
          <reference field="18" count="1">
            <x v="3025"/>
          </reference>
        </references>
      </pivotArea>
    </format>
    <format dxfId="956">
      <pivotArea dataOnly="0" labelOnly="1" fieldPosition="0">
        <references count="1">
          <reference field="18" count="1">
            <x v="3027"/>
          </reference>
        </references>
      </pivotArea>
    </format>
    <format dxfId="957">
      <pivotArea dataOnly="0" labelOnly="1" fieldPosition="0">
        <references count="1">
          <reference field="18" count="1">
            <x v="3034"/>
          </reference>
        </references>
      </pivotArea>
    </format>
    <format dxfId="958">
      <pivotArea dataOnly="0" labelOnly="1" fieldPosition="0">
        <references count="1">
          <reference field="18" count="1">
            <x v="3035"/>
          </reference>
        </references>
      </pivotArea>
    </format>
    <format dxfId="959">
      <pivotArea dataOnly="0" labelOnly="1" fieldPosition="0">
        <references count="1">
          <reference field="18" count="1">
            <x v="3036"/>
          </reference>
        </references>
      </pivotArea>
    </format>
    <format dxfId="960">
      <pivotArea dataOnly="0" labelOnly="1" fieldPosition="0">
        <references count="1">
          <reference field="18" count="1">
            <x v="3040"/>
          </reference>
        </references>
      </pivotArea>
    </format>
    <format dxfId="961">
      <pivotArea dataOnly="0" labelOnly="1" fieldPosition="0">
        <references count="1">
          <reference field="18" count="1">
            <x v="3042"/>
          </reference>
        </references>
      </pivotArea>
    </format>
    <format dxfId="962">
      <pivotArea dataOnly="0" labelOnly="1" fieldPosition="0">
        <references count="1">
          <reference field="18" count="1">
            <x v="3043"/>
          </reference>
        </references>
      </pivotArea>
    </format>
    <format dxfId="963">
      <pivotArea dataOnly="0" labelOnly="1" fieldPosition="0">
        <references count="1">
          <reference field="18" count="1">
            <x v="3044"/>
          </reference>
        </references>
      </pivotArea>
    </format>
    <format dxfId="964">
      <pivotArea dataOnly="0" labelOnly="1" fieldPosition="0">
        <references count="1">
          <reference field="18" count="1">
            <x v="3048"/>
          </reference>
        </references>
      </pivotArea>
    </format>
    <format dxfId="965">
      <pivotArea dataOnly="0" labelOnly="1" fieldPosition="0">
        <references count="1">
          <reference field="18" count="1">
            <x v="3049"/>
          </reference>
        </references>
      </pivotArea>
    </format>
    <format dxfId="966">
      <pivotArea dataOnly="0" labelOnly="1" fieldPosition="0">
        <references count="1">
          <reference field="18" count="1">
            <x v="3054"/>
          </reference>
        </references>
      </pivotArea>
    </format>
    <format dxfId="967">
      <pivotArea dataOnly="0" labelOnly="1" fieldPosition="0">
        <references count="1">
          <reference field="18" count="1">
            <x v="3060"/>
          </reference>
        </references>
      </pivotArea>
    </format>
    <format dxfId="968">
      <pivotArea dataOnly="0" labelOnly="1" fieldPosition="0">
        <references count="1">
          <reference field="18" count="1">
            <x v="3062"/>
          </reference>
        </references>
      </pivotArea>
    </format>
    <format dxfId="969">
      <pivotArea dataOnly="0" labelOnly="1" fieldPosition="0">
        <references count="1">
          <reference field="18" count="1">
            <x v="3068"/>
          </reference>
        </references>
      </pivotArea>
    </format>
    <format dxfId="970">
      <pivotArea dataOnly="0" labelOnly="1" fieldPosition="0">
        <references count="1">
          <reference field="18" count="1">
            <x v="3070"/>
          </reference>
        </references>
      </pivotArea>
    </format>
    <format dxfId="971">
      <pivotArea dataOnly="0" labelOnly="1" fieldPosition="0">
        <references count="1">
          <reference field="18" count="1">
            <x v="3073"/>
          </reference>
        </references>
      </pivotArea>
    </format>
    <format dxfId="972">
      <pivotArea dataOnly="0" labelOnly="1" fieldPosition="0">
        <references count="1">
          <reference field="18" count="1">
            <x v="3080"/>
          </reference>
        </references>
      </pivotArea>
    </format>
    <format dxfId="973">
      <pivotArea dataOnly="0" labelOnly="1" fieldPosition="0">
        <references count="1">
          <reference field="18" count="1">
            <x v="3089"/>
          </reference>
        </references>
      </pivotArea>
    </format>
    <format dxfId="974">
      <pivotArea dataOnly="0" labelOnly="1" fieldPosition="0">
        <references count="1">
          <reference field="18" count="1">
            <x v="3090"/>
          </reference>
        </references>
      </pivotArea>
    </format>
    <format dxfId="975">
      <pivotArea dataOnly="0" labelOnly="1" fieldPosition="0">
        <references count="1">
          <reference field="18" count="1">
            <x v="3093"/>
          </reference>
        </references>
      </pivotArea>
    </format>
    <format dxfId="976">
      <pivotArea dataOnly="0" labelOnly="1" fieldPosition="0">
        <references count="1">
          <reference field="18" count="1">
            <x v="3095"/>
          </reference>
        </references>
      </pivotArea>
    </format>
    <format dxfId="977">
      <pivotArea dataOnly="0" labelOnly="1" fieldPosition="0">
        <references count="1">
          <reference field="18" count="1">
            <x v="3097"/>
          </reference>
        </references>
      </pivotArea>
    </format>
    <format dxfId="978">
      <pivotArea dataOnly="0" labelOnly="1" fieldPosition="0">
        <references count="1">
          <reference field="18" count="1">
            <x v="3098"/>
          </reference>
        </references>
      </pivotArea>
    </format>
    <format dxfId="979">
      <pivotArea dataOnly="0" labelOnly="1" fieldPosition="0">
        <references count="1">
          <reference field="18" count="1">
            <x v="3099"/>
          </reference>
        </references>
      </pivotArea>
    </format>
    <format dxfId="980">
      <pivotArea dataOnly="0" labelOnly="1" fieldPosition="0">
        <references count="1">
          <reference field="18" count="1">
            <x v="3100"/>
          </reference>
        </references>
      </pivotArea>
    </format>
    <format dxfId="981">
      <pivotArea dataOnly="0" labelOnly="1" fieldPosition="0">
        <references count="1">
          <reference field="18" count="1">
            <x v="3102"/>
          </reference>
        </references>
      </pivotArea>
    </format>
    <format dxfId="982">
      <pivotArea dataOnly="0" labelOnly="1" fieldPosition="0">
        <references count="1">
          <reference field="18" count="1">
            <x v="3103"/>
          </reference>
        </references>
      </pivotArea>
    </format>
    <format dxfId="983">
      <pivotArea dataOnly="0" labelOnly="1" fieldPosition="0">
        <references count="1">
          <reference field="18" count="1">
            <x v="3104"/>
          </reference>
        </references>
      </pivotArea>
    </format>
    <format dxfId="984">
      <pivotArea dataOnly="0" labelOnly="1" fieldPosition="0">
        <references count="1">
          <reference field="18" count="1">
            <x v="3106"/>
          </reference>
        </references>
      </pivotArea>
    </format>
    <format dxfId="985">
      <pivotArea dataOnly="0" labelOnly="1" fieldPosition="0">
        <references count="1">
          <reference field="18" count="1">
            <x v="3107"/>
          </reference>
        </references>
      </pivotArea>
    </format>
    <format dxfId="986">
      <pivotArea dataOnly="0" labelOnly="1" fieldPosition="0">
        <references count="1">
          <reference field="18" count="1">
            <x v="3109"/>
          </reference>
        </references>
      </pivotArea>
    </format>
    <format dxfId="987">
      <pivotArea dataOnly="0" labelOnly="1" fieldPosition="0">
        <references count="1">
          <reference field="18" count="1">
            <x v="3114"/>
          </reference>
        </references>
      </pivotArea>
    </format>
    <format dxfId="988">
      <pivotArea dataOnly="0" labelOnly="1" fieldPosition="0">
        <references count="1">
          <reference field="18" count="1">
            <x v="3117"/>
          </reference>
        </references>
      </pivotArea>
    </format>
    <format dxfId="989">
      <pivotArea dataOnly="0" labelOnly="1" fieldPosition="0">
        <references count="1">
          <reference field="18" count="1">
            <x v="3118"/>
          </reference>
        </references>
      </pivotArea>
    </format>
    <format dxfId="990">
      <pivotArea dataOnly="0" labelOnly="1" fieldPosition="0">
        <references count="1">
          <reference field="18" count="1">
            <x v="3120"/>
          </reference>
        </references>
      </pivotArea>
    </format>
    <format dxfId="991">
      <pivotArea dataOnly="0" labelOnly="1" fieldPosition="0">
        <references count="1">
          <reference field="18" count="1">
            <x v="3122"/>
          </reference>
        </references>
      </pivotArea>
    </format>
    <format dxfId="992">
      <pivotArea dataOnly="0" labelOnly="1" fieldPosition="0">
        <references count="1">
          <reference field="18" count="1">
            <x v="3125"/>
          </reference>
        </references>
      </pivotArea>
    </format>
    <format dxfId="993">
      <pivotArea dataOnly="0" labelOnly="1" fieldPosition="0">
        <references count="1">
          <reference field="18" count="1">
            <x v="3132"/>
          </reference>
        </references>
      </pivotArea>
    </format>
    <format dxfId="994">
      <pivotArea dataOnly="0" labelOnly="1" fieldPosition="0">
        <references count="1">
          <reference field="18" count="1">
            <x v="3134"/>
          </reference>
        </references>
      </pivotArea>
    </format>
    <format dxfId="995">
      <pivotArea dataOnly="0" labelOnly="1" fieldPosition="0">
        <references count="1">
          <reference field="18" count="1">
            <x v="3136"/>
          </reference>
        </references>
      </pivotArea>
    </format>
    <format dxfId="996">
      <pivotArea dataOnly="0" labelOnly="1" fieldPosition="0">
        <references count="1">
          <reference field="18" count="1">
            <x v="3138"/>
          </reference>
        </references>
      </pivotArea>
    </format>
    <format dxfId="997">
      <pivotArea dataOnly="0" labelOnly="1" fieldPosition="0">
        <references count="1">
          <reference field="18" count="1">
            <x v="3140"/>
          </reference>
        </references>
      </pivotArea>
    </format>
    <format dxfId="998">
      <pivotArea dataOnly="0" labelOnly="1" fieldPosition="0">
        <references count="1">
          <reference field="18" count="1">
            <x v="3143"/>
          </reference>
        </references>
      </pivotArea>
    </format>
    <format dxfId="999">
      <pivotArea dataOnly="0" labelOnly="1" fieldPosition="0">
        <references count="1">
          <reference field="18" count="1">
            <x v="3145"/>
          </reference>
        </references>
      </pivotArea>
    </format>
    <format dxfId="1000">
      <pivotArea dataOnly="0" labelOnly="1" fieldPosition="0">
        <references count="1">
          <reference field="18" count="1">
            <x v="3148"/>
          </reference>
        </references>
      </pivotArea>
    </format>
    <format dxfId="1001">
      <pivotArea dataOnly="0" labelOnly="1" fieldPosition="0">
        <references count="1">
          <reference field="18" count="1">
            <x v="3150"/>
          </reference>
        </references>
      </pivotArea>
    </format>
    <format dxfId="1002">
      <pivotArea dataOnly="0" labelOnly="1" fieldPosition="0">
        <references count="1">
          <reference field="18" count="1">
            <x v="3151"/>
          </reference>
        </references>
      </pivotArea>
    </format>
    <format dxfId="1003">
      <pivotArea dataOnly="0" labelOnly="1" fieldPosition="0">
        <references count="1">
          <reference field="18" count="1">
            <x v="3153"/>
          </reference>
        </references>
      </pivotArea>
    </format>
    <format dxfId="1004">
      <pivotArea dataOnly="0" labelOnly="1" fieldPosition="0">
        <references count="1">
          <reference field="18" count="1">
            <x v="3154"/>
          </reference>
        </references>
      </pivotArea>
    </format>
    <format dxfId="1005">
      <pivotArea dataOnly="0" labelOnly="1" fieldPosition="0">
        <references count="1">
          <reference field="18" count="1">
            <x v="3155"/>
          </reference>
        </references>
      </pivotArea>
    </format>
    <format dxfId="1006">
      <pivotArea dataOnly="0" labelOnly="1" fieldPosition="0">
        <references count="1">
          <reference field="18" count="1">
            <x v="3157"/>
          </reference>
        </references>
      </pivotArea>
    </format>
    <format dxfId="1007">
      <pivotArea dataOnly="0" labelOnly="1" fieldPosition="0">
        <references count="1">
          <reference field="18" count="1">
            <x v="3161"/>
          </reference>
        </references>
      </pivotArea>
    </format>
    <format dxfId="1008">
      <pivotArea dataOnly="0" labelOnly="1" fieldPosition="0">
        <references count="1">
          <reference field="18" count="1">
            <x v="3162"/>
          </reference>
        </references>
      </pivotArea>
    </format>
    <format dxfId="1009">
      <pivotArea dataOnly="0" labelOnly="1" fieldPosition="0">
        <references count="1">
          <reference field="18" count="1">
            <x v="3171"/>
          </reference>
        </references>
      </pivotArea>
    </format>
    <format dxfId="1010">
      <pivotArea dataOnly="0" labelOnly="1" fieldPosition="0">
        <references count="1">
          <reference field="18" count="1">
            <x v="3172"/>
          </reference>
        </references>
      </pivotArea>
    </format>
    <format dxfId="1011">
      <pivotArea dataOnly="0" labelOnly="1" fieldPosition="0">
        <references count="1">
          <reference field="18" count="1">
            <x v="3178"/>
          </reference>
        </references>
      </pivotArea>
    </format>
    <format dxfId="1012">
      <pivotArea dataOnly="0" labelOnly="1" fieldPosition="0">
        <references count="1">
          <reference field="18" count="1">
            <x v="3179"/>
          </reference>
        </references>
      </pivotArea>
    </format>
    <format dxfId="1013">
      <pivotArea dataOnly="0" labelOnly="1" fieldPosition="0">
        <references count="1">
          <reference field="18" count="1">
            <x v="3185"/>
          </reference>
        </references>
      </pivotArea>
    </format>
    <format dxfId="1014">
      <pivotArea dataOnly="0" labelOnly="1" fieldPosition="0">
        <references count="1">
          <reference field="18" count="1">
            <x v="3186"/>
          </reference>
        </references>
      </pivotArea>
    </format>
    <format dxfId="1015">
      <pivotArea dataOnly="0" labelOnly="1" fieldPosition="0">
        <references count="1">
          <reference field="18" count="1">
            <x v="3192"/>
          </reference>
        </references>
      </pivotArea>
    </format>
    <format dxfId="1016">
      <pivotArea dataOnly="0" labelOnly="1" fieldPosition="0">
        <references count="1">
          <reference field="18" count="1">
            <x v="3193"/>
          </reference>
        </references>
      </pivotArea>
    </format>
    <format dxfId="1017">
      <pivotArea dataOnly="0" labelOnly="1" fieldPosition="0">
        <references count="1">
          <reference field="18" count="1">
            <x v="3194"/>
          </reference>
        </references>
      </pivotArea>
    </format>
    <format dxfId="1018">
      <pivotArea dataOnly="0" labelOnly="1" fieldPosition="0">
        <references count="1">
          <reference field="18" count="1">
            <x v="3195"/>
          </reference>
        </references>
      </pivotArea>
    </format>
    <format dxfId="1019">
      <pivotArea dataOnly="0" labelOnly="1" fieldPosition="0">
        <references count="1">
          <reference field="18" count="1">
            <x v="3196"/>
          </reference>
        </references>
      </pivotArea>
    </format>
    <format dxfId="1020">
      <pivotArea dataOnly="0" labelOnly="1" fieldPosition="0">
        <references count="1">
          <reference field="18" count="1">
            <x v="3199"/>
          </reference>
        </references>
      </pivotArea>
    </format>
    <format dxfId="1021">
      <pivotArea dataOnly="0" labelOnly="1" fieldPosition="0">
        <references count="1">
          <reference field="18" count="1">
            <x v="3200"/>
          </reference>
        </references>
      </pivotArea>
    </format>
    <format dxfId="1022">
      <pivotArea dataOnly="0" labelOnly="1" fieldPosition="0">
        <references count="1">
          <reference field="18" count="1">
            <x v="3201"/>
          </reference>
        </references>
      </pivotArea>
    </format>
    <format dxfId="1023">
      <pivotArea dataOnly="0" labelOnly="1" fieldPosition="0">
        <references count="1">
          <reference field="18" count="1">
            <x v="3205"/>
          </reference>
        </references>
      </pivotArea>
    </format>
    <format dxfId="1024">
      <pivotArea dataOnly="0" labelOnly="1" fieldPosition="0">
        <references count="1">
          <reference field="18" count="1">
            <x v="3206"/>
          </reference>
        </references>
      </pivotArea>
    </format>
    <format dxfId="1025">
      <pivotArea dataOnly="0" labelOnly="1" fieldPosition="0">
        <references count="1">
          <reference field="18" count="1">
            <x v="3208"/>
          </reference>
        </references>
      </pivotArea>
    </format>
    <format dxfId="1026">
      <pivotArea dataOnly="0" labelOnly="1" fieldPosition="0">
        <references count="1">
          <reference field="18" count="1">
            <x v="3210"/>
          </reference>
        </references>
      </pivotArea>
    </format>
    <format dxfId="1027">
      <pivotArea dataOnly="0" labelOnly="1" fieldPosition="0">
        <references count="1">
          <reference field="18" count="1">
            <x v="3211"/>
          </reference>
        </references>
      </pivotArea>
    </format>
    <format dxfId="1028">
      <pivotArea dataOnly="0" labelOnly="1" fieldPosition="0">
        <references count="1">
          <reference field="18" count="1">
            <x v="3212"/>
          </reference>
        </references>
      </pivotArea>
    </format>
    <format dxfId="1029">
      <pivotArea dataOnly="0" labelOnly="1" fieldPosition="0">
        <references count="1">
          <reference field="18" count="1">
            <x v="3214"/>
          </reference>
        </references>
      </pivotArea>
    </format>
    <format dxfId="1030">
      <pivotArea dataOnly="0" labelOnly="1" fieldPosition="0">
        <references count="1">
          <reference field="18" count="1">
            <x v="3218"/>
          </reference>
        </references>
      </pivotArea>
    </format>
    <format dxfId="1031">
      <pivotArea dataOnly="0" labelOnly="1" fieldPosition="0">
        <references count="1">
          <reference field="18" count="1">
            <x v="3222"/>
          </reference>
        </references>
      </pivotArea>
    </format>
    <format dxfId="1032">
      <pivotArea dataOnly="0" labelOnly="1" fieldPosition="0">
        <references count="1">
          <reference field="18" count="1">
            <x v="3224"/>
          </reference>
        </references>
      </pivotArea>
    </format>
    <format dxfId="1033">
      <pivotArea dataOnly="0" labelOnly="1" fieldPosition="0">
        <references count="1">
          <reference field="18" count="1">
            <x v="3227"/>
          </reference>
        </references>
      </pivotArea>
    </format>
    <format dxfId="1034">
      <pivotArea dataOnly="0" labelOnly="1" fieldPosition="0">
        <references count="1">
          <reference field="18" count="1">
            <x v="3229"/>
          </reference>
        </references>
      </pivotArea>
    </format>
    <format dxfId="1035">
      <pivotArea dataOnly="0" labelOnly="1" fieldPosition="0">
        <references count="1">
          <reference field="18" count="1">
            <x v="3230"/>
          </reference>
        </references>
      </pivotArea>
    </format>
    <format dxfId="1036">
      <pivotArea dataOnly="0" labelOnly="1" fieldPosition="0">
        <references count="1">
          <reference field="18" count="1">
            <x v="3233"/>
          </reference>
        </references>
      </pivotArea>
    </format>
    <format dxfId="1037">
      <pivotArea dataOnly="0" labelOnly="1" fieldPosition="0">
        <references count="1">
          <reference field="18" count="1">
            <x v="3234"/>
          </reference>
        </references>
      </pivotArea>
    </format>
    <format dxfId="1038">
      <pivotArea dataOnly="0" labelOnly="1" fieldPosition="0">
        <references count="1">
          <reference field="18" count="1">
            <x v="3235"/>
          </reference>
        </references>
      </pivotArea>
    </format>
    <format dxfId="1039">
      <pivotArea dataOnly="0" labelOnly="1" fieldPosition="0">
        <references count="1">
          <reference field="18" count="1">
            <x v="3238"/>
          </reference>
        </references>
      </pivotArea>
    </format>
    <format dxfId="1040">
      <pivotArea dataOnly="0" labelOnly="1" fieldPosition="0">
        <references count="1">
          <reference field="18" count="1">
            <x v="3239"/>
          </reference>
        </references>
      </pivotArea>
    </format>
    <format dxfId="1041">
      <pivotArea dataOnly="0" labelOnly="1" fieldPosition="0">
        <references count="1">
          <reference field="18" count="1">
            <x v="3241"/>
          </reference>
        </references>
      </pivotArea>
    </format>
    <format dxfId="1042">
      <pivotArea dataOnly="0" labelOnly="1" fieldPosition="0">
        <references count="1">
          <reference field="18" count="1">
            <x v="3242"/>
          </reference>
        </references>
      </pivotArea>
    </format>
    <format dxfId="1043">
      <pivotArea dataOnly="0" labelOnly="1" fieldPosition="0">
        <references count="1">
          <reference field="18" count="1">
            <x v="3244"/>
          </reference>
        </references>
      </pivotArea>
    </format>
    <format dxfId="1044">
      <pivotArea dataOnly="0" labelOnly="1" fieldPosition="0">
        <references count="1">
          <reference field="18" count="1">
            <x v="3245"/>
          </reference>
        </references>
      </pivotArea>
    </format>
    <format dxfId="1045">
      <pivotArea dataOnly="0" labelOnly="1" fieldPosition="0">
        <references count="1">
          <reference field="18" count="1">
            <x v="3246"/>
          </reference>
        </references>
      </pivotArea>
    </format>
    <format dxfId="1046">
      <pivotArea dataOnly="0" labelOnly="1" fieldPosition="0">
        <references count="1">
          <reference field="18" count="1">
            <x v="3248"/>
          </reference>
        </references>
      </pivotArea>
    </format>
    <format dxfId="1047">
      <pivotArea dataOnly="0" labelOnly="1" fieldPosition="0">
        <references count="1">
          <reference field="18" count="1">
            <x v="3251"/>
          </reference>
        </references>
      </pivotArea>
    </format>
    <format dxfId="1048">
      <pivotArea dataOnly="0" labelOnly="1" fieldPosition="0">
        <references count="1">
          <reference field="18" count="1">
            <x v="3252"/>
          </reference>
        </references>
      </pivotArea>
    </format>
    <format dxfId="1049">
      <pivotArea dataOnly="0" labelOnly="1" fieldPosition="0">
        <references count="1">
          <reference field="18" count="1">
            <x v="3253"/>
          </reference>
        </references>
      </pivotArea>
    </format>
    <format dxfId="1050">
      <pivotArea dataOnly="0" labelOnly="1" fieldPosition="0">
        <references count="1">
          <reference field="18" count="1">
            <x v="3260"/>
          </reference>
        </references>
      </pivotArea>
    </format>
    <format dxfId="1051">
      <pivotArea dataOnly="0" labelOnly="1" fieldPosition="0">
        <references count="1">
          <reference field="18" count="1">
            <x v="3263"/>
          </reference>
        </references>
      </pivotArea>
    </format>
    <format dxfId="1052">
      <pivotArea dataOnly="0" labelOnly="1" fieldPosition="0">
        <references count="1">
          <reference field="18" count="1">
            <x v="3264"/>
          </reference>
        </references>
      </pivotArea>
    </format>
    <format dxfId="1053">
      <pivotArea dataOnly="0" labelOnly="1" fieldPosition="0">
        <references count="1">
          <reference field="18" count="1">
            <x v="3265"/>
          </reference>
        </references>
      </pivotArea>
    </format>
    <format dxfId="1054">
      <pivotArea dataOnly="0" labelOnly="1" fieldPosition="0">
        <references count="1">
          <reference field="18" count="1">
            <x v="3267"/>
          </reference>
        </references>
      </pivotArea>
    </format>
    <format dxfId="1055">
      <pivotArea dataOnly="0" labelOnly="1" fieldPosition="0">
        <references count="1">
          <reference field="18" count="1">
            <x v="3272"/>
          </reference>
        </references>
      </pivotArea>
    </format>
    <format dxfId="1056">
      <pivotArea dataOnly="0" labelOnly="1" fieldPosition="0">
        <references count="1">
          <reference field="18" count="1">
            <x v="3273"/>
          </reference>
        </references>
      </pivotArea>
    </format>
    <format dxfId="1057">
      <pivotArea dataOnly="0" labelOnly="1" fieldPosition="0">
        <references count="1">
          <reference field="18" count="1">
            <x v="3274"/>
          </reference>
        </references>
      </pivotArea>
    </format>
    <format dxfId="1058">
      <pivotArea dataOnly="0" labelOnly="1" fieldPosition="0">
        <references count="1">
          <reference field="18" count="1">
            <x v="3275"/>
          </reference>
        </references>
      </pivotArea>
    </format>
    <format dxfId="1059">
      <pivotArea dataOnly="0" labelOnly="1" fieldPosition="0">
        <references count="1">
          <reference field="18" count="1">
            <x v="3276"/>
          </reference>
        </references>
      </pivotArea>
    </format>
    <format dxfId="1060">
      <pivotArea dataOnly="0" labelOnly="1" fieldPosition="0">
        <references count="1">
          <reference field="18" count="1">
            <x v="3279"/>
          </reference>
        </references>
      </pivotArea>
    </format>
    <format dxfId="1061">
      <pivotArea dataOnly="0" labelOnly="1" fieldPosition="0">
        <references count="1">
          <reference field="18" count="1">
            <x v="3280"/>
          </reference>
        </references>
      </pivotArea>
    </format>
    <format dxfId="1062">
      <pivotArea dataOnly="0" labelOnly="1" fieldPosition="0">
        <references count="1">
          <reference field="18" count="1">
            <x v="3281"/>
          </reference>
        </references>
      </pivotArea>
    </format>
    <format dxfId="1063">
      <pivotArea dataOnly="0" labelOnly="1" fieldPosition="0">
        <references count="1">
          <reference field="18" count="1">
            <x v="3284"/>
          </reference>
        </references>
      </pivotArea>
    </format>
    <format dxfId="1064">
      <pivotArea dataOnly="0" labelOnly="1" fieldPosition="0">
        <references count="1">
          <reference field="18" count="1">
            <x v="3285"/>
          </reference>
        </references>
      </pivotArea>
    </format>
    <format dxfId="1065">
      <pivotArea dataOnly="0" labelOnly="1" fieldPosition="0">
        <references count="1">
          <reference field="18" count="1">
            <x v="3286"/>
          </reference>
        </references>
      </pivotArea>
    </format>
    <format dxfId="1066">
      <pivotArea dataOnly="0" labelOnly="1" fieldPosition="0">
        <references count="1">
          <reference field="18" count="1">
            <x v="3289"/>
          </reference>
        </references>
      </pivotArea>
    </format>
    <format dxfId="1067">
      <pivotArea dataOnly="0" labelOnly="1" fieldPosition="0">
        <references count="1">
          <reference field="18" count="1">
            <x v="3291"/>
          </reference>
        </references>
      </pivotArea>
    </format>
    <format dxfId="1068">
      <pivotArea dataOnly="0" labelOnly="1" fieldPosition="0">
        <references count="1">
          <reference field="18" count="1">
            <x v="3292"/>
          </reference>
        </references>
      </pivotArea>
    </format>
    <format dxfId="1069">
      <pivotArea dataOnly="0" labelOnly="1" fieldPosition="0">
        <references count="1">
          <reference field="18" count="1">
            <x v="3294"/>
          </reference>
        </references>
      </pivotArea>
    </format>
    <format dxfId="1070">
      <pivotArea dataOnly="0" labelOnly="1" fieldPosition="0">
        <references count="1">
          <reference field="18" count="1">
            <x v="3295"/>
          </reference>
        </references>
      </pivotArea>
    </format>
    <format dxfId="1071">
      <pivotArea dataOnly="0" labelOnly="1" fieldPosition="0">
        <references count="1">
          <reference field="18" count="1">
            <x v="3296"/>
          </reference>
        </references>
      </pivotArea>
    </format>
    <format dxfId="1072">
      <pivotArea dataOnly="0" labelOnly="1" fieldPosition="0">
        <references count="1">
          <reference field="18" count="1">
            <x v="3298"/>
          </reference>
        </references>
      </pivotArea>
    </format>
    <format dxfId="1073">
      <pivotArea dataOnly="0" labelOnly="1" fieldPosition="0">
        <references count="1">
          <reference field="18" count="1">
            <x v="3299"/>
          </reference>
        </references>
      </pivotArea>
    </format>
    <format dxfId="1074">
      <pivotArea dataOnly="0" labelOnly="1" fieldPosition="0">
        <references count="1">
          <reference field="18" count="1">
            <x v="3300"/>
          </reference>
        </references>
      </pivotArea>
    </format>
    <format dxfId="1075">
      <pivotArea dataOnly="0" labelOnly="1" fieldPosition="0">
        <references count="1">
          <reference field="18" count="1">
            <x v="3301"/>
          </reference>
        </references>
      </pivotArea>
    </format>
    <format dxfId="1076">
      <pivotArea dataOnly="0" labelOnly="1" fieldPosition="0">
        <references count="1">
          <reference field="18" count="1">
            <x v="3303"/>
          </reference>
        </references>
      </pivotArea>
    </format>
    <format dxfId="1077">
      <pivotArea dataOnly="0" labelOnly="1" fieldPosition="0">
        <references count="1">
          <reference field="18" count="1">
            <x v="3304"/>
          </reference>
        </references>
      </pivotArea>
    </format>
    <format dxfId="1078">
      <pivotArea dataOnly="0" labelOnly="1" fieldPosition="0">
        <references count="1">
          <reference field="18" count="1">
            <x v="3305"/>
          </reference>
        </references>
      </pivotArea>
    </format>
    <format dxfId="1079">
      <pivotArea dataOnly="0" labelOnly="1" fieldPosition="0">
        <references count="1">
          <reference field="18" count="1">
            <x v="3306"/>
          </reference>
        </references>
      </pivotArea>
    </format>
    <format dxfId="1080">
      <pivotArea dataOnly="0" labelOnly="1" fieldPosition="0">
        <references count="1">
          <reference field="18" count="1">
            <x v="3309"/>
          </reference>
        </references>
      </pivotArea>
    </format>
    <format dxfId="1081">
      <pivotArea dataOnly="0" labelOnly="1" fieldPosition="0">
        <references count="1">
          <reference field="18" count="1">
            <x v="3310"/>
          </reference>
        </references>
      </pivotArea>
    </format>
    <format dxfId="1082">
      <pivotArea dataOnly="0" labelOnly="1" fieldPosition="0">
        <references count="1">
          <reference field="18" count="1">
            <x v="3314"/>
          </reference>
        </references>
      </pivotArea>
    </format>
    <format dxfId="1083">
      <pivotArea dataOnly="0" labelOnly="1" fieldPosition="0">
        <references count="1">
          <reference field="18" count="1">
            <x v="3317"/>
          </reference>
        </references>
      </pivotArea>
    </format>
    <format dxfId="1084">
      <pivotArea dataOnly="0" labelOnly="1" fieldPosition="0">
        <references count="1">
          <reference field="18" count="1">
            <x v="3319"/>
          </reference>
        </references>
      </pivotArea>
    </format>
    <format dxfId="1085">
      <pivotArea dataOnly="0" labelOnly="1" fieldPosition="0">
        <references count="1">
          <reference field="18" count="1">
            <x v="3323"/>
          </reference>
        </references>
      </pivotArea>
    </format>
    <format dxfId="1086">
      <pivotArea dataOnly="0" labelOnly="1" fieldPosition="0">
        <references count="1">
          <reference field="18" count="1">
            <x v="3326"/>
          </reference>
        </references>
      </pivotArea>
    </format>
    <format dxfId="1087">
      <pivotArea dataOnly="0" labelOnly="1" fieldPosition="0">
        <references count="1">
          <reference field="18" count="1">
            <x v="3329"/>
          </reference>
        </references>
      </pivotArea>
    </format>
    <format dxfId="1088">
      <pivotArea dataOnly="0" labelOnly="1" fieldPosition="0">
        <references count="1">
          <reference field="18" count="1">
            <x v="3330"/>
          </reference>
        </references>
      </pivotArea>
    </format>
    <format dxfId="1089">
      <pivotArea dataOnly="0" labelOnly="1" fieldPosition="0">
        <references count="1">
          <reference field="18" count="1">
            <x v="3331"/>
          </reference>
        </references>
      </pivotArea>
    </format>
    <format dxfId="1090">
      <pivotArea dataOnly="0" labelOnly="1" fieldPosition="0">
        <references count="1">
          <reference field="18" count="1">
            <x v="3332"/>
          </reference>
        </references>
      </pivotArea>
    </format>
    <format dxfId="1091">
      <pivotArea dataOnly="0" labelOnly="1" fieldPosition="0">
        <references count="1">
          <reference field="18" count="1">
            <x v="3335"/>
          </reference>
        </references>
      </pivotArea>
    </format>
    <format dxfId="1092">
      <pivotArea dataOnly="0" labelOnly="1" fieldPosition="0">
        <references count="1">
          <reference field="18" count="1">
            <x v="3336"/>
          </reference>
        </references>
      </pivotArea>
    </format>
    <format dxfId="1093">
      <pivotArea dataOnly="0" labelOnly="1" fieldPosition="0">
        <references count="1">
          <reference field="18" count="1">
            <x v="3339"/>
          </reference>
        </references>
      </pivotArea>
    </format>
    <format dxfId="1094">
      <pivotArea dataOnly="0" labelOnly="1" fieldPosition="0">
        <references count="1">
          <reference field="18" count="1">
            <x v="3340"/>
          </reference>
        </references>
      </pivotArea>
    </format>
    <format dxfId="1095">
      <pivotArea dataOnly="0" labelOnly="1" fieldPosition="0">
        <references count="1">
          <reference field="18" count="1">
            <x v="3342"/>
          </reference>
        </references>
      </pivotArea>
    </format>
    <format dxfId="1096">
      <pivotArea dataOnly="0" labelOnly="1" fieldPosition="0">
        <references count="1">
          <reference field="18" count="1">
            <x v="3345"/>
          </reference>
        </references>
      </pivotArea>
    </format>
    <format dxfId="1097">
      <pivotArea dataOnly="0" labelOnly="1" fieldPosition="0">
        <references count="1">
          <reference field="18" count="1">
            <x v="3347"/>
          </reference>
        </references>
      </pivotArea>
    </format>
    <format dxfId="1098">
      <pivotArea dataOnly="0" labelOnly="1" fieldPosition="0">
        <references count="1">
          <reference field="18" count="1">
            <x v="3348"/>
          </reference>
        </references>
      </pivotArea>
    </format>
    <format dxfId="1099">
      <pivotArea dataOnly="0" labelOnly="1" fieldPosition="0">
        <references count="1">
          <reference field="18" count="1">
            <x v="3350"/>
          </reference>
        </references>
      </pivotArea>
    </format>
    <format dxfId="1100">
      <pivotArea dataOnly="0" labelOnly="1" fieldPosition="0">
        <references count="1">
          <reference field="18" count="1">
            <x v="3356"/>
          </reference>
        </references>
      </pivotArea>
    </format>
    <format dxfId="1101">
      <pivotArea dataOnly="0" labelOnly="1" fieldPosition="0">
        <references count="1">
          <reference field="18" count="1">
            <x v="3357"/>
          </reference>
        </references>
      </pivotArea>
    </format>
    <format dxfId="1102">
      <pivotArea dataOnly="0" labelOnly="1" fieldPosition="0">
        <references count="1">
          <reference field="18" count="1">
            <x v="3361"/>
          </reference>
        </references>
      </pivotArea>
    </format>
    <format dxfId="1103">
      <pivotArea dataOnly="0" labelOnly="1" fieldPosition="0">
        <references count="1">
          <reference field="18" count="1">
            <x v="3364"/>
          </reference>
        </references>
      </pivotArea>
    </format>
    <format dxfId="1104">
      <pivotArea dataOnly="0" labelOnly="1" fieldPosition="0">
        <references count="1">
          <reference field="18" count="1">
            <x v="3367"/>
          </reference>
        </references>
      </pivotArea>
    </format>
    <format dxfId="1105">
      <pivotArea dataOnly="0" labelOnly="1" fieldPosition="0">
        <references count="1">
          <reference field="18" count="1">
            <x v="3368"/>
          </reference>
        </references>
      </pivotArea>
    </format>
    <format dxfId="1106">
      <pivotArea dataOnly="0" labelOnly="1" fieldPosition="0">
        <references count="1">
          <reference field="18" count="1">
            <x v="3369"/>
          </reference>
        </references>
      </pivotArea>
    </format>
    <format dxfId="1107">
      <pivotArea dataOnly="0" labelOnly="1" fieldPosition="0">
        <references count="1">
          <reference field="18" count="1">
            <x v="3370"/>
          </reference>
        </references>
      </pivotArea>
    </format>
    <format dxfId="1108">
      <pivotArea dataOnly="0" labelOnly="1" fieldPosition="0">
        <references count="1">
          <reference field="18" count="1">
            <x v="3372"/>
          </reference>
        </references>
      </pivotArea>
    </format>
    <format dxfId="1109">
      <pivotArea dataOnly="0" labelOnly="1" fieldPosition="0">
        <references count="1">
          <reference field="18" count="1">
            <x v="3373"/>
          </reference>
        </references>
      </pivotArea>
    </format>
    <format dxfId="1110">
      <pivotArea dataOnly="0" labelOnly="1" fieldPosition="0">
        <references count="1">
          <reference field="18" count="1">
            <x v="3374"/>
          </reference>
        </references>
      </pivotArea>
    </format>
    <format dxfId="1111">
      <pivotArea dataOnly="0" labelOnly="1" fieldPosition="0">
        <references count="1">
          <reference field="18" count="1">
            <x v="3376"/>
          </reference>
        </references>
      </pivotArea>
    </format>
    <format dxfId="1112">
      <pivotArea dataOnly="0" labelOnly="1" fieldPosition="0">
        <references count="1">
          <reference field="18" count="1">
            <x v="3378"/>
          </reference>
        </references>
      </pivotArea>
    </format>
    <format dxfId="1113">
      <pivotArea dataOnly="0" labelOnly="1" fieldPosition="0">
        <references count="1">
          <reference field="18" count="1">
            <x v="3379"/>
          </reference>
        </references>
      </pivotArea>
    </format>
    <format dxfId="1114">
      <pivotArea dataOnly="0" labelOnly="1" fieldPosition="0">
        <references count="1">
          <reference field="18" count="1">
            <x v="3380"/>
          </reference>
        </references>
      </pivotArea>
    </format>
    <format dxfId="1115">
      <pivotArea dataOnly="0" labelOnly="1" fieldPosition="0">
        <references count="1">
          <reference field="18" count="1">
            <x v="3381"/>
          </reference>
        </references>
      </pivotArea>
    </format>
    <format dxfId="1116">
      <pivotArea dataOnly="0" labelOnly="1" fieldPosition="0">
        <references count="1">
          <reference field="18" count="1">
            <x v="3382"/>
          </reference>
        </references>
      </pivotArea>
    </format>
    <format dxfId="1117">
      <pivotArea dataOnly="0" labelOnly="1" fieldPosition="0">
        <references count="1">
          <reference field="18" count="1">
            <x v="3384"/>
          </reference>
        </references>
      </pivotArea>
    </format>
    <format dxfId="1118">
      <pivotArea dataOnly="0" labelOnly="1" fieldPosition="0">
        <references count="1">
          <reference field="18" count="1">
            <x v="3385"/>
          </reference>
        </references>
      </pivotArea>
    </format>
    <format dxfId="1119">
      <pivotArea dataOnly="0" labelOnly="1" fieldPosition="0">
        <references count="1">
          <reference field="18" count="1">
            <x v="3387"/>
          </reference>
        </references>
      </pivotArea>
    </format>
    <format dxfId="1120">
      <pivotArea dataOnly="0" labelOnly="1" fieldPosition="0">
        <references count="1">
          <reference field="18" count="1">
            <x v="3392"/>
          </reference>
        </references>
      </pivotArea>
    </format>
    <format dxfId="1121">
      <pivotArea dataOnly="0" labelOnly="1" fieldPosition="0">
        <references count="1">
          <reference field="18" count="1">
            <x v="3393"/>
          </reference>
        </references>
      </pivotArea>
    </format>
    <format dxfId="1122">
      <pivotArea dataOnly="0" labelOnly="1" fieldPosition="0">
        <references count="1">
          <reference field="18" count="1">
            <x v="3394"/>
          </reference>
        </references>
      </pivotArea>
    </format>
    <format dxfId="1123">
      <pivotArea dataOnly="0" labelOnly="1" fieldPosition="0">
        <references count="1">
          <reference field="18" count="1">
            <x v="3397"/>
          </reference>
        </references>
      </pivotArea>
    </format>
    <format dxfId="1124">
      <pivotArea dataOnly="0" labelOnly="1" fieldPosition="0">
        <references count="1">
          <reference field="18" count="1">
            <x v="3398"/>
          </reference>
        </references>
      </pivotArea>
    </format>
    <format dxfId="1125">
      <pivotArea dataOnly="0" labelOnly="1" fieldPosition="0">
        <references count="1">
          <reference field="18" count="1">
            <x v="3399"/>
          </reference>
        </references>
      </pivotArea>
    </format>
    <format dxfId="1126">
      <pivotArea dataOnly="0" labelOnly="1" fieldPosition="0">
        <references count="1">
          <reference field="18" count="1">
            <x v="3400"/>
          </reference>
        </references>
      </pivotArea>
    </format>
    <format dxfId="1127">
      <pivotArea dataOnly="0" labelOnly="1" fieldPosition="0">
        <references count="1">
          <reference field="18" count="1">
            <x v="3402"/>
          </reference>
        </references>
      </pivotArea>
    </format>
    <format dxfId="1128">
      <pivotArea dataOnly="0" labelOnly="1" fieldPosition="0">
        <references count="1">
          <reference field="18" count="1">
            <x v="3409"/>
          </reference>
        </references>
      </pivotArea>
    </format>
    <format dxfId="1129">
      <pivotArea dataOnly="0" labelOnly="1" fieldPosition="0">
        <references count="1">
          <reference field="18" count="1">
            <x v="3410"/>
          </reference>
        </references>
      </pivotArea>
    </format>
    <format dxfId="1130">
      <pivotArea dataOnly="0" labelOnly="1" fieldPosition="0">
        <references count="1">
          <reference field="18" count="1">
            <x v="3412"/>
          </reference>
        </references>
      </pivotArea>
    </format>
    <format dxfId="1131">
      <pivotArea dataOnly="0" labelOnly="1" fieldPosition="0">
        <references count="1">
          <reference field="18" count="1">
            <x v="3415"/>
          </reference>
        </references>
      </pivotArea>
    </format>
    <format dxfId="1132">
      <pivotArea dataOnly="0" labelOnly="1" fieldPosition="0">
        <references count="1">
          <reference field="18" count="1">
            <x v="3416"/>
          </reference>
        </references>
      </pivotArea>
    </format>
    <format dxfId="1133">
      <pivotArea dataOnly="0" labelOnly="1" fieldPosition="0">
        <references count="1">
          <reference field="18" count="1">
            <x v="3420"/>
          </reference>
        </references>
      </pivotArea>
    </format>
    <format dxfId="1134">
      <pivotArea dataOnly="0" labelOnly="1" fieldPosition="0">
        <references count="1">
          <reference field="18" count="1">
            <x v="3422"/>
          </reference>
        </references>
      </pivotArea>
    </format>
    <format dxfId="1135">
      <pivotArea dataOnly="0" labelOnly="1" fieldPosition="0">
        <references count="1">
          <reference field="18" count="1">
            <x v="3423"/>
          </reference>
        </references>
      </pivotArea>
    </format>
    <format dxfId="1136">
      <pivotArea dataOnly="0" labelOnly="1" fieldPosition="0">
        <references count="1">
          <reference field="18" count="1">
            <x v="3428"/>
          </reference>
        </references>
      </pivotArea>
    </format>
    <format dxfId="1137">
      <pivotArea dataOnly="0" labelOnly="1" fieldPosition="0">
        <references count="1">
          <reference field="18" count="1">
            <x v="3431"/>
          </reference>
        </references>
      </pivotArea>
    </format>
    <format dxfId="1138">
      <pivotArea dataOnly="0" labelOnly="1" fieldPosition="0">
        <references count="1">
          <reference field="18" count="1">
            <x v="3433"/>
          </reference>
        </references>
      </pivotArea>
    </format>
    <format dxfId="1139">
      <pivotArea dataOnly="0" labelOnly="1" fieldPosition="0">
        <references count="1">
          <reference field="18" count="1">
            <x v="3436"/>
          </reference>
        </references>
      </pivotArea>
    </format>
    <format dxfId="1140">
      <pivotArea dataOnly="0" labelOnly="1" fieldPosition="0">
        <references count="1">
          <reference field="18" count="1">
            <x v="3437"/>
          </reference>
        </references>
      </pivotArea>
    </format>
    <format dxfId="1141">
      <pivotArea dataOnly="0" labelOnly="1" fieldPosition="0">
        <references count="1">
          <reference field="18" count="1">
            <x v="3438"/>
          </reference>
        </references>
      </pivotArea>
    </format>
    <format dxfId="1142">
      <pivotArea dataOnly="0" labelOnly="1" fieldPosition="0">
        <references count="1">
          <reference field="18" count="1">
            <x v="3439"/>
          </reference>
        </references>
      </pivotArea>
    </format>
    <format dxfId="1143">
      <pivotArea dataOnly="0" labelOnly="1" fieldPosition="0">
        <references count="1">
          <reference field="18" count="1">
            <x v="3440"/>
          </reference>
        </references>
      </pivotArea>
    </format>
    <format dxfId="1144">
      <pivotArea dataOnly="0" labelOnly="1" fieldPosition="0">
        <references count="1">
          <reference field="18" count="1">
            <x v="3441"/>
          </reference>
        </references>
      </pivotArea>
    </format>
    <format dxfId="1145">
      <pivotArea dataOnly="0" labelOnly="1" fieldPosition="0">
        <references count="1">
          <reference field="18" count="1">
            <x v="3442"/>
          </reference>
        </references>
      </pivotArea>
    </format>
    <format dxfId="1146">
      <pivotArea dataOnly="0" labelOnly="1" fieldPosition="0">
        <references count="1">
          <reference field="18" count="1">
            <x v="3443"/>
          </reference>
        </references>
      </pivotArea>
    </format>
    <format dxfId="1147">
      <pivotArea dataOnly="0" labelOnly="1" fieldPosition="0">
        <references count="1">
          <reference field="18" count="1">
            <x v="3444"/>
          </reference>
        </references>
      </pivotArea>
    </format>
    <format dxfId="1148">
      <pivotArea dataOnly="0" labelOnly="1" fieldPosition="0">
        <references count="1">
          <reference field="18" count="1">
            <x v="3445"/>
          </reference>
        </references>
      </pivotArea>
    </format>
    <format dxfId="1149">
      <pivotArea dataOnly="0" labelOnly="1" fieldPosition="0">
        <references count="1">
          <reference field="18" count="1">
            <x v="3446"/>
          </reference>
        </references>
      </pivotArea>
    </format>
    <format dxfId="1150">
      <pivotArea dataOnly="0" labelOnly="1" fieldPosition="0">
        <references count="1">
          <reference field="18" count="1">
            <x v="3451"/>
          </reference>
        </references>
      </pivotArea>
    </format>
    <format dxfId="1151">
      <pivotArea dataOnly="0" labelOnly="1" fieldPosition="0">
        <references count="1">
          <reference field="18" count="1">
            <x v="3457"/>
          </reference>
        </references>
      </pivotArea>
    </format>
    <format dxfId="1152">
      <pivotArea dataOnly="0" labelOnly="1" fieldPosition="0">
        <references count="1">
          <reference field="18" count="1">
            <x v="3461"/>
          </reference>
        </references>
      </pivotArea>
    </format>
    <format dxfId="1153">
      <pivotArea dataOnly="0" labelOnly="1" fieldPosition="0">
        <references count="1">
          <reference field="18" count="1">
            <x v="3462"/>
          </reference>
        </references>
      </pivotArea>
    </format>
    <format dxfId="1154">
      <pivotArea dataOnly="0" labelOnly="1" fieldPosition="0">
        <references count="1">
          <reference field="18" count="1">
            <x v="3463"/>
          </reference>
        </references>
      </pivotArea>
    </format>
    <format dxfId="1155">
      <pivotArea dataOnly="0" labelOnly="1" fieldPosition="0">
        <references count="1">
          <reference field="18" count="1">
            <x v="3465"/>
          </reference>
        </references>
      </pivotArea>
    </format>
    <format dxfId="1156">
      <pivotArea dataOnly="0" labelOnly="1" fieldPosition="0">
        <references count="1">
          <reference field="18" count="1">
            <x v="3468"/>
          </reference>
        </references>
      </pivotArea>
    </format>
    <format dxfId="1157">
      <pivotArea dataOnly="0" labelOnly="1" fieldPosition="0">
        <references count="1">
          <reference field="18" count="1">
            <x v="3469"/>
          </reference>
        </references>
      </pivotArea>
    </format>
    <format dxfId="1158">
      <pivotArea dataOnly="0" labelOnly="1" fieldPosition="0">
        <references count="1">
          <reference field="18" count="1">
            <x v="3471"/>
          </reference>
        </references>
      </pivotArea>
    </format>
    <format dxfId="1159">
      <pivotArea dataOnly="0" labelOnly="1" fieldPosition="0">
        <references count="1">
          <reference field="18" count="1">
            <x v="3475"/>
          </reference>
        </references>
      </pivotArea>
    </format>
    <format dxfId="1160">
      <pivotArea dataOnly="0" labelOnly="1" fieldPosition="0">
        <references count="1">
          <reference field="18" count="1">
            <x v="3477"/>
          </reference>
        </references>
      </pivotArea>
    </format>
    <format dxfId="1161">
      <pivotArea dataOnly="0" labelOnly="1" fieldPosition="0">
        <references count="1">
          <reference field="18" count="1">
            <x v="3483"/>
          </reference>
        </references>
      </pivotArea>
    </format>
    <format dxfId="1162">
      <pivotArea dataOnly="0" labelOnly="1" fieldPosition="0">
        <references count="1">
          <reference field="18" count="1">
            <x v="3486"/>
          </reference>
        </references>
      </pivotArea>
    </format>
    <format dxfId="1163">
      <pivotArea dataOnly="0" labelOnly="1" fieldPosition="0">
        <references count="1">
          <reference field="18" count="1">
            <x v="3490"/>
          </reference>
        </references>
      </pivotArea>
    </format>
    <format dxfId="1164">
      <pivotArea dataOnly="0" labelOnly="1" fieldPosition="0">
        <references count="1">
          <reference field="18" count="1">
            <x v="3495"/>
          </reference>
        </references>
      </pivotArea>
    </format>
    <format dxfId="1165">
      <pivotArea dataOnly="0" labelOnly="1" fieldPosition="0">
        <references count="1">
          <reference field="18" count="1">
            <x v="3496"/>
          </reference>
        </references>
      </pivotArea>
    </format>
    <format dxfId="1166">
      <pivotArea dataOnly="0" labelOnly="1" fieldPosition="0">
        <references count="1">
          <reference field="18" count="1">
            <x v="3497"/>
          </reference>
        </references>
      </pivotArea>
    </format>
    <format dxfId="1167">
      <pivotArea dataOnly="0" labelOnly="1" fieldPosition="0">
        <references count="1">
          <reference field="18" count="1">
            <x v="3498"/>
          </reference>
        </references>
      </pivotArea>
    </format>
    <format dxfId="1168">
      <pivotArea dataOnly="0" labelOnly="1" fieldPosition="0">
        <references count="1">
          <reference field="18" count="1">
            <x v="3499"/>
          </reference>
        </references>
      </pivotArea>
    </format>
    <format dxfId="1169">
      <pivotArea dataOnly="0" labelOnly="1" fieldPosition="0">
        <references count="1">
          <reference field="18" count="1">
            <x v="3503"/>
          </reference>
        </references>
      </pivotArea>
    </format>
    <format dxfId="1170">
      <pivotArea dataOnly="0" labelOnly="1" fieldPosition="0">
        <references count="1">
          <reference field="18" count="1">
            <x v="3504"/>
          </reference>
        </references>
      </pivotArea>
    </format>
    <format dxfId="1171">
      <pivotArea dataOnly="0" labelOnly="1" fieldPosition="0">
        <references count="1">
          <reference field="18" count="1">
            <x v="3505"/>
          </reference>
        </references>
      </pivotArea>
    </format>
    <format dxfId="1172">
      <pivotArea dataOnly="0" labelOnly="1" fieldPosition="0">
        <references count="1">
          <reference field="18" count="1">
            <x v="3506"/>
          </reference>
        </references>
      </pivotArea>
    </format>
    <format dxfId="1173">
      <pivotArea dataOnly="0" labelOnly="1" fieldPosition="0">
        <references count="1">
          <reference field="18" count="1">
            <x v="3507"/>
          </reference>
        </references>
      </pivotArea>
    </format>
    <format dxfId="1174">
      <pivotArea dataOnly="0" labelOnly="1" fieldPosition="0">
        <references count="1">
          <reference field="18" count="1">
            <x v="3508"/>
          </reference>
        </references>
      </pivotArea>
    </format>
    <format dxfId="1175">
      <pivotArea dataOnly="0" labelOnly="1" fieldPosition="0">
        <references count="1">
          <reference field="18" count="1">
            <x v="3513"/>
          </reference>
        </references>
      </pivotArea>
    </format>
    <format dxfId="1176">
      <pivotArea dataOnly="0" labelOnly="1" fieldPosition="0">
        <references count="1">
          <reference field="18" count="1">
            <x v="3516"/>
          </reference>
        </references>
      </pivotArea>
    </format>
    <format dxfId="1177">
      <pivotArea dataOnly="0" labelOnly="1" fieldPosition="0">
        <references count="1">
          <reference field="18" count="1">
            <x v="3518"/>
          </reference>
        </references>
      </pivotArea>
    </format>
    <format dxfId="1178">
      <pivotArea dataOnly="0" labelOnly="1" fieldPosition="0">
        <references count="1">
          <reference field="18" count="1">
            <x v="3519"/>
          </reference>
        </references>
      </pivotArea>
    </format>
    <format dxfId="1179">
      <pivotArea dataOnly="0" labelOnly="1" fieldPosition="0">
        <references count="1">
          <reference field="18" count="1">
            <x v="3520"/>
          </reference>
        </references>
      </pivotArea>
    </format>
    <format dxfId="1180">
      <pivotArea dataOnly="0" labelOnly="1" fieldPosition="0">
        <references count="1">
          <reference field="18" count="1">
            <x v="3523"/>
          </reference>
        </references>
      </pivotArea>
    </format>
    <format dxfId="1181">
      <pivotArea dataOnly="0" labelOnly="1" fieldPosition="0">
        <references count="1">
          <reference field="18" count="1">
            <x v="3525"/>
          </reference>
        </references>
      </pivotArea>
    </format>
    <format dxfId="1182">
      <pivotArea dataOnly="0" labelOnly="1" fieldPosition="0">
        <references count="1">
          <reference field="18" count="1">
            <x v="3526"/>
          </reference>
        </references>
      </pivotArea>
    </format>
    <format dxfId="1183">
      <pivotArea dataOnly="0" labelOnly="1" fieldPosition="0">
        <references count="1">
          <reference field="18" count="1">
            <x v="3530"/>
          </reference>
        </references>
      </pivotArea>
    </format>
    <format dxfId="1184">
      <pivotArea dataOnly="0" labelOnly="1" fieldPosition="0">
        <references count="1">
          <reference field="18" count="1">
            <x v="3532"/>
          </reference>
        </references>
      </pivotArea>
    </format>
    <format dxfId="1185">
      <pivotArea dataOnly="0" labelOnly="1" fieldPosition="0">
        <references count="1">
          <reference field="18" count="1">
            <x v="3534"/>
          </reference>
        </references>
      </pivotArea>
    </format>
    <format dxfId="1186">
      <pivotArea dataOnly="0" labelOnly="1" fieldPosition="0">
        <references count="1">
          <reference field="18" count="1">
            <x v="3536"/>
          </reference>
        </references>
      </pivotArea>
    </format>
    <format dxfId="1187">
      <pivotArea dataOnly="0" labelOnly="1" fieldPosition="0">
        <references count="1">
          <reference field="18" count="1">
            <x v="3537"/>
          </reference>
        </references>
      </pivotArea>
    </format>
    <format dxfId="1188">
      <pivotArea dataOnly="0" labelOnly="1" fieldPosition="0">
        <references count="1">
          <reference field="18" count="1">
            <x v="3540"/>
          </reference>
        </references>
      </pivotArea>
    </format>
    <format dxfId="1189">
      <pivotArea dataOnly="0" labelOnly="1" fieldPosition="0">
        <references count="1">
          <reference field="18" count="1">
            <x v="3541"/>
          </reference>
        </references>
      </pivotArea>
    </format>
    <format dxfId="1190">
      <pivotArea dataOnly="0" labelOnly="1" fieldPosition="0">
        <references count="1">
          <reference field="18" count="1">
            <x v="3544"/>
          </reference>
        </references>
      </pivotArea>
    </format>
    <format dxfId="1191">
      <pivotArea dataOnly="0" labelOnly="1" fieldPosition="0">
        <references count="1">
          <reference field="18" count="1">
            <x v="3547"/>
          </reference>
        </references>
      </pivotArea>
    </format>
    <format dxfId="1192">
      <pivotArea dataOnly="0" labelOnly="1" fieldPosition="0">
        <references count="1">
          <reference field="18" count="1">
            <x v="3548"/>
          </reference>
        </references>
      </pivotArea>
    </format>
    <format dxfId="1193">
      <pivotArea dataOnly="0" labelOnly="1" fieldPosition="0">
        <references count="1">
          <reference field="18" count="1">
            <x v="3549"/>
          </reference>
        </references>
      </pivotArea>
    </format>
    <format dxfId="1194">
      <pivotArea dataOnly="0" labelOnly="1" fieldPosition="0">
        <references count="1">
          <reference field="18" count="1">
            <x v="3553"/>
          </reference>
        </references>
      </pivotArea>
    </format>
    <format dxfId="1195">
      <pivotArea dataOnly="0" labelOnly="1" fieldPosition="0">
        <references count="1">
          <reference field="18" count="1">
            <x v="3557"/>
          </reference>
        </references>
      </pivotArea>
    </format>
    <format dxfId="1196">
      <pivotArea dataOnly="0" labelOnly="1" fieldPosition="0">
        <references count="1">
          <reference field="18" count="1">
            <x v="3559"/>
          </reference>
        </references>
      </pivotArea>
    </format>
    <format dxfId="1197">
      <pivotArea dataOnly="0" labelOnly="1" fieldPosition="0">
        <references count="1">
          <reference field="18" count="1">
            <x v="3562"/>
          </reference>
        </references>
      </pivotArea>
    </format>
    <format dxfId="1198">
      <pivotArea dataOnly="0" labelOnly="1" fieldPosition="0">
        <references count="1">
          <reference field="18" count="1">
            <x v="3563"/>
          </reference>
        </references>
      </pivotArea>
    </format>
    <format dxfId="1199">
      <pivotArea dataOnly="0" labelOnly="1" fieldPosition="0">
        <references count="1">
          <reference field="18" count="1">
            <x v="3565"/>
          </reference>
        </references>
      </pivotArea>
    </format>
    <format dxfId="1200">
      <pivotArea dataOnly="0" labelOnly="1" fieldPosition="0">
        <references count="1">
          <reference field="18" count="1">
            <x v="3571"/>
          </reference>
        </references>
      </pivotArea>
    </format>
    <format dxfId="1201">
      <pivotArea dataOnly="0" labelOnly="1" fieldPosition="0">
        <references count="1">
          <reference field="18" count="1">
            <x v="3573"/>
          </reference>
        </references>
      </pivotArea>
    </format>
    <format dxfId="1202">
      <pivotArea dataOnly="0" labelOnly="1" fieldPosition="0">
        <references count="1">
          <reference field="18" count="1">
            <x v="3576"/>
          </reference>
        </references>
      </pivotArea>
    </format>
    <format dxfId="1203">
      <pivotArea dataOnly="0" labelOnly="1" fieldPosition="0">
        <references count="1">
          <reference field="18" count="1">
            <x v="3577"/>
          </reference>
        </references>
      </pivotArea>
    </format>
    <format dxfId="1204">
      <pivotArea dataOnly="0" labelOnly="1" fieldPosition="0">
        <references count="1">
          <reference field="18" count="1">
            <x v="3579"/>
          </reference>
        </references>
      </pivotArea>
    </format>
    <format dxfId="1205">
      <pivotArea dataOnly="0" labelOnly="1" fieldPosition="0">
        <references count="1">
          <reference field="18" count="1">
            <x v="3581"/>
          </reference>
        </references>
      </pivotArea>
    </format>
    <format dxfId="1206">
      <pivotArea dataOnly="0" labelOnly="1" fieldPosition="0">
        <references count="1">
          <reference field="18" count="1">
            <x v="3582"/>
          </reference>
        </references>
      </pivotArea>
    </format>
    <format dxfId="1207">
      <pivotArea dataOnly="0" labelOnly="1" fieldPosition="0">
        <references count="1">
          <reference field="18" count="1">
            <x v="3587"/>
          </reference>
        </references>
      </pivotArea>
    </format>
    <format dxfId="1208">
      <pivotArea dataOnly="0" labelOnly="1" fieldPosition="0">
        <references count="1">
          <reference field="18" count="1">
            <x v="3590"/>
          </reference>
        </references>
      </pivotArea>
    </format>
    <format dxfId="1209">
      <pivotArea dataOnly="0" labelOnly="1" fieldPosition="0">
        <references count="1">
          <reference field="18" count="1">
            <x v="3591"/>
          </reference>
        </references>
      </pivotArea>
    </format>
    <format dxfId="1210">
      <pivotArea dataOnly="0" labelOnly="1" fieldPosition="0">
        <references count="1">
          <reference field="18" count="1">
            <x v="3592"/>
          </reference>
        </references>
      </pivotArea>
    </format>
    <format dxfId="1211">
      <pivotArea dataOnly="0" labelOnly="1" fieldPosition="0">
        <references count="1">
          <reference field="18" count="1">
            <x v="3594"/>
          </reference>
        </references>
      </pivotArea>
    </format>
    <format dxfId="1212">
      <pivotArea dataOnly="0" labelOnly="1" fieldPosition="0">
        <references count="1">
          <reference field="18" count="1">
            <x v="3595"/>
          </reference>
        </references>
      </pivotArea>
    </format>
    <format dxfId="1213">
      <pivotArea dataOnly="0" labelOnly="1" fieldPosition="0">
        <references count="1">
          <reference field="18" count="1">
            <x v="3596"/>
          </reference>
        </references>
      </pivotArea>
    </format>
    <format dxfId="1214">
      <pivotArea dataOnly="0" labelOnly="1" fieldPosition="0">
        <references count="1">
          <reference field="18" count="1">
            <x v="3600"/>
          </reference>
        </references>
      </pivotArea>
    </format>
    <format dxfId="1215">
      <pivotArea dataOnly="0" labelOnly="1" fieldPosition="0">
        <references count="1">
          <reference field="18" count="1">
            <x v="3602"/>
          </reference>
        </references>
      </pivotArea>
    </format>
    <format dxfId="1216">
      <pivotArea dataOnly="0" labelOnly="1" fieldPosition="0">
        <references count="1">
          <reference field="18" count="1">
            <x v="3606"/>
          </reference>
        </references>
      </pivotArea>
    </format>
    <format dxfId="1217">
      <pivotArea dataOnly="0" labelOnly="1" fieldPosition="0">
        <references count="1">
          <reference field="18" count="1">
            <x v="3607"/>
          </reference>
        </references>
      </pivotArea>
    </format>
    <format dxfId="1218">
      <pivotArea dataOnly="0" labelOnly="1" fieldPosition="0">
        <references count="1">
          <reference field="18" count="1">
            <x v="3608"/>
          </reference>
        </references>
      </pivotArea>
    </format>
    <format dxfId="1219">
      <pivotArea dataOnly="0" labelOnly="1" fieldPosition="0">
        <references count="1">
          <reference field="18" count="1">
            <x v="3613"/>
          </reference>
        </references>
      </pivotArea>
    </format>
    <format dxfId="1220">
      <pivotArea dataOnly="0" labelOnly="1" fieldPosition="0">
        <references count="1">
          <reference field="18" count="1">
            <x v="3614"/>
          </reference>
        </references>
      </pivotArea>
    </format>
    <format dxfId="1221">
      <pivotArea dataOnly="0" labelOnly="1" fieldPosition="0">
        <references count="1">
          <reference field="18" count="1">
            <x v="3616"/>
          </reference>
        </references>
      </pivotArea>
    </format>
    <format dxfId="1222">
      <pivotArea dataOnly="0" labelOnly="1" fieldPosition="0">
        <references count="1">
          <reference field="18" count="1">
            <x v="3621"/>
          </reference>
        </references>
      </pivotArea>
    </format>
    <format dxfId="1223">
      <pivotArea dataOnly="0" labelOnly="1" fieldPosition="0">
        <references count="1">
          <reference field="18" count="1">
            <x v="3626"/>
          </reference>
        </references>
      </pivotArea>
    </format>
    <format dxfId="1224">
      <pivotArea dataOnly="0" labelOnly="1" fieldPosition="0">
        <references count="1">
          <reference field="18" count="1">
            <x v="3628"/>
          </reference>
        </references>
      </pivotArea>
    </format>
    <format dxfId="1225">
      <pivotArea dataOnly="0" labelOnly="1" fieldPosition="0">
        <references count="1">
          <reference field="18" count="1">
            <x v="3634"/>
          </reference>
        </references>
      </pivotArea>
    </format>
    <format dxfId="1226">
      <pivotArea dataOnly="0" labelOnly="1" fieldPosition="0">
        <references count="1">
          <reference field="18" count="1">
            <x v="3635"/>
          </reference>
        </references>
      </pivotArea>
    </format>
    <format dxfId="1227">
      <pivotArea dataOnly="0" labelOnly="1" fieldPosition="0">
        <references count="1">
          <reference field="18" count="1">
            <x v="3636"/>
          </reference>
        </references>
      </pivotArea>
    </format>
    <format dxfId="1228">
      <pivotArea dataOnly="0" labelOnly="1" fieldPosition="0">
        <references count="1">
          <reference field="18" count="1">
            <x v="3638"/>
          </reference>
        </references>
      </pivotArea>
    </format>
    <format dxfId="1229">
      <pivotArea dataOnly="0" labelOnly="1" fieldPosition="0">
        <references count="1">
          <reference field="18" count="1">
            <x v="3639"/>
          </reference>
        </references>
      </pivotArea>
    </format>
    <format dxfId="1230">
      <pivotArea dataOnly="0" labelOnly="1" fieldPosition="0">
        <references count="1">
          <reference field="18" count="1">
            <x v="3644"/>
          </reference>
        </references>
      </pivotArea>
    </format>
    <format dxfId="1231">
      <pivotArea dataOnly="0" labelOnly="1" fieldPosition="0">
        <references count="1">
          <reference field="18" count="1">
            <x v="3648"/>
          </reference>
        </references>
      </pivotArea>
    </format>
    <format dxfId="1232">
      <pivotArea dataOnly="0" labelOnly="1" fieldPosition="0">
        <references count="1">
          <reference field="18" count="1">
            <x v="3650"/>
          </reference>
        </references>
      </pivotArea>
    </format>
    <format dxfId="1233">
      <pivotArea dataOnly="0" labelOnly="1" fieldPosition="0">
        <references count="1">
          <reference field="18" count="1">
            <x v="3652"/>
          </reference>
        </references>
      </pivotArea>
    </format>
    <format dxfId="1234">
      <pivotArea dataOnly="0" labelOnly="1" fieldPosition="0">
        <references count="1">
          <reference field="18" count="1">
            <x v="3655"/>
          </reference>
        </references>
      </pivotArea>
    </format>
    <format dxfId="1235">
      <pivotArea dataOnly="0" labelOnly="1" fieldPosition="0">
        <references count="1">
          <reference field="18" count="1">
            <x v="3656"/>
          </reference>
        </references>
      </pivotArea>
    </format>
    <format dxfId="1236">
      <pivotArea dataOnly="0" labelOnly="1" fieldPosition="0">
        <references count="1">
          <reference field="18" count="1">
            <x v="3658"/>
          </reference>
        </references>
      </pivotArea>
    </format>
    <format dxfId="1237">
      <pivotArea dataOnly="0" labelOnly="1" fieldPosition="0">
        <references count="1">
          <reference field="18" count="1">
            <x v="3659"/>
          </reference>
        </references>
      </pivotArea>
    </format>
    <format dxfId="1238">
      <pivotArea dataOnly="0" labelOnly="1" fieldPosition="0">
        <references count="1">
          <reference field="18" count="1">
            <x v="3667"/>
          </reference>
        </references>
      </pivotArea>
    </format>
    <format dxfId="1239">
      <pivotArea dataOnly="0" labelOnly="1" fieldPosition="0">
        <references count="1">
          <reference field="18" count="1">
            <x v="3669"/>
          </reference>
        </references>
      </pivotArea>
    </format>
    <format dxfId="1240">
      <pivotArea dataOnly="0" labelOnly="1" fieldPosition="0">
        <references count="1">
          <reference field="18" count="1">
            <x v="3673"/>
          </reference>
        </references>
      </pivotArea>
    </format>
    <format dxfId="1241">
      <pivotArea dataOnly="0" labelOnly="1" fieldPosition="0">
        <references count="1">
          <reference field="18" count="1">
            <x v="3675"/>
          </reference>
        </references>
      </pivotArea>
    </format>
    <format dxfId="1242">
      <pivotArea dataOnly="0" labelOnly="1" fieldPosition="0">
        <references count="1">
          <reference field="18" count="1">
            <x v="3676"/>
          </reference>
        </references>
      </pivotArea>
    </format>
    <format dxfId="1243">
      <pivotArea dataOnly="0" labelOnly="1" fieldPosition="0">
        <references count="1">
          <reference field="18" count="1">
            <x v="3679"/>
          </reference>
        </references>
      </pivotArea>
    </format>
    <format dxfId="1244">
      <pivotArea dataOnly="0" labelOnly="1" fieldPosition="0">
        <references count="1">
          <reference field="18" count="1">
            <x v="3681"/>
          </reference>
        </references>
      </pivotArea>
    </format>
    <format dxfId="1245">
      <pivotArea dataOnly="0" labelOnly="1" fieldPosition="0">
        <references count="1">
          <reference field="18" count="1">
            <x v="3687"/>
          </reference>
        </references>
      </pivotArea>
    </format>
    <format dxfId="1246">
      <pivotArea dataOnly="0" labelOnly="1" fieldPosition="0">
        <references count="1">
          <reference field="18" count="1">
            <x v="3688"/>
          </reference>
        </references>
      </pivotArea>
    </format>
    <format dxfId="1247">
      <pivotArea dataOnly="0" labelOnly="1" fieldPosition="0">
        <references count="1">
          <reference field="18" count="1">
            <x v="3689"/>
          </reference>
        </references>
      </pivotArea>
    </format>
    <format dxfId="1248">
      <pivotArea dataOnly="0" labelOnly="1" fieldPosition="0">
        <references count="1">
          <reference field="18" count="1">
            <x v="3693"/>
          </reference>
        </references>
      </pivotArea>
    </format>
    <format dxfId="1249">
      <pivotArea dataOnly="0" labelOnly="1" fieldPosition="0">
        <references count="1">
          <reference field="18" count="1">
            <x v="3694"/>
          </reference>
        </references>
      </pivotArea>
    </format>
    <format dxfId="1250">
      <pivotArea dataOnly="0" labelOnly="1" fieldPosition="0">
        <references count="1">
          <reference field="18" count="1">
            <x v="3695"/>
          </reference>
        </references>
      </pivotArea>
    </format>
    <format dxfId="1251">
      <pivotArea dataOnly="0" labelOnly="1" fieldPosition="0">
        <references count="1">
          <reference field="18" count="1">
            <x v="3696"/>
          </reference>
        </references>
      </pivotArea>
    </format>
    <format dxfId="1252">
      <pivotArea dataOnly="0" labelOnly="1" fieldPosition="0">
        <references count="1">
          <reference field="18" count="1">
            <x v="3701"/>
          </reference>
        </references>
      </pivotArea>
    </format>
    <format dxfId="1253">
      <pivotArea dataOnly="0" labelOnly="1" fieldPosition="0">
        <references count="1">
          <reference field="18" count="1">
            <x v="3704"/>
          </reference>
        </references>
      </pivotArea>
    </format>
    <format dxfId="1254">
      <pivotArea dataOnly="0" labelOnly="1" fieldPosition="0">
        <references count="1">
          <reference field="18" count="1">
            <x v="3705"/>
          </reference>
        </references>
      </pivotArea>
    </format>
    <format dxfId="1255">
      <pivotArea dataOnly="0" labelOnly="1" fieldPosition="0">
        <references count="1">
          <reference field="18" count="1">
            <x v="3707"/>
          </reference>
        </references>
      </pivotArea>
    </format>
    <format dxfId="1256">
      <pivotArea dataOnly="0" labelOnly="1" fieldPosition="0">
        <references count="1">
          <reference field="18" count="1">
            <x v="3708"/>
          </reference>
        </references>
      </pivotArea>
    </format>
    <format dxfId="1257">
      <pivotArea dataOnly="0" labelOnly="1" fieldPosition="0">
        <references count="1">
          <reference field="18" count="1">
            <x v="3709"/>
          </reference>
        </references>
      </pivotArea>
    </format>
    <format dxfId="1258">
      <pivotArea dataOnly="0" labelOnly="1" fieldPosition="0">
        <references count="1">
          <reference field="18" count="1">
            <x v="3711"/>
          </reference>
        </references>
      </pivotArea>
    </format>
    <format dxfId="1259">
      <pivotArea dataOnly="0" labelOnly="1" fieldPosition="0">
        <references count="1">
          <reference field="18" count="1">
            <x v="3716"/>
          </reference>
        </references>
      </pivotArea>
    </format>
    <format dxfId="1260">
      <pivotArea dataOnly="0" labelOnly="1" fieldPosition="0">
        <references count="1">
          <reference field="18" count="1">
            <x v="3718"/>
          </reference>
        </references>
      </pivotArea>
    </format>
    <format dxfId="1261">
      <pivotArea dataOnly="0" labelOnly="1" fieldPosition="0">
        <references count="1">
          <reference field="18" count="1">
            <x v="3719"/>
          </reference>
        </references>
      </pivotArea>
    </format>
    <format dxfId="1262">
      <pivotArea dataOnly="0" labelOnly="1" fieldPosition="0">
        <references count="1">
          <reference field="18" count="1">
            <x v="3720"/>
          </reference>
        </references>
      </pivotArea>
    </format>
    <format dxfId="1263">
      <pivotArea dataOnly="0" labelOnly="1" fieldPosition="0">
        <references count="1">
          <reference field="18" count="1">
            <x v="3723"/>
          </reference>
        </references>
      </pivotArea>
    </format>
    <format dxfId="1264">
      <pivotArea dataOnly="0" labelOnly="1" fieldPosition="0">
        <references count="1">
          <reference field="18" count="1">
            <x v="3724"/>
          </reference>
        </references>
      </pivotArea>
    </format>
    <format dxfId="1265">
      <pivotArea dataOnly="0" labelOnly="1" fieldPosition="0">
        <references count="1">
          <reference field="18" count="1">
            <x v="3725"/>
          </reference>
        </references>
      </pivotArea>
    </format>
    <format dxfId="1266">
      <pivotArea dataOnly="0" labelOnly="1" fieldPosition="0">
        <references count="1">
          <reference field="18" count="1">
            <x v="3726"/>
          </reference>
        </references>
      </pivotArea>
    </format>
    <format dxfId="1267">
      <pivotArea dataOnly="0" labelOnly="1" fieldPosition="0">
        <references count="1">
          <reference field="18" count="1">
            <x v="3727"/>
          </reference>
        </references>
      </pivotArea>
    </format>
    <format dxfId="1268">
      <pivotArea dataOnly="0" labelOnly="1" fieldPosition="0">
        <references count="1">
          <reference field="18" count="1">
            <x v="3728"/>
          </reference>
        </references>
      </pivotArea>
    </format>
    <format dxfId="1269">
      <pivotArea dataOnly="0" labelOnly="1" fieldPosition="0">
        <references count="1">
          <reference field="18" count="1">
            <x v="3731"/>
          </reference>
        </references>
      </pivotArea>
    </format>
    <format dxfId="1270">
      <pivotArea dataOnly="0" labelOnly="1" fieldPosition="0">
        <references count="1">
          <reference field="18" count="1">
            <x v="3734"/>
          </reference>
        </references>
      </pivotArea>
    </format>
    <format dxfId="1271">
      <pivotArea dataOnly="0" labelOnly="1" fieldPosition="0">
        <references count="1">
          <reference field="18" count="1">
            <x v="3748"/>
          </reference>
        </references>
      </pivotArea>
    </format>
    <format dxfId="1272">
      <pivotArea dataOnly="0" labelOnly="1" fieldPosition="0">
        <references count="1">
          <reference field="18" count="1">
            <x v="3751"/>
          </reference>
        </references>
      </pivotArea>
    </format>
    <format dxfId="1273">
      <pivotArea dataOnly="0" labelOnly="1" fieldPosition="0">
        <references count="1">
          <reference field="18" count="1">
            <x v="3753"/>
          </reference>
        </references>
      </pivotArea>
    </format>
    <format dxfId="1274">
      <pivotArea dataOnly="0" labelOnly="1" fieldPosition="0">
        <references count="1">
          <reference field="18" count="1">
            <x v="3756"/>
          </reference>
        </references>
      </pivotArea>
    </format>
    <format dxfId="1275">
      <pivotArea dataOnly="0" labelOnly="1" fieldPosition="0">
        <references count="1">
          <reference field="18" count="1">
            <x v="3761"/>
          </reference>
        </references>
      </pivotArea>
    </format>
    <format dxfId="1276">
      <pivotArea dataOnly="0" labelOnly="1" fieldPosition="0">
        <references count="1">
          <reference field="18" count="1">
            <x v="3762"/>
          </reference>
        </references>
      </pivotArea>
    </format>
    <format dxfId="1277">
      <pivotArea dataOnly="0" labelOnly="1" fieldPosition="0">
        <references count="1">
          <reference field="18" count="1">
            <x v="3763"/>
          </reference>
        </references>
      </pivotArea>
    </format>
    <format dxfId="1278">
      <pivotArea dataOnly="0" labelOnly="1" fieldPosition="0">
        <references count="1">
          <reference field="18" count="1">
            <x v="3764"/>
          </reference>
        </references>
      </pivotArea>
    </format>
    <format dxfId="1279">
      <pivotArea dataOnly="0" labelOnly="1" fieldPosition="0">
        <references count="1">
          <reference field="18" count="1">
            <x v="3773"/>
          </reference>
        </references>
      </pivotArea>
    </format>
    <format dxfId="1280">
      <pivotArea dataOnly="0" labelOnly="1" fieldPosition="0">
        <references count="1">
          <reference field="18" count="1">
            <x v="3774"/>
          </reference>
        </references>
      </pivotArea>
    </format>
    <format dxfId="1281">
      <pivotArea dataOnly="0" labelOnly="1" fieldPosition="0">
        <references count="1">
          <reference field="18" count="1">
            <x v="3776"/>
          </reference>
        </references>
      </pivotArea>
    </format>
    <format dxfId="1282">
      <pivotArea dataOnly="0" labelOnly="1" fieldPosition="0">
        <references count="1">
          <reference field="18" count="1">
            <x v="3780"/>
          </reference>
        </references>
      </pivotArea>
    </format>
    <format dxfId="1283">
      <pivotArea dataOnly="0" labelOnly="1" fieldPosition="0">
        <references count="1">
          <reference field="18" count="1">
            <x v="3781"/>
          </reference>
        </references>
      </pivotArea>
    </format>
    <format dxfId="1284">
      <pivotArea dataOnly="0" labelOnly="1" fieldPosition="0">
        <references count="1">
          <reference field="18" count="1">
            <x v="3784"/>
          </reference>
        </references>
      </pivotArea>
    </format>
    <format dxfId="1285">
      <pivotArea dataOnly="0" labelOnly="1" fieldPosition="0">
        <references count="1">
          <reference field="18" count="1">
            <x v="3785"/>
          </reference>
        </references>
      </pivotArea>
    </format>
    <format dxfId="1286">
      <pivotArea dataOnly="0" labelOnly="1" fieldPosition="0">
        <references count="1">
          <reference field="18" count="1">
            <x v="3788"/>
          </reference>
        </references>
      </pivotArea>
    </format>
    <format dxfId="1287">
      <pivotArea dataOnly="0" labelOnly="1" fieldPosition="0">
        <references count="1">
          <reference field="18" count="1">
            <x v="3789"/>
          </reference>
        </references>
      </pivotArea>
    </format>
    <format dxfId="1288">
      <pivotArea dataOnly="0" labelOnly="1" fieldPosition="0">
        <references count="1">
          <reference field="18" count="1">
            <x v="3792"/>
          </reference>
        </references>
      </pivotArea>
    </format>
    <format dxfId="1289">
      <pivotArea dataOnly="0" labelOnly="1" fieldPosition="0">
        <references count="1">
          <reference field="18" count="1">
            <x v="3794"/>
          </reference>
        </references>
      </pivotArea>
    </format>
    <format dxfId="1290">
      <pivotArea dataOnly="0" labelOnly="1" fieldPosition="0">
        <references count="1">
          <reference field="18" count="1">
            <x v="3795"/>
          </reference>
        </references>
      </pivotArea>
    </format>
    <format dxfId="1291">
      <pivotArea dataOnly="0" labelOnly="1" fieldPosition="0">
        <references count="1">
          <reference field="18" count="1">
            <x v="3796"/>
          </reference>
        </references>
      </pivotArea>
    </format>
    <format dxfId="1292">
      <pivotArea dataOnly="0" labelOnly="1" fieldPosition="0">
        <references count="1">
          <reference field="18" count="1">
            <x v="3797"/>
          </reference>
        </references>
      </pivotArea>
    </format>
    <format dxfId="1293">
      <pivotArea dataOnly="0" labelOnly="1" fieldPosition="0">
        <references count="1">
          <reference field="18" count="1">
            <x v="3798"/>
          </reference>
        </references>
      </pivotArea>
    </format>
    <format dxfId="1294">
      <pivotArea dataOnly="0" labelOnly="1" fieldPosition="0">
        <references count="1">
          <reference field="18" count="1">
            <x v="3806"/>
          </reference>
        </references>
      </pivotArea>
    </format>
    <format dxfId="1295">
      <pivotArea dataOnly="0" labelOnly="1" fieldPosition="0">
        <references count="1">
          <reference field="18" count="1">
            <x v="3810"/>
          </reference>
        </references>
      </pivotArea>
    </format>
    <format dxfId="1296">
      <pivotArea dataOnly="0" labelOnly="1" fieldPosition="0">
        <references count="1">
          <reference field="18" count="1">
            <x v="3812"/>
          </reference>
        </references>
      </pivotArea>
    </format>
    <format dxfId="1297">
      <pivotArea dataOnly="0" labelOnly="1" fieldPosition="0">
        <references count="1">
          <reference field="18" count="1">
            <x v="3817"/>
          </reference>
        </references>
      </pivotArea>
    </format>
    <format dxfId="1298">
      <pivotArea dataOnly="0" labelOnly="1" fieldPosition="0">
        <references count="1">
          <reference field="18" count="1">
            <x v="3818"/>
          </reference>
        </references>
      </pivotArea>
    </format>
    <format dxfId="1299">
      <pivotArea dataOnly="0" labelOnly="1" fieldPosition="0">
        <references count="1">
          <reference field="18" count="1">
            <x v="3819"/>
          </reference>
        </references>
      </pivotArea>
    </format>
    <format dxfId="1300">
      <pivotArea dataOnly="0" labelOnly="1" fieldPosition="0">
        <references count="1">
          <reference field="18" count="1">
            <x v="3830"/>
          </reference>
        </references>
      </pivotArea>
    </format>
    <format dxfId="1301">
      <pivotArea dataOnly="0" labelOnly="1" fieldPosition="0">
        <references count="1">
          <reference field="18" count="1">
            <x v="3831"/>
          </reference>
        </references>
      </pivotArea>
    </format>
    <format dxfId="1302">
      <pivotArea dataOnly="0" labelOnly="1" fieldPosition="0">
        <references count="1">
          <reference field="18" count="1">
            <x v="3833"/>
          </reference>
        </references>
      </pivotArea>
    </format>
    <format dxfId="1303">
      <pivotArea dataOnly="0" labelOnly="1" fieldPosition="0">
        <references count="1">
          <reference field="18" count="1">
            <x v="3835"/>
          </reference>
        </references>
      </pivotArea>
    </format>
    <format dxfId="1304">
      <pivotArea dataOnly="0" labelOnly="1" fieldPosition="0">
        <references count="1">
          <reference field="18" count="1">
            <x v="3836"/>
          </reference>
        </references>
      </pivotArea>
    </format>
    <format dxfId="1305">
      <pivotArea dataOnly="0" labelOnly="1" fieldPosition="0">
        <references count="1">
          <reference field="18" count="1">
            <x v="3837"/>
          </reference>
        </references>
      </pivotArea>
    </format>
    <format dxfId="1306">
      <pivotArea dataOnly="0" labelOnly="1" fieldPosition="0">
        <references count="1">
          <reference field="18" count="1">
            <x v="3841"/>
          </reference>
        </references>
      </pivotArea>
    </format>
    <format dxfId="1307">
      <pivotArea dataOnly="0" labelOnly="1" fieldPosition="0">
        <references count="1">
          <reference field="18" count="1">
            <x v="3846"/>
          </reference>
        </references>
      </pivotArea>
    </format>
    <format dxfId="1308">
      <pivotArea dataOnly="0" labelOnly="1" fieldPosition="0">
        <references count="1">
          <reference field="18" count="1">
            <x v="3848"/>
          </reference>
        </references>
      </pivotArea>
    </format>
    <format dxfId="1309">
      <pivotArea dataOnly="0" labelOnly="1" fieldPosition="0">
        <references count="1">
          <reference field="18" count="1">
            <x v="3854"/>
          </reference>
        </references>
      </pivotArea>
    </format>
    <format dxfId="1310">
      <pivotArea dataOnly="0" labelOnly="1" fieldPosition="0">
        <references count="1">
          <reference field="18" count="1">
            <x v="3856"/>
          </reference>
        </references>
      </pivotArea>
    </format>
    <format dxfId="1311">
      <pivotArea dataOnly="0" labelOnly="1" fieldPosition="0">
        <references count="1">
          <reference field="18" count="1">
            <x v="3857"/>
          </reference>
        </references>
      </pivotArea>
    </format>
    <format dxfId="1312">
      <pivotArea dataOnly="0" labelOnly="1" fieldPosition="0">
        <references count="1">
          <reference field="18" count="1">
            <x v="3866"/>
          </reference>
        </references>
      </pivotArea>
    </format>
    <format dxfId="1313">
      <pivotArea dataOnly="0" labelOnly="1" fieldPosition="0">
        <references count="1">
          <reference field="18" count="1">
            <x v="3867"/>
          </reference>
        </references>
      </pivotArea>
    </format>
    <format dxfId="1314">
      <pivotArea dataOnly="0" labelOnly="1" fieldPosition="0">
        <references count="1">
          <reference field="18" count="1">
            <x v="3868"/>
          </reference>
        </references>
      </pivotArea>
    </format>
    <format dxfId="1315">
      <pivotArea dataOnly="0" labelOnly="1" fieldPosition="0">
        <references count="1">
          <reference field="18" count="1">
            <x v="3872"/>
          </reference>
        </references>
      </pivotArea>
    </format>
    <format dxfId="1316">
      <pivotArea dataOnly="0" labelOnly="1" fieldPosition="0">
        <references count="1">
          <reference field="18" count="1">
            <x v="3874"/>
          </reference>
        </references>
      </pivotArea>
    </format>
    <format dxfId="1317">
      <pivotArea dataOnly="0" labelOnly="1" fieldPosition="0">
        <references count="1">
          <reference field="18" count="1">
            <x v="3876"/>
          </reference>
        </references>
      </pivotArea>
    </format>
    <format dxfId="1318">
      <pivotArea dataOnly="0" labelOnly="1" fieldPosition="0">
        <references count="1">
          <reference field="18" count="1">
            <x v="3877"/>
          </reference>
        </references>
      </pivotArea>
    </format>
    <format dxfId="1319">
      <pivotArea dataOnly="0" labelOnly="1" fieldPosition="0">
        <references count="1">
          <reference field="18" count="1">
            <x v="3880"/>
          </reference>
        </references>
      </pivotArea>
    </format>
    <format dxfId="1320">
      <pivotArea dataOnly="0" labelOnly="1" fieldPosition="0">
        <references count="1">
          <reference field="18" count="1">
            <x v="3881"/>
          </reference>
        </references>
      </pivotArea>
    </format>
    <format dxfId="1321">
      <pivotArea dataOnly="0" labelOnly="1" fieldPosition="0">
        <references count="1">
          <reference field="18" count="1">
            <x v="3882"/>
          </reference>
        </references>
      </pivotArea>
    </format>
    <format dxfId="1322">
      <pivotArea dataOnly="0" labelOnly="1" fieldPosition="0">
        <references count="1">
          <reference field="18" count="1">
            <x v="3883"/>
          </reference>
        </references>
      </pivotArea>
    </format>
    <format dxfId="1323">
      <pivotArea dataOnly="0" labelOnly="1" fieldPosition="0">
        <references count="1">
          <reference field="18" count="1">
            <x v="3888"/>
          </reference>
        </references>
      </pivotArea>
    </format>
    <format dxfId="1324">
      <pivotArea dataOnly="0" labelOnly="1" fieldPosition="0">
        <references count="1">
          <reference field="18" count="1">
            <x v="3908"/>
          </reference>
        </references>
      </pivotArea>
    </format>
    <format dxfId="1325">
      <pivotArea dataOnly="0" labelOnly="1" fieldPosition="0">
        <references count="1">
          <reference field="18" count="1">
            <x v="3909"/>
          </reference>
        </references>
      </pivotArea>
    </format>
    <format dxfId="1326">
      <pivotArea dataOnly="0" labelOnly="1" fieldPosition="0">
        <references count="1">
          <reference field="18" count="1">
            <x v="3913"/>
          </reference>
        </references>
      </pivotArea>
    </format>
    <format dxfId="1327">
      <pivotArea dataOnly="0" labelOnly="1" fieldPosition="0">
        <references count="1">
          <reference field="18" count="1">
            <x v="3919"/>
          </reference>
        </references>
      </pivotArea>
    </format>
    <format dxfId="1328">
      <pivotArea dataOnly="0" labelOnly="1" fieldPosition="0">
        <references count="1">
          <reference field="18" count="1">
            <x v="3928"/>
          </reference>
        </references>
      </pivotArea>
    </format>
    <format dxfId="1329">
      <pivotArea dataOnly="0" labelOnly="1" fieldPosition="0">
        <references count="1">
          <reference field="18" count="1">
            <x v="3935"/>
          </reference>
        </references>
      </pivotArea>
    </format>
    <format dxfId="1330">
      <pivotArea dataOnly="0" labelOnly="1" fieldPosition="0">
        <references count="1">
          <reference field="18" count="1">
            <x v="3936"/>
          </reference>
        </references>
      </pivotArea>
    </format>
    <format dxfId="1331">
      <pivotArea dataOnly="0" labelOnly="1" fieldPosition="0">
        <references count="1">
          <reference field="18" count="1">
            <x v="3938"/>
          </reference>
        </references>
      </pivotArea>
    </format>
    <format dxfId="1332">
      <pivotArea dataOnly="0" labelOnly="1" fieldPosition="0">
        <references count="1">
          <reference field="18" count="1">
            <x v="3939"/>
          </reference>
        </references>
      </pivotArea>
    </format>
    <format dxfId="1333">
      <pivotArea dataOnly="0" labelOnly="1" fieldPosition="0">
        <references count="1">
          <reference field="18" count="1">
            <x v="3943"/>
          </reference>
        </references>
      </pivotArea>
    </format>
    <format dxfId="1334">
      <pivotArea dataOnly="0" labelOnly="1" fieldPosition="0">
        <references count="1">
          <reference field="18" count="1">
            <x v="3946"/>
          </reference>
        </references>
      </pivotArea>
    </format>
    <format dxfId="1335">
      <pivotArea dataOnly="0" labelOnly="1" fieldPosition="0">
        <references count="1">
          <reference field="18" count="1">
            <x v="3950"/>
          </reference>
        </references>
      </pivotArea>
    </format>
    <format dxfId="1336">
      <pivotArea dataOnly="0" labelOnly="1" fieldPosition="0">
        <references count="1">
          <reference field="18" count="1">
            <x v="3952"/>
          </reference>
        </references>
      </pivotArea>
    </format>
    <format dxfId="1337">
      <pivotArea dataOnly="0" labelOnly="1" fieldPosition="0">
        <references count="1">
          <reference field="18" count="1">
            <x v="3956"/>
          </reference>
        </references>
      </pivotArea>
    </format>
    <format dxfId="1338">
      <pivotArea dataOnly="0" labelOnly="1" fieldPosition="0">
        <references count="1">
          <reference field="18" count="1">
            <x v="3962"/>
          </reference>
        </references>
      </pivotArea>
    </format>
    <format dxfId="1339">
      <pivotArea dataOnly="0" labelOnly="1" fieldPosition="0">
        <references count="1">
          <reference field="18" count="1">
            <x v="3966"/>
          </reference>
        </references>
      </pivotArea>
    </format>
    <format dxfId="1340">
      <pivotArea dataOnly="0" labelOnly="1" fieldPosition="0">
        <references count="1">
          <reference field="18" count="1">
            <x v="3973"/>
          </reference>
        </references>
      </pivotArea>
    </format>
    <format dxfId="1341">
      <pivotArea dataOnly="0" labelOnly="1" fieldPosition="0">
        <references count="1">
          <reference field="18" count="1">
            <x v="3975"/>
          </reference>
        </references>
      </pivotArea>
    </format>
    <format dxfId="1342">
      <pivotArea dataOnly="0" labelOnly="1" fieldPosition="0">
        <references count="1">
          <reference field="18" count="1">
            <x v="3980"/>
          </reference>
        </references>
      </pivotArea>
    </format>
    <format dxfId="1343">
      <pivotArea dataOnly="0" labelOnly="1" fieldPosition="0">
        <references count="1">
          <reference field="18" count="1">
            <x v="3982"/>
          </reference>
        </references>
      </pivotArea>
    </format>
    <format dxfId="1344">
      <pivotArea dataOnly="0" labelOnly="1" fieldPosition="0">
        <references count="1">
          <reference field="18" count="1">
            <x v="3988"/>
          </reference>
        </references>
      </pivotArea>
    </format>
    <format dxfId="1345">
      <pivotArea dataOnly="0" labelOnly="1" fieldPosition="0">
        <references count="1">
          <reference field="18" count="1">
            <x v="3992"/>
          </reference>
        </references>
      </pivotArea>
    </format>
    <format dxfId="1346">
      <pivotArea dataOnly="0" labelOnly="1" fieldPosition="0">
        <references count="1">
          <reference field="18" count="1">
            <x v="3994"/>
          </reference>
        </references>
      </pivotArea>
    </format>
    <format dxfId="1347">
      <pivotArea dataOnly="0" labelOnly="1" fieldPosition="0">
        <references count="1">
          <reference field="18" count="1">
            <x v="3997"/>
          </reference>
        </references>
      </pivotArea>
    </format>
    <format dxfId="1348">
      <pivotArea dataOnly="0" labelOnly="1" fieldPosition="0">
        <references count="1">
          <reference field="18" count="1">
            <x v="4000"/>
          </reference>
        </references>
      </pivotArea>
    </format>
    <format dxfId="1349">
      <pivotArea dataOnly="0" labelOnly="1" fieldPosition="0">
        <references count="1">
          <reference field="18" count="1">
            <x v="4002"/>
          </reference>
        </references>
      </pivotArea>
    </format>
    <format dxfId="1350">
      <pivotArea dataOnly="0" labelOnly="1" fieldPosition="0">
        <references count="1">
          <reference field="18" count="1">
            <x v="4004"/>
          </reference>
        </references>
      </pivotArea>
    </format>
    <format dxfId="1351">
      <pivotArea dataOnly="0" labelOnly="1" fieldPosition="0">
        <references count="1">
          <reference field="18" count="1">
            <x v="4005"/>
          </reference>
        </references>
      </pivotArea>
    </format>
    <format dxfId="1352">
      <pivotArea dataOnly="0" labelOnly="1" fieldPosition="0">
        <references count="1">
          <reference field="18" count="1">
            <x v="4016"/>
          </reference>
        </references>
      </pivotArea>
    </format>
    <format dxfId="1353">
      <pivotArea dataOnly="0" labelOnly="1" fieldPosition="0">
        <references count="1">
          <reference field="18" count="1">
            <x v="4017"/>
          </reference>
        </references>
      </pivotArea>
    </format>
    <format dxfId="1354">
      <pivotArea dataOnly="0" labelOnly="1" fieldPosition="0">
        <references count="1">
          <reference field="18" count="1">
            <x v="4018"/>
          </reference>
        </references>
      </pivotArea>
    </format>
    <format dxfId="1355">
      <pivotArea dataOnly="0" labelOnly="1" fieldPosition="0">
        <references count="1">
          <reference field="18" count="1">
            <x v="4020"/>
          </reference>
        </references>
      </pivotArea>
    </format>
    <format dxfId="1356">
      <pivotArea dataOnly="0" labelOnly="1" fieldPosition="0">
        <references count="1">
          <reference field="18" count="1">
            <x v="4022"/>
          </reference>
        </references>
      </pivotArea>
    </format>
    <format dxfId="1357">
      <pivotArea dataOnly="0" labelOnly="1" fieldPosition="0">
        <references count="1">
          <reference field="18" count="1">
            <x v="4024"/>
          </reference>
        </references>
      </pivotArea>
    </format>
    <format dxfId="1358">
      <pivotArea dataOnly="0" labelOnly="1" fieldPosition="0">
        <references count="1">
          <reference field="18" count="1">
            <x v="4025"/>
          </reference>
        </references>
      </pivotArea>
    </format>
    <format dxfId="1359">
      <pivotArea dataOnly="0" labelOnly="1" fieldPosition="0">
        <references count="1">
          <reference field="18" count="1">
            <x v="4030"/>
          </reference>
        </references>
      </pivotArea>
    </format>
    <format dxfId="1360">
      <pivotArea dataOnly="0" labelOnly="1" fieldPosition="0">
        <references count="1">
          <reference field="18" count="1">
            <x v="4032"/>
          </reference>
        </references>
      </pivotArea>
    </format>
    <format dxfId="1361">
      <pivotArea dataOnly="0" labelOnly="1" fieldPosition="0">
        <references count="1">
          <reference field="18" count="1">
            <x v="4033"/>
          </reference>
        </references>
      </pivotArea>
    </format>
    <format dxfId="1362">
      <pivotArea dataOnly="0" labelOnly="1" fieldPosition="0">
        <references count="1">
          <reference field="18" count="1">
            <x v="4036"/>
          </reference>
        </references>
      </pivotArea>
    </format>
    <format dxfId="1363">
      <pivotArea dataOnly="0" labelOnly="1" fieldPosition="0">
        <references count="1">
          <reference field="18" count="1">
            <x v="4039"/>
          </reference>
        </references>
      </pivotArea>
    </format>
    <format dxfId="1364">
      <pivotArea dataOnly="0" labelOnly="1" fieldPosition="0">
        <references count="1">
          <reference field="18" count="1">
            <x v="4041"/>
          </reference>
        </references>
      </pivotArea>
    </format>
    <format dxfId="1365">
      <pivotArea dataOnly="0" labelOnly="1" fieldPosition="0">
        <references count="1">
          <reference field="18" count="1">
            <x v="4048"/>
          </reference>
        </references>
      </pivotArea>
    </format>
    <format dxfId="1366">
      <pivotArea dataOnly="0" labelOnly="1" fieldPosition="0">
        <references count="1">
          <reference field="18" count="1">
            <x v="4049"/>
          </reference>
        </references>
      </pivotArea>
    </format>
    <format dxfId="1367">
      <pivotArea dataOnly="0" labelOnly="1" fieldPosition="0">
        <references count="1">
          <reference field="18" count="1">
            <x v="4050"/>
          </reference>
        </references>
      </pivotArea>
    </format>
    <format dxfId="1368">
      <pivotArea dataOnly="0" labelOnly="1" fieldPosition="0">
        <references count="1">
          <reference field="18" count="1">
            <x v="4055"/>
          </reference>
        </references>
      </pivotArea>
    </format>
    <format dxfId="1369">
      <pivotArea dataOnly="0" labelOnly="1" fieldPosition="0">
        <references count="1">
          <reference field="18" count="1">
            <x v="4059"/>
          </reference>
        </references>
      </pivotArea>
    </format>
    <format dxfId="1370">
      <pivotArea dataOnly="0" labelOnly="1" fieldPosition="0">
        <references count="1">
          <reference field="18" count="1">
            <x v="4060"/>
          </reference>
        </references>
      </pivotArea>
    </format>
    <format dxfId="1371">
      <pivotArea dataOnly="0" labelOnly="1" fieldPosition="0">
        <references count="1">
          <reference field="18" count="1">
            <x v="4064"/>
          </reference>
        </references>
      </pivotArea>
    </format>
    <format dxfId="1372">
      <pivotArea dataOnly="0" labelOnly="1" fieldPosition="0">
        <references count="1">
          <reference field="18" count="1">
            <x v="4065"/>
          </reference>
        </references>
      </pivotArea>
    </format>
    <format dxfId="1373">
      <pivotArea dataOnly="0" labelOnly="1" fieldPosition="0">
        <references count="1">
          <reference field="18" count="1">
            <x v="4067"/>
          </reference>
        </references>
      </pivotArea>
    </format>
    <format dxfId="1374">
      <pivotArea dataOnly="0" labelOnly="1" fieldPosition="0">
        <references count="1">
          <reference field="18" count="1">
            <x v="4069"/>
          </reference>
        </references>
      </pivotArea>
    </format>
    <format dxfId="1375">
      <pivotArea dataOnly="0" labelOnly="1" fieldPosition="0">
        <references count="1">
          <reference field="18" count="1">
            <x v="4070"/>
          </reference>
        </references>
      </pivotArea>
    </format>
    <format dxfId="1376">
      <pivotArea dataOnly="0" labelOnly="1" fieldPosition="0">
        <references count="1">
          <reference field="18" count="1">
            <x v="4073"/>
          </reference>
        </references>
      </pivotArea>
    </format>
    <format dxfId="1377">
      <pivotArea dataOnly="0" labelOnly="1" fieldPosition="0">
        <references count="1">
          <reference field="18" count="1">
            <x v="4074"/>
          </reference>
        </references>
      </pivotArea>
    </format>
    <format dxfId="1378">
      <pivotArea dataOnly="0" labelOnly="1" fieldPosition="0">
        <references count="1">
          <reference field="18" count="1">
            <x v="4075"/>
          </reference>
        </references>
      </pivotArea>
    </format>
    <format dxfId="1379">
      <pivotArea dataOnly="0" labelOnly="1" fieldPosition="0">
        <references count="1">
          <reference field="18" count="1">
            <x v="4087"/>
          </reference>
        </references>
      </pivotArea>
    </format>
    <format dxfId="1380">
      <pivotArea dataOnly="0" labelOnly="1" fieldPosition="0">
        <references count="1">
          <reference field="18" count="1">
            <x v="4088"/>
          </reference>
        </references>
      </pivotArea>
    </format>
    <format dxfId="1381">
      <pivotArea dataOnly="0" labelOnly="1" fieldPosition="0">
        <references count="1">
          <reference field="18" count="1">
            <x v="4090"/>
          </reference>
        </references>
      </pivotArea>
    </format>
    <format dxfId="1382">
      <pivotArea dataOnly="0" labelOnly="1" fieldPosition="0">
        <references count="1">
          <reference field="18" count="1">
            <x v="4092"/>
          </reference>
        </references>
      </pivotArea>
    </format>
    <format dxfId="1383">
      <pivotArea dataOnly="0" labelOnly="1" fieldPosition="0">
        <references count="1">
          <reference field="18" count="1">
            <x v="4093"/>
          </reference>
        </references>
      </pivotArea>
    </format>
    <format dxfId="1384">
      <pivotArea dataOnly="0" labelOnly="1" fieldPosition="0">
        <references count="1">
          <reference field="18" count="1">
            <x v="4096"/>
          </reference>
        </references>
      </pivotArea>
    </format>
    <format dxfId="1385">
      <pivotArea dataOnly="0" labelOnly="1" fieldPosition="0">
        <references count="1">
          <reference field="18" count="1">
            <x v="4098"/>
          </reference>
        </references>
      </pivotArea>
    </format>
    <format dxfId="1386">
      <pivotArea dataOnly="0" labelOnly="1" fieldPosition="0">
        <references count="1">
          <reference field="18" count="1">
            <x v="4099"/>
          </reference>
        </references>
      </pivotArea>
    </format>
    <format dxfId="1387">
      <pivotArea dataOnly="0" labelOnly="1" fieldPosition="0">
        <references count="1">
          <reference field="18" count="1">
            <x v="4100"/>
          </reference>
        </references>
      </pivotArea>
    </format>
    <format dxfId="1388">
      <pivotArea dataOnly="0" labelOnly="1" fieldPosition="0">
        <references count="1">
          <reference field="18" count="1">
            <x v="4107"/>
          </reference>
        </references>
      </pivotArea>
    </format>
    <format dxfId="1389">
      <pivotArea dataOnly="0" labelOnly="1" fieldPosition="0">
        <references count="1">
          <reference field="18" count="1">
            <x v="4109"/>
          </reference>
        </references>
      </pivotArea>
    </format>
    <format dxfId="1390">
      <pivotArea dataOnly="0" labelOnly="1" fieldPosition="0">
        <references count="1">
          <reference field="18" count="1">
            <x v="4110"/>
          </reference>
        </references>
      </pivotArea>
    </format>
    <format dxfId="1391">
      <pivotArea dataOnly="0" labelOnly="1" fieldPosition="0">
        <references count="1">
          <reference field="18" count="1">
            <x v="4111"/>
          </reference>
        </references>
      </pivotArea>
    </format>
    <format dxfId="1392">
      <pivotArea dataOnly="0" labelOnly="1" fieldPosition="0">
        <references count="1">
          <reference field="18" count="1">
            <x v="4113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3:F8" firstHeaderRow="1" firstDataRow="2" firstDataCol="1" rowPageCount="1" colPageCount="1"/>
  <pivotFields count="18">
    <pivotField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978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2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771"/>
        <item x="1528"/>
        <item x="604"/>
        <item x="761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3203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3650"/>
        <item x="2432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962"/>
        <item x="96"/>
        <item x="966"/>
        <item x="1213"/>
        <item x="3386"/>
        <item x="2218"/>
        <item x="1087"/>
        <item x="1465"/>
        <item x="3642"/>
        <item x="3659"/>
        <item x="1698"/>
        <item x="514"/>
        <item x="103"/>
        <item x="2317"/>
        <item x="2366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507"/>
        <item x="1550"/>
        <item x="828"/>
        <item x="2767"/>
        <item x="2430"/>
        <item x="2153"/>
        <item x="1207"/>
        <item x="2939"/>
        <item x="3708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2009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2205"/>
        <item x="831"/>
        <item x="3058"/>
        <item x="3015"/>
        <item x="1172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1243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1002"/>
        <item x="2413"/>
        <item x="1982"/>
        <item x="4088"/>
        <item x="827"/>
        <item x="452"/>
        <item x="326"/>
        <item x="3447"/>
        <item x="1984"/>
        <item x="811"/>
        <item x="1750"/>
        <item x="1640"/>
        <item x="1922"/>
        <item x="2049"/>
        <item x="74"/>
        <item x="2510"/>
        <item x="1091"/>
        <item x="3217"/>
        <item x="1682"/>
        <item x="3396"/>
        <item x="1317"/>
        <item x="2856"/>
        <item x="106"/>
        <item x="2871"/>
        <item x="3430"/>
        <item x="3315"/>
        <item x="4001"/>
        <item x="2020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1449"/>
        <item x="3496"/>
        <item x="3717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3718"/>
        <item x="1579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3145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2833"/>
        <item x="3601"/>
        <item x="2791"/>
        <item x="2733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2352"/>
        <item x="2210"/>
        <item x="2593"/>
        <item x="3538"/>
        <item x="3913"/>
        <item x="2875"/>
        <item x="3993"/>
        <item x="2048"/>
        <item x="2564"/>
        <item x="1055"/>
        <item x="1924"/>
        <item x="4084"/>
        <item x="316"/>
        <item x="3966"/>
        <item x="1027"/>
        <item x="3880"/>
        <item x="3112"/>
        <item x="1581"/>
        <item x="1800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3656"/>
        <item x="3073"/>
        <item x="3947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62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48"/>
        <item x="3302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098"/>
        <item x="3434"/>
        <item x="4043"/>
        <item x="244"/>
        <item t="default"/>
      </items>
    </pivotField>
    <pivotField compact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128"/>
        <item x="3177"/>
        <item x="141"/>
        <item x="73"/>
        <item x="512"/>
        <item x="1089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3362"/>
        <item x="489"/>
        <item x="3120"/>
        <item x="3286"/>
        <item x="1245"/>
        <item x="1862"/>
        <item x="1066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3072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872"/>
        <item x="3187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2349"/>
        <item x="2291"/>
        <item x="1130"/>
        <item x="2181"/>
        <item x="182"/>
        <item x="3978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406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824"/>
        <item x="965"/>
        <item x="3386"/>
        <item x="1031"/>
        <item x="1117"/>
        <item x="1361"/>
        <item x="1086"/>
        <item x="1463"/>
        <item x="1141"/>
        <item x="1440"/>
        <item x="3994"/>
        <item x="2455"/>
        <item x="2303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364"/>
        <item x="3239"/>
        <item x="2678"/>
        <item x="1892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2450"/>
        <item x="878"/>
        <item x="2012"/>
        <item x="1157"/>
        <item x="3725"/>
        <item x="1960"/>
        <item x="1875"/>
        <item x="1871"/>
        <item x="1675"/>
        <item x="157"/>
        <item x="1176"/>
        <item x="1619"/>
        <item x="3400"/>
        <item x="453"/>
        <item x="987"/>
        <item x="2622"/>
        <item x="3976"/>
        <item x="2526"/>
        <item x="1575"/>
        <item x="3075"/>
        <item x="1019"/>
        <item x="1656"/>
        <item x="932"/>
        <item x="901"/>
        <item x="3957"/>
        <item x="3183"/>
        <item x="3290"/>
        <item x="3159"/>
        <item x="426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1503"/>
        <item x="2561"/>
        <item x="866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1632"/>
        <item x="1710"/>
        <item x="3443"/>
        <item x="2611"/>
        <item x="4103"/>
        <item x="3228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3127"/>
        <item x="681"/>
        <item x="1369"/>
        <item x="722"/>
        <item x="251"/>
        <item x="405"/>
        <item x="973"/>
        <item x="1606"/>
        <item x="905"/>
        <item x="680"/>
        <item x="760"/>
        <item x="483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4088"/>
        <item x="2955"/>
        <item x="2922"/>
        <item x="3568"/>
        <item x="4070"/>
        <item x="3876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3693"/>
        <item x="715"/>
        <item x="1402"/>
        <item x="1534"/>
        <item x="784"/>
        <item x="3224"/>
        <item x="474"/>
        <item x="2173"/>
        <item x="947"/>
        <item x="1091"/>
        <item x="390"/>
        <item x="734"/>
        <item x="2374"/>
        <item x="3586"/>
        <item x="2182"/>
        <item x="536"/>
        <item x="1423"/>
        <item x="3764"/>
        <item x="1565"/>
        <item x="3773"/>
        <item x="1958"/>
        <item x="978"/>
        <item x="1771"/>
        <item x="1977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1316"/>
        <item x="1677"/>
        <item x="2243"/>
        <item x="2940"/>
        <item x="3044"/>
        <item x="2565"/>
        <item x="3645"/>
        <item x="3671"/>
        <item x="2146"/>
        <item x="2251"/>
        <item x="1313"/>
        <item x="651"/>
        <item x="290"/>
        <item x="2842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t="default"/>
      </items>
    </pivotField>
    <pivotField compact="0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numFmtId="177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compact="0" showAll="0"/>
    <pivotField compact="0" showAll="0"/>
    <pivotField compact="0" showAll="0"/>
    <pivotField compact="0"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/>
  </pageFields>
  <dataFields count="1">
    <dataField name="Count of outcomes" fld="5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multipleFieldFilters="0">
  <location ref="A4:E7" firstHeaderRow="1" firstDataRow="2" firstDataCol="1" rowPageCount="2" colPageCount="1"/>
  <pivotFields count="18">
    <pivotField compact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978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2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771"/>
        <item x="1528"/>
        <item x="604"/>
        <item x="761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3203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3650"/>
        <item x="2432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962"/>
        <item x="96"/>
        <item x="966"/>
        <item x="1213"/>
        <item x="3386"/>
        <item x="2218"/>
        <item x="1087"/>
        <item x="1465"/>
        <item x="3642"/>
        <item x="3659"/>
        <item x="1698"/>
        <item x="514"/>
        <item x="103"/>
        <item x="2317"/>
        <item x="2366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507"/>
        <item x="1550"/>
        <item x="828"/>
        <item x="2767"/>
        <item x="2430"/>
        <item x="2153"/>
        <item x="1207"/>
        <item x="2939"/>
        <item x="3708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2009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2205"/>
        <item x="831"/>
        <item x="3058"/>
        <item x="3015"/>
        <item x="1172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1243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1002"/>
        <item x="2413"/>
        <item x="1982"/>
        <item x="4088"/>
        <item x="827"/>
        <item x="452"/>
        <item x="326"/>
        <item x="3447"/>
        <item x="1984"/>
        <item x="811"/>
        <item x="1750"/>
        <item x="1640"/>
        <item x="1922"/>
        <item x="2049"/>
        <item x="74"/>
        <item x="2510"/>
        <item x="1091"/>
        <item x="3217"/>
        <item x="1682"/>
        <item x="3396"/>
        <item x="1317"/>
        <item x="2856"/>
        <item x="106"/>
        <item x="2871"/>
        <item x="3430"/>
        <item x="3315"/>
        <item x="4001"/>
        <item x="2020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1449"/>
        <item x="3496"/>
        <item x="3717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3718"/>
        <item x="1579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3145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2833"/>
        <item x="3601"/>
        <item x="2791"/>
        <item x="2733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2352"/>
        <item x="2210"/>
        <item x="2593"/>
        <item x="3538"/>
        <item x="3913"/>
        <item x="2875"/>
        <item x="3993"/>
        <item x="2048"/>
        <item x="2564"/>
        <item x="1055"/>
        <item x="1924"/>
        <item x="4084"/>
        <item x="316"/>
        <item x="3966"/>
        <item x="1027"/>
        <item x="3880"/>
        <item x="3112"/>
        <item x="1581"/>
        <item x="1800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3656"/>
        <item x="3073"/>
        <item x="3947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62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48"/>
        <item x="3302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098"/>
        <item x="3434"/>
        <item x="4043"/>
        <item x="244"/>
        <item t="default"/>
      </items>
    </pivotField>
    <pivotField compact="0"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128"/>
        <item x="3177"/>
        <item x="141"/>
        <item x="73"/>
        <item x="512"/>
        <item x="1089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3362"/>
        <item x="489"/>
        <item x="3120"/>
        <item x="3286"/>
        <item x="1245"/>
        <item x="1862"/>
        <item x="1066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3072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872"/>
        <item x="3187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2349"/>
        <item x="2291"/>
        <item x="1130"/>
        <item x="2181"/>
        <item x="182"/>
        <item x="3978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406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824"/>
        <item x="965"/>
        <item x="3386"/>
        <item x="1031"/>
        <item x="1117"/>
        <item x="1361"/>
        <item x="1086"/>
        <item x="1463"/>
        <item x="1141"/>
        <item x="1440"/>
        <item x="3994"/>
        <item x="2455"/>
        <item x="2303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364"/>
        <item x="3239"/>
        <item x="2678"/>
        <item x="1892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2450"/>
        <item x="878"/>
        <item x="2012"/>
        <item x="1157"/>
        <item x="3725"/>
        <item x="1960"/>
        <item x="1875"/>
        <item x="1871"/>
        <item x="1675"/>
        <item x="157"/>
        <item x="1176"/>
        <item x="1619"/>
        <item x="3400"/>
        <item x="453"/>
        <item x="987"/>
        <item x="2622"/>
        <item x="3976"/>
        <item x="2526"/>
        <item x="1575"/>
        <item x="3075"/>
        <item x="1019"/>
        <item x="1656"/>
        <item x="932"/>
        <item x="901"/>
        <item x="3957"/>
        <item x="3183"/>
        <item x="3290"/>
        <item x="3159"/>
        <item x="426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1503"/>
        <item x="2561"/>
        <item x="866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1632"/>
        <item x="1710"/>
        <item x="3443"/>
        <item x="2611"/>
        <item x="4103"/>
        <item x="3228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3127"/>
        <item x="681"/>
        <item x="1369"/>
        <item x="722"/>
        <item x="251"/>
        <item x="405"/>
        <item x="973"/>
        <item x="1606"/>
        <item x="905"/>
        <item x="680"/>
        <item x="760"/>
        <item x="483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4088"/>
        <item x="2955"/>
        <item x="2922"/>
        <item x="3568"/>
        <item x="4070"/>
        <item x="3876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3693"/>
        <item x="715"/>
        <item x="1402"/>
        <item x="1534"/>
        <item x="784"/>
        <item x="3224"/>
        <item x="474"/>
        <item x="2173"/>
        <item x="947"/>
        <item x="1091"/>
        <item x="390"/>
        <item x="734"/>
        <item x="2374"/>
        <item x="3586"/>
        <item x="2182"/>
        <item x="536"/>
        <item x="1423"/>
        <item x="3764"/>
        <item x="1565"/>
        <item x="3773"/>
        <item x="1958"/>
        <item x="978"/>
        <item x="1771"/>
        <item x="1977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1316"/>
        <item x="1677"/>
        <item x="2243"/>
        <item x="2940"/>
        <item x="3044"/>
        <item x="2565"/>
        <item x="3645"/>
        <item x="3671"/>
        <item x="2146"/>
        <item x="2251"/>
        <item x="1313"/>
        <item x="651"/>
        <item x="290"/>
        <item x="2842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t="default"/>
      </items>
    </pivotField>
    <pivotField compact="0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numFmtId="177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compact="0" showAll="0">
      <items count="5">
        <item x="1"/>
        <item x="2"/>
        <item x="3"/>
        <item x="0"/>
        <item t="default"/>
      </items>
    </pivotField>
    <pivotField axis="axisPage" compact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/>
    <pageField fld="16"/>
  </pageFields>
  <dataFields count="1">
    <dataField name="Count of outcomes" fld="5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3"/>
  <sheetViews>
    <sheetView zoomScale="70" zoomScaleNormal="70" workbookViewId="0">
      <selection activeCell="I31" sqref="I31"/>
    </sheetView>
  </sheetViews>
  <sheetFormatPr defaultColWidth="8.88888888888889" defaultRowHeight="14.4" outlineLevelCol="7"/>
  <cols>
    <col min="1" max="1" width="17.5902777777778" customWidth="1"/>
    <col min="2" max="2" width="17.7083333333333" customWidth="1"/>
    <col min="3" max="3" width="18.1666666666667" customWidth="1"/>
    <col min="4" max="4" width="17.8194444444444" customWidth="1"/>
    <col min="5" max="5" width="17.8263888888889" customWidth="1"/>
    <col min="6" max="6" width="20.1388888888889" customWidth="1"/>
    <col min="7" max="7" width="17.8194444444444" customWidth="1"/>
    <col min="8" max="8" width="19.9027777777778" customWidth="1"/>
  </cols>
  <sheetData>
    <row r="1" spans="1:8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</row>
    <row r="2" spans="1:8">
      <c r="A2" t="s">
        <v>8</v>
      </c>
      <c r="B2">
        <f>COUNTIFS(Kickstarter!$F:$F,"=successful",Kickstarter!$D:$D,"&lt;1000",Kickstarter!R:R,"plays")</f>
        <v>141</v>
      </c>
      <c r="C2">
        <f>COUNTIFS(Kickstarter!$F:$F,"=failed",Kickstarter!$D:$D,"&lt;1000",Kickstarter!R:R,"plays")</f>
        <v>45</v>
      </c>
      <c r="D2">
        <f>COUNTIFS(Kickstarter!$F:$F,"=canceled",Kickstarter!$D:$D,"&lt;1000",Kickstarter!R:R,"plays")</f>
        <v>0</v>
      </c>
      <c r="E2">
        <f>B2+C2+D2</f>
        <v>186</v>
      </c>
      <c r="F2" s="23">
        <f>B2/$E2</f>
        <v>0.758064516129032</v>
      </c>
      <c r="G2" s="23">
        <f>C2/$E2</f>
        <v>0.241935483870968</v>
      </c>
      <c r="H2" s="23">
        <f>D2/$E2</f>
        <v>0</v>
      </c>
    </row>
    <row r="3" spans="1:8">
      <c r="A3" t="s">
        <v>9</v>
      </c>
      <c r="B3">
        <f>COUNTIFS(Kickstarter!$F:$F,"=successful",Kickstarter!$D:$D,"&gt;=1000",Kickstarter!$D:$D,"&lt;5000",Kickstarter!R:R,"plays")</f>
        <v>388</v>
      </c>
      <c r="C3">
        <f>COUNTIFS(Kickstarter!$F:$F,"=failed",Kickstarter!$D:$D,"&gt;=1000",Kickstarter!$D:$D,"&lt;5000",Kickstarter!R:R,"plays")</f>
        <v>146</v>
      </c>
      <c r="D3">
        <f>COUNTIFS(Kickstarter!$F:$F,"=canceled",Kickstarter!$D:$D,"&gt;=1000",Kickstarter!$D:$D,"&lt;5000",Kickstarter!R:R,"plays")</f>
        <v>0</v>
      </c>
      <c r="E3">
        <f t="shared" ref="E3:E13" si="0">B3+C3+D3</f>
        <v>534</v>
      </c>
      <c r="F3" s="23">
        <f t="shared" ref="F3:F13" si="1">B3/$E3</f>
        <v>0.726591760299625</v>
      </c>
      <c r="G3" s="23">
        <f t="shared" ref="G3:G13" si="2">C3/$E3</f>
        <v>0.273408239700375</v>
      </c>
      <c r="H3" s="23">
        <f t="shared" ref="H3:H13" si="3">D3/$E3</f>
        <v>0</v>
      </c>
    </row>
    <row r="4" spans="1:8">
      <c r="A4" t="s">
        <v>10</v>
      </c>
      <c r="B4">
        <f>COUNTIFS(Kickstarter!$F:$F,"=successful",Kickstarter!$D:$D,"&gt;=5000",Kickstarter!$D:$D,"&lt;10000",Kickstarter!R:R,"plays")</f>
        <v>93</v>
      </c>
      <c r="C4">
        <f>COUNTIFS(Kickstarter!$F:$F,"=failed",Kickstarter!$D:$D,"&gt;=5000",Kickstarter!$D:$D,"&lt;10000",Kickstarter!R:R,"plays")</f>
        <v>76</v>
      </c>
      <c r="D4">
        <f>COUNTIFS(Kickstarter!$F:$F,"=canceled",Kickstarter!$D:$D,"&gt;=5000",Kickstarter!$D:$D,"&lt;10000",Kickstarter!R:R,"plays")</f>
        <v>0</v>
      </c>
      <c r="E4">
        <f t="shared" si="0"/>
        <v>169</v>
      </c>
      <c r="F4" s="23">
        <f t="shared" si="1"/>
        <v>0.550295857988166</v>
      </c>
      <c r="G4" s="23">
        <f t="shared" si="2"/>
        <v>0.449704142011834</v>
      </c>
      <c r="H4" s="23">
        <f t="shared" si="3"/>
        <v>0</v>
      </c>
    </row>
    <row r="5" spans="1:8">
      <c r="A5" t="s">
        <v>11</v>
      </c>
      <c r="B5">
        <f>COUNTIFS(Kickstarter!$F:$F,"=successful",Kickstarter!$D:$D,"&gt;=10000",Kickstarter!$D:$D,"&lt;15000",Kickstarter!R:R,"plays")</f>
        <v>39</v>
      </c>
      <c r="C5">
        <f>COUNTIFS(Kickstarter!$F:$F,"=failed",Kickstarter!$D:$D,"&gt;=10000",Kickstarter!$D:$D,"&lt;15000",Kickstarter!R:R,"plays")</f>
        <v>33</v>
      </c>
      <c r="D5">
        <f>COUNTIFS(Kickstarter!$F:$F,"=canceled",Kickstarter!$D:$D,"&gt;=10000",Kickstarter!$D:$D,"&lt;15000",Kickstarter!S:S,"plays")</f>
        <v>0</v>
      </c>
      <c r="E5">
        <f t="shared" si="0"/>
        <v>72</v>
      </c>
      <c r="F5" s="23">
        <f t="shared" si="1"/>
        <v>0.541666666666667</v>
      </c>
      <c r="G5" s="23">
        <f t="shared" si="2"/>
        <v>0.458333333333333</v>
      </c>
      <c r="H5" s="23">
        <f t="shared" si="3"/>
        <v>0</v>
      </c>
    </row>
    <row r="6" spans="1:8">
      <c r="A6" t="s">
        <v>12</v>
      </c>
      <c r="B6">
        <f>COUNTIFS(Kickstarter!$F:$F,"=successful",Kickstarter!$D:$D,"&gt;=15000",Kickstarter!$D:$D,"&lt;20000",Kickstarter!R:R,"plays")</f>
        <v>12</v>
      </c>
      <c r="C6">
        <f>COUNTIFS(Kickstarter!$F:$F,"=failed",Kickstarter!$D:$D,"&gt;=15000",Kickstarter!$D:$D,"&lt;20000",Kickstarter!R:R,"plays")</f>
        <v>12</v>
      </c>
      <c r="D6">
        <f>COUNTIFS(Kickstarter!$F:$F,"=canceled",Kickstarter!$D:$D,"&gt;=15000",Kickstarter!$D:$D,"&lt;20000",Kickstarter!R:R,"plays")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>
      <c r="A7" t="s">
        <v>13</v>
      </c>
      <c r="B7">
        <f>COUNTIFS(Kickstarter!$F:$F,"=successful",Kickstarter!$D:$D,"&gt;=20000",Kickstarter!$D:$D,"&lt;25000",Kickstarter!R:R,"plays")</f>
        <v>9</v>
      </c>
      <c r="C7">
        <f>COUNTIFS(Kickstarter!$F:$F,"=failed",Kickstarter!$D:$D,"&gt;=20000",Kickstarter!$D:$D,"&lt;25000",Kickstarter!R:R,"plays")</f>
        <v>11</v>
      </c>
      <c r="D7">
        <f>COUNTIFS(Kickstarter!$F:$F,"=canceled",Kickstarter!$D:$D,"&gt;=20000",Kickstarter!$D:$D,"&lt;25000",Kickstarter!R:R,"plays")</f>
        <v>0</v>
      </c>
      <c r="E7">
        <f t="shared" si="0"/>
        <v>20</v>
      </c>
      <c r="F7" s="23">
        <f t="shared" si="1"/>
        <v>0.45</v>
      </c>
      <c r="G7" s="23">
        <f t="shared" si="2"/>
        <v>0.55</v>
      </c>
      <c r="H7" s="23">
        <f t="shared" si="3"/>
        <v>0</v>
      </c>
    </row>
    <row r="8" spans="1:8">
      <c r="A8" t="s">
        <v>14</v>
      </c>
      <c r="B8">
        <f>COUNTIFS(Kickstarter!$F:$F,"=successful",Kickstarter!$D:$D,"&gt;=25000",Kickstarter!$D:$D,"&lt;30000",Kickstarter!R:R,"plays")</f>
        <v>1</v>
      </c>
      <c r="C8">
        <f>COUNTIFS(Kickstarter!$F:$F,"=failed",Kickstarter!$D:$D,"&gt;=25000",Kickstarter!$D:$D,"&lt;30000",Kickstarter!R:R,"plays")</f>
        <v>4</v>
      </c>
      <c r="D8">
        <f>COUNTIFS(Kickstarter!$F:$F,"=canceled",Kickstarter!$D:$D,"&gt;=25000",Kickstarter!$D:$D,"&lt;30000",Kickstarter!R:R,"plays")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>
      <c r="A9" t="s">
        <v>15</v>
      </c>
      <c r="B9">
        <f>COUNTIFS(Kickstarter!$F:$F,"=successful",Kickstarter!$D:$D,"&gt;=30000",Kickstarter!$D:$D,"&lt;35000",Kickstarter!R:R,"plays")</f>
        <v>3</v>
      </c>
      <c r="C9">
        <f>COUNTIFS(Kickstarter!$F:$F,"=failed",Kickstarter!$D:$D,"&gt;=30000",Kickstarter!$D:$D,"&lt;35000",Kickstarter!R:R,"plays")</f>
        <v>8</v>
      </c>
      <c r="D9">
        <f>COUNTIFS(Kickstarter!$F:$F,"=canceled",Kickstarter!$D:$D,"&gt;=30000",Kickstarter!$D:$D,"&lt;35000",Kickstarter!R:R,"plays")</f>
        <v>0</v>
      </c>
      <c r="E9">
        <f t="shared" si="0"/>
        <v>11</v>
      </c>
      <c r="F9" s="23">
        <f t="shared" si="1"/>
        <v>0.272727272727273</v>
      </c>
      <c r="G9" s="23">
        <f t="shared" si="2"/>
        <v>0.727272727272727</v>
      </c>
      <c r="H9" s="23">
        <f t="shared" si="3"/>
        <v>0</v>
      </c>
    </row>
    <row r="10" spans="1:8">
      <c r="A10" t="s">
        <v>16</v>
      </c>
      <c r="B10">
        <f>COUNTIFS(Kickstarter!$F:$F,"=successful",Kickstarter!$D:$D,"&gt;=35000",Kickstarter!$D:$D,"&lt;40000",Kickstarter!R:R,"plays")</f>
        <v>4</v>
      </c>
      <c r="C10">
        <f>COUNTIFS(Kickstarter!$F:$F,"=failed",Kickstarter!$D:$D,"&gt;=35000",Kickstarter!$D:$D,"&lt;40000",Kickstarter!R:R,"plays")</f>
        <v>2</v>
      </c>
      <c r="D10">
        <f>COUNTIFS(Kickstarter!$F:$F,"=canceled",Kickstarter!$D:$D,"&gt;=35000",Kickstarter!$D:$D,"&lt;40000",Kickstarter!R:R,"plays")</f>
        <v>0</v>
      </c>
      <c r="E10">
        <f t="shared" si="0"/>
        <v>6</v>
      </c>
      <c r="F10" s="23">
        <f t="shared" si="1"/>
        <v>0.666666666666667</v>
      </c>
      <c r="G10" s="23">
        <f t="shared" si="2"/>
        <v>0.333333333333333</v>
      </c>
      <c r="H10" s="23">
        <f t="shared" si="3"/>
        <v>0</v>
      </c>
    </row>
    <row r="11" spans="1:8">
      <c r="A11" t="s">
        <v>17</v>
      </c>
      <c r="B11">
        <f>COUNTIFS(Kickstarter!$F:$F,"=successful",Kickstarter!$D:$D,"&gt;=40000",Kickstarter!$D:$D,"&lt;45000",Kickstarter!R:R,"plays")</f>
        <v>2</v>
      </c>
      <c r="C11">
        <f>COUNTIFS(Kickstarter!$F:$F,"=failed",Kickstarter!$D:$D,"&gt;=40000",Kickstarter!$D:$D,"&lt;45000",Kickstarter!R:R,"plays")</f>
        <v>1</v>
      </c>
      <c r="D11">
        <f>COUNTIFS(Kickstarter!$F:$F,"=canceled",Kickstarter!$D:$D,"&gt;=40000",Kickstarter!$D:$D,"&lt;45000",Kickstarter!R:R,"plays")</f>
        <v>0</v>
      </c>
      <c r="E11">
        <f t="shared" si="0"/>
        <v>3</v>
      </c>
      <c r="F11" s="23">
        <f t="shared" si="1"/>
        <v>0.666666666666667</v>
      </c>
      <c r="G11" s="23">
        <f t="shared" si="2"/>
        <v>0.333333333333333</v>
      </c>
      <c r="H11" s="23">
        <f t="shared" si="3"/>
        <v>0</v>
      </c>
    </row>
    <row r="12" spans="1:8">
      <c r="A12" t="s">
        <v>18</v>
      </c>
      <c r="B12">
        <f>COUNTIFS(Kickstarter!$F:$F,"=successful",Kickstarter!$D:$D,"&gt;=45000",Kickstarter!$D:$D,"&lt;50000",Kickstarter!R:R,"plays")</f>
        <v>0</v>
      </c>
      <c r="C12">
        <f>COUNTIFS(Kickstarter!$F:$F,"=failed",Kickstarter!$D:$D,"&gt;=45000",Kickstarter!$D:$D,"&lt;50000",Kickstarter!R:R,"plays")</f>
        <v>1</v>
      </c>
      <c r="D12">
        <f>COUNTIFS(Kickstarter!$F:$F,"=canceled",Kickstarter!$D:$D,"&gt;=45000",Kickstarter!$D:$D,"&lt;50000",Kickstarter!R:R,"plays")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>
      <c r="A13" t="s">
        <v>19</v>
      </c>
      <c r="B13">
        <f>COUNTIFS(Kickstarter!$F:$F,"=successful",Kickstarter!$D:$D,"&gt;50000",Kickstarter!R:R,"plays")</f>
        <v>2</v>
      </c>
      <c r="C13">
        <f>COUNTIFS(Kickstarter!$F:$F,"=failed",Kickstarter!$D:$D,"&gt;50000",Kickstarter!R:R,"plays")</f>
        <v>10</v>
      </c>
      <c r="D13">
        <f>COUNTIFS(Kickstarter!$F:$F,"=canceled",Kickstarter!$D:$D,"&gt;50000",Kickstarter!R:R,"plays")</f>
        <v>0</v>
      </c>
      <c r="E13">
        <f t="shared" si="0"/>
        <v>12</v>
      </c>
      <c r="F13" s="23">
        <f t="shared" si="1"/>
        <v>0.166666666666667</v>
      </c>
      <c r="G13" s="23">
        <f t="shared" si="2"/>
        <v>0.833333333333333</v>
      </c>
      <c r="H13" s="23">
        <f t="shared" si="3"/>
        <v>0</v>
      </c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F1399"/>
  <sheetViews>
    <sheetView zoomScale="68" zoomScaleNormal="68" workbookViewId="0">
      <selection activeCell="A2" sqref="A2"/>
    </sheetView>
  </sheetViews>
  <sheetFormatPr defaultColWidth="8.88888888888889" defaultRowHeight="14.4" outlineLevelCol="5"/>
  <cols>
    <col min="1" max="1" width="26.6111111111111"/>
    <col min="2" max="5" width="10.9444444444444"/>
    <col min="6" max="6" width="10.6666666666667"/>
  </cols>
  <sheetData>
    <row r="2" spans="1:2">
      <c r="A2" t="s">
        <v>20</v>
      </c>
      <c r="B2" t="s">
        <v>21</v>
      </c>
    </row>
    <row r="4" spans="1:2">
      <c r="A4" t="s">
        <v>22</v>
      </c>
      <c r="B4" t="s">
        <v>23</v>
      </c>
    </row>
    <row r="5" spans="1:6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>
      <c r="A6" s="4">
        <v>40378.8932060185</v>
      </c>
      <c r="E6">
        <v>1</v>
      </c>
      <c r="F6">
        <v>1</v>
      </c>
    </row>
    <row r="7" spans="1:6">
      <c r="A7" s="4">
        <v>40478.2639236111</v>
      </c>
      <c r="E7">
        <v>1</v>
      </c>
      <c r="F7">
        <v>1</v>
      </c>
    </row>
    <row r="8" spans="1:6">
      <c r="A8" s="4">
        <v>40531.8868865741</v>
      </c>
      <c r="E8">
        <v>1</v>
      </c>
      <c r="F8">
        <v>1</v>
      </c>
    </row>
    <row r="9" spans="1:6">
      <c r="A9" s="4">
        <v>40633.1543634259</v>
      </c>
      <c r="E9">
        <v>1</v>
      </c>
      <c r="F9">
        <v>1</v>
      </c>
    </row>
    <row r="10" spans="1:6">
      <c r="A10" s="4">
        <v>40644.1592592593</v>
      </c>
      <c r="E10">
        <v>1</v>
      </c>
      <c r="F10">
        <v>1</v>
      </c>
    </row>
    <row r="11" spans="1:6">
      <c r="A11" s="4">
        <v>40883.9493171296</v>
      </c>
      <c r="E11">
        <v>1</v>
      </c>
      <c r="F11">
        <v>1</v>
      </c>
    </row>
    <row r="12" spans="1:6">
      <c r="A12" s="4">
        <v>40884.0666782407</v>
      </c>
      <c r="E12">
        <v>1</v>
      </c>
      <c r="F12">
        <v>1</v>
      </c>
    </row>
    <row r="13" spans="1:6">
      <c r="A13" s="4">
        <v>40923.7299537037</v>
      </c>
      <c r="E13">
        <v>1</v>
      </c>
      <c r="F13">
        <v>1</v>
      </c>
    </row>
    <row r="14" spans="1:6">
      <c r="A14" s="4">
        <v>40970.8756712963</v>
      </c>
      <c r="E14">
        <v>1</v>
      </c>
      <c r="F14">
        <v>1</v>
      </c>
    </row>
    <row r="15" spans="1:6">
      <c r="A15" s="4">
        <v>41013.9365625</v>
      </c>
      <c r="E15">
        <v>1</v>
      </c>
      <c r="F15">
        <v>1</v>
      </c>
    </row>
    <row r="16" spans="1:6">
      <c r="A16" s="4">
        <v>41026.9530555556</v>
      </c>
      <c r="E16">
        <v>1</v>
      </c>
      <c r="F16">
        <v>1</v>
      </c>
    </row>
    <row r="17" spans="1:6">
      <c r="A17" s="4">
        <v>41158.9939236111</v>
      </c>
      <c r="E17">
        <v>1</v>
      </c>
      <c r="F17">
        <v>1</v>
      </c>
    </row>
    <row r="18" spans="1:6">
      <c r="A18" s="4">
        <v>41226.0173611111</v>
      </c>
      <c r="E18">
        <v>1</v>
      </c>
      <c r="F18">
        <v>1</v>
      </c>
    </row>
    <row r="19" spans="1:6">
      <c r="A19" s="4">
        <v>41233.4991319444</v>
      </c>
      <c r="E19">
        <v>1</v>
      </c>
      <c r="F19">
        <v>1</v>
      </c>
    </row>
    <row r="20" spans="1:6">
      <c r="A20" s="4">
        <v>41239.83625</v>
      </c>
      <c r="E20">
        <v>1</v>
      </c>
      <c r="F20">
        <v>1</v>
      </c>
    </row>
    <row r="21" s="22" customFormat="1" spans="1:6">
      <c r="A21" s="4">
        <v>41368.5602893519</v>
      </c>
      <c r="B21"/>
      <c r="C21"/>
      <c r="D21"/>
      <c r="E21">
        <v>1</v>
      </c>
      <c r="F21">
        <v>1</v>
      </c>
    </row>
    <row r="22" s="22" customFormat="1" spans="1:6">
      <c r="A22" s="4">
        <v>41375.7022106481</v>
      </c>
      <c r="B22"/>
      <c r="C22"/>
      <c r="D22"/>
      <c r="E22">
        <v>1</v>
      </c>
      <c r="F22">
        <v>1</v>
      </c>
    </row>
    <row r="23" s="22" customFormat="1" spans="1:6">
      <c r="A23" s="4">
        <v>41391.7829050926</v>
      </c>
      <c r="B23"/>
      <c r="C23"/>
      <c r="D23"/>
      <c r="E23">
        <v>1</v>
      </c>
      <c r="F23">
        <v>1</v>
      </c>
    </row>
    <row r="24" s="22" customFormat="1" spans="1:6">
      <c r="A24" s="4">
        <v>41432.062037037</v>
      </c>
      <c r="B24"/>
      <c r="C24"/>
      <c r="D24"/>
      <c r="E24">
        <v>1</v>
      </c>
      <c r="F24">
        <v>1</v>
      </c>
    </row>
    <row r="25" s="22" customFormat="1" spans="1:6">
      <c r="A25" s="4">
        <v>41447.8397222222</v>
      </c>
      <c r="B25"/>
      <c r="C25"/>
      <c r="D25"/>
      <c r="E25">
        <v>1</v>
      </c>
      <c r="F25">
        <v>1</v>
      </c>
    </row>
    <row r="26" s="22" customFormat="1" spans="1:6">
      <c r="A26" s="4">
        <v>41466.7852314815</v>
      </c>
      <c r="B26"/>
      <c r="C26"/>
      <c r="D26"/>
      <c r="E26">
        <v>1</v>
      </c>
      <c r="F26">
        <v>1</v>
      </c>
    </row>
    <row r="27" s="22" customFormat="1" spans="1:6">
      <c r="A27" s="4">
        <v>41477.9309143519</v>
      </c>
      <c r="B27"/>
      <c r="C27"/>
      <c r="D27"/>
      <c r="E27">
        <v>1</v>
      </c>
      <c r="F27">
        <v>1</v>
      </c>
    </row>
    <row r="28" s="22" customFormat="1" spans="1:6">
      <c r="A28" s="4">
        <v>41491.7947800926</v>
      </c>
      <c r="B28"/>
      <c r="C28"/>
      <c r="D28"/>
      <c r="E28">
        <v>1</v>
      </c>
      <c r="F28">
        <v>1</v>
      </c>
    </row>
    <row r="29" s="22" customFormat="1" spans="1:6">
      <c r="A29" s="4">
        <v>41550.8676736111</v>
      </c>
      <c r="B29"/>
      <c r="C29"/>
      <c r="D29"/>
      <c r="E29">
        <v>1</v>
      </c>
      <c r="F29">
        <v>1</v>
      </c>
    </row>
    <row r="30" s="22" customFormat="1" spans="1:6">
      <c r="A30" s="4">
        <v>41591.737974537</v>
      </c>
      <c r="B30"/>
      <c r="C30"/>
      <c r="D30"/>
      <c r="E30">
        <v>1</v>
      </c>
      <c r="F30">
        <v>1</v>
      </c>
    </row>
    <row r="31" s="22" customFormat="1" spans="1:6">
      <c r="A31" s="4">
        <v>41610.7944212963</v>
      </c>
      <c r="B31"/>
      <c r="C31"/>
      <c r="D31"/>
      <c r="E31">
        <v>1</v>
      </c>
      <c r="F31">
        <v>1</v>
      </c>
    </row>
    <row r="32" spans="1:6">
      <c r="A32" s="4">
        <v>41730.2767476852</v>
      </c>
      <c r="E32">
        <v>1</v>
      </c>
      <c r="F32">
        <v>1</v>
      </c>
    </row>
    <row r="33" spans="1:6">
      <c r="A33" s="4">
        <v>41739.5253009259</v>
      </c>
      <c r="E33">
        <v>1</v>
      </c>
      <c r="F33">
        <v>1</v>
      </c>
    </row>
    <row r="34" spans="1:6">
      <c r="A34" s="4">
        <v>41740.4936574074</v>
      </c>
      <c r="C34">
        <v>1</v>
      </c>
      <c r="F34">
        <v>1</v>
      </c>
    </row>
    <row r="35" spans="1:6">
      <c r="A35" s="4">
        <v>41745.8913194444</v>
      </c>
      <c r="C35">
        <v>1</v>
      </c>
      <c r="F35">
        <v>1</v>
      </c>
    </row>
    <row r="36" spans="1:6">
      <c r="A36" s="4">
        <v>41746.1894097222</v>
      </c>
      <c r="C36">
        <v>1</v>
      </c>
      <c r="F36">
        <v>1</v>
      </c>
    </row>
    <row r="37" spans="1:6">
      <c r="A37" s="4">
        <v>41747.4715046296</v>
      </c>
      <c r="E37">
        <v>1</v>
      </c>
      <c r="F37">
        <v>1</v>
      </c>
    </row>
    <row r="38" spans="1:6">
      <c r="A38" s="4">
        <v>41747.8698611111</v>
      </c>
      <c r="C38">
        <v>1</v>
      </c>
      <c r="F38">
        <v>1</v>
      </c>
    </row>
    <row r="39" spans="1:6">
      <c r="A39" s="4">
        <v>41752.8345717593</v>
      </c>
      <c r="E39">
        <v>1</v>
      </c>
      <c r="F39">
        <v>1</v>
      </c>
    </row>
    <row r="40" spans="1:6">
      <c r="A40" s="4">
        <v>41753.5158564815</v>
      </c>
      <c r="E40">
        <v>1</v>
      </c>
      <c r="F40">
        <v>1</v>
      </c>
    </row>
    <row r="41" spans="1:6">
      <c r="A41" s="4">
        <v>41753.593275463</v>
      </c>
      <c r="E41">
        <v>1</v>
      </c>
      <c r="F41">
        <v>1</v>
      </c>
    </row>
    <row r="42" spans="1:6">
      <c r="A42" s="4">
        <v>41753.635775463</v>
      </c>
      <c r="E42">
        <v>1</v>
      </c>
      <c r="F42">
        <v>1</v>
      </c>
    </row>
    <row r="43" spans="1:6">
      <c r="A43" s="4">
        <v>41754.5643287037</v>
      </c>
      <c r="E43">
        <v>1</v>
      </c>
      <c r="F43">
        <v>1</v>
      </c>
    </row>
    <row r="44" spans="1:6">
      <c r="A44" s="4">
        <v>41755.476724537</v>
      </c>
      <c r="C44">
        <v>1</v>
      </c>
      <c r="F44">
        <v>1</v>
      </c>
    </row>
    <row r="45" spans="1:6">
      <c r="A45" s="4">
        <v>41758.8335648148</v>
      </c>
      <c r="E45">
        <v>1</v>
      </c>
      <c r="F45">
        <v>1</v>
      </c>
    </row>
    <row r="46" spans="1:6">
      <c r="A46" s="4">
        <v>41758.8396759259</v>
      </c>
      <c r="E46">
        <v>1</v>
      </c>
      <c r="F46">
        <v>1</v>
      </c>
    </row>
    <row r="47" spans="1:6">
      <c r="A47" s="4">
        <v>41759.1396296296</v>
      </c>
      <c r="E47">
        <v>1</v>
      </c>
      <c r="F47">
        <v>1</v>
      </c>
    </row>
    <row r="48" spans="1:6">
      <c r="A48" s="4">
        <v>41760.9090393518</v>
      </c>
      <c r="C48">
        <v>1</v>
      </c>
      <c r="F48">
        <v>1</v>
      </c>
    </row>
    <row r="49" spans="1:6">
      <c r="A49" s="4">
        <v>41760.9357060185</v>
      </c>
      <c r="E49">
        <v>1</v>
      </c>
      <c r="F49">
        <v>1</v>
      </c>
    </row>
    <row r="50" spans="1:6">
      <c r="A50" s="4">
        <v>41761.5094097222</v>
      </c>
      <c r="E50">
        <v>1</v>
      </c>
      <c r="F50">
        <v>1</v>
      </c>
    </row>
    <row r="51" spans="1:6">
      <c r="A51" s="4">
        <v>41761.810150463</v>
      </c>
      <c r="C51">
        <v>1</v>
      </c>
      <c r="F51">
        <v>1</v>
      </c>
    </row>
    <row r="52" spans="1:6">
      <c r="A52" s="4">
        <v>41764.4466319444</v>
      </c>
      <c r="E52">
        <v>1</v>
      </c>
      <c r="F52">
        <v>1</v>
      </c>
    </row>
    <row r="53" spans="1:6">
      <c r="A53" s="4">
        <v>41765.6107986111</v>
      </c>
      <c r="E53">
        <v>1</v>
      </c>
      <c r="F53">
        <v>1</v>
      </c>
    </row>
    <row r="54" spans="1:6">
      <c r="A54" s="4">
        <v>41765.9246527778</v>
      </c>
      <c r="C54">
        <v>1</v>
      </c>
      <c r="F54">
        <v>1</v>
      </c>
    </row>
    <row r="55" spans="1:6">
      <c r="A55" s="4">
        <v>41765.9386574074</v>
      </c>
      <c r="C55">
        <v>1</v>
      </c>
      <c r="F55">
        <v>1</v>
      </c>
    </row>
    <row r="56" spans="1:6">
      <c r="A56" s="4">
        <v>41766.0725</v>
      </c>
      <c r="C56">
        <v>1</v>
      </c>
      <c r="F56">
        <v>1</v>
      </c>
    </row>
    <row r="57" spans="1:6">
      <c r="A57" s="4">
        <v>41766.6172916667</v>
      </c>
      <c r="C57">
        <v>1</v>
      </c>
      <c r="F57">
        <v>1</v>
      </c>
    </row>
    <row r="58" spans="1:6">
      <c r="A58" s="4">
        <v>41766.692037037</v>
      </c>
      <c r="C58">
        <v>1</v>
      </c>
      <c r="F58">
        <v>1</v>
      </c>
    </row>
    <row r="59" spans="1:6">
      <c r="A59" s="4">
        <v>41766.8057291667</v>
      </c>
      <c r="E59">
        <v>1</v>
      </c>
      <c r="F59">
        <v>1</v>
      </c>
    </row>
    <row r="60" spans="1:6">
      <c r="A60" s="4">
        <v>41771.8147916667</v>
      </c>
      <c r="E60">
        <v>1</v>
      </c>
      <c r="F60">
        <v>1</v>
      </c>
    </row>
    <row r="61" spans="1:6">
      <c r="A61" s="4">
        <v>41772.1059375</v>
      </c>
      <c r="E61">
        <v>1</v>
      </c>
      <c r="F61">
        <v>1</v>
      </c>
    </row>
    <row r="62" spans="1:6">
      <c r="A62" s="4">
        <v>41772.6853935185</v>
      </c>
      <c r="E62">
        <v>1</v>
      </c>
      <c r="F62">
        <v>1</v>
      </c>
    </row>
    <row r="63" spans="1:6">
      <c r="A63" s="4">
        <v>41772.7278935185</v>
      </c>
      <c r="E63">
        <v>1</v>
      </c>
      <c r="F63">
        <v>1</v>
      </c>
    </row>
    <row r="64" spans="1:6">
      <c r="A64" s="4">
        <v>41774.6512037037</v>
      </c>
      <c r="C64">
        <v>1</v>
      </c>
      <c r="F64">
        <v>1</v>
      </c>
    </row>
    <row r="65" spans="1:6">
      <c r="A65" s="4">
        <v>41775.6361574074</v>
      </c>
      <c r="E65">
        <v>1</v>
      </c>
      <c r="F65">
        <v>1</v>
      </c>
    </row>
    <row r="66" spans="1:6">
      <c r="A66" s="4">
        <v>41775.7537615741</v>
      </c>
      <c r="E66">
        <v>1</v>
      </c>
      <c r="F66">
        <v>1</v>
      </c>
    </row>
    <row r="67" spans="1:6">
      <c r="A67" s="4">
        <v>41775.8585648148</v>
      </c>
      <c r="E67">
        <v>1</v>
      </c>
      <c r="F67">
        <v>1</v>
      </c>
    </row>
    <row r="68" spans="1:6">
      <c r="A68" s="4">
        <v>41776.0631365741</v>
      </c>
      <c r="E68">
        <v>1</v>
      </c>
      <c r="F68">
        <v>1</v>
      </c>
    </row>
    <row r="69" spans="1:6">
      <c r="A69" s="4">
        <v>41778.1936226852</v>
      </c>
      <c r="E69">
        <v>1</v>
      </c>
      <c r="F69">
        <v>1</v>
      </c>
    </row>
    <row r="70" spans="1:6">
      <c r="A70" s="4">
        <v>41778.5480555556</v>
      </c>
      <c r="E70">
        <v>1</v>
      </c>
      <c r="F70">
        <v>1</v>
      </c>
    </row>
    <row r="71" spans="1:6">
      <c r="A71" s="4">
        <v>41778.6372453704</v>
      </c>
      <c r="E71">
        <v>1</v>
      </c>
      <c r="F71">
        <v>1</v>
      </c>
    </row>
    <row r="72" spans="1:6">
      <c r="A72" s="4">
        <v>41779.0459375</v>
      </c>
      <c r="C72">
        <v>1</v>
      </c>
      <c r="F72">
        <v>1</v>
      </c>
    </row>
    <row r="73" spans="1:6">
      <c r="A73" s="4">
        <v>41779.3100347222</v>
      </c>
      <c r="E73">
        <v>1</v>
      </c>
      <c r="F73">
        <v>1</v>
      </c>
    </row>
    <row r="74" spans="1:6">
      <c r="A74" s="4">
        <v>41779.6485069444</v>
      </c>
      <c r="C74">
        <v>1</v>
      </c>
      <c r="F74">
        <v>1</v>
      </c>
    </row>
    <row r="75" spans="1:6">
      <c r="A75" s="4">
        <v>41779.6578703704</v>
      </c>
      <c r="C75">
        <v>1</v>
      </c>
      <c r="F75">
        <v>1</v>
      </c>
    </row>
    <row r="76" spans="1:6">
      <c r="A76" s="4">
        <v>41779.6950925926</v>
      </c>
      <c r="C76">
        <v>1</v>
      </c>
      <c r="F76">
        <v>1</v>
      </c>
    </row>
    <row r="77" spans="1:6">
      <c r="A77" s="4">
        <v>41779.724224537</v>
      </c>
      <c r="E77">
        <v>1</v>
      </c>
      <c r="F77">
        <v>1</v>
      </c>
    </row>
    <row r="78" spans="1:6">
      <c r="A78" s="4">
        <v>41780.4126041667</v>
      </c>
      <c r="E78">
        <v>1</v>
      </c>
      <c r="F78">
        <v>1</v>
      </c>
    </row>
    <row r="79" spans="1:6">
      <c r="A79" s="4">
        <v>41780.5259375</v>
      </c>
      <c r="E79">
        <v>1</v>
      </c>
      <c r="F79">
        <v>1</v>
      </c>
    </row>
    <row r="80" spans="1:6">
      <c r="A80" s="4">
        <v>41780.7128935185</v>
      </c>
      <c r="E80">
        <v>1</v>
      </c>
      <c r="F80">
        <v>1</v>
      </c>
    </row>
    <row r="81" spans="1:6">
      <c r="A81" s="4">
        <v>41780.7452546296</v>
      </c>
      <c r="E81">
        <v>1</v>
      </c>
      <c r="F81">
        <v>1</v>
      </c>
    </row>
    <row r="82" spans="1:6">
      <c r="A82" s="4">
        <v>41780.7857291667</v>
      </c>
      <c r="C82">
        <v>1</v>
      </c>
      <c r="F82">
        <v>1</v>
      </c>
    </row>
    <row r="83" spans="1:6">
      <c r="A83" s="4">
        <v>41781.0451736111</v>
      </c>
      <c r="C83">
        <v>1</v>
      </c>
      <c r="F83">
        <v>1</v>
      </c>
    </row>
    <row r="84" spans="1:6">
      <c r="A84" s="4">
        <v>41781.0962037037</v>
      </c>
      <c r="E84">
        <v>1</v>
      </c>
      <c r="F84">
        <v>1</v>
      </c>
    </row>
    <row r="85" spans="1:6">
      <c r="A85" s="4">
        <v>41781.6667708333</v>
      </c>
      <c r="E85">
        <v>1</v>
      </c>
      <c r="F85">
        <v>1</v>
      </c>
    </row>
    <row r="86" spans="1:6">
      <c r="A86" s="4">
        <v>41781.8550925926</v>
      </c>
      <c r="E86">
        <v>1</v>
      </c>
      <c r="F86">
        <v>1</v>
      </c>
    </row>
    <row r="87" spans="1:6">
      <c r="A87" s="4">
        <v>41784.7896875</v>
      </c>
      <c r="C87">
        <v>1</v>
      </c>
      <c r="F87">
        <v>1</v>
      </c>
    </row>
    <row r="88" spans="1:6">
      <c r="A88" s="4">
        <v>41784.9524884259</v>
      </c>
      <c r="C88">
        <v>1</v>
      </c>
      <c r="F88">
        <v>1</v>
      </c>
    </row>
    <row r="89" spans="1:6">
      <c r="A89" s="4">
        <v>41785.7077083333</v>
      </c>
      <c r="E89">
        <v>1</v>
      </c>
      <c r="F89">
        <v>1</v>
      </c>
    </row>
    <row r="90" spans="1:6">
      <c r="A90" s="4">
        <v>41785.7272916667</v>
      </c>
      <c r="E90">
        <v>1</v>
      </c>
      <c r="F90">
        <v>1</v>
      </c>
    </row>
    <row r="91" spans="1:6">
      <c r="A91" s="4">
        <v>41786.7613541667</v>
      </c>
      <c r="E91">
        <v>1</v>
      </c>
      <c r="F91">
        <v>1</v>
      </c>
    </row>
    <row r="92" spans="1:6">
      <c r="A92" s="4">
        <v>41786.9597453704</v>
      </c>
      <c r="C92">
        <v>1</v>
      </c>
      <c r="F92">
        <v>1</v>
      </c>
    </row>
    <row r="93" spans="1:6">
      <c r="A93" s="4">
        <v>41787.2182291667</v>
      </c>
      <c r="E93">
        <v>1</v>
      </c>
      <c r="F93">
        <v>1</v>
      </c>
    </row>
    <row r="94" spans="1:6">
      <c r="A94" s="4">
        <v>41787.6815277778</v>
      </c>
      <c r="C94">
        <v>1</v>
      </c>
      <c r="F94">
        <v>1</v>
      </c>
    </row>
    <row r="95" spans="1:6">
      <c r="A95" s="4">
        <v>41788.1671875</v>
      </c>
      <c r="E95">
        <v>1</v>
      </c>
      <c r="F95">
        <v>1</v>
      </c>
    </row>
    <row r="96" spans="1:6">
      <c r="A96" s="4">
        <v>41788.5870833333</v>
      </c>
      <c r="E96">
        <v>1</v>
      </c>
      <c r="F96">
        <v>1</v>
      </c>
    </row>
    <row r="97" spans="1:6">
      <c r="A97" s="4">
        <v>41788.5899768519</v>
      </c>
      <c r="E97">
        <v>1</v>
      </c>
      <c r="F97">
        <v>1</v>
      </c>
    </row>
    <row r="98" spans="1:6">
      <c r="A98" s="4">
        <v>41789.0803703704</v>
      </c>
      <c r="E98">
        <v>1</v>
      </c>
      <c r="F98">
        <v>1</v>
      </c>
    </row>
    <row r="99" spans="1:6">
      <c r="A99" s="4">
        <v>41789.7269791667</v>
      </c>
      <c r="E99">
        <v>1</v>
      </c>
      <c r="F99">
        <v>1</v>
      </c>
    </row>
    <row r="100" spans="1:6">
      <c r="A100" s="4">
        <v>41789.893599537</v>
      </c>
      <c r="C100">
        <v>1</v>
      </c>
      <c r="F100">
        <v>1</v>
      </c>
    </row>
    <row r="101" spans="1:6">
      <c r="A101" s="4">
        <v>41791.4927777778</v>
      </c>
      <c r="E101">
        <v>1</v>
      </c>
      <c r="F101">
        <v>1</v>
      </c>
    </row>
    <row r="102" spans="1:6">
      <c r="A102" s="4">
        <v>41791.9934143519</v>
      </c>
      <c r="E102">
        <v>1</v>
      </c>
      <c r="F102">
        <v>1</v>
      </c>
    </row>
    <row r="103" spans="1:6">
      <c r="A103" s="4">
        <v>41792.5429861111</v>
      </c>
      <c r="E103">
        <v>1</v>
      </c>
      <c r="F103">
        <v>1</v>
      </c>
    </row>
    <row r="104" spans="1:6">
      <c r="A104" s="4">
        <v>41792.6452777778</v>
      </c>
      <c r="E104">
        <v>1</v>
      </c>
      <c r="F104">
        <v>1</v>
      </c>
    </row>
    <row r="105" spans="1:6">
      <c r="A105" s="4">
        <v>41793.1721990741</v>
      </c>
      <c r="B105">
        <v>1</v>
      </c>
      <c r="F105">
        <v>1</v>
      </c>
    </row>
    <row r="106" spans="1:6">
      <c r="A106" s="4">
        <v>41793.191875</v>
      </c>
      <c r="C106">
        <v>1</v>
      </c>
      <c r="F106">
        <v>1</v>
      </c>
    </row>
    <row r="107" spans="1:6">
      <c r="A107" s="4">
        <v>41793.6687615741</v>
      </c>
      <c r="E107">
        <v>1</v>
      </c>
      <c r="F107">
        <v>1</v>
      </c>
    </row>
    <row r="108" spans="1:6">
      <c r="A108" s="4">
        <v>41793.7102314815</v>
      </c>
      <c r="C108">
        <v>1</v>
      </c>
      <c r="F108">
        <v>1</v>
      </c>
    </row>
    <row r="109" spans="1:6">
      <c r="A109" s="4">
        <v>41793.8142592593</v>
      </c>
      <c r="C109">
        <v>1</v>
      </c>
      <c r="F109">
        <v>1</v>
      </c>
    </row>
    <row r="110" spans="1:6">
      <c r="A110" s="4">
        <v>41794.8175231482</v>
      </c>
      <c r="E110">
        <v>1</v>
      </c>
      <c r="F110">
        <v>1</v>
      </c>
    </row>
    <row r="111" spans="1:6">
      <c r="A111" s="4">
        <v>41795.5281018519</v>
      </c>
      <c r="E111">
        <v>1</v>
      </c>
      <c r="F111">
        <v>1</v>
      </c>
    </row>
    <row r="112" spans="1:6">
      <c r="A112" s="4">
        <v>41795.5989236111</v>
      </c>
      <c r="C112">
        <v>1</v>
      </c>
      <c r="F112">
        <v>1</v>
      </c>
    </row>
    <row r="113" spans="1:6">
      <c r="A113" s="4">
        <v>41796.4223263889</v>
      </c>
      <c r="E113">
        <v>1</v>
      </c>
      <c r="F113">
        <v>1</v>
      </c>
    </row>
    <row r="114" spans="1:6">
      <c r="A114" s="4">
        <v>41796.7715972222</v>
      </c>
      <c r="E114">
        <v>1</v>
      </c>
      <c r="F114">
        <v>1</v>
      </c>
    </row>
    <row r="115" spans="1:6">
      <c r="A115" s="4">
        <v>41798.9402777778</v>
      </c>
      <c r="E115">
        <v>1</v>
      </c>
      <c r="F115">
        <v>1</v>
      </c>
    </row>
    <row r="116" spans="1:6">
      <c r="A116" s="4">
        <v>41799.2590393519</v>
      </c>
      <c r="C116">
        <v>1</v>
      </c>
      <c r="F116">
        <v>1</v>
      </c>
    </row>
    <row r="117" spans="1:6">
      <c r="A117" s="4">
        <v>41799.6859027778</v>
      </c>
      <c r="E117">
        <v>1</v>
      </c>
      <c r="F117">
        <v>1</v>
      </c>
    </row>
    <row r="118" spans="1:6">
      <c r="A118" s="4">
        <v>41800.3804282407</v>
      </c>
      <c r="E118">
        <v>1</v>
      </c>
      <c r="F118">
        <v>1</v>
      </c>
    </row>
    <row r="119" spans="1:6">
      <c r="A119" s="4">
        <v>41800.5267013889</v>
      </c>
      <c r="E119">
        <v>1</v>
      </c>
      <c r="F119">
        <v>1</v>
      </c>
    </row>
    <row r="120" spans="1:6">
      <c r="A120" s="4">
        <v>41801.7115509259</v>
      </c>
      <c r="C120">
        <v>1</v>
      </c>
      <c r="F120">
        <v>1</v>
      </c>
    </row>
    <row r="121" spans="1:6">
      <c r="A121" s="4">
        <v>41802.5742824074</v>
      </c>
      <c r="E121">
        <v>1</v>
      </c>
      <c r="F121">
        <v>1</v>
      </c>
    </row>
    <row r="122" spans="1:6">
      <c r="A122" s="4">
        <v>41802.6209027778</v>
      </c>
      <c r="E122">
        <v>1</v>
      </c>
      <c r="F122">
        <v>1</v>
      </c>
    </row>
    <row r="123" spans="1:6">
      <c r="A123" s="4">
        <v>41803.4573263889</v>
      </c>
      <c r="E123">
        <v>1</v>
      </c>
      <c r="F123">
        <v>1</v>
      </c>
    </row>
    <row r="124" spans="1:6">
      <c r="A124" s="4">
        <v>41804.9370833333</v>
      </c>
      <c r="C124">
        <v>1</v>
      </c>
      <c r="F124">
        <v>1</v>
      </c>
    </row>
    <row r="125" spans="1:6">
      <c r="A125" s="4">
        <v>41806.3954282407</v>
      </c>
      <c r="E125">
        <v>1</v>
      </c>
      <c r="F125">
        <v>1</v>
      </c>
    </row>
    <row r="126" spans="1:6">
      <c r="A126" s="4">
        <v>41806.6050347222</v>
      </c>
      <c r="E126">
        <v>1</v>
      </c>
      <c r="F126">
        <v>1</v>
      </c>
    </row>
    <row r="127" spans="1:6">
      <c r="A127" s="4">
        <v>41806.6693171296</v>
      </c>
      <c r="E127">
        <v>1</v>
      </c>
      <c r="F127">
        <v>1</v>
      </c>
    </row>
    <row r="128" spans="1:6">
      <c r="A128" s="4">
        <v>41807.6900810185</v>
      </c>
      <c r="E128">
        <v>1</v>
      </c>
      <c r="F128">
        <v>1</v>
      </c>
    </row>
    <row r="129" spans="1:6">
      <c r="A129" s="4">
        <v>41808.1985185185</v>
      </c>
      <c r="E129">
        <v>1</v>
      </c>
      <c r="F129">
        <v>1</v>
      </c>
    </row>
    <row r="130" spans="1:6">
      <c r="A130" s="4">
        <v>41808.6495833333</v>
      </c>
      <c r="E130">
        <v>1</v>
      </c>
      <c r="F130">
        <v>1</v>
      </c>
    </row>
    <row r="131" spans="1:6">
      <c r="A131" s="4">
        <v>41808.6695717593</v>
      </c>
      <c r="E131">
        <v>1</v>
      </c>
      <c r="F131">
        <v>1</v>
      </c>
    </row>
    <row r="132" spans="1:6">
      <c r="A132" s="4">
        <v>41808.8812152778</v>
      </c>
      <c r="E132">
        <v>1</v>
      </c>
      <c r="F132">
        <v>1</v>
      </c>
    </row>
    <row r="133" spans="1:6">
      <c r="A133" s="4">
        <v>41808.9919444444</v>
      </c>
      <c r="E133">
        <v>1</v>
      </c>
      <c r="F133">
        <v>1</v>
      </c>
    </row>
    <row r="134" spans="1:6">
      <c r="A134" s="4">
        <v>41809.1230092593</v>
      </c>
      <c r="E134">
        <v>1</v>
      </c>
      <c r="F134">
        <v>1</v>
      </c>
    </row>
    <row r="135" spans="1:6">
      <c r="A135" s="4">
        <v>41809.3899305556</v>
      </c>
      <c r="C135">
        <v>1</v>
      </c>
      <c r="F135">
        <v>1</v>
      </c>
    </row>
    <row r="136" spans="1:6">
      <c r="A136" s="4">
        <v>41809.8603009259</v>
      </c>
      <c r="E136">
        <v>1</v>
      </c>
      <c r="F136">
        <v>1</v>
      </c>
    </row>
    <row r="137" spans="1:6">
      <c r="A137" s="4">
        <v>41810.1421990741</v>
      </c>
      <c r="E137">
        <v>1</v>
      </c>
      <c r="F137">
        <v>1</v>
      </c>
    </row>
    <row r="138" spans="1:6">
      <c r="A138" s="4">
        <v>41811.5361805556</v>
      </c>
      <c r="C138">
        <v>1</v>
      </c>
      <c r="F138">
        <v>1</v>
      </c>
    </row>
    <row r="139" spans="1:6">
      <c r="A139" s="4">
        <v>41811.555462963</v>
      </c>
      <c r="C139">
        <v>1</v>
      </c>
      <c r="F139">
        <v>1</v>
      </c>
    </row>
    <row r="140" spans="1:6">
      <c r="A140" s="4">
        <v>41812.7744328704</v>
      </c>
      <c r="C140">
        <v>1</v>
      </c>
      <c r="F140">
        <v>1</v>
      </c>
    </row>
    <row r="141" spans="1:6">
      <c r="A141" s="4">
        <v>41813.9387152778</v>
      </c>
      <c r="C141">
        <v>1</v>
      </c>
      <c r="F141">
        <v>1</v>
      </c>
    </row>
    <row r="142" spans="1:6">
      <c r="A142" s="4">
        <v>41814.3678009259</v>
      </c>
      <c r="E142">
        <v>1</v>
      </c>
      <c r="F142">
        <v>1</v>
      </c>
    </row>
    <row r="143" spans="1:6">
      <c r="A143" s="4">
        <v>41815.569212963</v>
      </c>
      <c r="E143">
        <v>1</v>
      </c>
      <c r="F143">
        <v>1</v>
      </c>
    </row>
    <row r="144" spans="1:6">
      <c r="A144" s="4">
        <v>41815.7748263889</v>
      </c>
      <c r="E144">
        <v>1</v>
      </c>
      <c r="F144">
        <v>1</v>
      </c>
    </row>
    <row r="145" spans="1:6">
      <c r="A145" s="4">
        <v>41815.8150462963</v>
      </c>
      <c r="B145">
        <v>1</v>
      </c>
      <c r="F145">
        <v>1</v>
      </c>
    </row>
    <row r="146" spans="1:6">
      <c r="A146" s="4">
        <v>41816.9503703704</v>
      </c>
      <c r="C146">
        <v>1</v>
      </c>
      <c r="F146">
        <v>1</v>
      </c>
    </row>
    <row r="147" spans="1:6">
      <c r="A147" s="4">
        <v>41817.5954282407</v>
      </c>
      <c r="E147">
        <v>1</v>
      </c>
      <c r="F147">
        <v>1</v>
      </c>
    </row>
    <row r="148" spans="1:6">
      <c r="A148" s="4">
        <v>41820.6280902778</v>
      </c>
      <c r="E148">
        <v>1</v>
      </c>
      <c r="F148">
        <v>1</v>
      </c>
    </row>
    <row r="149" spans="1:6">
      <c r="A149" s="4">
        <v>41820.6391898148</v>
      </c>
      <c r="E149">
        <v>1</v>
      </c>
      <c r="F149">
        <v>1</v>
      </c>
    </row>
    <row r="150" spans="1:6">
      <c r="A150" s="4">
        <v>41820.776412037</v>
      </c>
      <c r="E150">
        <v>1</v>
      </c>
      <c r="F150">
        <v>1</v>
      </c>
    </row>
    <row r="151" spans="1:6">
      <c r="A151" s="4">
        <v>41820.8708217593</v>
      </c>
      <c r="C151">
        <v>1</v>
      </c>
      <c r="F151">
        <v>1</v>
      </c>
    </row>
    <row r="152" spans="1:6">
      <c r="A152" s="4">
        <v>41820.9456134259</v>
      </c>
      <c r="E152">
        <v>1</v>
      </c>
      <c r="F152">
        <v>1</v>
      </c>
    </row>
    <row r="153" spans="1:6">
      <c r="A153" s="4">
        <v>41821.2056365741</v>
      </c>
      <c r="E153">
        <v>1</v>
      </c>
      <c r="F153">
        <v>1</v>
      </c>
    </row>
    <row r="154" spans="1:6">
      <c r="A154" s="4">
        <v>41821.698599537</v>
      </c>
      <c r="E154">
        <v>1</v>
      </c>
      <c r="F154">
        <v>1</v>
      </c>
    </row>
    <row r="155" spans="1:6">
      <c r="A155" s="4">
        <v>41822.4179398148</v>
      </c>
      <c r="E155">
        <v>1</v>
      </c>
      <c r="F155">
        <v>1</v>
      </c>
    </row>
    <row r="156" spans="1:6">
      <c r="A156" s="4">
        <v>41822.5750347222</v>
      </c>
      <c r="E156">
        <v>1</v>
      </c>
      <c r="F156">
        <v>1</v>
      </c>
    </row>
    <row r="157" spans="1:6">
      <c r="A157" s="4">
        <v>41822.9048842593</v>
      </c>
      <c r="E157">
        <v>1</v>
      </c>
      <c r="F157">
        <v>1</v>
      </c>
    </row>
    <row r="158" spans="1:6">
      <c r="A158" s="4">
        <v>41825.0552314815</v>
      </c>
      <c r="C158">
        <v>1</v>
      </c>
      <c r="F158">
        <v>1</v>
      </c>
    </row>
    <row r="159" spans="1:6">
      <c r="A159" s="4">
        <v>41826.6195486111</v>
      </c>
      <c r="C159">
        <v>1</v>
      </c>
      <c r="F159">
        <v>1</v>
      </c>
    </row>
    <row r="160" spans="1:6">
      <c r="A160" s="4">
        <v>41826.8712384259</v>
      </c>
      <c r="E160">
        <v>1</v>
      </c>
      <c r="F160">
        <v>1</v>
      </c>
    </row>
    <row r="161" spans="1:6">
      <c r="A161" s="4">
        <v>41827.6050578704</v>
      </c>
      <c r="E161">
        <v>1</v>
      </c>
      <c r="F161">
        <v>1</v>
      </c>
    </row>
    <row r="162" spans="1:6">
      <c r="A162" s="4">
        <v>41827.6741435185</v>
      </c>
      <c r="E162">
        <v>1</v>
      </c>
      <c r="F162">
        <v>1</v>
      </c>
    </row>
    <row r="163" spans="1:6">
      <c r="A163" s="4">
        <v>41827.9099421296</v>
      </c>
      <c r="E163">
        <v>1</v>
      </c>
      <c r="F163">
        <v>1</v>
      </c>
    </row>
    <row r="164" spans="1:6">
      <c r="A164" s="4">
        <v>41828.2294907407</v>
      </c>
      <c r="E164">
        <v>1</v>
      </c>
      <c r="F164">
        <v>1</v>
      </c>
    </row>
    <row r="165" spans="1:6">
      <c r="A165" s="4">
        <v>41828.6463194444</v>
      </c>
      <c r="E165">
        <v>1</v>
      </c>
      <c r="F165">
        <v>1</v>
      </c>
    </row>
    <row r="166" spans="1:6">
      <c r="A166" s="4">
        <v>41828.7369212963</v>
      </c>
      <c r="E166">
        <v>1</v>
      </c>
      <c r="F166">
        <v>1</v>
      </c>
    </row>
    <row r="167" spans="1:6">
      <c r="A167" s="4">
        <v>41828.9229050926</v>
      </c>
      <c r="C167">
        <v>1</v>
      </c>
      <c r="F167">
        <v>1</v>
      </c>
    </row>
    <row r="168" spans="1:6">
      <c r="A168" s="4">
        <v>41829.3254976852</v>
      </c>
      <c r="C168">
        <v>1</v>
      </c>
      <c r="F168">
        <v>1</v>
      </c>
    </row>
    <row r="169" spans="1:6">
      <c r="A169" s="4">
        <v>41829.5997916667</v>
      </c>
      <c r="E169">
        <v>1</v>
      </c>
      <c r="F169">
        <v>1</v>
      </c>
    </row>
    <row r="170" spans="1:6">
      <c r="A170" s="4">
        <v>41829.7342592593</v>
      </c>
      <c r="E170">
        <v>1</v>
      </c>
      <c r="F170">
        <v>1</v>
      </c>
    </row>
    <row r="171" spans="1:6">
      <c r="A171" s="4">
        <v>41829.7371527778</v>
      </c>
      <c r="C171">
        <v>1</v>
      </c>
      <c r="F171">
        <v>1</v>
      </c>
    </row>
    <row r="172" spans="1:6">
      <c r="A172" s="4">
        <v>41829.7870833333</v>
      </c>
      <c r="E172">
        <v>1</v>
      </c>
      <c r="F172">
        <v>1</v>
      </c>
    </row>
    <row r="173" spans="1:6">
      <c r="A173" s="4">
        <v>41829.7882523148</v>
      </c>
      <c r="E173">
        <v>1</v>
      </c>
      <c r="F173">
        <v>1</v>
      </c>
    </row>
    <row r="174" spans="1:6">
      <c r="A174" s="4">
        <v>41829.7957291667</v>
      </c>
      <c r="E174">
        <v>1</v>
      </c>
      <c r="F174">
        <v>1</v>
      </c>
    </row>
    <row r="175" spans="1:6">
      <c r="A175" s="4">
        <v>41829.9357175926</v>
      </c>
      <c r="C175">
        <v>1</v>
      </c>
      <c r="F175">
        <v>1</v>
      </c>
    </row>
    <row r="176" spans="1:6">
      <c r="A176" s="4">
        <v>41829.9773263889</v>
      </c>
      <c r="E176">
        <v>1</v>
      </c>
      <c r="F176">
        <v>1</v>
      </c>
    </row>
    <row r="177" spans="1:6">
      <c r="A177" s="4">
        <v>41830.2341666667</v>
      </c>
      <c r="C177">
        <v>1</v>
      </c>
      <c r="F177">
        <v>1</v>
      </c>
    </row>
    <row r="178" spans="1:6">
      <c r="A178" s="4">
        <v>41830.2674074074</v>
      </c>
      <c r="C178">
        <v>1</v>
      </c>
      <c r="F178">
        <v>1</v>
      </c>
    </row>
    <row r="179" spans="1:6">
      <c r="A179" s="4">
        <v>41830.5456944444</v>
      </c>
      <c r="E179">
        <v>1</v>
      </c>
      <c r="F179">
        <v>1</v>
      </c>
    </row>
    <row r="180" spans="1:6">
      <c r="A180" s="4">
        <v>41830.8583449074</v>
      </c>
      <c r="C180">
        <v>1</v>
      </c>
      <c r="F180">
        <v>1</v>
      </c>
    </row>
    <row r="181" spans="1:6">
      <c r="A181" s="4">
        <v>41831.6750347222</v>
      </c>
      <c r="C181">
        <v>1</v>
      </c>
      <c r="F181">
        <v>1</v>
      </c>
    </row>
    <row r="182" spans="1:6">
      <c r="A182" s="4">
        <v>41831.6979398148</v>
      </c>
      <c r="C182">
        <v>1</v>
      </c>
      <c r="F182">
        <v>1</v>
      </c>
    </row>
    <row r="183" spans="1:6">
      <c r="A183" s="4">
        <v>41831.7227777778</v>
      </c>
      <c r="C183">
        <v>1</v>
      </c>
      <c r="F183">
        <v>1</v>
      </c>
    </row>
    <row r="184" spans="1:6">
      <c r="A184" s="4">
        <v>41831.742962963</v>
      </c>
      <c r="C184">
        <v>1</v>
      </c>
      <c r="F184">
        <v>1</v>
      </c>
    </row>
    <row r="185" spans="1:6">
      <c r="A185" s="4">
        <v>41833.0897569444</v>
      </c>
      <c r="C185">
        <v>1</v>
      </c>
      <c r="F185">
        <v>1</v>
      </c>
    </row>
    <row r="186" spans="1:6">
      <c r="A186" s="4">
        <v>41833.6609953704</v>
      </c>
      <c r="C186">
        <v>1</v>
      </c>
      <c r="F186">
        <v>1</v>
      </c>
    </row>
    <row r="187" spans="1:6">
      <c r="A187" s="4">
        <v>41833.9515162037</v>
      </c>
      <c r="C187">
        <v>1</v>
      </c>
      <c r="F187">
        <v>1</v>
      </c>
    </row>
    <row r="188" spans="1:6">
      <c r="A188" s="4">
        <v>41834.1353703704</v>
      </c>
      <c r="C188">
        <v>1</v>
      </c>
      <c r="F188">
        <v>1</v>
      </c>
    </row>
    <row r="189" spans="1:6">
      <c r="A189" s="4">
        <v>41834.5865740741</v>
      </c>
      <c r="E189">
        <v>1</v>
      </c>
      <c r="F189">
        <v>1</v>
      </c>
    </row>
    <row r="190" spans="1:6">
      <c r="A190" s="4">
        <v>41834.7841203704</v>
      </c>
      <c r="C190">
        <v>1</v>
      </c>
      <c r="F190">
        <v>1</v>
      </c>
    </row>
    <row r="191" spans="1:6">
      <c r="A191" s="4">
        <v>41834.9538657407</v>
      </c>
      <c r="E191">
        <v>1</v>
      </c>
      <c r="F191">
        <v>1</v>
      </c>
    </row>
    <row r="192" spans="1:6">
      <c r="A192" s="4">
        <v>41835.6663541667</v>
      </c>
      <c r="E192">
        <v>1</v>
      </c>
      <c r="F192">
        <v>1</v>
      </c>
    </row>
    <row r="193" spans="1:6">
      <c r="A193" s="4">
        <v>41836.1909375</v>
      </c>
      <c r="C193">
        <v>1</v>
      </c>
      <c r="F193">
        <v>1</v>
      </c>
    </row>
    <row r="194" spans="1:6">
      <c r="A194" s="4">
        <v>41836.4711805556</v>
      </c>
      <c r="E194">
        <v>1</v>
      </c>
      <c r="F194">
        <v>1</v>
      </c>
    </row>
    <row r="195" spans="1:6">
      <c r="A195" s="4">
        <v>41837.3230092593</v>
      </c>
      <c r="E195">
        <v>1</v>
      </c>
      <c r="F195">
        <v>1</v>
      </c>
    </row>
    <row r="196" spans="1:6">
      <c r="A196" s="4">
        <v>41839.1757060185</v>
      </c>
      <c r="E196">
        <v>1</v>
      </c>
      <c r="F196">
        <v>1</v>
      </c>
    </row>
    <row r="197" spans="1:6">
      <c r="A197" s="4">
        <v>41839.7309375</v>
      </c>
      <c r="E197">
        <v>1</v>
      </c>
      <c r="F197">
        <v>1</v>
      </c>
    </row>
    <row r="198" spans="1:6">
      <c r="A198" s="4">
        <v>41841.2648958333</v>
      </c>
      <c r="E198">
        <v>1</v>
      </c>
      <c r="F198">
        <v>1</v>
      </c>
    </row>
    <row r="199" spans="1:6">
      <c r="A199" s="4">
        <v>41841.6515972222</v>
      </c>
      <c r="C199">
        <v>1</v>
      </c>
      <c r="F199">
        <v>1</v>
      </c>
    </row>
    <row r="200" spans="1:6">
      <c r="A200" s="4">
        <v>41841.8204861111</v>
      </c>
      <c r="E200">
        <v>1</v>
      </c>
      <c r="F200">
        <v>1</v>
      </c>
    </row>
    <row r="201" spans="1:6">
      <c r="A201" s="4">
        <v>41841.8500347222</v>
      </c>
      <c r="E201">
        <v>1</v>
      </c>
      <c r="F201">
        <v>1</v>
      </c>
    </row>
    <row r="202" spans="1:6">
      <c r="A202" s="4">
        <v>41842.2012615741</v>
      </c>
      <c r="C202">
        <v>1</v>
      </c>
      <c r="F202">
        <v>1</v>
      </c>
    </row>
    <row r="203" spans="1:6">
      <c r="A203" s="4">
        <v>41842.6075925926</v>
      </c>
      <c r="E203">
        <v>1</v>
      </c>
      <c r="F203">
        <v>1</v>
      </c>
    </row>
    <row r="204" spans="1:6">
      <c r="A204" s="4">
        <v>41842.8286805556</v>
      </c>
      <c r="C204">
        <v>1</v>
      </c>
      <c r="F204">
        <v>1</v>
      </c>
    </row>
    <row r="205" spans="1:6">
      <c r="A205" s="4">
        <v>41843.1557291667</v>
      </c>
      <c r="E205">
        <v>1</v>
      </c>
      <c r="F205">
        <v>1</v>
      </c>
    </row>
    <row r="206" spans="1:6">
      <c r="A206" s="4">
        <v>41843.6325231481</v>
      </c>
      <c r="C206">
        <v>1</v>
      </c>
      <c r="F206">
        <v>1</v>
      </c>
    </row>
    <row r="207" spans="1:6">
      <c r="A207" s="4">
        <v>41843.6646180556</v>
      </c>
      <c r="C207">
        <v>1</v>
      </c>
      <c r="F207">
        <v>1</v>
      </c>
    </row>
    <row r="208" spans="1:6">
      <c r="A208" s="4">
        <v>41843.7750115741</v>
      </c>
      <c r="C208">
        <v>1</v>
      </c>
      <c r="F208">
        <v>1</v>
      </c>
    </row>
    <row r="209" spans="1:6">
      <c r="A209" s="4">
        <v>41844.1251157407</v>
      </c>
      <c r="C209">
        <v>1</v>
      </c>
      <c r="F209">
        <v>1</v>
      </c>
    </row>
    <row r="210" spans="1:6">
      <c r="A210" s="4">
        <v>41845.8091666667</v>
      </c>
      <c r="E210">
        <v>1</v>
      </c>
      <c r="F210">
        <v>1</v>
      </c>
    </row>
    <row r="211" spans="1:6">
      <c r="A211" s="4">
        <v>41846.6673263889</v>
      </c>
      <c r="E211">
        <v>1</v>
      </c>
      <c r="F211">
        <v>1</v>
      </c>
    </row>
    <row r="212" spans="1:6">
      <c r="A212" s="4">
        <v>41848.6798032407</v>
      </c>
      <c r="B212">
        <v>1</v>
      </c>
      <c r="F212">
        <v>1</v>
      </c>
    </row>
    <row r="213" spans="1:6">
      <c r="A213" s="4">
        <v>41848.7729282407</v>
      </c>
      <c r="C213">
        <v>1</v>
      </c>
      <c r="F213">
        <v>1</v>
      </c>
    </row>
    <row r="214" spans="1:6">
      <c r="A214" s="4">
        <v>41848.8400231482</v>
      </c>
      <c r="C214">
        <v>1</v>
      </c>
      <c r="F214">
        <v>1</v>
      </c>
    </row>
    <row r="215" spans="1:6">
      <c r="A215" s="4">
        <v>41848.8661574074</v>
      </c>
      <c r="E215">
        <v>1</v>
      </c>
      <c r="F215">
        <v>1</v>
      </c>
    </row>
    <row r="216" spans="1:6">
      <c r="A216" s="4">
        <v>41849.887037037</v>
      </c>
      <c r="C216">
        <v>1</v>
      </c>
      <c r="F216">
        <v>1</v>
      </c>
    </row>
    <row r="217" spans="1:6">
      <c r="A217" s="4">
        <v>41850.4009375</v>
      </c>
      <c r="E217">
        <v>1</v>
      </c>
      <c r="F217">
        <v>1</v>
      </c>
    </row>
    <row r="218" spans="1:6">
      <c r="A218" s="4">
        <v>41850.8632523148</v>
      </c>
      <c r="C218">
        <v>1</v>
      </c>
      <c r="F218">
        <v>1</v>
      </c>
    </row>
    <row r="219" spans="1:6">
      <c r="A219" s="4">
        <v>41851.200150463</v>
      </c>
      <c r="E219">
        <v>1</v>
      </c>
      <c r="F219">
        <v>1</v>
      </c>
    </row>
    <row r="220" spans="1:6">
      <c r="A220" s="4">
        <v>41851.5415856481</v>
      </c>
      <c r="E220">
        <v>1</v>
      </c>
      <c r="F220">
        <v>1</v>
      </c>
    </row>
    <row r="221" spans="1:6">
      <c r="A221" s="4">
        <v>41851.6363888889</v>
      </c>
      <c r="C221">
        <v>1</v>
      </c>
      <c r="F221">
        <v>1</v>
      </c>
    </row>
    <row r="222" spans="1:6">
      <c r="A222" s="4">
        <v>41851.7009259259</v>
      </c>
      <c r="C222">
        <v>1</v>
      </c>
      <c r="F222">
        <v>1</v>
      </c>
    </row>
    <row r="223" spans="1:6">
      <c r="A223" s="4">
        <v>41851.7713541667</v>
      </c>
      <c r="E223">
        <v>1</v>
      </c>
      <c r="F223">
        <v>1</v>
      </c>
    </row>
    <row r="224" spans="1:6">
      <c r="A224" s="4">
        <v>41852.5272222222</v>
      </c>
      <c r="E224">
        <v>1</v>
      </c>
      <c r="F224">
        <v>1</v>
      </c>
    </row>
    <row r="225" spans="1:6">
      <c r="A225" s="4">
        <v>41852.6583101852</v>
      </c>
      <c r="E225">
        <v>1</v>
      </c>
      <c r="F225">
        <v>1</v>
      </c>
    </row>
    <row r="226" spans="1:6">
      <c r="A226" s="4">
        <v>41853.2402083333</v>
      </c>
      <c r="E226">
        <v>1</v>
      </c>
      <c r="F226">
        <v>1</v>
      </c>
    </row>
    <row r="227" spans="1:6">
      <c r="A227" s="4">
        <v>41853.5634027778</v>
      </c>
      <c r="C227">
        <v>1</v>
      </c>
      <c r="F227">
        <v>1</v>
      </c>
    </row>
    <row r="228" spans="1:6">
      <c r="A228" s="4">
        <v>41854.602650463</v>
      </c>
      <c r="B228">
        <v>1</v>
      </c>
      <c r="F228">
        <v>1</v>
      </c>
    </row>
    <row r="229" spans="1:6">
      <c r="A229" s="4">
        <v>41855.5481018519</v>
      </c>
      <c r="E229">
        <v>1</v>
      </c>
      <c r="F229">
        <v>1</v>
      </c>
    </row>
    <row r="230" spans="1:6">
      <c r="A230" s="4">
        <v>41856.0100694444</v>
      </c>
      <c r="E230">
        <v>1</v>
      </c>
      <c r="F230">
        <v>1</v>
      </c>
    </row>
    <row r="231" spans="1:6">
      <c r="A231" s="4">
        <v>41856.6721527778</v>
      </c>
      <c r="C231">
        <v>1</v>
      </c>
      <c r="F231">
        <v>1</v>
      </c>
    </row>
    <row r="232" spans="1:6">
      <c r="A232" s="4">
        <v>41856.7150694444</v>
      </c>
      <c r="E232">
        <v>1</v>
      </c>
      <c r="F232">
        <v>1</v>
      </c>
    </row>
    <row r="233" spans="1:6">
      <c r="A233" s="4">
        <v>41858.0070717593</v>
      </c>
      <c r="C233">
        <v>1</v>
      </c>
      <c r="F233">
        <v>1</v>
      </c>
    </row>
    <row r="234" spans="1:6">
      <c r="A234" s="4">
        <v>41858.2146296296</v>
      </c>
      <c r="C234">
        <v>1</v>
      </c>
      <c r="F234">
        <v>1</v>
      </c>
    </row>
    <row r="235" spans="1:6">
      <c r="A235" s="4">
        <v>41858.3553935185</v>
      </c>
      <c r="E235">
        <v>1</v>
      </c>
      <c r="F235">
        <v>1</v>
      </c>
    </row>
    <row r="236" spans="1:6">
      <c r="A236" s="4">
        <v>41858.7617824074</v>
      </c>
      <c r="C236">
        <v>1</v>
      </c>
      <c r="F236">
        <v>1</v>
      </c>
    </row>
    <row r="237" spans="1:6">
      <c r="A237" s="4">
        <v>41861.524837963</v>
      </c>
      <c r="E237">
        <v>1</v>
      </c>
      <c r="F237">
        <v>1</v>
      </c>
    </row>
    <row r="238" spans="1:6">
      <c r="A238" s="4">
        <v>41861.7670949074</v>
      </c>
      <c r="C238">
        <v>1</v>
      </c>
      <c r="F238">
        <v>1</v>
      </c>
    </row>
    <row r="239" spans="1:6">
      <c r="A239" s="4">
        <v>41862.761724537</v>
      </c>
      <c r="C239">
        <v>1</v>
      </c>
      <c r="F239">
        <v>1</v>
      </c>
    </row>
    <row r="240" spans="1:6">
      <c r="A240" s="4">
        <v>41862.8030787037</v>
      </c>
      <c r="E240">
        <v>1</v>
      </c>
      <c r="F240">
        <v>1</v>
      </c>
    </row>
    <row r="241" spans="1:6">
      <c r="A241" s="4">
        <v>41862.8399768519</v>
      </c>
      <c r="E241">
        <v>1</v>
      </c>
      <c r="F241">
        <v>1</v>
      </c>
    </row>
    <row r="242" spans="1:6">
      <c r="A242" s="4">
        <v>41862.8646759259</v>
      </c>
      <c r="E242">
        <v>1</v>
      </c>
      <c r="F242">
        <v>1</v>
      </c>
    </row>
    <row r="243" spans="1:6">
      <c r="A243" s="4">
        <v>41863.3592824074</v>
      </c>
      <c r="C243">
        <v>1</v>
      </c>
      <c r="F243">
        <v>1</v>
      </c>
    </row>
    <row r="244" spans="1:6">
      <c r="A244" s="4">
        <v>41863.5273263889</v>
      </c>
      <c r="C244">
        <v>1</v>
      </c>
      <c r="F244">
        <v>1</v>
      </c>
    </row>
    <row r="245" spans="1:6">
      <c r="A245" s="4">
        <v>41863.5841203704</v>
      </c>
      <c r="E245">
        <v>1</v>
      </c>
      <c r="F245">
        <v>1</v>
      </c>
    </row>
    <row r="246" spans="1:6">
      <c r="A246" s="4">
        <v>41863.7572106481</v>
      </c>
      <c r="B246">
        <v>1</v>
      </c>
      <c r="F246">
        <v>1</v>
      </c>
    </row>
    <row r="247" spans="1:6">
      <c r="A247" s="4">
        <v>41865.6597800926</v>
      </c>
      <c r="B247">
        <v>1</v>
      </c>
      <c r="F247">
        <v>1</v>
      </c>
    </row>
    <row r="248" spans="1:6">
      <c r="A248" s="4">
        <v>41865.8786574074</v>
      </c>
      <c r="C248">
        <v>1</v>
      </c>
      <c r="F248">
        <v>1</v>
      </c>
    </row>
    <row r="249" spans="1:6">
      <c r="A249" s="4">
        <v>41865.8829282407</v>
      </c>
      <c r="E249">
        <v>1</v>
      </c>
      <c r="F249">
        <v>1</v>
      </c>
    </row>
    <row r="250" spans="1:6">
      <c r="A250" s="4">
        <v>41866.0253472222</v>
      </c>
      <c r="E250">
        <v>1</v>
      </c>
      <c r="F250">
        <v>1</v>
      </c>
    </row>
    <row r="251" spans="1:6">
      <c r="A251" s="4">
        <v>41866.6406481481</v>
      </c>
      <c r="C251">
        <v>1</v>
      </c>
      <c r="F251">
        <v>1</v>
      </c>
    </row>
    <row r="252" spans="1:6">
      <c r="A252" s="4">
        <v>41866.7988657407</v>
      </c>
      <c r="E252">
        <v>1</v>
      </c>
      <c r="F252">
        <v>1</v>
      </c>
    </row>
    <row r="253" spans="1:6">
      <c r="A253" s="4">
        <v>41867.6522800926</v>
      </c>
      <c r="C253">
        <v>1</v>
      </c>
      <c r="F253">
        <v>1</v>
      </c>
    </row>
    <row r="254" spans="1:6">
      <c r="A254" s="4">
        <v>41868.9240509259</v>
      </c>
      <c r="E254">
        <v>1</v>
      </c>
      <c r="F254">
        <v>1</v>
      </c>
    </row>
    <row r="255" spans="1:6">
      <c r="A255" s="4">
        <v>41869.7141666667</v>
      </c>
      <c r="C255">
        <v>1</v>
      </c>
      <c r="F255">
        <v>1</v>
      </c>
    </row>
    <row r="256" spans="1:6">
      <c r="A256" s="4">
        <v>41869.7406712963</v>
      </c>
      <c r="E256">
        <v>1</v>
      </c>
      <c r="F256">
        <v>1</v>
      </c>
    </row>
    <row r="257" spans="1:6">
      <c r="A257" s="4">
        <v>41869.7987268519</v>
      </c>
      <c r="C257">
        <v>1</v>
      </c>
      <c r="F257">
        <v>1</v>
      </c>
    </row>
    <row r="258" spans="1:6">
      <c r="A258" s="4">
        <v>41869.8726851852</v>
      </c>
      <c r="C258">
        <v>1</v>
      </c>
      <c r="F258">
        <v>1</v>
      </c>
    </row>
    <row r="259" spans="1:6">
      <c r="A259" s="4">
        <v>41871.7556944444</v>
      </c>
      <c r="E259">
        <v>1</v>
      </c>
      <c r="F259">
        <v>1</v>
      </c>
    </row>
    <row r="260" spans="1:6">
      <c r="A260" s="4">
        <v>41872.2912384259</v>
      </c>
      <c r="E260">
        <v>1</v>
      </c>
      <c r="F260">
        <v>1</v>
      </c>
    </row>
    <row r="261" spans="1:6">
      <c r="A261" s="4">
        <v>41872.8029282407</v>
      </c>
      <c r="B261">
        <v>1</v>
      </c>
      <c r="F261">
        <v>1</v>
      </c>
    </row>
    <row r="262" spans="1:6">
      <c r="A262" s="4">
        <v>41872.8076967593</v>
      </c>
      <c r="C262">
        <v>1</v>
      </c>
      <c r="F262">
        <v>1</v>
      </c>
    </row>
    <row r="263" spans="1:6">
      <c r="A263" s="4">
        <v>41875.9228587963</v>
      </c>
      <c r="E263">
        <v>1</v>
      </c>
      <c r="F263">
        <v>1</v>
      </c>
    </row>
    <row r="264" spans="1:6">
      <c r="A264" s="4">
        <v>41876.7189351852</v>
      </c>
      <c r="C264">
        <v>1</v>
      </c>
      <c r="F264">
        <v>1</v>
      </c>
    </row>
    <row r="265" spans="1:6">
      <c r="A265" s="4">
        <v>41876.815787037</v>
      </c>
      <c r="E265">
        <v>1</v>
      </c>
      <c r="F265">
        <v>1</v>
      </c>
    </row>
    <row r="266" spans="1:6">
      <c r="A266" s="4">
        <v>41877.2218865741</v>
      </c>
      <c r="E266">
        <v>1</v>
      </c>
      <c r="F266">
        <v>1</v>
      </c>
    </row>
    <row r="267" spans="1:6">
      <c r="A267" s="4">
        <v>41877.8866203704</v>
      </c>
      <c r="E267">
        <v>1</v>
      </c>
      <c r="F267">
        <v>1</v>
      </c>
    </row>
    <row r="268" spans="1:6">
      <c r="A268" s="4">
        <v>41878.8783796296</v>
      </c>
      <c r="E268">
        <v>1</v>
      </c>
      <c r="F268">
        <v>1</v>
      </c>
    </row>
    <row r="269" spans="1:6">
      <c r="A269" s="4">
        <v>41878.9115509259</v>
      </c>
      <c r="C269">
        <v>1</v>
      </c>
      <c r="F269">
        <v>1</v>
      </c>
    </row>
    <row r="270" spans="1:6">
      <c r="A270" s="4">
        <v>41878.9465740741</v>
      </c>
      <c r="E270">
        <v>1</v>
      </c>
      <c r="F270">
        <v>1</v>
      </c>
    </row>
    <row r="271" spans="1:6">
      <c r="A271" s="4">
        <v>41879.0435300926</v>
      </c>
      <c r="C271">
        <v>1</v>
      </c>
      <c r="F271">
        <v>1</v>
      </c>
    </row>
    <row r="272" spans="1:6">
      <c r="A272" s="4">
        <v>41879.9137615741</v>
      </c>
      <c r="E272">
        <v>1</v>
      </c>
      <c r="F272">
        <v>1</v>
      </c>
    </row>
    <row r="273" spans="1:6">
      <c r="A273" s="4">
        <v>41879.9590509259</v>
      </c>
      <c r="E273">
        <v>1</v>
      </c>
      <c r="F273">
        <v>1</v>
      </c>
    </row>
    <row r="274" spans="1:6">
      <c r="A274" s="4">
        <v>41880.0610069444</v>
      </c>
      <c r="E274">
        <v>1</v>
      </c>
      <c r="F274">
        <v>1</v>
      </c>
    </row>
    <row r="275" spans="1:6">
      <c r="A275" s="4">
        <v>41880.7534375</v>
      </c>
      <c r="C275">
        <v>1</v>
      </c>
      <c r="F275">
        <v>1</v>
      </c>
    </row>
    <row r="276" spans="1:6">
      <c r="A276" s="4">
        <v>41880.7635763889</v>
      </c>
      <c r="E276">
        <v>1</v>
      </c>
      <c r="F276">
        <v>1</v>
      </c>
    </row>
    <row r="277" spans="1:6">
      <c r="A277" s="4">
        <v>41880.7888425926</v>
      </c>
      <c r="C277">
        <v>1</v>
      </c>
      <c r="F277">
        <v>1</v>
      </c>
    </row>
    <row r="278" spans="1:6">
      <c r="A278" s="4">
        <v>41881.3613425926</v>
      </c>
      <c r="E278">
        <v>1</v>
      </c>
      <c r="F278">
        <v>1</v>
      </c>
    </row>
    <row r="279" spans="1:6">
      <c r="A279" s="4">
        <v>41881.453587963</v>
      </c>
      <c r="E279">
        <v>1</v>
      </c>
      <c r="F279">
        <v>1</v>
      </c>
    </row>
    <row r="280" spans="1:6">
      <c r="A280" s="4">
        <v>41882.5856481481</v>
      </c>
      <c r="E280">
        <v>1</v>
      </c>
      <c r="F280">
        <v>1</v>
      </c>
    </row>
    <row r="281" spans="1:6">
      <c r="A281" s="4">
        <v>41883.9166782407</v>
      </c>
      <c r="C281">
        <v>1</v>
      </c>
      <c r="F281">
        <v>1</v>
      </c>
    </row>
    <row r="282" spans="1:6">
      <c r="A282" s="4">
        <v>41884.0567476852</v>
      </c>
      <c r="E282">
        <v>1</v>
      </c>
      <c r="F282">
        <v>1</v>
      </c>
    </row>
    <row r="283" spans="1:6">
      <c r="A283" s="4">
        <v>41884.599849537</v>
      </c>
      <c r="E283">
        <v>1</v>
      </c>
      <c r="F283">
        <v>1</v>
      </c>
    </row>
    <row r="284" spans="1:6">
      <c r="A284" s="4">
        <v>41884.6173148148</v>
      </c>
      <c r="E284">
        <v>1</v>
      </c>
      <c r="F284">
        <v>1</v>
      </c>
    </row>
    <row r="285" spans="1:6">
      <c r="A285" s="4">
        <v>41885.2215509259</v>
      </c>
      <c r="C285">
        <v>1</v>
      </c>
      <c r="F285">
        <v>1</v>
      </c>
    </row>
    <row r="286" spans="1:6">
      <c r="A286" s="4">
        <v>41885.4788425926</v>
      </c>
      <c r="E286">
        <v>1</v>
      </c>
      <c r="F286">
        <v>1</v>
      </c>
    </row>
    <row r="287" spans="1:6">
      <c r="A287" s="4">
        <v>41885.5951388889</v>
      </c>
      <c r="C287">
        <v>1</v>
      </c>
      <c r="F287">
        <v>1</v>
      </c>
    </row>
    <row r="288" spans="1:6">
      <c r="A288" s="4">
        <v>41887.1113541667</v>
      </c>
      <c r="E288">
        <v>1</v>
      </c>
      <c r="F288">
        <v>1</v>
      </c>
    </row>
    <row r="289" spans="1:6">
      <c r="A289" s="4">
        <v>41887.2921875</v>
      </c>
      <c r="E289">
        <v>1</v>
      </c>
      <c r="F289">
        <v>1</v>
      </c>
    </row>
    <row r="290" spans="1:6">
      <c r="A290" s="4">
        <v>41888.6748263889</v>
      </c>
      <c r="E290">
        <v>1</v>
      </c>
      <c r="F290">
        <v>1</v>
      </c>
    </row>
    <row r="291" spans="1:6">
      <c r="A291" s="4">
        <v>41889.7682291667</v>
      </c>
      <c r="E291">
        <v>1</v>
      </c>
      <c r="F291">
        <v>1</v>
      </c>
    </row>
    <row r="292" spans="1:6">
      <c r="A292" s="4">
        <v>41890.0868055556</v>
      </c>
      <c r="C292">
        <v>1</v>
      </c>
      <c r="F292">
        <v>1</v>
      </c>
    </row>
    <row r="293" spans="1:6">
      <c r="A293" s="4">
        <v>41890.1626967593</v>
      </c>
      <c r="C293">
        <v>1</v>
      </c>
      <c r="F293">
        <v>1</v>
      </c>
    </row>
    <row r="294" spans="1:6">
      <c r="A294" s="4">
        <v>41891.6653240741</v>
      </c>
      <c r="E294">
        <v>1</v>
      </c>
      <c r="F294">
        <v>1</v>
      </c>
    </row>
    <row r="295" spans="1:6">
      <c r="A295" s="4">
        <v>41891.9650347222</v>
      </c>
      <c r="E295">
        <v>1</v>
      </c>
      <c r="F295">
        <v>1</v>
      </c>
    </row>
    <row r="296" spans="1:6">
      <c r="A296" s="4">
        <v>41893.3248842593</v>
      </c>
      <c r="E296">
        <v>1</v>
      </c>
      <c r="F296">
        <v>1</v>
      </c>
    </row>
    <row r="297" spans="1:6">
      <c r="A297" s="4">
        <v>41893.7835532407</v>
      </c>
      <c r="E297">
        <v>1</v>
      </c>
      <c r="F297">
        <v>1</v>
      </c>
    </row>
    <row r="298" spans="1:6">
      <c r="A298" s="4">
        <v>41894.6323611111</v>
      </c>
      <c r="E298">
        <v>1</v>
      </c>
      <c r="F298">
        <v>1</v>
      </c>
    </row>
    <row r="299" spans="1:6">
      <c r="A299" s="4">
        <v>41894.91375</v>
      </c>
      <c r="E299">
        <v>1</v>
      </c>
      <c r="F299">
        <v>1</v>
      </c>
    </row>
    <row r="300" spans="1:6">
      <c r="A300" s="4">
        <v>41897.5361342593</v>
      </c>
      <c r="E300">
        <v>1</v>
      </c>
      <c r="F300">
        <v>1</v>
      </c>
    </row>
    <row r="301" spans="1:6">
      <c r="A301" s="4">
        <v>41897.602037037</v>
      </c>
      <c r="E301">
        <v>1</v>
      </c>
      <c r="F301">
        <v>1</v>
      </c>
    </row>
    <row r="302" spans="1:6">
      <c r="A302" s="4">
        <v>41898.168125</v>
      </c>
      <c r="E302">
        <v>1</v>
      </c>
      <c r="F302">
        <v>1</v>
      </c>
    </row>
    <row r="303" spans="1:6">
      <c r="A303" s="4">
        <v>41899.2949421296</v>
      </c>
      <c r="E303">
        <v>1</v>
      </c>
      <c r="F303">
        <v>1</v>
      </c>
    </row>
    <row r="304" spans="1:6">
      <c r="A304" s="4">
        <v>41899.6270717593</v>
      </c>
      <c r="C304">
        <v>1</v>
      </c>
      <c r="F304">
        <v>1</v>
      </c>
    </row>
    <row r="305" spans="1:6">
      <c r="A305" s="4">
        <v>41900.2431597222</v>
      </c>
      <c r="E305">
        <v>1</v>
      </c>
      <c r="F305">
        <v>1</v>
      </c>
    </row>
    <row r="306" spans="1:6">
      <c r="A306" s="4">
        <v>41901.282025463</v>
      </c>
      <c r="E306">
        <v>1</v>
      </c>
      <c r="F306">
        <v>1</v>
      </c>
    </row>
    <row r="307" spans="1:6">
      <c r="A307" s="4">
        <v>41902.3337268519</v>
      </c>
      <c r="E307">
        <v>1</v>
      </c>
      <c r="F307">
        <v>1</v>
      </c>
    </row>
    <row r="308" spans="1:6">
      <c r="A308" s="4">
        <v>41902.6223958333</v>
      </c>
      <c r="C308">
        <v>1</v>
      </c>
      <c r="F308">
        <v>1</v>
      </c>
    </row>
    <row r="309" spans="1:6">
      <c r="A309" s="4">
        <v>41903.8829513889</v>
      </c>
      <c r="C309">
        <v>1</v>
      </c>
      <c r="F309">
        <v>1</v>
      </c>
    </row>
    <row r="310" spans="1:6">
      <c r="A310" s="4">
        <v>41904.6505787037</v>
      </c>
      <c r="C310">
        <v>1</v>
      </c>
      <c r="F310">
        <v>1</v>
      </c>
    </row>
    <row r="311" spans="1:6">
      <c r="A311" s="4">
        <v>41905.6364699074</v>
      </c>
      <c r="C311">
        <v>1</v>
      </c>
      <c r="F311">
        <v>1</v>
      </c>
    </row>
    <row r="312" spans="1:6">
      <c r="A312" s="4">
        <v>41905.7957060185</v>
      </c>
      <c r="C312">
        <v>1</v>
      </c>
      <c r="F312">
        <v>1</v>
      </c>
    </row>
    <row r="313" spans="1:6">
      <c r="A313" s="4">
        <v>41906.8195138889</v>
      </c>
      <c r="C313">
        <v>1</v>
      </c>
      <c r="F313">
        <v>1</v>
      </c>
    </row>
    <row r="314" spans="1:6">
      <c r="A314" s="4">
        <v>41909.9693865741</v>
      </c>
      <c r="E314">
        <v>1</v>
      </c>
      <c r="F314">
        <v>1</v>
      </c>
    </row>
    <row r="315" spans="1:6">
      <c r="A315" s="4">
        <v>41912.6507291667</v>
      </c>
      <c r="E315">
        <v>1</v>
      </c>
      <c r="F315">
        <v>1</v>
      </c>
    </row>
    <row r="316" spans="1:6">
      <c r="A316" s="4">
        <v>41912.8589467593</v>
      </c>
      <c r="E316">
        <v>1</v>
      </c>
      <c r="F316">
        <v>1</v>
      </c>
    </row>
    <row r="317" spans="1:6">
      <c r="A317" s="4">
        <v>41914.1002893519</v>
      </c>
      <c r="E317">
        <v>1</v>
      </c>
      <c r="F317">
        <v>1</v>
      </c>
    </row>
    <row r="318" spans="1:6">
      <c r="A318" s="4">
        <v>41914.2951041667</v>
      </c>
      <c r="E318">
        <v>1</v>
      </c>
      <c r="F318">
        <v>1</v>
      </c>
    </row>
    <row r="319" spans="1:6">
      <c r="A319" s="4">
        <v>41914.5900115741</v>
      </c>
      <c r="C319">
        <v>1</v>
      </c>
      <c r="F319">
        <v>1</v>
      </c>
    </row>
    <row r="320" spans="1:6">
      <c r="A320" s="4">
        <v>41915.4002199074</v>
      </c>
      <c r="C320">
        <v>1</v>
      </c>
      <c r="F320">
        <v>1</v>
      </c>
    </row>
    <row r="321" spans="1:6">
      <c r="A321" s="4">
        <v>41915.4372106481</v>
      </c>
      <c r="E321">
        <v>1</v>
      </c>
      <c r="F321">
        <v>1</v>
      </c>
    </row>
    <row r="322" spans="1:6">
      <c r="A322" s="4">
        <v>41915.7628356482</v>
      </c>
      <c r="E322">
        <v>1</v>
      </c>
      <c r="F322">
        <v>1</v>
      </c>
    </row>
    <row r="323" spans="1:6">
      <c r="A323" s="4">
        <v>41916.5976388889</v>
      </c>
      <c r="C323">
        <v>1</v>
      </c>
      <c r="F323">
        <v>1</v>
      </c>
    </row>
    <row r="324" spans="1:6">
      <c r="A324" s="4">
        <v>41918.7421759259</v>
      </c>
      <c r="E324">
        <v>1</v>
      </c>
      <c r="F324">
        <v>1</v>
      </c>
    </row>
    <row r="325" spans="1:6">
      <c r="A325" s="4">
        <v>41918.8808333333</v>
      </c>
      <c r="E325">
        <v>1</v>
      </c>
      <c r="F325">
        <v>1</v>
      </c>
    </row>
    <row r="326" spans="1:6">
      <c r="A326" s="4">
        <v>41920.1236111111</v>
      </c>
      <c r="E326">
        <v>1</v>
      </c>
      <c r="F326">
        <v>1</v>
      </c>
    </row>
    <row r="327" spans="1:6">
      <c r="A327" s="4">
        <v>41920.7875347222</v>
      </c>
      <c r="E327">
        <v>1</v>
      </c>
      <c r="F327">
        <v>1</v>
      </c>
    </row>
    <row r="328" spans="1:6">
      <c r="A328" s="4">
        <v>41920.9634722222</v>
      </c>
      <c r="C328">
        <v>1</v>
      </c>
      <c r="F328">
        <v>1</v>
      </c>
    </row>
    <row r="329" spans="1:6">
      <c r="A329" s="4">
        <v>41921.2799768519</v>
      </c>
      <c r="E329">
        <v>1</v>
      </c>
      <c r="F329">
        <v>1</v>
      </c>
    </row>
    <row r="330" spans="1:6">
      <c r="A330" s="4">
        <v>41921.3755324074</v>
      </c>
      <c r="E330">
        <v>1</v>
      </c>
      <c r="F330">
        <v>1</v>
      </c>
    </row>
    <row r="331" spans="1:6">
      <c r="A331" s="4">
        <v>41921.7704398148</v>
      </c>
      <c r="C331">
        <v>1</v>
      </c>
      <c r="F331">
        <v>1</v>
      </c>
    </row>
    <row r="332" spans="1:6">
      <c r="A332" s="4">
        <v>41922.5351851852</v>
      </c>
      <c r="C332">
        <v>1</v>
      </c>
      <c r="F332">
        <v>1</v>
      </c>
    </row>
    <row r="333" spans="1:6">
      <c r="A333" s="4">
        <v>41922.6405902778</v>
      </c>
      <c r="E333">
        <v>1</v>
      </c>
      <c r="F333">
        <v>1</v>
      </c>
    </row>
    <row r="334" spans="1:6">
      <c r="A334" s="4">
        <v>41923.3543518518</v>
      </c>
      <c r="E334">
        <v>1</v>
      </c>
      <c r="F334">
        <v>1</v>
      </c>
    </row>
    <row r="335" spans="1:6">
      <c r="A335" s="4">
        <v>41923.9216435185</v>
      </c>
      <c r="E335">
        <v>1</v>
      </c>
      <c r="F335">
        <v>1</v>
      </c>
    </row>
    <row r="336" spans="1:6">
      <c r="A336" s="4">
        <v>41926.5423032407</v>
      </c>
      <c r="C336">
        <v>1</v>
      </c>
      <c r="F336">
        <v>1</v>
      </c>
    </row>
    <row r="337" spans="1:6">
      <c r="A337" s="4">
        <v>41926.9426851852</v>
      </c>
      <c r="E337">
        <v>1</v>
      </c>
      <c r="F337">
        <v>1</v>
      </c>
    </row>
    <row r="338" spans="1:6">
      <c r="A338" s="4">
        <v>41927.1248842593</v>
      </c>
      <c r="C338">
        <v>1</v>
      </c>
      <c r="F338">
        <v>1</v>
      </c>
    </row>
    <row r="339" spans="1:6">
      <c r="A339" s="4">
        <v>41927.848900463</v>
      </c>
      <c r="E339">
        <v>1</v>
      </c>
      <c r="F339">
        <v>1</v>
      </c>
    </row>
    <row r="340" spans="1:6">
      <c r="A340" s="4">
        <v>41927.8737847222</v>
      </c>
      <c r="E340">
        <v>1</v>
      </c>
      <c r="F340">
        <v>1</v>
      </c>
    </row>
    <row r="341" spans="1:6">
      <c r="A341" s="4">
        <v>41927.9361574074</v>
      </c>
      <c r="E341">
        <v>1</v>
      </c>
      <c r="F341">
        <v>1</v>
      </c>
    </row>
    <row r="342" spans="1:6">
      <c r="A342" s="4">
        <v>41928.1704976852</v>
      </c>
      <c r="E342">
        <v>1</v>
      </c>
      <c r="F342">
        <v>1</v>
      </c>
    </row>
    <row r="343" spans="1:6">
      <c r="A343" s="4">
        <v>41928.6901388889</v>
      </c>
      <c r="C343">
        <v>1</v>
      </c>
      <c r="F343">
        <v>1</v>
      </c>
    </row>
    <row r="344" spans="1:6">
      <c r="A344" s="4">
        <v>41928.8810648148</v>
      </c>
      <c r="E344">
        <v>1</v>
      </c>
      <c r="F344">
        <v>1</v>
      </c>
    </row>
    <row r="345" spans="1:6">
      <c r="A345" s="4">
        <v>41929.2662152778</v>
      </c>
      <c r="C345">
        <v>1</v>
      </c>
      <c r="F345">
        <v>1</v>
      </c>
    </row>
    <row r="346" spans="1:6">
      <c r="A346" s="4">
        <v>41931.6829398148</v>
      </c>
      <c r="E346">
        <v>1</v>
      </c>
      <c r="F346">
        <v>1</v>
      </c>
    </row>
    <row r="347" spans="1:6">
      <c r="A347" s="4">
        <v>41932.311099537</v>
      </c>
      <c r="E347">
        <v>1</v>
      </c>
      <c r="F347">
        <v>1</v>
      </c>
    </row>
    <row r="348" spans="1:6">
      <c r="A348" s="4">
        <v>41932.7088773148</v>
      </c>
      <c r="E348">
        <v>1</v>
      </c>
      <c r="F348">
        <v>1</v>
      </c>
    </row>
    <row r="349" spans="1:6">
      <c r="A349" s="4">
        <v>41933.2916435185</v>
      </c>
      <c r="E349">
        <v>1</v>
      </c>
      <c r="F349">
        <v>1</v>
      </c>
    </row>
    <row r="350" spans="1:6">
      <c r="A350" s="4">
        <v>41934.9149189815</v>
      </c>
      <c r="E350">
        <v>1</v>
      </c>
      <c r="F350">
        <v>1</v>
      </c>
    </row>
    <row r="351" spans="1:6">
      <c r="A351" s="4">
        <v>41937.9534490741</v>
      </c>
      <c r="E351">
        <v>1</v>
      </c>
      <c r="F351">
        <v>1</v>
      </c>
    </row>
    <row r="352" spans="1:6">
      <c r="A352" s="4">
        <v>41938.7094212963</v>
      </c>
      <c r="E352">
        <v>1</v>
      </c>
      <c r="F352">
        <v>1</v>
      </c>
    </row>
    <row r="353" spans="1:6">
      <c r="A353" s="4">
        <v>41939.5699074074</v>
      </c>
      <c r="E353">
        <v>1</v>
      </c>
      <c r="F353">
        <v>1</v>
      </c>
    </row>
    <row r="354" spans="1:6">
      <c r="A354" s="4">
        <v>41939.8122337963</v>
      </c>
      <c r="C354">
        <v>1</v>
      </c>
      <c r="F354">
        <v>1</v>
      </c>
    </row>
    <row r="355" spans="1:6">
      <c r="A355" s="4">
        <v>41940.028287037</v>
      </c>
      <c r="C355">
        <v>1</v>
      </c>
      <c r="F355">
        <v>1</v>
      </c>
    </row>
    <row r="356" spans="1:6">
      <c r="A356" s="4">
        <v>41940.5872337963</v>
      </c>
      <c r="C356">
        <v>1</v>
      </c>
      <c r="F356">
        <v>1</v>
      </c>
    </row>
    <row r="357" spans="1:6">
      <c r="A357" s="4">
        <v>41940.5981828704</v>
      </c>
      <c r="E357">
        <v>1</v>
      </c>
      <c r="F357">
        <v>1</v>
      </c>
    </row>
    <row r="358" spans="1:6">
      <c r="A358" s="4">
        <v>41940.6915856482</v>
      </c>
      <c r="E358">
        <v>1</v>
      </c>
      <c r="F358">
        <v>1</v>
      </c>
    </row>
    <row r="359" spans="1:6">
      <c r="A359" s="4">
        <v>41940.9679513889</v>
      </c>
      <c r="C359">
        <v>1</v>
      </c>
      <c r="F359">
        <v>1</v>
      </c>
    </row>
    <row r="360" spans="1:6">
      <c r="A360" s="4">
        <v>41941.5852314815</v>
      </c>
      <c r="C360">
        <v>1</v>
      </c>
      <c r="F360">
        <v>1</v>
      </c>
    </row>
    <row r="361" spans="1:6">
      <c r="A361" s="4">
        <v>41941.6838657407</v>
      </c>
      <c r="E361">
        <v>1</v>
      </c>
      <c r="F361">
        <v>1</v>
      </c>
    </row>
    <row r="362" spans="1:6">
      <c r="A362" s="4">
        <v>41941.752037037</v>
      </c>
      <c r="E362">
        <v>1</v>
      </c>
      <c r="F362">
        <v>1</v>
      </c>
    </row>
    <row r="363" spans="1:6">
      <c r="A363" s="4">
        <v>41942.8471064815</v>
      </c>
      <c r="C363">
        <v>1</v>
      </c>
      <c r="F363">
        <v>1</v>
      </c>
    </row>
    <row r="364" spans="1:6">
      <c r="A364" s="4">
        <v>41943.7530324074</v>
      </c>
      <c r="E364">
        <v>1</v>
      </c>
      <c r="F364">
        <v>1</v>
      </c>
    </row>
    <row r="365" spans="1:6">
      <c r="A365" s="4">
        <v>41944.5276273148</v>
      </c>
      <c r="E365">
        <v>1</v>
      </c>
      <c r="F365">
        <v>1</v>
      </c>
    </row>
    <row r="366" spans="1:6">
      <c r="A366" s="4">
        <v>41946.6447453704</v>
      </c>
      <c r="E366">
        <v>1</v>
      </c>
      <c r="F366">
        <v>1</v>
      </c>
    </row>
    <row r="367" spans="1:6">
      <c r="A367" s="4">
        <v>41946.9369097222</v>
      </c>
      <c r="C367">
        <v>1</v>
      </c>
      <c r="F367">
        <v>1</v>
      </c>
    </row>
    <row r="368" spans="1:6">
      <c r="A368" s="4">
        <v>41947.7625925926</v>
      </c>
      <c r="E368">
        <v>1</v>
      </c>
      <c r="F368">
        <v>1</v>
      </c>
    </row>
    <row r="369" spans="1:6">
      <c r="A369" s="4">
        <v>41948.5528472222</v>
      </c>
      <c r="E369">
        <v>1</v>
      </c>
      <c r="F369">
        <v>1</v>
      </c>
    </row>
    <row r="370" spans="1:6">
      <c r="A370" s="4">
        <v>41948.7272569444</v>
      </c>
      <c r="C370">
        <v>1</v>
      </c>
      <c r="F370">
        <v>1</v>
      </c>
    </row>
    <row r="371" spans="1:6">
      <c r="A371" s="4">
        <v>41948.9574652778</v>
      </c>
      <c r="C371">
        <v>1</v>
      </c>
      <c r="F371">
        <v>1</v>
      </c>
    </row>
    <row r="372" spans="1:6">
      <c r="A372" s="4">
        <v>41950.1141087963</v>
      </c>
      <c r="C372">
        <v>1</v>
      </c>
      <c r="F372">
        <v>1</v>
      </c>
    </row>
    <row r="373" spans="1:6">
      <c r="A373" s="4">
        <v>41950.2669444444</v>
      </c>
      <c r="C373">
        <v>1</v>
      </c>
      <c r="F373">
        <v>1</v>
      </c>
    </row>
    <row r="374" spans="1:6">
      <c r="A374" s="4">
        <v>41950.8595601852</v>
      </c>
      <c r="E374">
        <v>1</v>
      </c>
      <c r="F374">
        <v>1</v>
      </c>
    </row>
    <row r="375" spans="1:6">
      <c r="A375" s="4">
        <v>41953.7730902778</v>
      </c>
      <c r="C375">
        <v>1</v>
      </c>
      <c r="F375">
        <v>1</v>
      </c>
    </row>
    <row r="376" spans="1:6">
      <c r="A376" s="4">
        <v>41953.8675</v>
      </c>
      <c r="E376">
        <v>1</v>
      </c>
      <c r="F376">
        <v>1</v>
      </c>
    </row>
    <row r="377" spans="1:6">
      <c r="A377" s="4">
        <v>41953.9582175926</v>
      </c>
      <c r="C377">
        <v>1</v>
      </c>
      <c r="F377">
        <v>1</v>
      </c>
    </row>
    <row r="378" spans="1:6">
      <c r="A378" s="4">
        <v>41954.2280324074</v>
      </c>
      <c r="B378">
        <v>1</v>
      </c>
      <c r="F378">
        <v>1</v>
      </c>
    </row>
    <row r="379" spans="1:6">
      <c r="A379" s="4">
        <v>41954.5450810185</v>
      </c>
      <c r="C379">
        <v>1</v>
      </c>
      <c r="F379">
        <v>1</v>
      </c>
    </row>
    <row r="380" spans="1:6">
      <c r="A380" s="4">
        <v>41954.8508680556</v>
      </c>
      <c r="E380">
        <v>1</v>
      </c>
      <c r="F380">
        <v>1</v>
      </c>
    </row>
    <row r="381" spans="1:6">
      <c r="A381" s="4">
        <v>41957.7568402778</v>
      </c>
      <c r="E381">
        <v>1</v>
      </c>
      <c r="F381">
        <v>1</v>
      </c>
    </row>
    <row r="382" spans="1:6">
      <c r="A382" s="4">
        <v>41957.8337268519</v>
      </c>
      <c r="C382">
        <v>1</v>
      </c>
      <c r="F382">
        <v>1</v>
      </c>
    </row>
    <row r="383" spans="1:6">
      <c r="A383" s="4">
        <v>41960.1190856481</v>
      </c>
      <c r="E383">
        <v>1</v>
      </c>
      <c r="F383">
        <v>1</v>
      </c>
    </row>
    <row r="384" spans="1:6">
      <c r="A384" s="4">
        <v>41961.4924884259</v>
      </c>
      <c r="C384">
        <v>1</v>
      </c>
      <c r="F384">
        <v>1</v>
      </c>
    </row>
    <row r="385" spans="1:6">
      <c r="A385" s="4">
        <v>41963.8723611111</v>
      </c>
      <c r="E385">
        <v>1</v>
      </c>
      <c r="F385">
        <v>1</v>
      </c>
    </row>
    <row r="386" spans="1:6">
      <c r="A386" s="4">
        <v>41964.3155324074</v>
      </c>
      <c r="E386">
        <v>1</v>
      </c>
      <c r="F386">
        <v>1</v>
      </c>
    </row>
    <row r="387" spans="1:6">
      <c r="A387" s="4">
        <v>41964.7163194444</v>
      </c>
      <c r="E387">
        <v>1</v>
      </c>
      <c r="F387">
        <v>1</v>
      </c>
    </row>
    <row r="388" spans="1:6">
      <c r="A388" s="4">
        <v>41968.6774652778</v>
      </c>
      <c r="C388">
        <v>1</v>
      </c>
      <c r="F388">
        <v>1</v>
      </c>
    </row>
    <row r="389" spans="1:6">
      <c r="A389" s="4">
        <v>41968.9389930556</v>
      </c>
      <c r="C389">
        <v>1</v>
      </c>
      <c r="F389">
        <v>1</v>
      </c>
    </row>
    <row r="390" spans="1:6">
      <c r="A390" s="4">
        <v>41969.1997569444</v>
      </c>
      <c r="E390">
        <v>1</v>
      </c>
      <c r="F390">
        <v>1</v>
      </c>
    </row>
    <row r="391" spans="1:6">
      <c r="A391" s="4">
        <v>41970.0850462963</v>
      </c>
      <c r="C391">
        <v>1</v>
      </c>
      <c r="F391">
        <v>1</v>
      </c>
    </row>
    <row r="392" spans="1:6">
      <c r="A392" s="4">
        <v>41971.0021527778</v>
      </c>
      <c r="E392">
        <v>1</v>
      </c>
      <c r="F392">
        <v>1</v>
      </c>
    </row>
    <row r="393" spans="1:6">
      <c r="A393" s="4">
        <v>41971.8810763889</v>
      </c>
      <c r="E393">
        <v>1</v>
      </c>
      <c r="F393">
        <v>1</v>
      </c>
    </row>
    <row r="394" spans="1:6">
      <c r="A394" s="4">
        <v>41974.7385763889</v>
      </c>
      <c r="C394">
        <v>1</v>
      </c>
      <c r="F394">
        <v>1</v>
      </c>
    </row>
    <row r="395" spans="1:6">
      <c r="A395" s="4">
        <v>41974.7431481481</v>
      </c>
      <c r="E395">
        <v>1</v>
      </c>
      <c r="F395">
        <v>1</v>
      </c>
    </row>
    <row r="396" spans="1:6">
      <c r="A396" s="4">
        <v>41974.898599537</v>
      </c>
      <c r="E396">
        <v>1</v>
      </c>
      <c r="F396">
        <v>1</v>
      </c>
    </row>
    <row r="397" spans="1:6">
      <c r="A397" s="4">
        <v>41975.1243402778</v>
      </c>
      <c r="C397">
        <v>1</v>
      </c>
      <c r="F397">
        <v>1</v>
      </c>
    </row>
    <row r="398" spans="1:6">
      <c r="A398" s="4">
        <v>41975.642974537</v>
      </c>
      <c r="C398">
        <v>1</v>
      </c>
      <c r="F398">
        <v>1</v>
      </c>
    </row>
    <row r="399" spans="1:6">
      <c r="A399" s="4">
        <v>41975.6761111111</v>
      </c>
      <c r="C399">
        <v>1</v>
      </c>
      <c r="F399">
        <v>1</v>
      </c>
    </row>
    <row r="400" spans="1:6">
      <c r="A400" s="4">
        <v>41975.7006365741</v>
      </c>
      <c r="C400">
        <v>1</v>
      </c>
      <c r="F400">
        <v>1</v>
      </c>
    </row>
    <row r="401" spans="1:6">
      <c r="A401" s="4">
        <v>41975.9011805556</v>
      </c>
      <c r="E401">
        <v>1</v>
      </c>
      <c r="F401">
        <v>1</v>
      </c>
    </row>
    <row r="402" spans="1:6">
      <c r="A402" s="4">
        <v>41976.3319791667</v>
      </c>
      <c r="E402">
        <v>1</v>
      </c>
      <c r="F402">
        <v>1</v>
      </c>
    </row>
    <row r="403" spans="1:6">
      <c r="A403" s="4">
        <v>41977.0049768519</v>
      </c>
      <c r="C403">
        <v>1</v>
      </c>
      <c r="F403">
        <v>1</v>
      </c>
    </row>
    <row r="404" spans="1:6">
      <c r="A404" s="4">
        <v>41977.7801041667</v>
      </c>
      <c r="B404">
        <v>1</v>
      </c>
      <c r="F404">
        <v>1</v>
      </c>
    </row>
    <row r="405" spans="1:6">
      <c r="A405" s="4">
        <v>41981.0675231482</v>
      </c>
      <c r="C405">
        <v>1</v>
      </c>
      <c r="F405">
        <v>1</v>
      </c>
    </row>
    <row r="406" spans="1:6">
      <c r="A406" s="4">
        <v>41981.5723032407</v>
      </c>
      <c r="C406">
        <v>1</v>
      </c>
      <c r="F406">
        <v>1</v>
      </c>
    </row>
    <row r="407" spans="1:6">
      <c r="A407" s="4">
        <v>41982.6886111111</v>
      </c>
      <c r="E407">
        <v>1</v>
      </c>
      <c r="F407">
        <v>1</v>
      </c>
    </row>
    <row r="408" spans="1:6">
      <c r="A408" s="4">
        <v>41982.7370717593</v>
      </c>
      <c r="C408">
        <v>1</v>
      </c>
      <c r="F408">
        <v>1</v>
      </c>
    </row>
    <row r="409" spans="1:6">
      <c r="A409" s="4">
        <v>41982.7733564815</v>
      </c>
      <c r="E409">
        <v>1</v>
      </c>
      <c r="F409">
        <v>1</v>
      </c>
    </row>
    <row r="410" spans="1:6">
      <c r="A410" s="4">
        <v>41982.8736458333</v>
      </c>
      <c r="C410">
        <v>1</v>
      </c>
      <c r="F410">
        <v>1</v>
      </c>
    </row>
    <row r="411" spans="1:6">
      <c r="A411" s="4">
        <v>41982.8872800926</v>
      </c>
      <c r="E411">
        <v>1</v>
      </c>
      <c r="F411">
        <v>1</v>
      </c>
    </row>
    <row r="412" spans="1:6">
      <c r="A412" s="4">
        <v>41982.9043865741</v>
      </c>
      <c r="C412">
        <v>1</v>
      </c>
      <c r="F412">
        <v>1</v>
      </c>
    </row>
    <row r="413" spans="1:6">
      <c r="A413" s="4">
        <v>41983.7528472222</v>
      </c>
      <c r="C413">
        <v>1</v>
      </c>
      <c r="F413">
        <v>1</v>
      </c>
    </row>
    <row r="414" spans="1:6">
      <c r="A414" s="4">
        <v>41985.4273611111</v>
      </c>
      <c r="C414">
        <v>1</v>
      </c>
      <c r="F414">
        <v>1</v>
      </c>
    </row>
    <row r="415" spans="1:6">
      <c r="A415" s="4">
        <v>41988.6170833333</v>
      </c>
      <c r="E415">
        <v>1</v>
      </c>
      <c r="F415">
        <v>1</v>
      </c>
    </row>
    <row r="416" spans="1:6">
      <c r="A416" s="4">
        <v>41988.8299421296</v>
      </c>
      <c r="E416">
        <v>1</v>
      </c>
      <c r="F416">
        <v>1</v>
      </c>
    </row>
    <row r="417" spans="1:6">
      <c r="A417" s="4">
        <v>41989.2475462963</v>
      </c>
      <c r="E417">
        <v>1</v>
      </c>
      <c r="F417">
        <v>1</v>
      </c>
    </row>
    <row r="418" spans="1:6">
      <c r="A418" s="4">
        <v>41989.819212963</v>
      </c>
      <c r="E418">
        <v>1</v>
      </c>
      <c r="F418">
        <v>1</v>
      </c>
    </row>
    <row r="419" spans="1:6">
      <c r="A419" s="4">
        <v>41990.5063773148</v>
      </c>
      <c r="C419">
        <v>1</v>
      </c>
      <c r="F419">
        <v>1</v>
      </c>
    </row>
    <row r="420" spans="1:6">
      <c r="A420" s="4">
        <v>41990.5841087963</v>
      </c>
      <c r="C420">
        <v>1</v>
      </c>
      <c r="F420">
        <v>1</v>
      </c>
    </row>
    <row r="421" spans="1:6">
      <c r="A421" s="4">
        <v>41990.5854861111</v>
      </c>
      <c r="E421">
        <v>1</v>
      </c>
      <c r="F421">
        <v>1</v>
      </c>
    </row>
    <row r="422" spans="1:6">
      <c r="A422" s="4">
        <v>41990.6125462963</v>
      </c>
      <c r="C422">
        <v>1</v>
      </c>
      <c r="F422">
        <v>1</v>
      </c>
    </row>
    <row r="423" spans="1:6">
      <c r="A423" s="4">
        <v>41990.9986342593</v>
      </c>
      <c r="E423">
        <v>1</v>
      </c>
      <c r="F423">
        <v>1</v>
      </c>
    </row>
    <row r="424" spans="1:6">
      <c r="A424" s="4">
        <v>41991.0224884259</v>
      </c>
      <c r="C424">
        <v>1</v>
      </c>
      <c r="F424">
        <v>1</v>
      </c>
    </row>
    <row r="425" spans="1:6">
      <c r="A425" s="4">
        <v>41993.8243402778</v>
      </c>
      <c r="E425">
        <v>1</v>
      </c>
      <c r="F425">
        <v>1</v>
      </c>
    </row>
    <row r="426" spans="1:6">
      <c r="A426" s="4">
        <v>41995.0840740741</v>
      </c>
      <c r="C426">
        <v>1</v>
      </c>
      <c r="F426">
        <v>1</v>
      </c>
    </row>
    <row r="427" spans="1:6">
      <c r="A427" s="4">
        <v>41995.8704861111</v>
      </c>
      <c r="E427">
        <v>1</v>
      </c>
      <c r="F427">
        <v>1</v>
      </c>
    </row>
    <row r="428" spans="1:6">
      <c r="A428" s="4">
        <v>41996.8323958333</v>
      </c>
      <c r="E428">
        <v>1</v>
      </c>
      <c r="F428">
        <v>1</v>
      </c>
    </row>
    <row r="429" spans="1:6">
      <c r="A429" s="4">
        <v>41997.5079050926</v>
      </c>
      <c r="E429">
        <v>1</v>
      </c>
      <c r="F429">
        <v>1</v>
      </c>
    </row>
    <row r="430" spans="1:6">
      <c r="A430" s="4">
        <v>41999.8610648148</v>
      </c>
      <c r="B430">
        <v>1</v>
      </c>
      <c r="F430">
        <v>1</v>
      </c>
    </row>
    <row r="431" spans="1:6">
      <c r="A431" s="4">
        <v>42002.5448842593</v>
      </c>
      <c r="C431">
        <v>1</v>
      </c>
      <c r="F431">
        <v>1</v>
      </c>
    </row>
    <row r="432" spans="1:6">
      <c r="A432" s="4">
        <v>42002.8174884259</v>
      </c>
      <c r="C432">
        <v>1</v>
      </c>
      <c r="F432">
        <v>1</v>
      </c>
    </row>
    <row r="433" spans="1:6">
      <c r="A433" s="4">
        <v>42003.9484259259</v>
      </c>
      <c r="E433">
        <v>1</v>
      </c>
      <c r="F433">
        <v>1</v>
      </c>
    </row>
    <row r="434" spans="1:6">
      <c r="A434" s="4">
        <v>42004.7038657407</v>
      </c>
      <c r="E434">
        <v>1</v>
      </c>
      <c r="F434">
        <v>1</v>
      </c>
    </row>
    <row r="435" spans="1:6">
      <c r="A435" s="4">
        <v>42006.9086921296</v>
      </c>
      <c r="C435">
        <v>1</v>
      </c>
      <c r="F435">
        <v>1</v>
      </c>
    </row>
    <row r="436" spans="1:6">
      <c r="A436" s="4">
        <v>42007.0164583333</v>
      </c>
      <c r="B436">
        <v>1</v>
      </c>
      <c r="F436">
        <v>1</v>
      </c>
    </row>
    <row r="437" spans="1:6">
      <c r="A437" s="4">
        <v>42009.4932638889</v>
      </c>
      <c r="C437">
        <v>1</v>
      </c>
      <c r="F437">
        <v>1</v>
      </c>
    </row>
    <row r="438" spans="1:6">
      <c r="A438" s="4">
        <v>42010.9682407407</v>
      </c>
      <c r="C438">
        <v>1</v>
      </c>
      <c r="F438">
        <v>1</v>
      </c>
    </row>
    <row r="439" spans="1:6">
      <c r="A439" s="4">
        <v>42011.2025810185</v>
      </c>
      <c r="E439">
        <v>1</v>
      </c>
      <c r="F439">
        <v>1</v>
      </c>
    </row>
    <row r="440" spans="1:6">
      <c r="A440" s="4">
        <v>42013.1525347222</v>
      </c>
      <c r="E440">
        <v>1</v>
      </c>
      <c r="F440">
        <v>1</v>
      </c>
    </row>
    <row r="441" spans="1:6">
      <c r="A441" s="4">
        <v>42013.4245023148</v>
      </c>
      <c r="C441">
        <v>1</v>
      </c>
      <c r="F441">
        <v>1</v>
      </c>
    </row>
    <row r="442" spans="1:6">
      <c r="A442" s="4">
        <v>42016.0504513889</v>
      </c>
      <c r="E442">
        <v>1</v>
      </c>
      <c r="F442">
        <v>1</v>
      </c>
    </row>
    <row r="443" spans="1:6">
      <c r="A443" s="4">
        <v>42016.1206134259</v>
      </c>
      <c r="C443">
        <v>1</v>
      </c>
      <c r="F443">
        <v>1</v>
      </c>
    </row>
    <row r="444" spans="1:6">
      <c r="A444" s="4">
        <v>42016.7066782407</v>
      </c>
      <c r="E444">
        <v>1</v>
      </c>
      <c r="F444">
        <v>1</v>
      </c>
    </row>
    <row r="445" spans="1:6">
      <c r="A445" s="4">
        <v>42016.8002083333</v>
      </c>
      <c r="E445">
        <v>1</v>
      </c>
      <c r="F445">
        <v>1</v>
      </c>
    </row>
    <row r="446" spans="1:6">
      <c r="A446" s="4">
        <v>42016.8324652778</v>
      </c>
      <c r="E446">
        <v>1</v>
      </c>
      <c r="F446">
        <v>1</v>
      </c>
    </row>
    <row r="447" spans="1:6">
      <c r="A447" s="4">
        <v>42016.9386921296</v>
      </c>
      <c r="E447">
        <v>1</v>
      </c>
      <c r="F447">
        <v>1</v>
      </c>
    </row>
    <row r="448" spans="1:6">
      <c r="A448" s="4">
        <v>42016.9815740741</v>
      </c>
      <c r="E448">
        <v>1</v>
      </c>
      <c r="F448">
        <v>1</v>
      </c>
    </row>
    <row r="449" spans="1:6">
      <c r="A449" s="4">
        <v>42017.5942361111</v>
      </c>
      <c r="C449">
        <v>1</v>
      </c>
      <c r="F449">
        <v>1</v>
      </c>
    </row>
    <row r="450" spans="1:6">
      <c r="A450" s="4">
        <v>42017.8804513889</v>
      </c>
      <c r="E450">
        <v>1</v>
      </c>
      <c r="F450">
        <v>1</v>
      </c>
    </row>
    <row r="451" spans="1:6">
      <c r="A451" s="4">
        <v>42017.907337963</v>
      </c>
      <c r="C451">
        <v>1</v>
      </c>
      <c r="F451">
        <v>1</v>
      </c>
    </row>
    <row r="452" spans="1:6">
      <c r="A452" s="4">
        <v>42018.6768981482</v>
      </c>
      <c r="E452">
        <v>1</v>
      </c>
      <c r="F452">
        <v>1</v>
      </c>
    </row>
    <row r="453" spans="1:6">
      <c r="A453" s="4">
        <v>42018.9404976852</v>
      </c>
      <c r="C453">
        <v>1</v>
      </c>
      <c r="F453">
        <v>1</v>
      </c>
    </row>
    <row r="454" spans="1:6">
      <c r="A454" s="4">
        <v>42018.9415972222</v>
      </c>
      <c r="E454">
        <v>1</v>
      </c>
      <c r="F454">
        <v>1</v>
      </c>
    </row>
    <row r="455" spans="1:6">
      <c r="A455" s="4">
        <v>42019.6837615741</v>
      </c>
      <c r="C455">
        <v>1</v>
      </c>
      <c r="F455">
        <v>1</v>
      </c>
    </row>
    <row r="456" spans="1:6">
      <c r="A456" s="4">
        <v>42019.959837963</v>
      </c>
      <c r="E456">
        <v>1</v>
      </c>
      <c r="F456">
        <v>1</v>
      </c>
    </row>
    <row r="457" spans="1:6">
      <c r="A457" s="4">
        <v>42020.587349537</v>
      </c>
      <c r="C457">
        <v>1</v>
      </c>
      <c r="F457">
        <v>1</v>
      </c>
    </row>
    <row r="458" spans="1:6">
      <c r="A458" s="4">
        <v>42020.7005671296</v>
      </c>
      <c r="E458">
        <v>1</v>
      </c>
      <c r="F458">
        <v>1</v>
      </c>
    </row>
    <row r="459" spans="1:6">
      <c r="A459" s="4">
        <v>42020.7686342593</v>
      </c>
      <c r="C459">
        <v>1</v>
      </c>
      <c r="F459">
        <v>1</v>
      </c>
    </row>
    <row r="460" spans="1:6">
      <c r="A460" s="4">
        <v>42020.8466666667</v>
      </c>
      <c r="E460">
        <v>1</v>
      </c>
      <c r="F460">
        <v>1</v>
      </c>
    </row>
    <row r="461" spans="1:6">
      <c r="A461" s="4">
        <v>42021.3011921296</v>
      </c>
      <c r="C461">
        <v>1</v>
      </c>
      <c r="F461">
        <v>1</v>
      </c>
    </row>
    <row r="462" spans="1:6">
      <c r="A462" s="4">
        <v>42022.6615277778</v>
      </c>
      <c r="C462">
        <v>1</v>
      </c>
      <c r="F462">
        <v>1</v>
      </c>
    </row>
    <row r="463" spans="1:6">
      <c r="A463" s="4">
        <v>42023.6349768518</v>
      </c>
      <c r="E463">
        <v>1</v>
      </c>
      <c r="F463">
        <v>1</v>
      </c>
    </row>
    <row r="464" spans="1:6">
      <c r="A464" s="4">
        <v>42024.7028935185</v>
      </c>
      <c r="E464">
        <v>1</v>
      </c>
      <c r="F464">
        <v>1</v>
      </c>
    </row>
    <row r="465" spans="1:6">
      <c r="A465" s="4">
        <v>42025.1647800926</v>
      </c>
      <c r="E465">
        <v>1</v>
      </c>
      <c r="F465">
        <v>1</v>
      </c>
    </row>
    <row r="466" spans="1:6">
      <c r="A466" s="4">
        <v>42026.1761805556</v>
      </c>
      <c r="E466">
        <v>1</v>
      </c>
      <c r="F466">
        <v>1</v>
      </c>
    </row>
    <row r="467" spans="1:6">
      <c r="A467" s="4">
        <v>42026.8811805556</v>
      </c>
      <c r="E467">
        <v>1</v>
      </c>
      <c r="F467">
        <v>1</v>
      </c>
    </row>
    <row r="468" spans="1:6">
      <c r="A468" s="4">
        <v>42026.9204282407</v>
      </c>
      <c r="E468">
        <v>1</v>
      </c>
      <c r="F468">
        <v>1</v>
      </c>
    </row>
    <row r="469" spans="1:6">
      <c r="A469" s="4">
        <v>42026.9249768518</v>
      </c>
      <c r="E469">
        <v>1</v>
      </c>
      <c r="F469">
        <v>1</v>
      </c>
    </row>
    <row r="470" spans="1:6">
      <c r="A470" s="4">
        <v>42027.8328009259</v>
      </c>
      <c r="C470">
        <v>1</v>
      </c>
      <c r="F470">
        <v>1</v>
      </c>
    </row>
    <row r="471" spans="1:6">
      <c r="A471" s="4">
        <v>42028.4965625</v>
      </c>
      <c r="E471">
        <v>1</v>
      </c>
      <c r="F471">
        <v>1</v>
      </c>
    </row>
    <row r="472" spans="1:6">
      <c r="A472" s="4">
        <v>42029.1358796296</v>
      </c>
      <c r="C472">
        <v>1</v>
      </c>
      <c r="F472">
        <v>1</v>
      </c>
    </row>
    <row r="473" spans="1:6">
      <c r="A473" s="4">
        <v>42031.01125</v>
      </c>
      <c r="B473">
        <v>1</v>
      </c>
      <c r="F473">
        <v>1</v>
      </c>
    </row>
    <row r="474" spans="1:6">
      <c r="A474" s="4">
        <v>42031.1388310185</v>
      </c>
      <c r="C474">
        <v>1</v>
      </c>
      <c r="F474">
        <v>1</v>
      </c>
    </row>
    <row r="475" spans="1:6">
      <c r="A475" s="4">
        <v>42031.6668981481</v>
      </c>
      <c r="C475">
        <v>1</v>
      </c>
      <c r="F475">
        <v>1</v>
      </c>
    </row>
    <row r="476" spans="1:6">
      <c r="A476" s="4">
        <v>42031.833587963</v>
      </c>
      <c r="C476">
        <v>1</v>
      </c>
      <c r="F476">
        <v>1</v>
      </c>
    </row>
    <row r="477" spans="1:6">
      <c r="A477" s="4">
        <v>42032.2502083333</v>
      </c>
      <c r="C477">
        <v>1</v>
      </c>
      <c r="F477">
        <v>1</v>
      </c>
    </row>
    <row r="478" spans="1:6">
      <c r="A478" s="4">
        <v>42032.7161458333</v>
      </c>
      <c r="E478">
        <v>1</v>
      </c>
      <c r="F478">
        <v>1</v>
      </c>
    </row>
    <row r="479" spans="1:6">
      <c r="A479" s="4">
        <v>42034.8568171296</v>
      </c>
      <c r="B479">
        <v>1</v>
      </c>
      <c r="F479">
        <v>1</v>
      </c>
    </row>
    <row r="480" spans="1:6">
      <c r="A480" s="4">
        <v>42034.9282523148</v>
      </c>
      <c r="E480">
        <v>1</v>
      </c>
      <c r="F480">
        <v>1</v>
      </c>
    </row>
    <row r="481" spans="1:6">
      <c r="A481" s="4">
        <v>42034.9601273148</v>
      </c>
      <c r="C481">
        <v>1</v>
      </c>
      <c r="F481">
        <v>1</v>
      </c>
    </row>
    <row r="482" spans="1:6">
      <c r="A482" s="4">
        <v>42036.2442824074</v>
      </c>
      <c r="E482">
        <v>1</v>
      </c>
      <c r="F482">
        <v>1</v>
      </c>
    </row>
    <row r="483" spans="1:6">
      <c r="A483" s="4">
        <v>42036.704525463</v>
      </c>
      <c r="E483">
        <v>1</v>
      </c>
      <c r="F483">
        <v>1</v>
      </c>
    </row>
    <row r="484" spans="1:6">
      <c r="A484" s="4">
        <v>42036.9955902778</v>
      </c>
      <c r="E484">
        <v>1</v>
      </c>
      <c r="F484">
        <v>1</v>
      </c>
    </row>
    <row r="485" spans="1:6">
      <c r="A485" s="4">
        <v>42037.5989583333</v>
      </c>
      <c r="E485">
        <v>1</v>
      </c>
      <c r="F485">
        <v>1</v>
      </c>
    </row>
    <row r="486" spans="1:6">
      <c r="A486" s="4">
        <v>42037.7912384259</v>
      </c>
      <c r="E486">
        <v>1</v>
      </c>
      <c r="F486">
        <v>1</v>
      </c>
    </row>
    <row r="487" spans="1:6">
      <c r="A487" s="4">
        <v>42037.9382060185</v>
      </c>
      <c r="E487">
        <v>1</v>
      </c>
      <c r="F487">
        <v>1</v>
      </c>
    </row>
    <row r="488" spans="1:6">
      <c r="A488" s="4">
        <v>42037.9862847222</v>
      </c>
      <c r="C488">
        <v>1</v>
      </c>
      <c r="F488">
        <v>1</v>
      </c>
    </row>
    <row r="489" spans="1:6">
      <c r="A489" s="4">
        <v>42038.7204513889</v>
      </c>
      <c r="E489">
        <v>1</v>
      </c>
      <c r="F489">
        <v>1</v>
      </c>
    </row>
    <row r="490" spans="1:6">
      <c r="A490" s="4">
        <v>42039.1949884259</v>
      </c>
      <c r="C490">
        <v>1</v>
      </c>
      <c r="F490">
        <v>1</v>
      </c>
    </row>
    <row r="491" spans="1:6">
      <c r="A491" s="4">
        <v>42039.3845717593</v>
      </c>
      <c r="E491">
        <v>1</v>
      </c>
      <c r="F491">
        <v>1</v>
      </c>
    </row>
    <row r="492" spans="1:6">
      <c r="A492" s="4">
        <v>42040.8316782407</v>
      </c>
      <c r="E492">
        <v>1</v>
      </c>
      <c r="F492">
        <v>1</v>
      </c>
    </row>
    <row r="493" spans="1:6">
      <c r="A493" s="4">
        <v>42041.205</v>
      </c>
      <c r="C493">
        <v>1</v>
      </c>
      <c r="F493">
        <v>1</v>
      </c>
    </row>
    <row r="494" spans="1:6">
      <c r="A494" s="4">
        <v>42041.5813078704</v>
      </c>
      <c r="C494">
        <v>1</v>
      </c>
      <c r="F494">
        <v>1</v>
      </c>
    </row>
    <row r="495" spans="1:6">
      <c r="A495" s="4">
        <v>42041.7141782407</v>
      </c>
      <c r="E495">
        <v>1</v>
      </c>
      <c r="F495">
        <v>1</v>
      </c>
    </row>
    <row r="496" spans="1:6">
      <c r="A496" s="4">
        <v>42041.7430902778</v>
      </c>
      <c r="C496">
        <v>1</v>
      </c>
      <c r="F496">
        <v>1</v>
      </c>
    </row>
    <row r="497" spans="1:6">
      <c r="A497" s="4">
        <v>42042.1978240741</v>
      </c>
      <c r="E497">
        <v>1</v>
      </c>
      <c r="F497">
        <v>1</v>
      </c>
    </row>
    <row r="498" spans="1:6">
      <c r="A498" s="4">
        <v>42044.1849884259</v>
      </c>
      <c r="E498">
        <v>1</v>
      </c>
      <c r="F498">
        <v>1</v>
      </c>
    </row>
    <row r="499" spans="1:6">
      <c r="A499" s="4">
        <v>42044.7659606481</v>
      </c>
      <c r="E499">
        <v>1</v>
      </c>
      <c r="F499">
        <v>1</v>
      </c>
    </row>
    <row r="500" spans="1:6">
      <c r="A500" s="4">
        <v>42045.8423842593</v>
      </c>
      <c r="E500">
        <v>1</v>
      </c>
      <c r="F500">
        <v>1</v>
      </c>
    </row>
    <row r="501" spans="1:6">
      <c r="A501" s="4">
        <v>42047.076400463</v>
      </c>
      <c r="C501">
        <v>1</v>
      </c>
      <c r="F501">
        <v>1</v>
      </c>
    </row>
    <row r="502" spans="1:6">
      <c r="A502" s="4">
        <v>42047.7244444444</v>
      </c>
      <c r="B502">
        <v>1</v>
      </c>
      <c r="F502">
        <v>1</v>
      </c>
    </row>
    <row r="503" spans="1:6">
      <c r="A503" s="4">
        <v>42048.711724537</v>
      </c>
      <c r="C503">
        <v>1</v>
      </c>
      <c r="F503">
        <v>1</v>
      </c>
    </row>
    <row r="504" spans="1:6">
      <c r="A504" s="4">
        <v>42050.0083680556</v>
      </c>
      <c r="E504">
        <v>1</v>
      </c>
      <c r="F504">
        <v>1</v>
      </c>
    </row>
    <row r="505" spans="1:6">
      <c r="A505" s="4">
        <v>42050.0196412037</v>
      </c>
      <c r="E505">
        <v>1</v>
      </c>
      <c r="F505">
        <v>1</v>
      </c>
    </row>
    <row r="506" spans="1:6">
      <c r="A506" s="4">
        <v>42050.9831828704</v>
      </c>
      <c r="E506">
        <v>1</v>
      </c>
      <c r="F506">
        <v>1</v>
      </c>
    </row>
    <row r="507" spans="1:6">
      <c r="A507" s="4">
        <v>42052.9498148148</v>
      </c>
      <c r="E507">
        <v>1</v>
      </c>
      <c r="F507">
        <v>1</v>
      </c>
    </row>
    <row r="508" spans="1:6">
      <c r="A508" s="4">
        <v>42053.049375</v>
      </c>
      <c r="C508">
        <v>1</v>
      </c>
      <c r="F508">
        <v>1</v>
      </c>
    </row>
    <row r="509" spans="1:6">
      <c r="A509" s="4">
        <v>42053.1061111111</v>
      </c>
      <c r="E509">
        <v>1</v>
      </c>
      <c r="F509">
        <v>1</v>
      </c>
    </row>
    <row r="510" spans="1:6">
      <c r="A510" s="4">
        <v>42053.6716666667</v>
      </c>
      <c r="E510">
        <v>1</v>
      </c>
      <c r="F510">
        <v>1</v>
      </c>
    </row>
    <row r="511" spans="1:6">
      <c r="A511" s="4">
        <v>42053.6728240741</v>
      </c>
      <c r="C511">
        <v>1</v>
      </c>
      <c r="F511">
        <v>1</v>
      </c>
    </row>
    <row r="512" spans="1:6">
      <c r="A512" s="4">
        <v>42053.7042939815</v>
      </c>
      <c r="E512">
        <v>1</v>
      </c>
      <c r="F512">
        <v>1</v>
      </c>
    </row>
    <row r="513" spans="1:6">
      <c r="A513" s="4">
        <v>42053.7220601852</v>
      </c>
      <c r="C513">
        <v>1</v>
      </c>
      <c r="F513">
        <v>1</v>
      </c>
    </row>
    <row r="514" spans="1:6">
      <c r="A514" s="4">
        <v>42053.7326273148</v>
      </c>
      <c r="E514">
        <v>1</v>
      </c>
      <c r="F514">
        <v>1</v>
      </c>
    </row>
    <row r="515" spans="1:6">
      <c r="A515" s="4">
        <v>42053.7330787037</v>
      </c>
      <c r="E515">
        <v>1</v>
      </c>
      <c r="F515">
        <v>1</v>
      </c>
    </row>
    <row r="516" spans="1:6">
      <c r="A516" s="4">
        <v>42053.9169212963</v>
      </c>
      <c r="E516">
        <v>1</v>
      </c>
      <c r="F516">
        <v>1</v>
      </c>
    </row>
    <row r="517" spans="1:6">
      <c r="A517" s="4">
        <v>42054.0244212963</v>
      </c>
      <c r="E517">
        <v>1</v>
      </c>
      <c r="F517">
        <v>1</v>
      </c>
    </row>
    <row r="518" spans="1:6">
      <c r="A518" s="4">
        <v>42054.7441898148</v>
      </c>
      <c r="E518">
        <v>1</v>
      </c>
      <c r="F518">
        <v>1</v>
      </c>
    </row>
    <row r="519" spans="1:6">
      <c r="A519" s="4">
        <v>42054.8490509259</v>
      </c>
      <c r="E519">
        <v>1</v>
      </c>
      <c r="F519">
        <v>1</v>
      </c>
    </row>
    <row r="520" spans="1:6">
      <c r="A520" s="4">
        <v>42055.2771990741</v>
      </c>
      <c r="E520">
        <v>1</v>
      </c>
      <c r="F520">
        <v>1</v>
      </c>
    </row>
    <row r="521" spans="1:6">
      <c r="A521" s="4">
        <v>42055.7133680556</v>
      </c>
      <c r="C521">
        <v>1</v>
      </c>
      <c r="F521">
        <v>1</v>
      </c>
    </row>
    <row r="522" spans="1:6">
      <c r="A522" s="4">
        <v>42056.013125</v>
      </c>
      <c r="E522">
        <v>1</v>
      </c>
      <c r="F522">
        <v>1</v>
      </c>
    </row>
    <row r="523" spans="1:6">
      <c r="A523" s="4">
        <v>42056.0916319444</v>
      </c>
      <c r="E523">
        <v>1</v>
      </c>
      <c r="F523">
        <v>1</v>
      </c>
    </row>
    <row r="524" spans="1:6">
      <c r="A524" s="4">
        <v>42056.1324537037</v>
      </c>
      <c r="C524">
        <v>1</v>
      </c>
      <c r="F524">
        <v>1</v>
      </c>
    </row>
    <row r="525" spans="1:6">
      <c r="A525" s="4">
        <v>42056.6514351852</v>
      </c>
      <c r="E525">
        <v>1</v>
      </c>
      <c r="F525">
        <v>1</v>
      </c>
    </row>
    <row r="526" spans="1:6">
      <c r="A526" s="4">
        <v>42057.1909606481</v>
      </c>
      <c r="C526">
        <v>1</v>
      </c>
      <c r="F526">
        <v>1</v>
      </c>
    </row>
    <row r="527" spans="1:6">
      <c r="A527" s="4">
        <v>42057.2778587963</v>
      </c>
      <c r="C527">
        <v>1</v>
      </c>
      <c r="F527">
        <v>1</v>
      </c>
    </row>
    <row r="528" spans="1:6">
      <c r="A528" s="4">
        <v>42057.5369444444</v>
      </c>
      <c r="E528">
        <v>1</v>
      </c>
      <c r="F528">
        <v>1</v>
      </c>
    </row>
    <row r="529" spans="1:6">
      <c r="A529" s="4">
        <v>42058.6038773148</v>
      </c>
      <c r="C529">
        <v>1</v>
      </c>
      <c r="F529">
        <v>1</v>
      </c>
    </row>
    <row r="530" spans="1:6">
      <c r="A530" s="4">
        <v>42058.7924768518</v>
      </c>
      <c r="C530">
        <v>1</v>
      </c>
      <c r="F530">
        <v>1</v>
      </c>
    </row>
    <row r="531" spans="1:6">
      <c r="A531" s="4">
        <v>42058.9040740741</v>
      </c>
      <c r="E531">
        <v>1</v>
      </c>
      <c r="F531">
        <v>1</v>
      </c>
    </row>
    <row r="532" spans="1:6">
      <c r="A532" s="4">
        <v>42059.0857523148</v>
      </c>
      <c r="E532">
        <v>1</v>
      </c>
      <c r="F532">
        <v>1</v>
      </c>
    </row>
    <row r="533" spans="1:6">
      <c r="A533" s="4">
        <v>42059.2700231482</v>
      </c>
      <c r="C533">
        <v>1</v>
      </c>
      <c r="F533">
        <v>1</v>
      </c>
    </row>
    <row r="534" spans="1:6">
      <c r="A534" s="4">
        <v>42059.4539236111</v>
      </c>
      <c r="E534">
        <v>1</v>
      </c>
      <c r="F534">
        <v>1</v>
      </c>
    </row>
    <row r="535" spans="1:6">
      <c r="A535" s="4">
        <v>42059.7013194444</v>
      </c>
      <c r="E535">
        <v>1</v>
      </c>
      <c r="F535">
        <v>1</v>
      </c>
    </row>
    <row r="536" spans="1:6">
      <c r="A536" s="4">
        <v>42059.9707291667</v>
      </c>
      <c r="C536">
        <v>1</v>
      </c>
      <c r="F536">
        <v>1</v>
      </c>
    </row>
    <row r="537" spans="1:6">
      <c r="A537" s="4">
        <v>42060.0356365741</v>
      </c>
      <c r="E537">
        <v>1</v>
      </c>
      <c r="F537">
        <v>1</v>
      </c>
    </row>
    <row r="538" spans="1:6">
      <c r="A538" s="4">
        <v>42060.0455092593</v>
      </c>
      <c r="C538">
        <v>1</v>
      </c>
      <c r="F538">
        <v>1</v>
      </c>
    </row>
    <row r="539" spans="1:6">
      <c r="A539" s="4">
        <v>42060.6839351852</v>
      </c>
      <c r="E539">
        <v>1</v>
      </c>
      <c r="F539">
        <v>1</v>
      </c>
    </row>
    <row r="540" spans="1:6">
      <c r="A540" s="4">
        <v>42061.2124884259</v>
      </c>
      <c r="E540">
        <v>1</v>
      </c>
      <c r="F540">
        <v>1</v>
      </c>
    </row>
    <row r="541" spans="1:6">
      <c r="A541" s="4">
        <v>42061.9632638889</v>
      </c>
      <c r="C541">
        <v>1</v>
      </c>
      <c r="F541">
        <v>1</v>
      </c>
    </row>
    <row r="542" spans="1:6">
      <c r="A542" s="4">
        <v>42062.296412037</v>
      </c>
      <c r="E542">
        <v>1</v>
      </c>
      <c r="F542">
        <v>1</v>
      </c>
    </row>
    <row r="543" spans="1:6">
      <c r="A543" s="4">
        <v>42062.6804861111</v>
      </c>
      <c r="C543">
        <v>1</v>
      </c>
      <c r="F543">
        <v>1</v>
      </c>
    </row>
    <row r="544" spans="1:6">
      <c r="A544" s="4">
        <v>42062.8344444444</v>
      </c>
      <c r="E544">
        <v>1</v>
      </c>
      <c r="F544">
        <v>1</v>
      </c>
    </row>
    <row r="545" spans="1:6">
      <c r="A545" s="4">
        <v>42064.2200694444</v>
      </c>
      <c r="E545">
        <v>1</v>
      </c>
      <c r="F545">
        <v>1</v>
      </c>
    </row>
    <row r="546" spans="1:6">
      <c r="A546" s="4">
        <v>42064.6526736111</v>
      </c>
      <c r="E546">
        <v>1</v>
      </c>
      <c r="F546">
        <v>1</v>
      </c>
    </row>
    <row r="547" spans="1:6">
      <c r="A547" s="4">
        <v>42064.7856134259</v>
      </c>
      <c r="E547">
        <v>1</v>
      </c>
      <c r="F547">
        <v>1</v>
      </c>
    </row>
    <row r="548" spans="1:6">
      <c r="A548" s="4">
        <v>42065.1906944444</v>
      </c>
      <c r="C548">
        <v>1</v>
      </c>
      <c r="F548">
        <v>1</v>
      </c>
    </row>
    <row r="549" spans="1:6">
      <c r="A549" s="4">
        <v>42065.7503009259</v>
      </c>
      <c r="E549">
        <v>1</v>
      </c>
      <c r="F549">
        <v>1</v>
      </c>
    </row>
    <row r="550" spans="1:6">
      <c r="A550" s="4">
        <v>42065.7915740741</v>
      </c>
      <c r="B550">
        <v>1</v>
      </c>
      <c r="F550">
        <v>1</v>
      </c>
    </row>
    <row r="551" spans="1:6">
      <c r="A551" s="4">
        <v>42065.8188078704</v>
      </c>
      <c r="C551">
        <v>1</v>
      </c>
      <c r="F551">
        <v>1</v>
      </c>
    </row>
    <row r="552" spans="1:6">
      <c r="A552" s="4">
        <v>42065.8873611111</v>
      </c>
      <c r="E552">
        <v>1</v>
      </c>
      <c r="F552">
        <v>1</v>
      </c>
    </row>
    <row r="553" spans="1:6">
      <c r="A553" s="4">
        <v>42067.0116435185</v>
      </c>
      <c r="E553">
        <v>1</v>
      </c>
      <c r="F553">
        <v>1</v>
      </c>
    </row>
    <row r="554" spans="1:6">
      <c r="A554" s="4">
        <v>42067.947337963</v>
      </c>
      <c r="C554">
        <v>1</v>
      </c>
      <c r="F554">
        <v>1</v>
      </c>
    </row>
    <row r="555" spans="1:6">
      <c r="A555" s="4">
        <v>42068.8883912037</v>
      </c>
      <c r="E555">
        <v>1</v>
      </c>
      <c r="F555">
        <v>1</v>
      </c>
    </row>
    <row r="556" spans="1:6">
      <c r="A556" s="4">
        <v>42069.3914467593</v>
      </c>
      <c r="C556">
        <v>1</v>
      </c>
      <c r="F556">
        <v>1</v>
      </c>
    </row>
    <row r="557" spans="1:6">
      <c r="A557" s="4">
        <v>42069.9034375</v>
      </c>
      <c r="C557">
        <v>1</v>
      </c>
      <c r="F557">
        <v>1</v>
      </c>
    </row>
    <row r="558" spans="1:6">
      <c r="A558" s="4">
        <v>42072.3703819444</v>
      </c>
      <c r="E558">
        <v>1</v>
      </c>
      <c r="F558">
        <v>1</v>
      </c>
    </row>
    <row r="559" spans="1:6">
      <c r="A559" s="4">
        <v>42072.57625</v>
      </c>
      <c r="E559">
        <v>1</v>
      </c>
      <c r="F559">
        <v>1</v>
      </c>
    </row>
    <row r="560" spans="1:6">
      <c r="A560" s="4">
        <v>42073.6606944444</v>
      </c>
      <c r="E560">
        <v>1</v>
      </c>
      <c r="F560">
        <v>1</v>
      </c>
    </row>
    <row r="561" spans="1:6">
      <c r="A561" s="4">
        <v>42074.2196990741</v>
      </c>
      <c r="C561">
        <v>1</v>
      </c>
      <c r="F561">
        <v>1</v>
      </c>
    </row>
    <row r="562" spans="1:6">
      <c r="A562" s="4">
        <v>42075.8073958333</v>
      </c>
      <c r="E562">
        <v>1</v>
      </c>
      <c r="F562">
        <v>1</v>
      </c>
    </row>
    <row r="563" spans="1:6">
      <c r="A563" s="4">
        <v>42075.9426273148</v>
      </c>
      <c r="E563">
        <v>1</v>
      </c>
      <c r="F563">
        <v>1</v>
      </c>
    </row>
    <row r="564" spans="1:6">
      <c r="A564" s="4">
        <v>42075.9799884259</v>
      </c>
      <c r="C564">
        <v>1</v>
      </c>
      <c r="F564">
        <v>1</v>
      </c>
    </row>
    <row r="565" spans="1:6">
      <c r="A565" s="4">
        <v>42077.1293981482</v>
      </c>
      <c r="C565">
        <v>1</v>
      </c>
      <c r="F565">
        <v>1</v>
      </c>
    </row>
    <row r="566" spans="1:6">
      <c r="A566" s="4">
        <v>42078.3452083333</v>
      </c>
      <c r="C566">
        <v>1</v>
      </c>
      <c r="F566">
        <v>1</v>
      </c>
    </row>
    <row r="567" spans="1:6">
      <c r="A567" s="4">
        <v>42079.857974537</v>
      </c>
      <c r="B567">
        <v>1</v>
      </c>
      <c r="F567">
        <v>1</v>
      </c>
    </row>
    <row r="568" spans="1:6">
      <c r="A568" s="4">
        <v>42081.5153356481</v>
      </c>
      <c r="C568">
        <v>1</v>
      </c>
      <c r="F568">
        <v>1</v>
      </c>
    </row>
    <row r="569" spans="1:6">
      <c r="A569" s="4">
        <v>42081.7312731482</v>
      </c>
      <c r="C569">
        <v>1</v>
      </c>
      <c r="F569">
        <v>1</v>
      </c>
    </row>
    <row r="570" spans="1:6">
      <c r="A570" s="4">
        <v>42083.0705902778</v>
      </c>
      <c r="E570">
        <v>1</v>
      </c>
      <c r="F570">
        <v>1</v>
      </c>
    </row>
    <row r="571" spans="1:6">
      <c r="A571" s="4">
        <v>42084.8815393519</v>
      </c>
      <c r="C571">
        <v>1</v>
      </c>
      <c r="F571">
        <v>1</v>
      </c>
    </row>
    <row r="572" spans="1:6">
      <c r="A572" s="4">
        <v>42086.6149421296</v>
      </c>
      <c r="E572">
        <v>1</v>
      </c>
      <c r="F572">
        <v>1</v>
      </c>
    </row>
    <row r="573" spans="1:6">
      <c r="A573" s="4">
        <v>42087.7680555556</v>
      </c>
      <c r="E573">
        <v>1</v>
      </c>
      <c r="F573">
        <v>1</v>
      </c>
    </row>
    <row r="574" spans="1:6">
      <c r="A574" s="4">
        <v>42087.7923032407</v>
      </c>
      <c r="E574">
        <v>1</v>
      </c>
      <c r="F574">
        <v>1</v>
      </c>
    </row>
    <row r="575" spans="1:6">
      <c r="A575" s="4">
        <v>42088.7236921296</v>
      </c>
      <c r="E575">
        <v>1</v>
      </c>
      <c r="F575">
        <v>1</v>
      </c>
    </row>
    <row r="576" spans="1:6">
      <c r="A576" s="4">
        <v>42088.9113541667</v>
      </c>
      <c r="E576">
        <v>1</v>
      </c>
      <c r="F576">
        <v>1</v>
      </c>
    </row>
    <row r="577" spans="1:6">
      <c r="A577" s="4">
        <v>42089.4125578704</v>
      </c>
      <c r="E577">
        <v>1</v>
      </c>
      <c r="F577">
        <v>1</v>
      </c>
    </row>
    <row r="578" spans="1:6">
      <c r="A578" s="4">
        <v>42089.9015740741</v>
      </c>
      <c r="C578">
        <v>1</v>
      </c>
      <c r="F578">
        <v>1</v>
      </c>
    </row>
    <row r="579" spans="1:6">
      <c r="A579" s="4">
        <v>42090.9090162037</v>
      </c>
      <c r="C579">
        <v>1</v>
      </c>
      <c r="F579">
        <v>1</v>
      </c>
    </row>
    <row r="580" spans="1:6">
      <c r="A580" s="4">
        <v>42090.9125</v>
      </c>
      <c r="E580">
        <v>1</v>
      </c>
      <c r="F580">
        <v>1</v>
      </c>
    </row>
    <row r="581" spans="1:6">
      <c r="A581" s="4">
        <v>42093.5882638889</v>
      </c>
      <c r="C581">
        <v>1</v>
      </c>
      <c r="F581">
        <v>1</v>
      </c>
    </row>
    <row r="582" spans="1:6">
      <c r="A582" s="4">
        <v>42093.7868402778</v>
      </c>
      <c r="E582">
        <v>1</v>
      </c>
      <c r="F582">
        <v>1</v>
      </c>
    </row>
    <row r="583" spans="1:6">
      <c r="A583" s="4">
        <v>42095.2291666667</v>
      </c>
      <c r="C583">
        <v>1</v>
      </c>
      <c r="F583">
        <v>1</v>
      </c>
    </row>
    <row r="584" spans="1:6">
      <c r="A584" s="4">
        <v>42095.3746759259</v>
      </c>
      <c r="C584">
        <v>1</v>
      </c>
      <c r="F584">
        <v>1</v>
      </c>
    </row>
    <row r="585" spans="1:6">
      <c r="A585" s="4">
        <v>42096.5445486111</v>
      </c>
      <c r="C585">
        <v>1</v>
      </c>
      <c r="F585">
        <v>1</v>
      </c>
    </row>
    <row r="586" spans="1:6">
      <c r="A586" s="4">
        <v>42097.649224537</v>
      </c>
      <c r="C586">
        <v>1</v>
      </c>
      <c r="F586">
        <v>1</v>
      </c>
    </row>
    <row r="587" spans="1:6">
      <c r="A587" s="4">
        <v>42097.7324189815</v>
      </c>
      <c r="C587">
        <v>1</v>
      </c>
      <c r="F587">
        <v>1</v>
      </c>
    </row>
    <row r="588" spans="1:6">
      <c r="A588" s="4">
        <v>42097.7864930556</v>
      </c>
      <c r="E588">
        <v>1</v>
      </c>
      <c r="F588">
        <v>1</v>
      </c>
    </row>
    <row r="589" spans="1:6">
      <c r="A589" s="4">
        <v>42097.8741550926</v>
      </c>
      <c r="E589">
        <v>1</v>
      </c>
      <c r="F589">
        <v>1</v>
      </c>
    </row>
    <row r="590" spans="1:6">
      <c r="A590" s="4">
        <v>42098.2162384259</v>
      </c>
      <c r="E590">
        <v>1</v>
      </c>
      <c r="F590">
        <v>1</v>
      </c>
    </row>
    <row r="591" spans="1:6">
      <c r="A591" s="4">
        <v>42100.7237384259</v>
      </c>
      <c r="C591">
        <v>1</v>
      </c>
      <c r="F591">
        <v>1</v>
      </c>
    </row>
    <row r="592" spans="1:6">
      <c r="A592" s="4">
        <v>42100.9278587963</v>
      </c>
      <c r="E592">
        <v>1</v>
      </c>
      <c r="F592">
        <v>1</v>
      </c>
    </row>
    <row r="593" spans="1:6">
      <c r="A593" s="4">
        <v>42101.4235416667</v>
      </c>
      <c r="E593">
        <v>1</v>
      </c>
      <c r="F593">
        <v>1</v>
      </c>
    </row>
    <row r="594" spans="1:6">
      <c r="A594" s="4">
        <v>42101.5840740741</v>
      </c>
      <c r="E594">
        <v>1</v>
      </c>
      <c r="F594">
        <v>1</v>
      </c>
    </row>
    <row r="595" spans="1:6">
      <c r="A595" s="4">
        <v>42101.8288194444</v>
      </c>
      <c r="E595">
        <v>1</v>
      </c>
      <c r="F595">
        <v>1</v>
      </c>
    </row>
    <row r="596" spans="1:6">
      <c r="A596" s="4">
        <v>42102.7437731481</v>
      </c>
      <c r="E596">
        <v>1</v>
      </c>
      <c r="F596">
        <v>1</v>
      </c>
    </row>
    <row r="597" spans="1:6">
      <c r="A597" s="4">
        <v>42102.8663078704</v>
      </c>
      <c r="E597">
        <v>1</v>
      </c>
      <c r="F597">
        <v>1</v>
      </c>
    </row>
    <row r="598" spans="1:6">
      <c r="A598" s="4">
        <v>42103.0165856481</v>
      </c>
      <c r="C598">
        <v>1</v>
      </c>
      <c r="F598">
        <v>1</v>
      </c>
    </row>
    <row r="599" spans="1:6">
      <c r="A599" s="4">
        <v>42103.0243981481</v>
      </c>
      <c r="C599">
        <v>1</v>
      </c>
      <c r="F599">
        <v>1</v>
      </c>
    </row>
    <row r="600" spans="1:6">
      <c r="A600" s="4">
        <v>42103.3994791667</v>
      </c>
      <c r="E600">
        <v>1</v>
      </c>
      <c r="F600">
        <v>1</v>
      </c>
    </row>
    <row r="601" spans="1:6">
      <c r="A601" s="4">
        <v>42103.5352546296</v>
      </c>
      <c r="E601">
        <v>1</v>
      </c>
      <c r="F601">
        <v>1</v>
      </c>
    </row>
    <row r="602" spans="1:6">
      <c r="A602" s="4">
        <v>42103.5568287037</v>
      </c>
      <c r="E602">
        <v>1</v>
      </c>
      <c r="F602">
        <v>1</v>
      </c>
    </row>
    <row r="603" spans="1:6">
      <c r="A603" s="4">
        <v>42103.8849305556</v>
      </c>
      <c r="C603">
        <v>1</v>
      </c>
      <c r="F603">
        <v>1</v>
      </c>
    </row>
    <row r="604" spans="1:6">
      <c r="A604" s="4">
        <v>42104.7815972222</v>
      </c>
      <c r="C604">
        <v>1</v>
      </c>
      <c r="F604">
        <v>1</v>
      </c>
    </row>
    <row r="605" spans="1:6">
      <c r="A605" s="4">
        <v>42105.2674884259</v>
      </c>
      <c r="E605">
        <v>1</v>
      </c>
      <c r="F605">
        <v>1</v>
      </c>
    </row>
    <row r="606" spans="1:6">
      <c r="A606" s="4">
        <v>42107.0675578704</v>
      </c>
      <c r="E606">
        <v>1</v>
      </c>
      <c r="F606">
        <v>1</v>
      </c>
    </row>
    <row r="607" spans="1:6">
      <c r="A607" s="4">
        <v>42107.1563194444</v>
      </c>
      <c r="C607">
        <v>1</v>
      </c>
      <c r="F607">
        <v>1</v>
      </c>
    </row>
    <row r="608" spans="1:6">
      <c r="A608" s="4">
        <v>42107.6210185185</v>
      </c>
      <c r="E608">
        <v>1</v>
      </c>
      <c r="F608">
        <v>1</v>
      </c>
    </row>
    <row r="609" spans="1:6">
      <c r="A609" s="4">
        <v>42107.8412847222</v>
      </c>
      <c r="C609">
        <v>1</v>
      </c>
      <c r="F609">
        <v>1</v>
      </c>
    </row>
    <row r="610" spans="1:6">
      <c r="A610" s="4">
        <v>42107.8647222222</v>
      </c>
      <c r="C610">
        <v>1</v>
      </c>
      <c r="F610">
        <v>1</v>
      </c>
    </row>
    <row r="611" spans="1:6">
      <c r="A611" s="4">
        <v>42108.6920601852</v>
      </c>
      <c r="C611">
        <v>1</v>
      </c>
      <c r="F611">
        <v>1</v>
      </c>
    </row>
    <row r="612" spans="1:6">
      <c r="A612" s="4">
        <v>42109.75125</v>
      </c>
      <c r="E612">
        <v>1</v>
      </c>
      <c r="F612">
        <v>1</v>
      </c>
    </row>
    <row r="613" spans="1:6">
      <c r="A613" s="4">
        <v>42109.801712963</v>
      </c>
      <c r="C613">
        <v>1</v>
      </c>
      <c r="F613">
        <v>1</v>
      </c>
    </row>
    <row r="614" spans="1:6">
      <c r="A614" s="4">
        <v>42111.6840277778</v>
      </c>
      <c r="C614">
        <v>1</v>
      </c>
      <c r="F614">
        <v>1</v>
      </c>
    </row>
    <row r="615" spans="1:6">
      <c r="A615" s="4">
        <v>42111.7166550926</v>
      </c>
      <c r="C615">
        <v>1</v>
      </c>
      <c r="F615">
        <v>1</v>
      </c>
    </row>
    <row r="616" spans="1:6">
      <c r="A616" s="4">
        <v>42111.9040972222</v>
      </c>
      <c r="C616">
        <v>1</v>
      </c>
      <c r="F616">
        <v>1</v>
      </c>
    </row>
    <row r="617" spans="1:6">
      <c r="A617" s="4">
        <v>42114.8189351852</v>
      </c>
      <c r="C617">
        <v>1</v>
      </c>
      <c r="F617">
        <v>1</v>
      </c>
    </row>
    <row r="618" spans="1:6">
      <c r="A618" s="4">
        <v>42114.8255324074</v>
      </c>
      <c r="C618">
        <v>1</v>
      </c>
      <c r="F618">
        <v>1</v>
      </c>
    </row>
    <row r="619" spans="1:6">
      <c r="A619" s="4">
        <v>42115.1161805556</v>
      </c>
      <c r="C619">
        <v>1</v>
      </c>
      <c r="F619">
        <v>1</v>
      </c>
    </row>
    <row r="620" spans="1:6">
      <c r="A620" s="4">
        <v>42115.8896527778</v>
      </c>
      <c r="E620">
        <v>1</v>
      </c>
      <c r="F620">
        <v>1</v>
      </c>
    </row>
    <row r="621" spans="1:6">
      <c r="A621" s="4">
        <v>42116.7107523148</v>
      </c>
      <c r="E621">
        <v>1</v>
      </c>
      <c r="F621">
        <v>1</v>
      </c>
    </row>
    <row r="622" spans="1:6">
      <c r="A622" s="4">
        <v>42118.1395833333</v>
      </c>
      <c r="C622">
        <v>1</v>
      </c>
      <c r="F622">
        <v>1</v>
      </c>
    </row>
    <row r="623" spans="1:6">
      <c r="A623" s="4">
        <v>42118.3464351852</v>
      </c>
      <c r="C623">
        <v>1</v>
      </c>
      <c r="F623">
        <v>1</v>
      </c>
    </row>
    <row r="624" spans="1:6">
      <c r="A624" s="4">
        <v>42118.5563310185</v>
      </c>
      <c r="E624">
        <v>1</v>
      </c>
      <c r="F624">
        <v>1</v>
      </c>
    </row>
    <row r="625" spans="1:6">
      <c r="A625" s="4">
        <v>42120.5312268519</v>
      </c>
      <c r="E625">
        <v>1</v>
      </c>
      <c r="F625">
        <v>1</v>
      </c>
    </row>
    <row r="626" spans="1:6">
      <c r="A626" s="4">
        <v>42121.2498148148</v>
      </c>
      <c r="E626">
        <v>1</v>
      </c>
      <c r="F626">
        <v>1</v>
      </c>
    </row>
    <row r="627" spans="1:6">
      <c r="A627" s="4">
        <v>42121.6757638889</v>
      </c>
      <c r="E627">
        <v>1</v>
      </c>
      <c r="F627">
        <v>1</v>
      </c>
    </row>
    <row r="628" spans="1:6">
      <c r="A628" s="4">
        <v>42121.7569212963</v>
      </c>
      <c r="E628">
        <v>1</v>
      </c>
      <c r="F628">
        <v>1</v>
      </c>
    </row>
    <row r="629" spans="1:6">
      <c r="A629" s="4">
        <v>42122.6700694444</v>
      </c>
      <c r="C629">
        <v>1</v>
      </c>
      <c r="F629">
        <v>1</v>
      </c>
    </row>
    <row r="630" spans="1:6">
      <c r="A630" s="4">
        <v>42122.6931597222</v>
      </c>
      <c r="C630">
        <v>1</v>
      </c>
      <c r="F630">
        <v>1</v>
      </c>
    </row>
    <row r="631" spans="1:6">
      <c r="A631" s="4">
        <v>42122.7325</v>
      </c>
      <c r="C631">
        <v>1</v>
      </c>
      <c r="F631">
        <v>1</v>
      </c>
    </row>
    <row r="632" spans="1:6">
      <c r="A632" s="4">
        <v>42123.6488310185</v>
      </c>
      <c r="C632">
        <v>1</v>
      </c>
      <c r="F632">
        <v>1</v>
      </c>
    </row>
    <row r="633" spans="1:6">
      <c r="A633" s="4">
        <v>42124.6238773148</v>
      </c>
      <c r="C633">
        <v>1</v>
      </c>
      <c r="F633">
        <v>1</v>
      </c>
    </row>
    <row r="634" spans="1:6">
      <c r="A634" s="4">
        <v>42124.8411111111</v>
      </c>
      <c r="E634">
        <v>1</v>
      </c>
      <c r="F634">
        <v>1</v>
      </c>
    </row>
    <row r="635" spans="1:6">
      <c r="A635" s="4">
        <v>42124.8484143519</v>
      </c>
      <c r="E635">
        <v>1</v>
      </c>
      <c r="F635">
        <v>1</v>
      </c>
    </row>
    <row r="636" spans="1:6">
      <c r="A636" s="4">
        <v>42125.6444675926</v>
      </c>
      <c r="C636">
        <v>1</v>
      </c>
      <c r="F636">
        <v>1</v>
      </c>
    </row>
    <row r="637" spans="1:6">
      <c r="A637" s="4">
        <v>42125.6475347222</v>
      </c>
      <c r="E637">
        <v>1</v>
      </c>
      <c r="F637">
        <v>1</v>
      </c>
    </row>
    <row r="638" spans="1:6">
      <c r="A638" s="4">
        <v>42125.7728125</v>
      </c>
      <c r="E638">
        <v>1</v>
      </c>
      <c r="F638">
        <v>1</v>
      </c>
    </row>
    <row r="639" spans="1:6">
      <c r="A639" s="4">
        <v>42126.8750115741</v>
      </c>
      <c r="E639">
        <v>1</v>
      </c>
      <c r="F639">
        <v>1</v>
      </c>
    </row>
    <row r="640" spans="1:6">
      <c r="A640" s="4">
        <v>42128.4310648148</v>
      </c>
      <c r="C640">
        <v>1</v>
      </c>
      <c r="F640">
        <v>1</v>
      </c>
    </row>
    <row r="641" spans="1:6">
      <c r="A641" s="4">
        <v>42128.6156828704</v>
      </c>
      <c r="C641">
        <v>1</v>
      </c>
      <c r="F641">
        <v>1</v>
      </c>
    </row>
    <row r="642" spans="1:6">
      <c r="A642" s="4">
        <v>42128.6278935185</v>
      </c>
      <c r="E642">
        <v>1</v>
      </c>
      <c r="F642">
        <v>1</v>
      </c>
    </row>
    <row r="643" spans="1:6">
      <c r="A643" s="4">
        <v>42128.7366087963</v>
      </c>
      <c r="E643">
        <v>1</v>
      </c>
      <c r="F643">
        <v>1</v>
      </c>
    </row>
    <row r="644" spans="1:6">
      <c r="A644" s="4">
        <v>42128.8142476852</v>
      </c>
      <c r="C644">
        <v>1</v>
      </c>
      <c r="F644">
        <v>1</v>
      </c>
    </row>
    <row r="645" spans="1:6">
      <c r="A645" s="4">
        <v>42128.8240740741</v>
      </c>
      <c r="E645">
        <v>1</v>
      </c>
      <c r="F645">
        <v>1</v>
      </c>
    </row>
    <row r="646" spans="1:6">
      <c r="A646" s="4">
        <v>42129.5415856481</v>
      </c>
      <c r="E646">
        <v>1</v>
      </c>
      <c r="F646">
        <v>1</v>
      </c>
    </row>
    <row r="647" spans="1:6">
      <c r="A647" s="4">
        <v>42132.0361689815</v>
      </c>
      <c r="E647">
        <v>1</v>
      </c>
      <c r="F647">
        <v>1</v>
      </c>
    </row>
    <row r="648" spans="1:6">
      <c r="A648" s="4">
        <v>42132.5804861111</v>
      </c>
      <c r="C648">
        <v>1</v>
      </c>
      <c r="F648">
        <v>1</v>
      </c>
    </row>
    <row r="649" spans="1:6">
      <c r="A649" s="4">
        <v>42132.8099537037</v>
      </c>
      <c r="C649">
        <v>1</v>
      </c>
      <c r="F649">
        <v>1</v>
      </c>
    </row>
    <row r="650" spans="1:6">
      <c r="A650" s="4">
        <v>42132.9143287037</v>
      </c>
      <c r="C650">
        <v>1</v>
      </c>
      <c r="F650">
        <v>1</v>
      </c>
    </row>
    <row r="651" spans="1:6">
      <c r="A651" s="4">
        <v>42134.1720717593</v>
      </c>
      <c r="E651">
        <v>1</v>
      </c>
      <c r="F651">
        <v>1</v>
      </c>
    </row>
    <row r="652" spans="1:6">
      <c r="A652" s="4">
        <v>42135.6002083333</v>
      </c>
      <c r="E652">
        <v>1</v>
      </c>
      <c r="F652">
        <v>1</v>
      </c>
    </row>
    <row r="653" spans="1:6">
      <c r="A653" s="4">
        <v>42135.8106944444</v>
      </c>
      <c r="E653">
        <v>1</v>
      </c>
      <c r="F653">
        <v>1</v>
      </c>
    </row>
    <row r="654" spans="1:6">
      <c r="A654" s="4">
        <v>42136.0924884259</v>
      </c>
      <c r="C654">
        <v>1</v>
      </c>
      <c r="F654">
        <v>1</v>
      </c>
    </row>
    <row r="655" spans="1:6">
      <c r="A655" s="4">
        <v>42136.270787037</v>
      </c>
      <c r="E655">
        <v>1</v>
      </c>
      <c r="F655">
        <v>1</v>
      </c>
    </row>
    <row r="656" spans="1:6">
      <c r="A656" s="4">
        <v>42136.5361342593</v>
      </c>
      <c r="E656">
        <v>1</v>
      </c>
      <c r="F656">
        <v>1</v>
      </c>
    </row>
    <row r="657" spans="1:6">
      <c r="A657" s="4">
        <v>42136.6751967593</v>
      </c>
      <c r="E657">
        <v>1</v>
      </c>
      <c r="F657">
        <v>1</v>
      </c>
    </row>
    <row r="658" spans="1:6">
      <c r="A658" s="4">
        <v>42136.7671759259</v>
      </c>
      <c r="C658">
        <v>1</v>
      </c>
      <c r="F658">
        <v>1</v>
      </c>
    </row>
    <row r="659" spans="1:6">
      <c r="A659" s="4">
        <v>42137.3957986111</v>
      </c>
      <c r="E659">
        <v>1</v>
      </c>
      <c r="F659">
        <v>1</v>
      </c>
    </row>
    <row r="660" spans="1:6">
      <c r="A660" s="4">
        <v>42138.7988194444</v>
      </c>
      <c r="C660">
        <v>1</v>
      </c>
      <c r="F660">
        <v>1</v>
      </c>
    </row>
    <row r="661" spans="1:6">
      <c r="A661" s="4">
        <v>42138.9306712963</v>
      </c>
      <c r="E661">
        <v>1</v>
      </c>
      <c r="F661">
        <v>1</v>
      </c>
    </row>
    <row r="662" spans="1:6">
      <c r="A662" s="4">
        <v>42139.014525463</v>
      </c>
      <c r="E662">
        <v>1</v>
      </c>
      <c r="F662">
        <v>1</v>
      </c>
    </row>
    <row r="663" spans="1:6">
      <c r="A663" s="4">
        <v>42139.5255671296</v>
      </c>
      <c r="E663">
        <v>1</v>
      </c>
      <c r="F663">
        <v>1</v>
      </c>
    </row>
    <row r="664" spans="1:6">
      <c r="A664" s="4">
        <v>42139.8168402778</v>
      </c>
      <c r="E664">
        <v>1</v>
      </c>
      <c r="F664">
        <v>1</v>
      </c>
    </row>
    <row r="665" spans="1:6">
      <c r="A665" s="4">
        <v>42140.4213194444</v>
      </c>
      <c r="C665">
        <v>1</v>
      </c>
      <c r="F665">
        <v>1</v>
      </c>
    </row>
    <row r="666" spans="1:6">
      <c r="A666" s="4">
        <v>42140.7123148148</v>
      </c>
      <c r="E666">
        <v>1</v>
      </c>
      <c r="F666">
        <v>1</v>
      </c>
    </row>
    <row r="667" spans="1:6">
      <c r="A667" s="4">
        <v>42141.5411342593</v>
      </c>
      <c r="E667">
        <v>1</v>
      </c>
      <c r="F667">
        <v>1</v>
      </c>
    </row>
    <row r="668" spans="1:6">
      <c r="A668" s="4">
        <v>42141.7413078704</v>
      </c>
      <c r="B668">
        <v>1</v>
      </c>
      <c r="F668">
        <v>1</v>
      </c>
    </row>
    <row r="669" spans="1:6">
      <c r="A669" s="4">
        <v>42142.5140162037</v>
      </c>
      <c r="E669">
        <v>1</v>
      </c>
      <c r="F669">
        <v>1</v>
      </c>
    </row>
    <row r="670" spans="1:6">
      <c r="A670" s="4">
        <v>42142.7688194444</v>
      </c>
      <c r="C670">
        <v>1</v>
      </c>
      <c r="F670">
        <v>1</v>
      </c>
    </row>
    <row r="671" spans="1:6">
      <c r="A671" s="4">
        <v>42143.4452199074</v>
      </c>
      <c r="E671">
        <v>1</v>
      </c>
      <c r="F671">
        <v>1</v>
      </c>
    </row>
    <row r="672" spans="1:6">
      <c r="A672" s="4">
        <v>42143.4611226852</v>
      </c>
      <c r="E672">
        <v>1</v>
      </c>
      <c r="F672">
        <v>1</v>
      </c>
    </row>
    <row r="673" spans="1:6">
      <c r="A673" s="4">
        <v>42143.9177430556</v>
      </c>
      <c r="C673">
        <v>1</v>
      </c>
      <c r="F673">
        <v>1</v>
      </c>
    </row>
    <row r="674" spans="1:6">
      <c r="A674" s="4">
        <v>42144.0418518518</v>
      </c>
      <c r="E674">
        <v>1</v>
      </c>
      <c r="F674">
        <v>1</v>
      </c>
    </row>
    <row r="675" spans="1:6">
      <c r="A675" s="4">
        <v>42144.2315277778</v>
      </c>
      <c r="C675">
        <v>1</v>
      </c>
      <c r="F675">
        <v>1</v>
      </c>
    </row>
    <row r="676" spans="1:6">
      <c r="A676" s="4">
        <v>42144.4155324074</v>
      </c>
      <c r="C676">
        <v>1</v>
      </c>
      <c r="F676">
        <v>1</v>
      </c>
    </row>
    <row r="677" spans="1:6">
      <c r="A677" s="4">
        <v>42144.5738078704</v>
      </c>
      <c r="E677">
        <v>1</v>
      </c>
      <c r="F677">
        <v>1</v>
      </c>
    </row>
    <row r="678" spans="1:6">
      <c r="A678" s="4">
        <v>42145.7466898148</v>
      </c>
      <c r="E678">
        <v>1</v>
      </c>
      <c r="F678">
        <v>1</v>
      </c>
    </row>
    <row r="679" spans="1:6">
      <c r="A679" s="4">
        <v>42146.5703935185</v>
      </c>
      <c r="E679">
        <v>1</v>
      </c>
      <c r="F679">
        <v>1</v>
      </c>
    </row>
    <row r="680" spans="1:6">
      <c r="A680" s="4">
        <v>42146.731087963</v>
      </c>
      <c r="E680">
        <v>1</v>
      </c>
      <c r="F680">
        <v>1</v>
      </c>
    </row>
    <row r="681" spans="1:6">
      <c r="A681" s="4">
        <v>42146.8362152778</v>
      </c>
      <c r="E681">
        <v>1</v>
      </c>
      <c r="F681">
        <v>1</v>
      </c>
    </row>
    <row r="682" spans="1:6">
      <c r="A682" s="4">
        <v>42147.7299305556</v>
      </c>
      <c r="E682">
        <v>1</v>
      </c>
      <c r="F682">
        <v>1</v>
      </c>
    </row>
    <row r="683" spans="1:6">
      <c r="A683" s="4">
        <v>42147.8268402778</v>
      </c>
      <c r="E683">
        <v>1</v>
      </c>
      <c r="F683">
        <v>1</v>
      </c>
    </row>
    <row r="684" spans="1:6">
      <c r="A684" s="4">
        <v>42148.6768518519</v>
      </c>
      <c r="E684">
        <v>1</v>
      </c>
      <c r="F684">
        <v>1</v>
      </c>
    </row>
    <row r="685" spans="1:6">
      <c r="A685" s="4">
        <v>42149.9404166667</v>
      </c>
      <c r="E685">
        <v>1</v>
      </c>
      <c r="F685">
        <v>1</v>
      </c>
    </row>
    <row r="686" spans="1:6">
      <c r="A686" s="4">
        <v>42150.4620833333</v>
      </c>
      <c r="E686">
        <v>1</v>
      </c>
      <c r="F686">
        <v>1</v>
      </c>
    </row>
    <row r="687" spans="1:6">
      <c r="A687" s="4">
        <v>42150.7553125</v>
      </c>
      <c r="E687">
        <v>1</v>
      </c>
      <c r="F687">
        <v>1</v>
      </c>
    </row>
    <row r="688" spans="1:6">
      <c r="A688" s="4">
        <v>42151.0696064815</v>
      </c>
      <c r="E688">
        <v>1</v>
      </c>
      <c r="F688">
        <v>1</v>
      </c>
    </row>
    <row r="689" spans="1:6">
      <c r="A689" s="4">
        <v>42151.2376851852</v>
      </c>
      <c r="C689">
        <v>1</v>
      </c>
      <c r="F689">
        <v>1</v>
      </c>
    </row>
    <row r="690" spans="1:6">
      <c r="A690" s="4">
        <v>42151.9057175926</v>
      </c>
      <c r="C690">
        <v>1</v>
      </c>
      <c r="F690">
        <v>1</v>
      </c>
    </row>
    <row r="691" spans="1:6">
      <c r="A691" s="4">
        <v>42152.5034953704</v>
      </c>
      <c r="E691">
        <v>1</v>
      </c>
      <c r="F691">
        <v>1</v>
      </c>
    </row>
    <row r="692" spans="1:6">
      <c r="A692" s="4">
        <v>42152.7657175926</v>
      </c>
      <c r="E692">
        <v>1</v>
      </c>
      <c r="F692">
        <v>1</v>
      </c>
    </row>
    <row r="693" spans="1:6">
      <c r="A693" s="4">
        <v>42154.8188194444</v>
      </c>
      <c r="B693">
        <v>1</v>
      </c>
      <c r="F693">
        <v>1</v>
      </c>
    </row>
    <row r="694" spans="1:6">
      <c r="A694" s="4">
        <v>42154.873125</v>
      </c>
      <c r="E694">
        <v>1</v>
      </c>
      <c r="F694">
        <v>1</v>
      </c>
    </row>
    <row r="695" spans="1:6">
      <c r="A695" s="4">
        <v>42155.1426388889</v>
      </c>
      <c r="E695">
        <v>1</v>
      </c>
      <c r="F695">
        <v>1</v>
      </c>
    </row>
    <row r="696" spans="1:6">
      <c r="A696" s="4">
        <v>42155.6967939815</v>
      </c>
      <c r="E696">
        <v>1</v>
      </c>
      <c r="F696">
        <v>1</v>
      </c>
    </row>
    <row r="697" spans="1:6">
      <c r="A697" s="4">
        <v>42155.9202199074</v>
      </c>
      <c r="E697">
        <v>1</v>
      </c>
      <c r="F697">
        <v>1</v>
      </c>
    </row>
    <row r="698" spans="1:6">
      <c r="A698" s="4">
        <v>42156.5103935185</v>
      </c>
      <c r="E698">
        <v>1</v>
      </c>
      <c r="F698">
        <v>1</v>
      </c>
    </row>
    <row r="699" spans="1:6">
      <c r="A699" s="4">
        <v>42157.4701851852</v>
      </c>
      <c r="E699">
        <v>1</v>
      </c>
      <c r="F699">
        <v>1</v>
      </c>
    </row>
    <row r="700" spans="1:6">
      <c r="A700" s="4">
        <v>42157.5910648148</v>
      </c>
      <c r="E700">
        <v>1</v>
      </c>
      <c r="F700">
        <v>1</v>
      </c>
    </row>
    <row r="701" spans="1:6">
      <c r="A701" s="4">
        <v>42157.5980902778</v>
      </c>
      <c r="C701">
        <v>1</v>
      </c>
      <c r="F701">
        <v>1</v>
      </c>
    </row>
    <row r="702" spans="1:6">
      <c r="A702" s="4">
        <v>42157.6525115741</v>
      </c>
      <c r="E702">
        <v>1</v>
      </c>
      <c r="F702">
        <v>1</v>
      </c>
    </row>
    <row r="703" spans="1:6">
      <c r="A703" s="4">
        <v>42158.0656944444</v>
      </c>
      <c r="E703">
        <v>1</v>
      </c>
      <c r="F703">
        <v>1</v>
      </c>
    </row>
    <row r="704" spans="1:6">
      <c r="A704" s="4">
        <v>42159.2244328704</v>
      </c>
      <c r="C704">
        <v>1</v>
      </c>
      <c r="F704">
        <v>1</v>
      </c>
    </row>
    <row r="705" spans="1:6">
      <c r="A705" s="4">
        <v>42160.5830439815</v>
      </c>
      <c r="E705">
        <v>1</v>
      </c>
      <c r="F705">
        <v>1</v>
      </c>
    </row>
    <row r="706" spans="1:6">
      <c r="A706" s="4">
        <v>42160.6518171296</v>
      </c>
      <c r="E706">
        <v>1</v>
      </c>
      <c r="F706">
        <v>1</v>
      </c>
    </row>
    <row r="707" spans="1:6">
      <c r="A707" s="4">
        <v>42162.7295486111</v>
      </c>
      <c r="E707">
        <v>1</v>
      </c>
      <c r="F707">
        <v>1</v>
      </c>
    </row>
    <row r="708" spans="1:6">
      <c r="A708" s="4">
        <v>42163.2983333333</v>
      </c>
      <c r="E708">
        <v>1</v>
      </c>
      <c r="F708">
        <v>1</v>
      </c>
    </row>
    <row r="709" spans="1:6">
      <c r="A709" s="4">
        <v>42164.2997222222</v>
      </c>
      <c r="C709">
        <v>1</v>
      </c>
      <c r="F709">
        <v>1</v>
      </c>
    </row>
    <row r="710" spans="1:6">
      <c r="A710" s="4">
        <v>42165.0375810185</v>
      </c>
      <c r="C710">
        <v>1</v>
      </c>
      <c r="F710">
        <v>1</v>
      </c>
    </row>
    <row r="711" spans="1:6">
      <c r="A711" s="4">
        <v>42165.4626273148</v>
      </c>
      <c r="E711">
        <v>1</v>
      </c>
      <c r="F711">
        <v>1</v>
      </c>
    </row>
    <row r="712" spans="1:6">
      <c r="A712" s="4">
        <v>42165.993125</v>
      </c>
      <c r="E712">
        <v>1</v>
      </c>
      <c r="F712">
        <v>1</v>
      </c>
    </row>
    <row r="713" spans="1:6">
      <c r="A713" s="4">
        <v>42166.2197337963</v>
      </c>
      <c r="E713">
        <v>1</v>
      </c>
      <c r="F713">
        <v>1</v>
      </c>
    </row>
    <row r="714" spans="1:6">
      <c r="A714" s="4">
        <v>42167.0232060185</v>
      </c>
      <c r="E714">
        <v>1</v>
      </c>
      <c r="F714">
        <v>1</v>
      </c>
    </row>
    <row r="715" spans="1:6">
      <c r="A715" s="4">
        <v>42167.4341666667</v>
      </c>
      <c r="E715">
        <v>1</v>
      </c>
      <c r="F715">
        <v>1</v>
      </c>
    </row>
    <row r="716" spans="1:6">
      <c r="A716" s="4">
        <v>42167.5331597222</v>
      </c>
      <c r="E716">
        <v>1</v>
      </c>
      <c r="F716">
        <v>1</v>
      </c>
    </row>
    <row r="717" spans="1:6">
      <c r="A717" s="4">
        <v>42167.5347916667</v>
      </c>
      <c r="E717">
        <v>1</v>
      </c>
      <c r="F717">
        <v>1</v>
      </c>
    </row>
    <row r="718" spans="1:6">
      <c r="A718" s="4">
        <v>42168.3164814815</v>
      </c>
      <c r="E718">
        <v>1</v>
      </c>
      <c r="F718">
        <v>1</v>
      </c>
    </row>
    <row r="719" spans="1:6">
      <c r="A719" s="4">
        <v>42169.8143402778</v>
      </c>
      <c r="E719">
        <v>1</v>
      </c>
      <c r="F719">
        <v>1</v>
      </c>
    </row>
    <row r="720" spans="1:6">
      <c r="A720" s="4">
        <v>42169.9585069444</v>
      </c>
      <c r="C720">
        <v>1</v>
      </c>
      <c r="F720">
        <v>1</v>
      </c>
    </row>
    <row r="721" spans="1:6">
      <c r="A721" s="4">
        <v>42170.4470138889</v>
      </c>
      <c r="C721">
        <v>1</v>
      </c>
      <c r="F721">
        <v>1</v>
      </c>
    </row>
    <row r="722" spans="1:6">
      <c r="A722" s="4">
        <v>42170.8464467593</v>
      </c>
      <c r="E722">
        <v>1</v>
      </c>
      <c r="F722">
        <v>1</v>
      </c>
    </row>
    <row r="723" spans="1:6">
      <c r="A723" s="4">
        <v>42170.9102314815</v>
      </c>
      <c r="E723">
        <v>1</v>
      </c>
      <c r="F723">
        <v>1</v>
      </c>
    </row>
    <row r="724" spans="1:6">
      <c r="A724" s="4">
        <v>42171.0348611111</v>
      </c>
      <c r="E724">
        <v>1</v>
      </c>
      <c r="F724">
        <v>1</v>
      </c>
    </row>
    <row r="725" spans="1:6">
      <c r="A725" s="4">
        <v>42171.3174421296</v>
      </c>
      <c r="E725">
        <v>1</v>
      </c>
      <c r="F725">
        <v>1</v>
      </c>
    </row>
    <row r="726" spans="1:6">
      <c r="A726" s="4">
        <v>42171.3835300926</v>
      </c>
      <c r="C726">
        <v>1</v>
      </c>
      <c r="F726">
        <v>1</v>
      </c>
    </row>
    <row r="727" spans="1:6">
      <c r="A727" s="4">
        <v>42171.7254166667</v>
      </c>
      <c r="E727">
        <v>1</v>
      </c>
      <c r="F727">
        <v>1</v>
      </c>
    </row>
    <row r="728" spans="1:6">
      <c r="A728" s="4">
        <v>42171.7439699074</v>
      </c>
      <c r="C728">
        <v>1</v>
      </c>
      <c r="F728">
        <v>1</v>
      </c>
    </row>
    <row r="729" spans="1:6">
      <c r="A729" s="4">
        <v>42171.7586111111</v>
      </c>
      <c r="C729">
        <v>1</v>
      </c>
      <c r="F729">
        <v>1</v>
      </c>
    </row>
    <row r="730" spans="1:6">
      <c r="A730" s="4">
        <v>42171.7634143519</v>
      </c>
      <c r="E730">
        <v>1</v>
      </c>
      <c r="F730">
        <v>1</v>
      </c>
    </row>
    <row r="731" spans="1:6">
      <c r="A731" s="4">
        <v>42171.8248842593</v>
      </c>
      <c r="E731">
        <v>1</v>
      </c>
      <c r="F731">
        <v>1</v>
      </c>
    </row>
    <row r="732" spans="1:6">
      <c r="A732" s="4">
        <v>42172.4395717593</v>
      </c>
      <c r="C732">
        <v>1</v>
      </c>
      <c r="F732">
        <v>1</v>
      </c>
    </row>
    <row r="733" spans="1:6">
      <c r="A733" s="4">
        <v>42172.6135069444</v>
      </c>
      <c r="C733">
        <v>1</v>
      </c>
      <c r="F733">
        <v>1</v>
      </c>
    </row>
    <row r="734" spans="1:6">
      <c r="A734" s="4">
        <v>42172.686099537</v>
      </c>
      <c r="C734">
        <v>1</v>
      </c>
      <c r="F734">
        <v>1</v>
      </c>
    </row>
    <row r="735" spans="1:6">
      <c r="A735" s="4">
        <v>42172.7576388889</v>
      </c>
      <c r="E735">
        <v>1</v>
      </c>
      <c r="F735">
        <v>1</v>
      </c>
    </row>
    <row r="736" spans="1:6">
      <c r="A736" s="4">
        <v>42173.4668634259</v>
      </c>
      <c r="E736">
        <v>1</v>
      </c>
      <c r="F736">
        <v>1</v>
      </c>
    </row>
    <row r="737" spans="1:6">
      <c r="A737" s="4">
        <v>42173.6708217593</v>
      </c>
      <c r="C737">
        <v>1</v>
      </c>
      <c r="F737">
        <v>1</v>
      </c>
    </row>
    <row r="738" spans="1:6">
      <c r="A738" s="4">
        <v>42173.8032175926</v>
      </c>
      <c r="E738">
        <v>1</v>
      </c>
      <c r="F738">
        <v>1</v>
      </c>
    </row>
    <row r="739" spans="1:6">
      <c r="A739" s="4">
        <v>42173.9701273148</v>
      </c>
      <c r="E739">
        <v>1</v>
      </c>
      <c r="F739">
        <v>1</v>
      </c>
    </row>
    <row r="740" spans="1:6">
      <c r="A740" s="4">
        <v>42174.7808217593</v>
      </c>
      <c r="C740">
        <v>1</v>
      </c>
      <c r="F740">
        <v>1</v>
      </c>
    </row>
    <row r="741" spans="1:6">
      <c r="A741" s="4">
        <v>42176.4190393519</v>
      </c>
      <c r="E741">
        <v>1</v>
      </c>
      <c r="F741">
        <v>1</v>
      </c>
    </row>
    <row r="742" spans="1:6">
      <c r="A742" s="4">
        <v>42177.7617824074</v>
      </c>
      <c r="E742">
        <v>1</v>
      </c>
      <c r="F742">
        <v>1</v>
      </c>
    </row>
    <row r="743" spans="1:6">
      <c r="A743" s="4">
        <v>42177.7919097222</v>
      </c>
      <c r="E743">
        <v>1</v>
      </c>
      <c r="F743">
        <v>1</v>
      </c>
    </row>
    <row r="744" spans="1:6">
      <c r="A744" s="4">
        <v>42177.9642013889</v>
      </c>
      <c r="C744">
        <v>1</v>
      </c>
      <c r="F744">
        <v>1</v>
      </c>
    </row>
    <row r="745" spans="1:6">
      <c r="A745" s="4">
        <v>42178.8158912037</v>
      </c>
      <c r="C745">
        <v>1</v>
      </c>
      <c r="F745">
        <v>1</v>
      </c>
    </row>
    <row r="746" spans="1:6">
      <c r="A746" s="4">
        <v>42179.3449884259</v>
      </c>
      <c r="E746">
        <v>1</v>
      </c>
      <c r="F746">
        <v>1</v>
      </c>
    </row>
    <row r="747" spans="1:6">
      <c r="A747" s="4">
        <v>42179.8546296296</v>
      </c>
      <c r="E747">
        <v>1</v>
      </c>
      <c r="F747">
        <v>1</v>
      </c>
    </row>
    <row r="748" spans="1:6">
      <c r="A748" s="4">
        <v>42179.8984722222</v>
      </c>
      <c r="E748">
        <v>1</v>
      </c>
      <c r="F748">
        <v>1</v>
      </c>
    </row>
    <row r="749" spans="1:6">
      <c r="A749" s="4">
        <v>42180.145787037</v>
      </c>
      <c r="B749">
        <v>1</v>
      </c>
      <c r="F749">
        <v>1</v>
      </c>
    </row>
    <row r="750" spans="1:6">
      <c r="A750" s="4">
        <v>42182.0624768519</v>
      </c>
      <c r="C750">
        <v>1</v>
      </c>
      <c r="F750">
        <v>1</v>
      </c>
    </row>
    <row r="751" spans="1:6">
      <c r="A751" s="4">
        <v>42182.1082523148</v>
      </c>
      <c r="E751">
        <v>1</v>
      </c>
      <c r="F751">
        <v>1</v>
      </c>
    </row>
    <row r="752" spans="1:6">
      <c r="A752" s="4">
        <v>42183.2310069444</v>
      </c>
      <c r="E752">
        <v>1</v>
      </c>
      <c r="F752">
        <v>1</v>
      </c>
    </row>
    <row r="753" spans="1:6">
      <c r="A753" s="4">
        <v>42184.209537037</v>
      </c>
      <c r="E753">
        <v>1</v>
      </c>
      <c r="F753">
        <v>1</v>
      </c>
    </row>
    <row r="754" spans="1:6">
      <c r="A754" s="4">
        <v>42184.5728819444</v>
      </c>
      <c r="E754">
        <v>1</v>
      </c>
      <c r="F754">
        <v>1</v>
      </c>
    </row>
    <row r="755" spans="1:6">
      <c r="A755" s="4">
        <v>42185.2672453704</v>
      </c>
      <c r="E755">
        <v>1</v>
      </c>
      <c r="F755">
        <v>1</v>
      </c>
    </row>
    <row r="756" spans="1:6">
      <c r="A756" s="4">
        <v>42185.521087963</v>
      </c>
      <c r="E756">
        <v>1</v>
      </c>
      <c r="F756">
        <v>1</v>
      </c>
    </row>
    <row r="757" spans="1:6">
      <c r="A757" s="4">
        <v>42185.5561574074</v>
      </c>
      <c r="E757">
        <v>1</v>
      </c>
      <c r="F757">
        <v>1</v>
      </c>
    </row>
    <row r="758" spans="1:6">
      <c r="A758" s="4">
        <v>42186.0111689815</v>
      </c>
      <c r="C758">
        <v>1</v>
      </c>
      <c r="F758">
        <v>1</v>
      </c>
    </row>
    <row r="759" spans="1:6">
      <c r="A759" s="4">
        <v>42186.8558796296</v>
      </c>
      <c r="E759">
        <v>1</v>
      </c>
      <c r="F759">
        <v>1</v>
      </c>
    </row>
    <row r="760" spans="1:6">
      <c r="A760" s="4">
        <v>42188.4675</v>
      </c>
      <c r="E760">
        <v>1</v>
      </c>
      <c r="F760">
        <v>1</v>
      </c>
    </row>
    <row r="761" spans="1:6">
      <c r="A761" s="4">
        <v>42188.8329398148</v>
      </c>
      <c r="C761">
        <v>1</v>
      </c>
      <c r="F761">
        <v>1</v>
      </c>
    </row>
    <row r="762" spans="1:6">
      <c r="A762" s="4">
        <v>42191.3635069444</v>
      </c>
      <c r="E762">
        <v>1</v>
      </c>
      <c r="F762">
        <v>1</v>
      </c>
    </row>
    <row r="763" spans="1:6">
      <c r="A763" s="4">
        <v>42192.5919444444</v>
      </c>
      <c r="E763">
        <v>1</v>
      </c>
      <c r="F763">
        <v>1</v>
      </c>
    </row>
    <row r="764" spans="1:6">
      <c r="A764" s="4">
        <v>42192.6470717593</v>
      </c>
      <c r="E764">
        <v>1</v>
      </c>
      <c r="F764">
        <v>1</v>
      </c>
    </row>
    <row r="765" spans="1:6">
      <c r="A765" s="4">
        <v>42192.9056944444</v>
      </c>
      <c r="C765">
        <v>1</v>
      </c>
      <c r="F765">
        <v>1</v>
      </c>
    </row>
    <row r="766" spans="1:6">
      <c r="A766" s="4">
        <v>42192.9339583333</v>
      </c>
      <c r="E766">
        <v>1</v>
      </c>
      <c r="F766">
        <v>1</v>
      </c>
    </row>
    <row r="767" spans="1:6">
      <c r="A767" s="4">
        <v>42193.4822916667</v>
      </c>
      <c r="C767">
        <v>1</v>
      </c>
      <c r="F767">
        <v>1</v>
      </c>
    </row>
    <row r="768" spans="1:6">
      <c r="A768" s="4">
        <v>42193.723912037</v>
      </c>
      <c r="E768">
        <v>1</v>
      </c>
      <c r="F768">
        <v>1</v>
      </c>
    </row>
    <row r="769" spans="1:6">
      <c r="A769" s="4">
        <v>42193.7714814815</v>
      </c>
      <c r="E769">
        <v>1</v>
      </c>
      <c r="F769">
        <v>1</v>
      </c>
    </row>
    <row r="770" spans="1:6">
      <c r="A770" s="4">
        <v>42193.8135300926</v>
      </c>
      <c r="E770">
        <v>1</v>
      </c>
      <c r="F770">
        <v>1</v>
      </c>
    </row>
    <row r="771" spans="1:6">
      <c r="A771" s="4">
        <v>42194.0961574074</v>
      </c>
      <c r="E771">
        <v>1</v>
      </c>
      <c r="F771">
        <v>1</v>
      </c>
    </row>
    <row r="772" spans="1:6">
      <c r="A772" s="4">
        <v>42195.7497453704</v>
      </c>
      <c r="E772">
        <v>1</v>
      </c>
      <c r="F772">
        <v>1</v>
      </c>
    </row>
    <row r="773" spans="1:6">
      <c r="A773" s="4">
        <v>42196.0287037037</v>
      </c>
      <c r="E773">
        <v>1</v>
      </c>
      <c r="F773">
        <v>1</v>
      </c>
    </row>
    <row r="774" spans="1:6">
      <c r="A774" s="4">
        <v>42196.166875</v>
      </c>
      <c r="C774">
        <v>1</v>
      </c>
      <c r="F774">
        <v>1</v>
      </c>
    </row>
    <row r="775" spans="1:6">
      <c r="A775" s="4">
        <v>42199.648912037</v>
      </c>
      <c r="C775">
        <v>1</v>
      </c>
      <c r="F775">
        <v>1</v>
      </c>
    </row>
    <row r="776" spans="1:6">
      <c r="A776" s="4">
        <v>42200.6258333333</v>
      </c>
      <c r="E776">
        <v>1</v>
      </c>
      <c r="F776">
        <v>1</v>
      </c>
    </row>
    <row r="777" spans="1:6">
      <c r="A777" s="4">
        <v>42201.4362268519</v>
      </c>
      <c r="C777">
        <v>1</v>
      </c>
      <c r="F777">
        <v>1</v>
      </c>
    </row>
    <row r="778" spans="1:6">
      <c r="A778" s="4">
        <v>42201.6750115741</v>
      </c>
      <c r="E778">
        <v>1</v>
      </c>
      <c r="F778">
        <v>1</v>
      </c>
    </row>
    <row r="779" spans="1:6">
      <c r="A779" s="4">
        <v>42203.4321296296</v>
      </c>
      <c r="E779">
        <v>1</v>
      </c>
      <c r="F779">
        <v>1</v>
      </c>
    </row>
    <row r="780" spans="1:6">
      <c r="A780" s="4">
        <v>42203.6777662037</v>
      </c>
      <c r="C780">
        <v>1</v>
      </c>
      <c r="F780">
        <v>1</v>
      </c>
    </row>
    <row r="781" spans="1:6">
      <c r="A781" s="4">
        <v>42203.6803009259</v>
      </c>
      <c r="E781">
        <v>1</v>
      </c>
      <c r="F781">
        <v>1</v>
      </c>
    </row>
    <row r="782" spans="1:6">
      <c r="A782" s="4">
        <v>42205.1710185185</v>
      </c>
      <c r="C782">
        <v>1</v>
      </c>
      <c r="F782">
        <v>1</v>
      </c>
    </row>
    <row r="783" spans="1:6">
      <c r="A783" s="4">
        <v>42205.7108796296</v>
      </c>
      <c r="E783">
        <v>1</v>
      </c>
      <c r="F783">
        <v>1</v>
      </c>
    </row>
    <row r="784" spans="1:6">
      <c r="A784" s="4">
        <v>42206.8353703704</v>
      </c>
      <c r="E784">
        <v>1</v>
      </c>
      <c r="F784">
        <v>1</v>
      </c>
    </row>
    <row r="785" spans="1:6">
      <c r="A785" s="4">
        <v>42207.2599189815</v>
      </c>
      <c r="E785">
        <v>1</v>
      </c>
      <c r="F785">
        <v>1</v>
      </c>
    </row>
    <row r="786" spans="1:6">
      <c r="A786" s="4">
        <v>42207.795787037</v>
      </c>
      <c r="C786">
        <v>1</v>
      </c>
      <c r="F786">
        <v>1</v>
      </c>
    </row>
    <row r="787" spans="1:6">
      <c r="A787" s="4">
        <v>42208.8464699074</v>
      </c>
      <c r="E787">
        <v>1</v>
      </c>
      <c r="F787">
        <v>1</v>
      </c>
    </row>
    <row r="788" spans="1:6">
      <c r="A788" s="4">
        <v>42209.6728819444</v>
      </c>
      <c r="C788">
        <v>1</v>
      </c>
      <c r="F788">
        <v>1</v>
      </c>
    </row>
    <row r="789" spans="1:6">
      <c r="A789" s="4">
        <v>42210.4397685185</v>
      </c>
      <c r="C789">
        <v>1</v>
      </c>
      <c r="F789">
        <v>1</v>
      </c>
    </row>
    <row r="790" spans="1:6">
      <c r="A790" s="4">
        <v>42213.505474537</v>
      </c>
      <c r="E790">
        <v>1</v>
      </c>
      <c r="F790">
        <v>1</v>
      </c>
    </row>
    <row r="791" spans="1:6">
      <c r="A791" s="4">
        <v>42213.6629050926</v>
      </c>
      <c r="C791">
        <v>1</v>
      </c>
      <c r="F791">
        <v>1</v>
      </c>
    </row>
    <row r="792" spans="1:6">
      <c r="A792" s="4">
        <v>42214.6956712963</v>
      </c>
      <c r="E792">
        <v>1</v>
      </c>
      <c r="F792">
        <v>1</v>
      </c>
    </row>
    <row r="793" spans="1:6">
      <c r="A793" s="4">
        <v>42217.6701041667</v>
      </c>
      <c r="C793">
        <v>1</v>
      </c>
      <c r="F793">
        <v>1</v>
      </c>
    </row>
    <row r="794" spans="1:6">
      <c r="A794" s="4">
        <v>42219.0197337963</v>
      </c>
      <c r="E794">
        <v>1</v>
      </c>
      <c r="F794">
        <v>1</v>
      </c>
    </row>
    <row r="795" spans="1:6">
      <c r="A795" s="4">
        <v>42219.1803935185</v>
      </c>
      <c r="E795">
        <v>1</v>
      </c>
      <c r="F795">
        <v>1</v>
      </c>
    </row>
    <row r="796" spans="1:6">
      <c r="A796" s="4">
        <v>42219.6651736111</v>
      </c>
      <c r="E796">
        <v>1</v>
      </c>
      <c r="F796">
        <v>1</v>
      </c>
    </row>
    <row r="797" spans="1:6">
      <c r="A797" s="4">
        <v>42219.9158564815</v>
      </c>
      <c r="E797">
        <v>1</v>
      </c>
      <c r="F797">
        <v>1</v>
      </c>
    </row>
    <row r="798" spans="1:6">
      <c r="A798" s="4">
        <v>42220.7948726852</v>
      </c>
      <c r="E798">
        <v>1</v>
      </c>
      <c r="F798">
        <v>1</v>
      </c>
    </row>
    <row r="799" spans="1:6">
      <c r="A799" s="4">
        <v>42221.6567824074</v>
      </c>
      <c r="C799">
        <v>1</v>
      </c>
      <c r="F799">
        <v>1</v>
      </c>
    </row>
    <row r="800" spans="1:6">
      <c r="A800" s="4">
        <v>42222.7300347222</v>
      </c>
      <c r="E800">
        <v>1</v>
      </c>
      <c r="F800">
        <v>1</v>
      </c>
    </row>
    <row r="801" spans="1:6">
      <c r="A801" s="4">
        <v>42223.3943634259</v>
      </c>
      <c r="E801">
        <v>1</v>
      </c>
      <c r="F801">
        <v>1</v>
      </c>
    </row>
    <row r="802" spans="1:6">
      <c r="A802" s="4">
        <v>42224.7569097222</v>
      </c>
      <c r="C802">
        <v>1</v>
      </c>
      <c r="F802">
        <v>1</v>
      </c>
    </row>
    <row r="803" spans="1:6">
      <c r="A803" s="4">
        <v>42225.5138888889</v>
      </c>
      <c r="E803">
        <v>1</v>
      </c>
      <c r="F803">
        <v>1</v>
      </c>
    </row>
    <row r="804" spans="1:6">
      <c r="A804" s="4">
        <v>42225.5596759259</v>
      </c>
      <c r="E804">
        <v>1</v>
      </c>
      <c r="F804">
        <v>1</v>
      </c>
    </row>
    <row r="805" spans="1:6">
      <c r="A805" s="4">
        <v>42226.6518865741</v>
      </c>
      <c r="C805">
        <v>1</v>
      </c>
      <c r="F805">
        <v>1</v>
      </c>
    </row>
    <row r="806" spans="1:6">
      <c r="A806" s="4">
        <v>42226.6947800926</v>
      </c>
      <c r="C806">
        <v>1</v>
      </c>
      <c r="F806">
        <v>1</v>
      </c>
    </row>
    <row r="807" spans="1:6">
      <c r="A807" s="4">
        <v>42226.9384143519</v>
      </c>
      <c r="C807">
        <v>1</v>
      </c>
      <c r="F807">
        <v>1</v>
      </c>
    </row>
    <row r="808" spans="1:6">
      <c r="A808" s="4">
        <v>42227.824212963</v>
      </c>
      <c r="E808">
        <v>1</v>
      </c>
      <c r="F808">
        <v>1</v>
      </c>
    </row>
    <row r="809" spans="1:6">
      <c r="A809" s="4">
        <v>42228.0446643519</v>
      </c>
      <c r="E809">
        <v>1</v>
      </c>
      <c r="F809">
        <v>1</v>
      </c>
    </row>
    <row r="810" spans="1:6">
      <c r="A810" s="4">
        <v>42228.1517013889</v>
      </c>
      <c r="C810">
        <v>1</v>
      </c>
      <c r="F810">
        <v>1</v>
      </c>
    </row>
    <row r="811" spans="1:6">
      <c r="A811" s="4">
        <v>42230.0811689815</v>
      </c>
      <c r="C811">
        <v>1</v>
      </c>
      <c r="F811">
        <v>1</v>
      </c>
    </row>
    <row r="812" spans="1:6">
      <c r="A812" s="4">
        <v>42230.4722222222</v>
      </c>
      <c r="E812">
        <v>1</v>
      </c>
      <c r="F812">
        <v>1</v>
      </c>
    </row>
    <row r="813" spans="1:6">
      <c r="A813" s="4">
        <v>42230.6627314815</v>
      </c>
      <c r="E813">
        <v>1</v>
      </c>
      <c r="F813">
        <v>1</v>
      </c>
    </row>
    <row r="814" spans="1:6">
      <c r="A814" s="4">
        <v>42232.7025462963</v>
      </c>
      <c r="E814">
        <v>1</v>
      </c>
      <c r="F814">
        <v>1</v>
      </c>
    </row>
    <row r="815" spans="1:6">
      <c r="A815" s="4">
        <v>42233.3623148148</v>
      </c>
      <c r="C815">
        <v>1</v>
      </c>
      <c r="F815">
        <v>1</v>
      </c>
    </row>
    <row r="816" spans="1:6">
      <c r="A816" s="4">
        <v>42233.6717476852</v>
      </c>
      <c r="C816">
        <v>1</v>
      </c>
      <c r="F816">
        <v>1</v>
      </c>
    </row>
    <row r="817" spans="1:6">
      <c r="A817" s="4">
        <v>42233.7385648148</v>
      </c>
      <c r="E817">
        <v>1</v>
      </c>
      <c r="F817">
        <v>1</v>
      </c>
    </row>
    <row r="818" spans="1:6">
      <c r="A818" s="4">
        <v>42233.747349537</v>
      </c>
      <c r="E818">
        <v>1</v>
      </c>
      <c r="F818">
        <v>1</v>
      </c>
    </row>
    <row r="819" spans="1:6">
      <c r="A819" s="4">
        <v>42233.7638310185</v>
      </c>
      <c r="E819">
        <v>1</v>
      </c>
      <c r="F819">
        <v>1</v>
      </c>
    </row>
    <row r="820" spans="1:6">
      <c r="A820" s="4">
        <v>42234.7898842593</v>
      </c>
      <c r="E820">
        <v>1</v>
      </c>
      <c r="F820">
        <v>1</v>
      </c>
    </row>
    <row r="821" spans="1:6">
      <c r="A821" s="4">
        <v>42235.1174768519</v>
      </c>
      <c r="C821">
        <v>1</v>
      </c>
      <c r="F821">
        <v>1</v>
      </c>
    </row>
    <row r="822" spans="1:6">
      <c r="A822" s="4">
        <v>42236.2760532407</v>
      </c>
      <c r="C822">
        <v>1</v>
      </c>
      <c r="F822">
        <v>1</v>
      </c>
    </row>
    <row r="823" spans="1:6">
      <c r="A823" s="4">
        <v>42236.6232523148</v>
      </c>
      <c r="E823">
        <v>1</v>
      </c>
      <c r="F823">
        <v>1</v>
      </c>
    </row>
    <row r="824" spans="1:6">
      <c r="A824" s="4">
        <v>42237.1816087963</v>
      </c>
      <c r="C824">
        <v>1</v>
      </c>
      <c r="F824">
        <v>1</v>
      </c>
    </row>
    <row r="825" spans="1:6">
      <c r="A825" s="4">
        <v>42238.1328240741</v>
      </c>
      <c r="E825">
        <v>1</v>
      </c>
      <c r="F825">
        <v>1</v>
      </c>
    </row>
    <row r="826" spans="1:6">
      <c r="A826" s="4">
        <v>42239.957962963</v>
      </c>
      <c r="E826">
        <v>1</v>
      </c>
      <c r="F826">
        <v>1</v>
      </c>
    </row>
    <row r="827" spans="1:6">
      <c r="A827" s="4">
        <v>42241.4291203704</v>
      </c>
      <c r="C827">
        <v>1</v>
      </c>
      <c r="F827">
        <v>1</v>
      </c>
    </row>
    <row r="828" spans="1:6">
      <c r="A828" s="4">
        <v>42242.9886805556</v>
      </c>
      <c r="C828">
        <v>1</v>
      </c>
      <c r="F828">
        <v>1</v>
      </c>
    </row>
    <row r="829" spans="1:6">
      <c r="A829" s="4">
        <v>42243.6252662037</v>
      </c>
      <c r="E829">
        <v>1</v>
      </c>
      <c r="F829">
        <v>1</v>
      </c>
    </row>
    <row r="830" spans="1:6">
      <c r="A830" s="4">
        <v>42243.7903935185</v>
      </c>
      <c r="C830">
        <v>1</v>
      </c>
      <c r="F830">
        <v>1</v>
      </c>
    </row>
    <row r="831" spans="1:6">
      <c r="A831" s="4">
        <v>42245.2343402778</v>
      </c>
      <c r="C831">
        <v>1</v>
      </c>
      <c r="F831">
        <v>1</v>
      </c>
    </row>
    <row r="832" spans="1:6">
      <c r="A832" s="4">
        <v>42245.2746990741</v>
      </c>
      <c r="C832">
        <v>1</v>
      </c>
      <c r="F832">
        <v>1</v>
      </c>
    </row>
    <row r="833" spans="1:6">
      <c r="A833" s="4">
        <v>42246.8837847222</v>
      </c>
      <c r="C833">
        <v>1</v>
      </c>
      <c r="F833">
        <v>1</v>
      </c>
    </row>
    <row r="834" spans="1:6">
      <c r="A834" s="4">
        <v>42248.535787037</v>
      </c>
      <c r="C834">
        <v>1</v>
      </c>
      <c r="F834">
        <v>1</v>
      </c>
    </row>
    <row r="835" spans="1:6">
      <c r="A835" s="4">
        <v>42248.6270138889</v>
      </c>
      <c r="C835">
        <v>1</v>
      </c>
      <c r="F835">
        <v>1</v>
      </c>
    </row>
    <row r="836" spans="1:6">
      <c r="A836" s="4">
        <v>42248.640162037</v>
      </c>
      <c r="E836">
        <v>1</v>
      </c>
      <c r="F836">
        <v>1</v>
      </c>
    </row>
    <row r="837" spans="1:6">
      <c r="A837" s="4">
        <v>42248.6977546296</v>
      </c>
      <c r="E837">
        <v>1</v>
      </c>
      <c r="F837">
        <v>1</v>
      </c>
    </row>
    <row r="838" spans="1:6">
      <c r="A838" s="4">
        <v>42250.5982175926</v>
      </c>
      <c r="E838">
        <v>1</v>
      </c>
      <c r="F838">
        <v>1</v>
      </c>
    </row>
    <row r="839" spans="1:6">
      <c r="A839" s="4">
        <v>42252.4743518519</v>
      </c>
      <c r="E839">
        <v>1</v>
      </c>
      <c r="F839">
        <v>1</v>
      </c>
    </row>
    <row r="840" spans="1:6">
      <c r="A840" s="4">
        <v>42253.6331597222</v>
      </c>
      <c r="C840">
        <v>1</v>
      </c>
      <c r="F840">
        <v>1</v>
      </c>
    </row>
    <row r="841" spans="1:6">
      <c r="A841" s="4">
        <v>42253.6880439815</v>
      </c>
      <c r="E841">
        <v>1</v>
      </c>
      <c r="F841">
        <v>1</v>
      </c>
    </row>
    <row r="842" spans="1:6">
      <c r="A842" s="4">
        <v>42253.9285300926</v>
      </c>
      <c r="E842">
        <v>1</v>
      </c>
      <c r="F842">
        <v>1</v>
      </c>
    </row>
    <row r="843" spans="1:6">
      <c r="A843" s="4">
        <v>42254.2646875</v>
      </c>
      <c r="E843">
        <v>1</v>
      </c>
      <c r="F843">
        <v>1</v>
      </c>
    </row>
    <row r="844" spans="1:6">
      <c r="A844" s="4">
        <v>42255.3332523148</v>
      </c>
      <c r="E844">
        <v>1</v>
      </c>
      <c r="F844">
        <v>1</v>
      </c>
    </row>
    <row r="845" spans="1:6">
      <c r="A845" s="4">
        <v>42255.6193518518</v>
      </c>
      <c r="C845">
        <v>1</v>
      </c>
      <c r="F845">
        <v>1</v>
      </c>
    </row>
    <row r="846" spans="1:6">
      <c r="A846" s="4">
        <v>42255.6960069444</v>
      </c>
      <c r="B846">
        <v>1</v>
      </c>
      <c r="F846">
        <v>1</v>
      </c>
    </row>
    <row r="847" spans="1:6">
      <c r="A847" s="4">
        <v>42255.7919097222</v>
      </c>
      <c r="B847">
        <v>1</v>
      </c>
      <c r="F847">
        <v>1</v>
      </c>
    </row>
    <row r="848" spans="1:6">
      <c r="A848" s="4">
        <v>42256.764212963</v>
      </c>
      <c r="E848">
        <v>1</v>
      </c>
      <c r="F848">
        <v>1</v>
      </c>
    </row>
    <row r="849" spans="1:6">
      <c r="A849" s="4">
        <v>42257.5908333333</v>
      </c>
      <c r="C849">
        <v>1</v>
      </c>
      <c r="F849">
        <v>1</v>
      </c>
    </row>
    <row r="850" spans="1:6">
      <c r="A850" s="4">
        <v>42258.6465046296</v>
      </c>
      <c r="C850">
        <v>1</v>
      </c>
      <c r="F850">
        <v>1</v>
      </c>
    </row>
    <row r="851" spans="1:6">
      <c r="A851" s="4">
        <v>42261.6329166667</v>
      </c>
      <c r="C851">
        <v>1</v>
      </c>
      <c r="F851">
        <v>1</v>
      </c>
    </row>
    <row r="852" spans="1:6">
      <c r="A852" s="4">
        <v>42261.9173958333</v>
      </c>
      <c r="E852">
        <v>1</v>
      </c>
      <c r="F852">
        <v>1</v>
      </c>
    </row>
    <row r="853" spans="1:6">
      <c r="A853" s="4">
        <v>42262.0967824074</v>
      </c>
      <c r="E853">
        <v>1</v>
      </c>
      <c r="F853">
        <v>1</v>
      </c>
    </row>
    <row r="854" spans="1:6">
      <c r="A854" s="4">
        <v>42263.6915740741</v>
      </c>
      <c r="C854">
        <v>1</v>
      </c>
      <c r="F854">
        <v>1</v>
      </c>
    </row>
    <row r="855" spans="1:6">
      <c r="A855" s="4">
        <v>42264.2917824074</v>
      </c>
      <c r="E855">
        <v>1</v>
      </c>
      <c r="F855">
        <v>1</v>
      </c>
    </row>
    <row r="856" spans="1:6">
      <c r="A856" s="4">
        <v>42265.0228240741</v>
      </c>
      <c r="E856">
        <v>1</v>
      </c>
      <c r="F856">
        <v>1</v>
      </c>
    </row>
    <row r="857" spans="1:6">
      <c r="A857" s="4">
        <v>42265.6831828704</v>
      </c>
      <c r="C857">
        <v>1</v>
      </c>
      <c r="F857">
        <v>1</v>
      </c>
    </row>
    <row r="858" spans="1:6">
      <c r="A858" s="4">
        <v>42265.8170023148</v>
      </c>
      <c r="C858">
        <v>1</v>
      </c>
      <c r="F858">
        <v>1</v>
      </c>
    </row>
    <row r="859" spans="1:6">
      <c r="A859" s="4">
        <v>42268.009224537</v>
      </c>
      <c r="E859">
        <v>1</v>
      </c>
      <c r="F859">
        <v>1</v>
      </c>
    </row>
    <row r="860" spans="1:6">
      <c r="A860" s="4">
        <v>42268.1276967593</v>
      </c>
      <c r="E860">
        <v>1</v>
      </c>
      <c r="F860">
        <v>1</v>
      </c>
    </row>
    <row r="861" spans="1:6">
      <c r="A861" s="4">
        <v>42269.1262268519</v>
      </c>
      <c r="C861">
        <v>1</v>
      </c>
      <c r="F861">
        <v>1</v>
      </c>
    </row>
    <row r="862" spans="1:6">
      <c r="A862" s="4">
        <v>42270.5821412037</v>
      </c>
      <c r="E862">
        <v>1</v>
      </c>
      <c r="F862">
        <v>1</v>
      </c>
    </row>
    <row r="863" spans="1:6">
      <c r="A863" s="4">
        <v>42270.7269212963</v>
      </c>
      <c r="E863">
        <v>1</v>
      </c>
      <c r="F863">
        <v>1</v>
      </c>
    </row>
    <row r="864" spans="1:6">
      <c r="A864" s="4">
        <v>42270.8109953704</v>
      </c>
      <c r="E864">
        <v>1</v>
      </c>
      <c r="F864">
        <v>1</v>
      </c>
    </row>
    <row r="865" spans="1:6">
      <c r="A865" s="4">
        <v>42272.5305092593</v>
      </c>
      <c r="E865">
        <v>1</v>
      </c>
      <c r="F865">
        <v>1</v>
      </c>
    </row>
    <row r="866" spans="1:6">
      <c r="A866" s="4">
        <v>42275.7316666667</v>
      </c>
      <c r="E866">
        <v>1</v>
      </c>
      <c r="F866">
        <v>1</v>
      </c>
    </row>
    <row r="867" spans="1:6">
      <c r="A867" s="4">
        <v>42277.5834722222</v>
      </c>
      <c r="E867">
        <v>1</v>
      </c>
      <c r="F867">
        <v>1</v>
      </c>
    </row>
    <row r="868" spans="1:6">
      <c r="A868" s="4">
        <v>42278.0890393518</v>
      </c>
      <c r="E868">
        <v>1</v>
      </c>
      <c r="F868">
        <v>1</v>
      </c>
    </row>
    <row r="869" spans="1:6">
      <c r="A869" s="4">
        <v>42278.4536689815</v>
      </c>
      <c r="E869">
        <v>1</v>
      </c>
      <c r="F869">
        <v>1</v>
      </c>
    </row>
    <row r="870" spans="1:6">
      <c r="A870" s="4">
        <v>42278.6297106482</v>
      </c>
      <c r="C870">
        <v>1</v>
      </c>
      <c r="F870">
        <v>1</v>
      </c>
    </row>
    <row r="871" spans="1:6">
      <c r="A871" s="4">
        <v>42278.6649652778</v>
      </c>
      <c r="C871">
        <v>1</v>
      </c>
      <c r="F871">
        <v>1</v>
      </c>
    </row>
    <row r="872" spans="1:6">
      <c r="A872" s="4">
        <v>42279.7785648148</v>
      </c>
      <c r="C872">
        <v>1</v>
      </c>
      <c r="F872">
        <v>1</v>
      </c>
    </row>
    <row r="873" spans="1:6">
      <c r="A873" s="4">
        <v>42282.6555439815</v>
      </c>
      <c r="C873">
        <v>1</v>
      </c>
      <c r="F873">
        <v>1</v>
      </c>
    </row>
    <row r="874" spans="1:6">
      <c r="A874" s="4">
        <v>42282.7684143518</v>
      </c>
      <c r="E874">
        <v>1</v>
      </c>
      <c r="F874">
        <v>1</v>
      </c>
    </row>
    <row r="875" spans="1:6">
      <c r="A875" s="4">
        <v>42282.7702314815</v>
      </c>
      <c r="E875">
        <v>1</v>
      </c>
      <c r="F875">
        <v>1</v>
      </c>
    </row>
    <row r="876" spans="1:6">
      <c r="A876" s="4">
        <v>42283.5529513889</v>
      </c>
      <c r="C876">
        <v>1</v>
      </c>
      <c r="F876">
        <v>1</v>
      </c>
    </row>
    <row r="877" spans="1:6">
      <c r="A877" s="4">
        <v>42283.8643518519</v>
      </c>
      <c r="E877">
        <v>1</v>
      </c>
      <c r="F877">
        <v>1</v>
      </c>
    </row>
    <row r="878" spans="1:6">
      <c r="A878" s="4">
        <v>42284.5001041667</v>
      </c>
      <c r="E878">
        <v>1</v>
      </c>
      <c r="F878">
        <v>1</v>
      </c>
    </row>
    <row r="879" spans="1:6">
      <c r="A879" s="4">
        <v>42284.5160648148</v>
      </c>
      <c r="E879">
        <v>1</v>
      </c>
      <c r="F879">
        <v>1</v>
      </c>
    </row>
    <row r="880" spans="1:6">
      <c r="A880" s="4">
        <v>42284.6969444444</v>
      </c>
      <c r="E880">
        <v>1</v>
      </c>
      <c r="F880">
        <v>1</v>
      </c>
    </row>
    <row r="881" spans="1:6">
      <c r="A881" s="4">
        <v>42285.1439699074</v>
      </c>
      <c r="C881">
        <v>1</v>
      </c>
      <c r="F881">
        <v>1</v>
      </c>
    </row>
    <row r="882" spans="1:6">
      <c r="A882" s="4">
        <v>42286.7497800926</v>
      </c>
      <c r="C882">
        <v>1</v>
      </c>
      <c r="F882">
        <v>1</v>
      </c>
    </row>
    <row r="883" spans="1:6">
      <c r="A883" s="4">
        <v>42289.7611921296</v>
      </c>
      <c r="E883">
        <v>1</v>
      </c>
      <c r="F883">
        <v>1</v>
      </c>
    </row>
    <row r="884" spans="1:6">
      <c r="A884" s="4">
        <v>42289.9404976852</v>
      </c>
      <c r="C884">
        <v>1</v>
      </c>
      <c r="F884">
        <v>1</v>
      </c>
    </row>
    <row r="885" spans="1:6">
      <c r="A885" s="4">
        <v>42290.6185532407</v>
      </c>
      <c r="E885">
        <v>1</v>
      </c>
      <c r="F885">
        <v>1</v>
      </c>
    </row>
    <row r="886" spans="1:6">
      <c r="A886" s="4">
        <v>42291.7395486111</v>
      </c>
      <c r="C886">
        <v>1</v>
      </c>
      <c r="F886">
        <v>1</v>
      </c>
    </row>
    <row r="887" spans="1:6">
      <c r="A887" s="4">
        <v>42291.833287037</v>
      </c>
      <c r="C887">
        <v>1</v>
      </c>
      <c r="F887">
        <v>1</v>
      </c>
    </row>
    <row r="888" spans="1:6">
      <c r="A888" s="4">
        <v>42292.0875925926</v>
      </c>
      <c r="E888">
        <v>1</v>
      </c>
      <c r="F888">
        <v>1</v>
      </c>
    </row>
    <row r="889" spans="1:6">
      <c r="A889" s="4">
        <v>42292.7010532407</v>
      </c>
      <c r="E889">
        <v>1</v>
      </c>
      <c r="F889">
        <v>1</v>
      </c>
    </row>
    <row r="890" spans="1:6">
      <c r="A890" s="4">
        <v>42293.809212963</v>
      </c>
      <c r="C890">
        <v>1</v>
      </c>
      <c r="F890">
        <v>1</v>
      </c>
    </row>
    <row r="891" spans="1:6">
      <c r="A891" s="4">
        <v>42293.8535416667</v>
      </c>
      <c r="C891">
        <v>1</v>
      </c>
      <c r="F891">
        <v>1</v>
      </c>
    </row>
    <row r="892" spans="1:6">
      <c r="A892" s="4">
        <v>42293.9229861111</v>
      </c>
      <c r="C892">
        <v>1</v>
      </c>
      <c r="F892">
        <v>1</v>
      </c>
    </row>
    <row r="893" spans="1:6">
      <c r="A893" s="4">
        <v>42294.4296412037</v>
      </c>
      <c r="E893">
        <v>1</v>
      </c>
      <c r="F893">
        <v>1</v>
      </c>
    </row>
    <row r="894" spans="1:6">
      <c r="A894" s="4">
        <v>42294.808125</v>
      </c>
      <c r="E894">
        <v>1</v>
      </c>
      <c r="F894">
        <v>1</v>
      </c>
    </row>
    <row r="895" spans="1:6">
      <c r="A895" s="4">
        <v>42295.8918287037</v>
      </c>
      <c r="C895">
        <v>1</v>
      </c>
      <c r="F895">
        <v>1</v>
      </c>
    </row>
    <row r="896" spans="1:6">
      <c r="A896" s="4">
        <v>42296.1541319444</v>
      </c>
      <c r="C896">
        <v>1</v>
      </c>
      <c r="F896">
        <v>1</v>
      </c>
    </row>
    <row r="897" spans="1:6">
      <c r="A897" s="4">
        <v>42297.6910069444</v>
      </c>
      <c r="C897">
        <v>1</v>
      </c>
      <c r="F897">
        <v>1</v>
      </c>
    </row>
    <row r="898" spans="1:6">
      <c r="A898" s="4">
        <v>42297.7487384259</v>
      </c>
      <c r="E898">
        <v>1</v>
      </c>
      <c r="F898">
        <v>1</v>
      </c>
    </row>
    <row r="899" spans="1:6">
      <c r="A899" s="4">
        <v>42297.8162847222</v>
      </c>
      <c r="C899">
        <v>1</v>
      </c>
      <c r="F899">
        <v>1</v>
      </c>
    </row>
    <row r="900" spans="1:6">
      <c r="A900" s="4">
        <v>42297.8231134259</v>
      </c>
      <c r="C900">
        <v>1</v>
      </c>
      <c r="F900">
        <v>1</v>
      </c>
    </row>
    <row r="901" spans="1:6">
      <c r="A901" s="4">
        <v>42299.130162037</v>
      </c>
      <c r="C901">
        <v>1</v>
      </c>
      <c r="F901">
        <v>1</v>
      </c>
    </row>
    <row r="902" spans="1:6">
      <c r="A902" s="4">
        <v>42302.7015162037</v>
      </c>
      <c r="E902">
        <v>1</v>
      </c>
      <c r="F902">
        <v>1</v>
      </c>
    </row>
    <row r="903" spans="1:6">
      <c r="A903" s="4">
        <v>42303.672662037</v>
      </c>
      <c r="E903">
        <v>1</v>
      </c>
      <c r="F903">
        <v>1</v>
      </c>
    </row>
    <row r="904" spans="1:6">
      <c r="A904" s="4">
        <v>42304.9409606481</v>
      </c>
      <c r="C904">
        <v>1</v>
      </c>
      <c r="F904">
        <v>1</v>
      </c>
    </row>
    <row r="905" spans="1:6">
      <c r="A905" s="4">
        <v>42305.6709143519</v>
      </c>
      <c r="C905">
        <v>1</v>
      </c>
      <c r="F905">
        <v>1</v>
      </c>
    </row>
    <row r="906" spans="1:6">
      <c r="A906" s="4">
        <v>42306.8488541667</v>
      </c>
      <c r="C906">
        <v>1</v>
      </c>
      <c r="F906">
        <v>1</v>
      </c>
    </row>
    <row r="907" spans="1:6">
      <c r="A907" s="4">
        <v>42307.1892708333</v>
      </c>
      <c r="C907">
        <v>1</v>
      </c>
      <c r="F907">
        <v>1</v>
      </c>
    </row>
    <row r="908" spans="1:6">
      <c r="A908" s="4">
        <v>42307.5393981481</v>
      </c>
      <c r="C908">
        <v>1</v>
      </c>
      <c r="F908">
        <v>1</v>
      </c>
    </row>
    <row r="909" spans="1:6">
      <c r="A909" s="4">
        <v>42307.9083796296</v>
      </c>
      <c r="E909">
        <v>1</v>
      </c>
      <c r="F909">
        <v>1</v>
      </c>
    </row>
    <row r="910" spans="1:6">
      <c r="A910" s="4">
        <v>42308.2112152778</v>
      </c>
      <c r="C910">
        <v>1</v>
      </c>
      <c r="F910">
        <v>1</v>
      </c>
    </row>
    <row r="911" spans="1:6">
      <c r="A911" s="4">
        <v>42309.1913078704</v>
      </c>
      <c r="E911">
        <v>1</v>
      </c>
      <c r="F911">
        <v>1</v>
      </c>
    </row>
    <row r="912" spans="1:6">
      <c r="A912" s="4">
        <v>42309.7566203704</v>
      </c>
      <c r="E912">
        <v>1</v>
      </c>
      <c r="F912">
        <v>1</v>
      </c>
    </row>
    <row r="913" spans="1:6">
      <c r="A913" s="4">
        <v>42310.9685185185</v>
      </c>
      <c r="C913">
        <v>1</v>
      </c>
      <c r="F913">
        <v>1</v>
      </c>
    </row>
    <row r="914" spans="1:6">
      <c r="A914" s="4">
        <v>42311.6214583333</v>
      </c>
      <c r="C914">
        <v>1</v>
      </c>
      <c r="F914">
        <v>1</v>
      </c>
    </row>
    <row r="915" spans="1:6">
      <c r="A915" s="4">
        <v>42311.7119791667</v>
      </c>
      <c r="E915">
        <v>1</v>
      </c>
      <c r="F915">
        <v>1</v>
      </c>
    </row>
    <row r="916" spans="1:6">
      <c r="A916" s="4">
        <v>42311.7503240741</v>
      </c>
      <c r="E916">
        <v>1</v>
      </c>
      <c r="F916">
        <v>1</v>
      </c>
    </row>
    <row r="917" spans="1:6">
      <c r="A917" s="4">
        <v>42312.792662037</v>
      </c>
      <c r="E917">
        <v>1</v>
      </c>
      <c r="F917">
        <v>1</v>
      </c>
    </row>
    <row r="918" spans="1:6">
      <c r="A918" s="4">
        <v>42312.8745949074</v>
      </c>
      <c r="E918">
        <v>1</v>
      </c>
      <c r="F918">
        <v>1</v>
      </c>
    </row>
    <row r="919" spans="1:6">
      <c r="A919" s="4">
        <v>42313.703900463</v>
      </c>
      <c r="E919">
        <v>1</v>
      </c>
      <c r="F919">
        <v>1</v>
      </c>
    </row>
    <row r="920" spans="1:6">
      <c r="A920" s="4">
        <v>42317.8263773148</v>
      </c>
      <c r="C920">
        <v>1</v>
      </c>
      <c r="F920">
        <v>1</v>
      </c>
    </row>
    <row r="921" spans="1:6">
      <c r="A921" s="4">
        <v>42318.5937037037</v>
      </c>
      <c r="E921">
        <v>1</v>
      </c>
      <c r="F921">
        <v>1</v>
      </c>
    </row>
    <row r="922" spans="1:6">
      <c r="A922" s="4">
        <v>42318.7020949074</v>
      </c>
      <c r="E922">
        <v>1</v>
      </c>
      <c r="F922">
        <v>1</v>
      </c>
    </row>
    <row r="923" spans="1:6">
      <c r="A923" s="4">
        <v>42321.1017592593</v>
      </c>
      <c r="E923">
        <v>1</v>
      </c>
      <c r="F923">
        <v>1</v>
      </c>
    </row>
    <row r="924" spans="1:6">
      <c r="A924" s="4">
        <v>42322.0251157407</v>
      </c>
      <c r="C924">
        <v>1</v>
      </c>
      <c r="F924">
        <v>1</v>
      </c>
    </row>
    <row r="925" spans="1:6">
      <c r="A925" s="4">
        <v>42322.65375</v>
      </c>
      <c r="E925">
        <v>1</v>
      </c>
      <c r="F925">
        <v>1</v>
      </c>
    </row>
    <row r="926" spans="1:6">
      <c r="A926" s="4">
        <v>42323.5622222222</v>
      </c>
      <c r="E926">
        <v>1</v>
      </c>
      <c r="F926">
        <v>1</v>
      </c>
    </row>
    <row r="927" spans="1:6">
      <c r="A927" s="4">
        <v>42323.7093055556</v>
      </c>
      <c r="E927">
        <v>1</v>
      </c>
      <c r="F927">
        <v>1</v>
      </c>
    </row>
    <row r="928" spans="1:6">
      <c r="A928" s="4">
        <v>42325.9207175926</v>
      </c>
      <c r="C928">
        <v>1</v>
      </c>
      <c r="F928">
        <v>1</v>
      </c>
    </row>
    <row r="929" spans="1:6">
      <c r="A929" s="4">
        <v>42328.7271412037</v>
      </c>
      <c r="E929">
        <v>1</v>
      </c>
      <c r="F929">
        <v>1</v>
      </c>
    </row>
    <row r="930" spans="1:6">
      <c r="A930" s="4">
        <v>42329.8381597222</v>
      </c>
      <c r="E930">
        <v>1</v>
      </c>
      <c r="F930">
        <v>1</v>
      </c>
    </row>
    <row r="931" spans="1:6">
      <c r="A931" s="4">
        <v>42333.6958217593</v>
      </c>
      <c r="C931">
        <v>1</v>
      </c>
      <c r="F931">
        <v>1</v>
      </c>
    </row>
    <row r="932" spans="1:6">
      <c r="A932" s="4">
        <v>42334.4689351852</v>
      </c>
      <c r="E932">
        <v>1</v>
      </c>
      <c r="F932">
        <v>1</v>
      </c>
    </row>
    <row r="933" spans="1:6">
      <c r="A933" s="4">
        <v>42334.8039236111</v>
      </c>
      <c r="C933">
        <v>1</v>
      </c>
      <c r="F933">
        <v>1</v>
      </c>
    </row>
    <row r="934" spans="1:6">
      <c r="A934" s="4">
        <v>42337.0203935185</v>
      </c>
      <c r="E934">
        <v>1</v>
      </c>
      <c r="F934">
        <v>1</v>
      </c>
    </row>
    <row r="935" spans="1:6">
      <c r="A935" s="4">
        <v>42337.7925115741</v>
      </c>
      <c r="E935">
        <v>1</v>
      </c>
      <c r="F935">
        <v>1</v>
      </c>
    </row>
    <row r="936" spans="1:6">
      <c r="A936" s="4">
        <v>42338.963912037</v>
      </c>
      <c r="E936">
        <v>1</v>
      </c>
      <c r="F936">
        <v>1</v>
      </c>
    </row>
    <row r="937" spans="1:6">
      <c r="A937" s="4">
        <v>42341.1806365741</v>
      </c>
      <c r="E937">
        <v>1</v>
      </c>
      <c r="F937">
        <v>1</v>
      </c>
    </row>
    <row r="938" spans="1:6">
      <c r="A938" s="4">
        <v>42341.5743055556</v>
      </c>
      <c r="E938">
        <v>1</v>
      </c>
      <c r="F938">
        <v>1</v>
      </c>
    </row>
    <row r="939" spans="1:6">
      <c r="A939" s="4">
        <v>42341.8183796296</v>
      </c>
      <c r="E939">
        <v>1</v>
      </c>
      <c r="F939">
        <v>1</v>
      </c>
    </row>
    <row r="940" spans="1:6">
      <c r="A940" s="4">
        <v>42342.8455555556</v>
      </c>
      <c r="C940">
        <v>1</v>
      </c>
      <c r="F940">
        <v>1</v>
      </c>
    </row>
    <row r="941" spans="1:6">
      <c r="A941" s="4">
        <v>42344.8245023148</v>
      </c>
      <c r="C941">
        <v>1</v>
      </c>
      <c r="F941">
        <v>1</v>
      </c>
    </row>
    <row r="942" spans="1:6">
      <c r="A942" s="4">
        <v>42346.2068518518</v>
      </c>
      <c r="B942">
        <v>1</v>
      </c>
      <c r="F942">
        <v>1</v>
      </c>
    </row>
    <row r="943" spans="1:6">
      <c r="A943" s="4">
        <v>42353.7617592593</v>
      </c>
      <c r="C943">
        <v>1</v>
      </c>
      <c r="F943">
        <v>1</v>
      </c>
    </row>
    <row r="944" spans="1:6">
      <c r="A944" s="4">
        <v>42354.1316435185</v>
      </c>
      <c r="C944">
        <v>1</v>
      </c>
      <c r="F944">
        <v>1</v>
      </c>
    </row>
    <row r="945" spans="1:6">
      <c r="A945" s="4">
        <v>42358.5731828704</v>
      </c>
      <c r="C945">
        <v>1</v>
      </c>
      <c r="F945">
        <v>1</v>
      </c>
    </row>
    <row r="946" spans="1:6">
      <c r="A946" s="4">
        <v>42358.6848726852</v>
      </c>
      <c r="C946">
        <v>1</v>
      </c>
      <c r="F946">
        <v>1</v>
      </c>
    </row>
    <row r="947" spans="1:6">
      <c r="A947" s="4">
        <v>42359.7252430556</v>
      </c>
      <c r="C947">
        <v>1</v>
      </c>
      <c r="F947">
        <v>1</v>
      </c>
    </row>
    <row r="948" spans="1:6">
      <c r="A948" s="4">
        <v>42359.7922337963</v>
      </c>
      <c r="C948">
        <v>1</v>
      </c>
      <c r="F948">
        <v>1</v>
      </c>
    </row>
    <row r="949" spans="1:6">
      <c r="A949" s="4">
        <v>42359.8686111111</v>
      </c>
      <c r="E949">
        <v>1</v>
      </c>
      <c r="F949">
        <v>1</v>
      </c>
    </row>
    <row r="950" spans="1:6">
      <c r="A950" s="4">
        <v>42360.212025463</v>
      </c>
      <c r="E950">
        <v>1</v>
      </c>
      <c r="F950">
        <v>1</v>
      </c>
    </row>
    <row r="951" spans="1:6">
      <c r="A951" s="4">
        <v>42360.8878356482</v>
      </c>
      <c r="E951">
        <v>1</v>
      </c>
      <c r="F951">
        <v>1</v>
      </c>
    </row>
    <row r="952" spans="1:6">
      <c r="A952" s="4">
        <v>42362.3651851852</v>
      </c>
      <c r="C952">
        <v>1</v>
      </c>
      <c r="F952">
        <v>1</v>
      </c>
    </row>
    <row r="953" spans="1:6">
      <c r="A953" s="4">
        <v>42370.0077662037</v>
      </c>
      <c r="C953">
        <v>1</v>
      </c>
      <c r="F953">
        <v>1</v>
      </c>
    </row>
    <row r="954" spans="1:6">
      <c r="A954" s="4">
        <v>42370.9032060185</v>
      </c>
      <c r="C954">
        <v>1</v>
      </c>
      <c r="F954">
        <v>1</v>
      </c>
    </row>
    <row r="955" spans="1:6">
      <c r="A955" s="4">
        <v>42372.6241666667</v>
      </c>
      <c r="B955">
        <v>1</v>
      </c>
      <c r="F955">
        <v>1</v>
      </c>
    </row>
    <row r="956" spans="1:6">
      <c r="A956" s="4">
        <v>42372.6930555556</v>
      </c>
      <c r="E956">
        <v>1</v>
      </c>
      <c r="F956">
        <v>1</v>
      </c>
    </row>
    <row r="957" spans="1:6">
      <c r="A957" s="4">
        <v>42373.2522800926</v>
      </c>
      <c r="E957">
        <v>1</v>
      </c>
      <c r="F957">
        <v>1</v>
      </c>
    </row>
    <row r="958" spans="1:6">
      <c r="A958" s="4">
        <v>42373.9834490741</v>
      </c>
      <c r="B958">
        <v>1</v>
      </c>
      <c r="F958">
        <v>1</v>
      </c>
    </row>
    <row r="959" spans="1:6">
      <c r="A959" s="4">
        <v>42374.6515046296</v>
      </c>
      <c r="E959">
        <v>1</v>
      </c>
      <c r="F959">
        <v>1</v>
      </c>
    </row>
    <row r="960" spans="1:6">
      <c r="A960" s="4">
        <v>42374.6550810185</v>
      </c>
      <c r="C960">
        <v>1</v>
      </c>
      <c r="F960">
        <v>1</v>
      </c>
    </row>
    <row r="961" spans="1:6">
      <c r="A961" s="4">
        <v>42374.9112268519</v>
      </c>
      <c r="E961">
        <v>1</v>
      </c>
      <c r="F961">
        <v>1</v>
      </c>
    </row>
    <row r="962" spans="1:6">
      <c r="A962" s="4">
        <v>42375.1149884259</v>
      </c>
      <c r="E962">
        <v>1</v>
      </c>
      <c r="F962">
        <v>1</v>
      </c>
    </row>
    <row r="963" spans="1:6">
      <c r="A963" s="4">
        <v>42378.4783449074</v>
      </c>
      <c r="E963">
        <v>1</v>
      </c>
      <c r="F963">
        <v>1</v>
      </c>
    </row>
    <row r="964" spans="1:6">
      <c r="A964" s="4">
        <v>42379.7441898148</v>
      </c>
      <c r="E964">
        <v>1</v>
      </c>
      <c r="F964">
        <v>1</v>
      </c>
    </row>
    <row r="965" spans="1:6">
      <c r="A965" s="4">
        <v>42380.5811805556</v>
      </c>
      <c r="E965">
        <v>1</v>
      </c>
      <c r="F965">
        <v>1</v>
      </c>
    </row>
    <row r="966" spans="1:6">
      <c r="A966" s="4">
        <v>42380.8848726852</v>
      </c>
      <c r="E966">
        <v>1</v>
      </c>
      <c r="F966">
        <v>1</v>
      </c>
    </row>
    <row r="967" spans="1:6">
      <c r="A967" s="4">
        <v>42381.4789814815</v>
      </c>
      <c r="E967">
        <v>1</v>
      </c>
      <c r="F967">
        <v>1</v>
      </c>
    </row>
    <row r="968" spans="1:6">
      <c r="A968" s="4">
        <v>42381.6718402778</v>
      </c>
      <c r="E968">
        <v>1</v>
      </c>
      <c r="F968">
        <v>1</v>
      </c>
    </row>
    <row r="969" spans="1:6">
      <c r="A969" s="4">
        <v>42381.6868402778</v>
      </c>
      <c r="E969">
        <v>1</v>
      </c>
      <c r="F969">
        <v>1</v>
      </c>
    </row>
    <row r="970" spans="1:6">
      <c r="A970" s="4">
        <v>42382.1897106481</v>
      </c>
      <c r="C970">
        <v>1</v>
      </c>
      <c r="F970">
        <v>1</v>
      </c>
    </row>
    <row r="971" spans="1:6">
      <c r="A971" s="4">
        <v>42382.2444097222</v>
      </c>
      <c r="E971">
        <v>1</v>
      </c>
      <c r="F971">
        <v>1</v>
      </c>
    </row>
    <row r="972" spans="1:6">
      <c r="A972" s="4">
        <v>42383.793125</v>
      </c>
      <c r="E972">
        <v>1</v>
      </c>
      <c r="F972">
        <v>1</v>
      </c>
    </row>
    <row r="973" spans="1:6">
      <c r="A973" s="4">
        <v>42387.3984722222</v>
      </c>
      <c r="E973">
        <v>1</v>
      </c>
      <c r="F973">
        <v>1</v>
      </c>
    </row>
    <row r="974" spans="1:6">
      <c r="A974" s="4">
        <v>42387.7268287037</v>
      </c>
      <c r="E974">
        <v>1</v>
      </c>
      <c r="F974">
        <v>1</v>
      </c>
    </row>
    <row r="975" spans="1:6">
      <c r="A975" s="4">
        <v>42390.002650463</v>
      </c>
      <c r="C975">
        <v>1</v>
      </c>
      <c r="F975">
        <v>1</v>
      </c>
    </row>
    <row r="976" spans="1:6">
      <c r="A976" s="4">
        <v>42390.8387384259</v>
      </c>
      <c r="E976">
        <v>1</v>
      </c>
      <c r="F976">
        <v>1</v>
      </c>
    </row>
    <row r="977" spans="1:6">
      <c r="A977" s="4">
        <v>42391.7729976852</v>
      </c>
      <c r="C977">
        <v>1</v>
      </c>
      <c r="F977">
        <v>1</v>
      </c>
    </row>
    <row r="978" spans="1:6">
      <c r="A978" s="4">
        <v>42395.7064351852</v>
      </c>
      <c r="E978">
        <v>1</v>
      </c>
      <c r="F978">
        <v>1</v>
      </c>
    </row>
    <row r="979" spans="1:6">
      <c r="A979" s="4">
        <v>42398.8492592593</v>
      </c>
      <c r="E979">
        <v>1</v>
      </c>
      <c r="F979">
        <v>1</v>
      </c>
    </row>
    <row r="980" spans="1:6">
      <c r="A980" s="4">
        <v>42399.7074074074</v>
      </c>
      <c r="C980">
        <v>1</v>
      </c>
      <c r="F980">
        <v>1</v>
      </c>
    </row>
    <row r="981" spans="1:6">
      <c r="A981" s="4">
        <v>42400.704537037</v>
      </c>
      <c r="E981">
        <v>1</v>
      </c>
      <c r="F981">
        <v>1</v>
      </c>
    </row>
    <row r="982" spans="1:6">
      <c r="A982" s="4">
        <v>42400.9465972222</v>
      </c>
      <c r="C982">
        <v>1</v>
      </c>
      <c r="F982">
        <v>1</v>
      </c>
    </row>
    <row r="983" spans="1:6">
      <c r="A983" s="4">
        <v>42401.6109837963</v>
      </c>
      <c r="E983">
        <v>1</v>
      </c>
      <c r="F983">
        <v>1</v>
      </c>
    </row>
    <row r="984" spans="1:6">
      <c r="A984" s="4">
        <v>42401.6723726852</v>
      </c>
      <c r="C984">
        <v>1</v>
      </c>
      <c r="F984">
        <v>1</v>
      </c>
    </row>
    <row r="985" spans="1:6">
      <c r="A985" s="4">
        <v>42401.8065625</v>
      </c>
      <c r="E985">
        <v>1</v>
      </c>
      <c r="F985">
        <v>1</v>
      </c>
    </row>
    <row r="986" spans="1:6">
      <c r="A986" s="4">
        <v>42401.9452199074</v>
      </c>
      <c r="E986">
        <v>1</v>
      </c>
      <c r="F986">
        <v>1</v>
      </c>
    </row>
    <row r="987" spans="1:6">
      <c r="A987" s="4">
        <v>42402.8890277778</v>
      </c>
      <c r="E987">
        <v>1</v>
      </c>
      <c r="F987">
        <v>1</v>
      </c>
    </row>
    <row r="988" spans="1:6">
      <c r="A988" s="4">
        <v>42402.9470023148</v>
      </c>
      <c r="C988">
        <v>1</v>
      </c>
      <c r="F988">
        <v>1</v>
      </c>
    </row>
    <row r="989" spans="1:6">
      <c r="A989" s="4">
        <v>42403.0355671296</v>
      </c>
      <c r="E989">
        <v>1</v>
      </c>
      <c r="F989">
        <v>1</v>
      </c>
    </row>
    <row r="990" spans="1:6">
      <c r="A990" s="4">
        <v>42403.9718518518</v>
      </c>
      <c r="C990">
        <v>1</v>
      </c>
      <c r="F990">
        <v>1</v>
      </c>
    </row>
    <row r="991" spans="1:6">
      <c r="A991" s="4">
        <v>42403.9982175926</v>
      </c>
      <c r="E991">
        <v>1</v>
      </c>
      <c r="F991">
        <v>1</v>
      </c>
    </row>
    <row r="992" spans="1:6">
      <c r="A992" s="4">
        <v>42405.0903009259</v>
      </c>
      <c r="E992">
        <v>1</v>
      </c>
      <c r="F992">
        <v>1</v>
      </c>
    </row>
    <row r="993" spans="1:6">
      <c r="A993" s="4">
        <v>42408.9995717593</v>
      </c>
      <c r="C993">
        <v>1</v>
      </c>
      <c r="F993">
        <v>1</v>
      </c>
    </row>
    <row r="994" spans="1:6">
      <c r="A994" s="4">
        <v>42409.2417476852</v>
      </c>
      <c r="C994">
        <v>1</v>
      </c>
      <c r="F994">
        <v>1</v>
      </c>
    </row>
    <row r="995" spans="1:6">
      <c r="A995" s="4">
        <v>42409.5712847222</v>
      </c>
      <c r="C995">
        <v>1</v>
      </c>
      <c r="F995">
        <v>1</v>
      </c>
    </row>
    <row r="996" spans="1:6">
      <c r="A996" s="4">
        <v>42410.0171990741</v>
      </c>
      <c r="E996">
        <v>1</v>
      </c>
      <c r="F996">
        <v>1</v>
      </c>
    </row>
    <row r="997" spans="1:6">
      <c r="A997" s="4">
        <v>42410.9310532407</v>
      </c>
      <c r="C997">
        <v>1</v>
      </c>
      <c r="F997">
        <v>1</v>
      </c>
    </row>
    <row r="998" spans="1:6">
      <c r="A998" s="4">
        <v>42411.9422916667</v>
      </c>
      <c r="E998">
        <v>1</v>
      </c>
      <c r="F998">
        <v>1</v>
      </c>
    </row>
    <row r="999" spans="1:6">
      <c r="A999" s="4">
        <v>42414.2358796296</v>
      </c>
      <c r="C999">
        <v>1</v>
      </c>
      <c r="F999">
        <v>1</v>
      </c>
    </row>
    <row r="1000" spans="1:6">
      <c r="A1000" s="4">
        <v>42415.1685648148</v>
      </c>
      <c r="C1000">
        <v>1</v>
      </c>
      <c r="F1000">
        <v>1</v>
      </c>
    </row>
    <row r="1001" spans="1:6">
      <c r="A1001" s="4">
        <v>42415.3980324074</v>
      </c>
      <c r="C1001">
        <v>1</v>
      </c>
      <c r="F1001">
        <v>1</v>
      </c>
    </row>
    <row r="1002" spans="1:6">
      <c r="A1002" s="4">
        <v>42415.8834259259</v>
      </c>
      <c r="C1002">
        <v>1</v>
      </c>
      <c r="F1002">
        <v>1</v>
      </c>
    </row>
    <row r="1003" spans="1:6">
      <c r="A1003" s="4">
        <v>42416.6916550926</v>
      </c>
      <c r="E1003">
        <v>1</v>
      </c>
      <c r="F1003">
        <v>1</v>
      </c>
    </row>
    <row r="1004" spans="1:6">
      <c r="A1004" s="4">
        <v>42417.5855324074</v>
      </c>
      <c r="E1004">
        <v>1</v>
      </c>
      <c r="F1004">
        <v>1</v>
      </c>
    </row>
    <row r="1005" spans="1:6">
      <c r="A1005" s="4">
        <v>42417.6758796296</v>
      </c>
      <c r="C1005">
        <v>1</v>
      </c>
      <c r="F1005">
        <v>1</v>
      </c>
    </row>
    <row r="1006" spans="1:6">
      <c r="A1006" s="4">
        <v>42418.0311805556</v>
      </c>
      <c r="E1006">
        <v>1</v>
      </c>
      <c r="F1006">
        <v>1</v>
      </c>
    </row>
    <row r="1007" spans="1:6">
      <c r="A1007" s="4">
        <v>42418.4259837963</v>
      </c>
      <c r="E1007">
        <v>1</v>
      </c>
      <c r="F1007">
        <v>1</v>
      </c>
    </row>
    <row r="1008" spans="1:6">
      <c r="A1008" s="4">
        <v>42419.2461689815</v>
      </c>
      <c r="C1008">
        <v>1</v>
      </c>
      <c r="F1008">
        <v>1</v>
      </c>
    </row>
    <row r="1009" spans="1:6">
      <c r="A1009" s="4">
        <v>42419.9194212963</v>
      </c>
      <c r="E1009">
        <v>1</v>
      </c>
      <c r="F1009">
        <v>1</v>
      </c>
    </row>
    <row r="1010" spans="1:6">
      <c r="A1010" s="4">
        <v>42420.0190972222</v>
      </c>
      <c r="E1010">
        <v>1</v>
      </c>
      <c r="F1010">
        <v>1</v>
      </c>
    </row>
    <row r="1011" spans="1:6">
      <c r="A1011" s="4">
        <v>42420.1402777778</v>
      </c>
      <c r="E1011">
        <v>1</v>
      </c>
      <c r="F1011">
        <v>1</v>
      </c>
    </row>
    <row r="1012" spans="1:6">
      <c r="A1012" s="4">
        <v>42421.1414699074</v>
      </c>
      <c r="C1012">
        <v>1</v>
      </c>
      <c r="F1012">
        <v>1</v>
      </c>
    </row>
    <row r="1013" spans="1:6">
      <c r="A1013" s="4">
        <v>42422.9774189815</v>
      </c>
      <c r="E1013">
        <v>1</v>
      </c>
      <c r="F1013">
        <v>1</v>
      </c>
    </row>
    <row r="1014" spans="1:6">
      <c r="A1014" s="4">
        <v>42423.0506134259</v>
      </c>
      <c r="E1014">
        <v>1</v>
      </c>
      <c r="F1014">
        <v>1</v>
      </c>
    </row>
    <row r="1015" spans="1:6">
      <c r="A1015" s="4">
        <v>42425.7306712963</v>
      </c>
      <c r="E1015">
        <v>1</v>
      </c>
      <c r="F1015">
        <v>1</v>
      </c>
    </row>
    <row r="1016" spans="1:6">
      <c r="A1016" s="4">
        <v>42425.7354166667</v>
      </c>
      <c r="E1016">
        <v>1</v>
      </c>
      <c r="F1016">
        <v>1</v>
      </c>
    </row>
    <row r="1017" spans="1:6">
      <c r="A1017" s="4">
        <v>42426.9499884259</v>
      </c>
      <c r="E1017">
        <v>1</v>
      </c>
      <c r="F1017">
        <v>1</v>
      </c>
    </row>
    <row r="1018" spans="1:6">
      <c r="A1018" s="4">
        <v>42427.0180787037</v>
      </c>
      <c r="B1018">
        <v>1</v>
      </c>
      <c r="F1018">
        <v>1</v>
      </c>
    </row>
    <row r="1019" spans="1:6">
      <c r="A1019" s="4">
        <v>42429.991724537</v>
      </c>
      <c r="E1019">
        <v>1</v>
      </c>
      <c r="F1019">
        <v>1</v>
      </c>
    </row>
    <row r="1020" spans="1:6">
      <c r="A1020" s="4">
        <v>42430.0407986111</v>
      </c>
      <c r="E1020">
        <v>1</v>
      </c>
      <c r="F1020">
        <v>1</v>
      </c>
    </row>
    <row r="1021" spans="1:6">
      <c r="A1021" s="4">
        <v>42430.7622222222</v>
      </c>
      <c r="E1021">
        <v>1</v>
      </c>
      <c r="F1021">
        <v>1</v>
      </c>
    </row>
    <row r="1022" spans="1:6">
      <c r="A1022" s="4">
        <v>42430.8393981481</v>
      </c>
      <c r="E1022">
        <v>1</v>
      </c>
      <c r="F1022">
        <v>1</v>
      </c>
    </row>
    <row r="1023" spans="1:6">
      <c r="A1023" s="4">
        <v>42431.1025347222</v>
      </c>
      <c r="E1023">
        <v>1</v>
      </c>
      <c r="F1023">
        <v>1</v>
      </c>
    </row>
    <row r="1024" spans="1:6">
      <c r="A1024" s="4">
        <v>42431.3020023148</v>
      </c>
      <c r="E1024">
        <v>1</v>
      </c>
      <c r="F1024">
        <v>1</v>
      </c>
    </row>
    <row r="1025" spans="1:6">
      <c r="A1025" s="4">
        <v>42431.5000694444</v>
      </c>
      <c r="E1025">
        <v>1</v>
      </c>
      <c r="F1025">
        <v>1</v>
      </c>
    </row>
    <row r="1026" spans="1:6">
      <c r="A1026" s="4">
        <v>42432.701724537</v>
      </c>
      <c r="E1026">
        <v>1</v>
      </c>
      <c r="F1026">
        <v>1</v>
      </c>
    </row>
    <row r="1027" spans="1:6">
      <c r="A1027" s="4">
        <v>42433.33875</v>
      </c>
      <c r="C1027">
        <v>1</v>
      </c>
      <c r="F1027">
        <v>1</v>
      </c>
    </row>
    <row r="1028" spans="1:6">
      <c r="A1028" s="4">
        <v>42433.6505902778</v>
      </c>
      <c r="C1028">
        <v>1</v>
      </c>
      <c r="F1028">
        <v>1</v>
      </c>
    </row>
    <row r="1029" spans="1:6">
      <c r="A1029" s="4">
        <v>42433.7618865741</v>
      </c>
      <c r="E1029">
        <v>1</v>
      </c>
      <c r="F1029">
        <v>1</v>
      </c>
    </row>
    <row r="1030" spans="1:6">
      <c r="A1030" s="4">
        <v>42433.8257175926</v>
      </c>
      <c r="C1030">
        <v>1</v>
      </c>
      <c r="F1030">
        <v>1</v>
      </c>
    </row>
    <row r="1031" spans="1:6">
      <c r="A1031" s="4">
        <v>42435.9420833333</v>
      </c>
      <c r="C1031">
        <v>1</v>
      </c>
      <c r="F1031">
        <v>1</v>
      </c>
    </row>
    <row r="1032" spans="1:6">
      <c r="A1032" s="4">
        <v>42436.5091087963</v>
      </c>
      <c r="C1032">
        <v>1</v>
      </c>
      <c r="F1032">
        <v>1</v>
      </c>
    </row>
    <row r="1033" spans="1:6">
      <c r="A1033" s="4">
        <v>42437.0944907407</v>
      </c>
      <c r="C1033">
        <v>1</v>
      </c>
      <c r="F1033">
        <v>1</v>
      </c>
    </row>
    <row r="1034" spans="1:6">
      <c r="A1034" s="4">
        <v>42437.3986805556</v>
      </c>
      <c r="E1034">
        <v>1</v>
      </c>
      <c r="F1034">
        <v>1</v>
      </c>
    </row>
    <row r="1035" spans="1:6">
      <c r="A1035" s="4">
        <v>42437.6453472222</v>
      </c>
      <c r="C1035">
        <v>1</v>
      </c>
      <c r="F1035">
        <v>1</v>
      </c>
    </row>
    <row r="1036" spans="1:6">
      <c r="A1036" s="4">
        <v>42438.7791319444</v>
      </c>
      <c r="B1036">
        <v>1</v>
      </c>
      <c r="F1036">
        <v>1</v>
      </c>
    </row>
    <row r="1037" spans="1:6">
      <c r="A1037" s="4">
        <v>42439.7023148148</v>
      </c>
      <c r="C1037">
        <v>1</v>
      </c>
      <c r="F1037">
        <v>1</v>
      </c>
    </row>
    <row r="1038" spans="1:6">
      <c r="A1038" s="4">
        <v>42440.4165046296</v>
      </c>
      <c r="E1038">
        <v>1</v>
      </c>
      <c r="F1038">
        <v>1</v>
      </c>
    </row>
    <row r="1039" spans="1:6">
      <c r="A1039" s="4">
        <v>42442.6233449074</v>
      </c>
      <c r="E1039">
        <v>1</v>
      </c>
      <c r="F1039">
        <v>1</v>
      </c>
    </row>
    <row r="1040" spans="1:6">
      <c r="A1040" s="4">
        <v>42443.8023611111</v>
      </c>
      <c r="E1040">
        <v>1</v>
      </c>
      <c r="F1040">
        <v>1</v>
      </c>
    </row>
    <row r="1041" spans="1:6">
      <c r="A1041" s="4">
        <v>42443.9890509259</v>
      </c>
      <c r="E1041">
        <v>1</v>
      </c>
      <c r="F1041">
        <v>1</v>
      </c>
    </row>
    <row r="1042" spans="1:6">
      <c r="A1042" s="4">
        <v>42444.8777430556</v>
      </c>
      <c r="C1042">
        <v>1</v>
      </c>
      <c r="F1042">
        <v>1</v>
      </c>
    </row>
    <row r="1043" spans="1:6">
      <c r="A1043" s="4">
        <v>42445.1943055556</v>
      </c>
      <c r="E1043">
        <v>1</v>
      </c>
      <c r="F1043">
        <v>1</v>
      </c>
    </row>
    <row r="1044" spans="1:6">
      <c r="A1044" s="4">
        <v>42445.5981365741</v>
      </c>
      <c r="E1044">
        <v>1</v>
      </c>
      <c r="F1044">
        <v>1</v>
      </c>
    </row>
    <row r="1045" spans="1:6">
      <c r="A1045" s="4">
        <v>42445.8669791667</v>
      </c>
      <c r="E1045">
        <v>1</v>
      </c>
      <c r="F1045">
        <v>1</v>
      </c>
    </row>
    <row r="1046" spans="1:6">
      <c r="A1046" s="4">
        <v>42446.0606944444</v>
      </c>
      <c r="C1046">
        <v>1</v>
      </c>
      <c r="F1046">
        <v>1</v>
      </c>
    </row>
    <row r="1047" spans="1:6">
      <c r="A1047" s="4">
        <v>42446.8455439815</v>
      </c>
      <c r="E1047">
        <v>1</v>
      </c>
      <c r="F1047">
        <v>1</v>
      </c>
    </row>
    <row r="1048" spans="1:6">
      <c r="A1048" s="4">
        <v>42446.9438310185</v>
      </c>
      <c r="E1048">
        <v>1</v>
      </c>
      <c r="F1048">
        <v>1</v>
      </c>
    </row>
    <row r="1049" spans="1:6">
      <c r="A1049" s="4">
        <v>42447.8635532407</v>
      </c>
      <c r="C1049">
        <v>1</v>
      </c>
      <c r="F1049">
        <v>1</v>
      </c>
    </row>
    <row r="1050" spans="1:6">
      <c r="A1050" s="4">
        <v>42447.8944328704</v>
      </c>
      <c r="E1050">
        <v>1</v>
      </c>
      <c r="F1050">
        <v>1</v>
      </c>
    </row>
    <row r="1051" spans="1:6">
      <c r="A1051" s="4">
        <v>42447.8966666667</v>
      </c>
      <c r="E1051">
        <v>1</v>
      </c>
      <c r="F1051">
        <v>1</v>
      </c>
    </row>
    <row r="1052" spans="1:6">
      <c r="A1052" s="4">
        <v>42448.8215856481</v>
      </c>
      <c r="E1052">
        <v>1</v>
      </c>
      <c r="F1052">
        <v>1</v>
      </c>
    </row>
    <row r="1053" spans="1:6">
      <c r="A1053" s="4">
        <v>42450.8828240741</v>
      </c>
      <c r="C1053">
        <v>1</v>
      </c>
      <c r="F1053">
        <v>1</v>
      </c>
    </row>
    <row r="1054" spans="1:6">
      <c r="A1054" s="4">
        <v>42451.0958564815</v>
      </c>
      <c r="E1054">
        <v>1</v>
      </c>
      <c r="F1054">
        <v>1</v>
      </c>
    </row>
    <row r="1055" spans="1:6">
      <c r="A1055" s="4">
        <v>42451.4968171296</v>
      </c>
      <c r="E1055">
        <v>1</v>
      </c>
      <c r="F1055">
        <v>1</v>
      </c>
    </row>
    <row r="1056" spans="1:6">
      <c r="A1056" s="4">
        <v>42452.8156597222</v>
      </c>
      <c r="C1056">
        <v>1</v>
      </c>
      <c r="F1056">
        <v>1</v>
      </c>
    </row>
    <row r="1057" spans="1:6">
      <c r="A1057" s="4">
        <v>42452.8769097222</v>
      </c>
      <c r="E1057">
        <v>1</v>
      </c>
      <c r="F1057">
        <v>1</v>
      </c>
    </row>
    <row r="1058" spans="1:6">
      <c r="A1058" s="4">
        <v>42452.9164814815</v>
      </c>
      <c r="E1058">
        <v>1</v>
      </c>
      <c r="F1058">
        <v>1</v>
      </c>
    </row>
    <row r="1059" spans="1:6">
      <c r="A1059" s="4">
        <v>42453.4282407407</v>
      </c>
      <c r="C1059">
        <v>1</v>
      </c>
      <c r="F1059">
        <v>1</v>
      </c>
    </row>
    <row r="1060" spans="1:6">
      <c r="A1060" s="4">
        <v>42453.8063078704</v>
      </c>
      <c r="C1060">
        <v>1</v>
      </c>
      <c r="F1060">
        <v>1</v>
      </c>
    </row>
    <row r="1061" spans="1:6">
      <c r="A1061" s="4">
        <v>42457.932025463</v>
      </c>
      <c r="C1061">
        <v>1</v>
      </c>
      <c r="F1061">
        <v>1</v>
      </c>
    </row>
    <row r="1062" spans="1:6">
      <c r="A1062" s="4">
        <v>42458.1271759259</v>
      </c>
      <c r="E1062">
        <v>1</v>
      </c>
      <c r="F1062">
        <v>1</v>
      </c>
    </row>
    <row r="1063" spans="1:6">
      <c r="A1063" s="4">
        <v>42458.641724537</v>
      </c>
      <c r="E1063">
        <v>1</v>
      </c>
      <c r="F1063">
        <v>1</v>
      </c>
    </row>
    <row r="1064" spans="1:6">
      <c r="A1064" s="4">
        <v>42458.6809259259</v>
      </c>
      <c r="E1064">
        <v>1</v>
      </c>
      <c r="F1064">
        <v>1</v>
      </c>
    </row>
    <row r="1065" spans="1:6">
      <c r="A1065" s="4">
        <v>42459.1586111111</v>
      </c>
      <c r="E1065">
        <v>1</v>
      </c>
      <c r="F1065">
        <v>1</v>
      </c>
    </row>
    <row r="1066" spans="1:6">
      <c r="A1066" s="4">
        <v>42460.3206134259</v>
      </c>
      <c r="C1066">
        <v>1</v>
      </c>
      <c r="F1066">
        <v>1</v>
      </c>
    </row>
    <row r="1067" spans="1:6">
      <c r="A1067" s="4">
        <v>42460.3353125</v>
      </c>
      <c r="E1067">
        <v>1</v>
      </c>
      <c r="F1067">
        <v>1</v>
      </c>
    </row>
    <row r="1068" spans="1:6">
      <c r="A1068" s="4">
        <v>42460.3743055556</v>
      </c>
      <c r="C1068">
        <v>1</v>
      </c>
      <c r="F1068">
        <v>1</v>
      </c>
    </row>
    <row r="1069" spans="1:6">
      <c r="A1069" s="4">
        <v>42460.7335300926</v>
      </c>
      <c r="E1069">
        <v>1</v>
      </c>
      <c r="F1069">
        <v>1</v>
      </c>
    </row>
    <row r="1070" spans="1:6">
      <c r="A1070" s="4">
        <v>42460.7417476852</v>
      </c>
      <c r="E1070">
        <v>1</v>
      </c>
      <c r="F1070">
        <v>1</v>
      </c>
    </row>
    <row r="1071" spans="1:6">
      <c r="A1071" s="4">
        <v>42460.9422222222</v>
      </c>
      <c r="E1071">
        <v>1</v>
      </c>
      <c r="F1071">
        <v>1</v>
      </c>
    </row>
    <row r="1072" spans="1:6">
      <c r="A1072" s="4">
        <v>42461.5962731481</v>
      </c>
      <c r="C1072">
        <v>1</v>
      </c>
      <c r="F1072">
        <v>1</v>
      </c>
    </row>
    <row r="1073" spans="1:6">
      <c r="A1073" s="4">
        <v>42461.6897453704</v>
      </c>
      <c r="E1073">
        <v>1</v>
      </c>
      <c r="F1073">
        <v>1</v>
      </c>
    </row>
    <row r="1074" spans="1:6">
      <c r="A1074" s="4">
        <v>42461.7471990741</v>
      </c>
      <c r="E1074">
        <v>1</v>
      </c>
      <c r="F1074">
        <v>1</v>
      </c>
    </row>
    <row r="1075" spans="1:6">
      <c r="A1075" s="4">
        <v>42462.1408680556</v>
      </c>
      <c r="E1075">
        <v>1</v>
      </c>
      <c r="F1075">
        <v>1</v>
      </c>
    </row>
    <row r="1076" spans="1:6">
      <c r="A1076" s="4">
        <v>42462.8934953704</v>
      </c>
      <c r="E1076">
        <v>1</v>
      </c>
      <c r="F1076">
        <v>1</v>
      </c>
    </row>
    <row r="1077" spans="1:6">
      <c r="A1077" s="4">
        <v>42463.8138541667</v>
      </c>
      <c r="E1077">
        <v>1</v>
      </c>
      <c r="F1077">
        <v>1</v>
      </c>
    </row>
    <row r="1078" spans="1:6">
      <c r="A1078" s="4">
        <v>42464.958912037</v>
      </c>
      <c r="B1078">
        <v>1</v>
      </c>
      <c r="F1078">
        <v>1</v>
      </c>
    </row>
    <row r="1079" spans="1:6">
      <c r="A1079" s="4">
        <v>42465.1283912037</v>
      </c>
      <c r="C1079">
        <v>1</v>
      </c>
      <c r="F1079">
        <v>1</v>
      </c>
    </row>
    <row r="1080" spans="1:6">
      <c r="A1080" s="4">
        <v>42465.1685185185</v>
      </c>
      <c r="E1080">
        <v>1</v>
      </c>
      <c r="F1080">
        <v>1</v>
      </c>
    </row>
    <row r="1081" spans="1:6">
      <c r="A1081" s="4">
        <v>42465.4914351852</v>
      </c>
      <c r="E1081">
        <v>1</v>
      </c>
      <c r="F1081">
        <v>1</v>
      </c>
    </row>
    <row r="1082" spans="1:6">
      <c r="A1082" s="4">
        <v>42465.5965856481</v>
      </c>
      <c r="E1082">
        <v>1</v>
      </c>
      <c r="F1082">
        <v>1</v>
      </c>
    </row>
    <row r="1083" spans="1:6">
      <c r="A1083" s="4">
        <v>42466.3037152778</v>
      </c>
      <c r="E1083">
        <v>1</v>
      </c>
      <c r="F1083">
        <v>1</v>
      </c>
    </row>
    <row r="1084" spans="1:6">
      <c r="A1084" s="4">
        <v>42466.5587962963</v>
      </c>
      <c r="E1084">
        <v>1</v>
      </c>
      <c r="F1084">
        <v>1</v>
      </c>
    </row>
    <row r="1085" spans="1:6">
      <c r="A1085" s="4">
        <v>42466.6083101852</v>
      </c>
      <c r="E1085">
        <v>1</v>
      </c>
      <c r="F1085">
        <v>1</v>
      </c>
    </row>
    <row r="1086" spans="1:6">
      <c r="A1086" s="4">
        <v>42467.1441666667</v>
      </c>
      <c r="E1086">
        <v>1</v>
      </c>
      <c r="F1086">
        <v>1</v>
      </c>
    </row>
    <row r="1087" spans="1:6">
      <c r="A1087" s="4">
        <v>42467.5485416667</v>
      </c>
      <c r="C1087">
        <v>1</v>
      </c>
      <c r="F1087">
        <v>1</v>
      </c>
    </row>
    <row r="1088" spans="1:6">
      <c r="A1088" s="4">
        <v>42468.3746064815</v>
      </c>
      <c r="E1088">
        <v>1</v>
      </c>
      <c r="F1088">
        <v>1</v>
      </c>
    </row>
    <row r="1089" spans="1:6">
      <c r="A1089" s="4">
        <v>42469.6841435185</v>
      </c>
      <c r="C1089">
        <v>1</v>
      </c>
      <c r="F1089">
        <v>1</v>
      </c>
    </row>
    <row r="1090" spans="1:6">
      <c r="A1090" s="4">
        <v>42469.9512847222</v>
      </c>
      <c r="B1090">
        <v>1</v>
      </c>
      <c r="F1090">
        <v>1</v>
      </c>
    </row>
    <row r="1091" spans="1:6">
      <c r="A1091" s="4">
        <v>42473.007037037</v>
      </c>
      <c r="E1091">
        <v>1</v>
      </c>
      <c r="F1091">
        <v>1</v>
      </c>
    </row>
    <row r="1092" spans="1:6">
      <c r="A1092" s="4">
        <v>42473.7947106482</v>
      </c>
      <c r="E1092">
        <v>1</v>
      </c>
      <c r="F1092">
        <v>1</v>
      </c>
    </row>
    <row r="1093" spans="1:6">
      <c r="A1093" s="4">
        <v>42475.0571643518</v>
      </c>
      <c r="E1093">
        <v>1</v>
      </c>
      <c r="F1093">
        <v>1</v>
      </c>
    </row>
    <row r="1094" spans="1:6">
      <c r="A1094" s="4">
        <v>42475.8480671296</v>
      </c>
      <c r="C1094">
        <v>1</v>
      </c>
      <c r="F1094">
        <v>1</v>
      </c>
    </row>
    <row r="1095" spans="1:6">
      <c r="A1095" s="4">
        <v>42477.7297800926</v>
      </c>
      <c r="E1095">
        <v>1</v>
      </c>
      <c r="F1095">
        <v>1</v>
      </c>
    </row>
    <row r="1096" spans="1:6">
      <c r="A1096" s="4">
        <v>42479.039212963</v>
      </c>
      <c r="C1096">
        <v>1</v>
      </c>
      <c r="F1096">
        <v>1</v>
      </c>
    </row>
    <row r="1097" spans="1:6">
      <c r="A1097" s="4">
        <v>42479.4322916667</v>
      </c>
      <c r="E1097">
        <v>1</v>
      </c>
      <c r="F1097">
        <v>1</v>
      </c>
    </row>
    <row r="1098" spans="1:6">
      <c r="A1098" s="4">
        <v>42479.4658333333</v>
      </c>
      <c r="E1098">
        <v>1</v>
      </c>
      <c r="F1098">
        <v>1</v>
      </c>
    </row>
    <row r="1099" spans="1:6">
      <c r="A1099" s="4">
        <v>42480.0787152778</v>
      </c>
      <c r="E1099">
        <v>1</v>
      </c>
      <c r="F1099">
        <v>1</v>
      </c>
    </row>
    <row r="1100" spans="1:6">
      <c r="A1100" s="4">
        <v>42480.4798611111</v>
      </c>
      <c r="E1100">
        <v>1</v>
      </c>
      <c r="F1100">
        <v>1</v>
      </c>
    </row>
    <row r="1101" spans="1:6">
      <c r="A1101" s="4">
        <v>42480.8006481481</v>
      </c>
      <c r="C1101">
        <v>1</v>
      </c>
      <c r="F1101">
        <v>1</v>
      </c>
    </row>
    <row r="1102" spans="1:6">
      <c r="A1102" s="4">
        <v>42482.4347800926</v>
      </c>
      <c r="E1102">
        <v>1</v>
      </c>
      <c r="F1102">
        <v>1</v>
      </c>
    </row>
    <row r="1103" spans="1:6">
      <c r="A1103" s="4">
        <v>42483.0156944444</v>
      </c>
      <c r="E1103">
        <v>1</v>
      </c>
      <c r="F1103">
        <v>1</v>
      </c>
    </row>
    <row r="1104" spans="1:6">
      <c r="A1104" s="4">
        <v>42483.6752083333</v>
      </c>
      <c r="E1104">
        <v>1</v>
      </c>
      <c r="F1104">
        <v>1</v>
      </c>
    </row>
    <row r="1105" spans="1:6">
      <c r="A1105" s="4">
        <v>42484.5515509259</v>
      </c>
      <c r="E1105">
        <v>1</v>
      </c>
      <c r="F1105">
        <v>1</v>
      </c>
    </row>
    <row r="1106" spans="1:6">
      <c r="A1106" s="4">
        <v>42487.0379050926</v>
      </c>
      <c r="E1106">
        <v>1</v>
      </c>
      <c r="F1106">
        <v>1</v>
      </c>
    </row>
    <row r="1107" spans="1:6">
      <c r="A1107" s="4">
        <v>42487.6270023148</v>
      </c>
      <c r="E1107">
        <v>1</v>
      </c>
      <c r="F1107">
        <v>1</v>
      </c>
    </row>
    <row r="1108" spans="1:6">
      <c r="A1108" s="4">
        <v>42489.619525463</v>
      </c>
      <c r="E1108">
        <v>1</v>
      </c>
      <c r="F1108">
        <v>1</v>
      </c>
    </row>
    <row r="1109" spans="1:6">
      <c r="A1109" s="4">
        <v>42490.1338773148</v>
      </c>
      <c r="E1109">
        <v>1</v>
      </c>
      <c r="F1109">
        <v>1</v>
      </c>
    </row>
    <row r="1110" spans="1:6">
      <c r="A1110" s="4">
        <v>42491.9228819444</v>
      </c>
      <c r="E1110">
        <v>1</v>
      </c>
      <c r="F1110">
        <v>1</v>
      </c>
    </row>
    <row r="1111" spans="1:6">
      <c r="A1111" s="4">
        <v>42492.7172337963</v>
      </c>
      <c r="E1111">
        <v>1</v>
      </c>
      <c r="F1111">
        <v>1</v>
      </c>
    </row>
    <row r="1112" spans="1:6">
      <c r="A1112" s="4">
        <v>42492.7378472222</v>
      </c>
      <c r="C1112">
        <v>1</v>
      </c>
      <c r="F1112">
        <v>1</v>
      </c>
    </row>
    <row r="1113" spans="1:6">
      <c r="A1113" s="4">
        <v>42492.9850578704</v>
      </c>
      <c r="C1113">
        <v>1</v>
      </c>
      <c r="F1113">
        <v>1</v>
      </c>
    </row>
    <row r="1114" spans="1:6">
      <c r="A1114" s="4">
        <v>42493.2192361111</v>
      </c>
      <c r="E1114">
        <v>1</v>
      </c>
      <c r="F1114">
        <v>1</v>
      </c>
    </row>
    <row r="1115" spans="1:6">
      <c r="A1115" s="4">
        <v>42493.5468518519</v>
      </c>
      <c r="C1115">
        <v>1</v>
      </c>
      <c r="F1115">
        <v>1</v>
      </c>
    </row>
    <row r="1116" spans="1:6">
      <c r="A1116" s="4">
        <v>42493.5970138889</v>
      </c>
      <c r="E1116">
        <v>1</v>
      </c>
      <c r="F1116">
        <v>1</v>
      </c>
    </row>
    <row r="1117" spans="1:6">
      <c r="A1117" s="4">
        <v>42493.8570833333</v>
      </c>
      <c r="E1117">
        <v>1</v>
      </c>
      <c r="F1117">
        <v>1</v>
      </c>
    </row>
    <row r="1118" spans="1:6">
      <c r="A1118" s="4">
        <v>42494.4716666667</v>
      </c>
      <c r="C1118">
        <v>1</v>
      </c>
      <c r="F1118">
        <v>1</v>
      </c>
    </row>
    <row r="1119" spans="1:6">
      <c r="A1119" s="4">
        <v>42494.5634490741</v>
      </c>
      <c r="E1119">
        <v>1</v>
      </c>
      <c r="F1119">
        <v>1</v>
      </c>
    </row>
    <row r="1120" spans="1:6">
      <c r="A1120" s="4">
        <v>42494.6836342593</v>
      </c>
      <c r="E1120">
        <v>1</v>
      </c>
      <c r="F1120">
        <v>1</v>
      </c>
    </row>
    <row r="1121" spans="1:6">
      <c r="A1121" s="4">
        <v>42495.4342361111</v>
      </c>
      <c r="E1121">
        <v>1</v>
      </c>
      <c r="F1121">
        <v>1</v>
      </c>
    </row>
    <row r="1122" spans="1:6">
      <c r="A1122" s="4">
        <v>42495.7221875</v>
      </c>
      <c r="C1122">
        <v>1</v>
      </c>
      <c r="F1122">
        <v>1</v>
      </c>
    </row>
    <row r="1123" spans="1:6">
      <c r="A1123" s="4">
        <v>42495.9566319444</v>
      </c>
      <c r="E1123">
        <v>1</v>
      </c>
      <c r="F1123">
        <v>1</v>
      </c>
    </row>
    <row r="1124" spans="1:6">
      <c r="A1124" s="4">
        <v>42495.9928009259</v>
      </c>
      <c r="E1124">
        <v>1</v>
      </c>
      <c r="F1124">
        <v>1</v>
      </c>
    </row>
    <row r="1125" spans="1:6">
      <c r="A1125" s="4">
        <v>42496.4470717593</v>
      </c>
      <c r="C1125">
        <v>1</v>
      </c>
      <c r="F1125">
        <v>1</v>
      </c>
    </row>
    <row r="1126" spans="1:6">
      <c r="A1126" s="4">
        <v>42497.070775463</v>
      </c>
      <c r="C1126">
        <v>1</v>
      </c>
      <c r="F1126">
        <v>1</v>
      </c>
    </row>
    <row r="1127" spans="1:6">
      <c r="A1127" s="4">
        <v>42497.2757060185</v>
      </c>
      <c r="E1127">
        <v>1</v>
      </c>
      <c r="F1127">
        <v>1</v>
      </c>
    </row>
    <row r="1128" spans="1:6">
      <c r="A1128" s="4">
        <v>42498.0083912037</v>
      </c>
      <c r="B1128">
        <v>1</v>
      </c>
      <c r="F1128">
        <v>1</v>
      </c>
    </row>
    <row r="1129" spans="1:6">
      <c r="A1129" s="4">
        <v>42499.0396296296</v>
      </c>
      <c r="E1129">
        <v>1</v>
      </c>
      <c r="F1129">
        <v>1</v>
      </c>
    </row>
    <row r="1130" spans="1:6">
      <c r="A1130" s="4">
        <v>42499.629849537</v>
      </c>
      <c r="E1130">
        <v>1</v>
      </c>
      <c r="F1130">
        <v>1</v>
      </c>
    </row>
    <row r="1131" spans="1:6">
      <c r="A1131" s="4">
        <v>42499.7317013889</v>
      </c>
      <c r="C1131">
        <v>1</v>
      </c>
      <c r="F1131">
        <v>1</v>
      </c>
    </row>
    <row r="1132" spans="1:6">
      <c r="A1132" s="4">
        <v>42499.842962963</v>
      </c>
      <c r="E1132">
        <v>1</v>
      </c>
      <c r="F1132">
        <v>1</v>
      </c>
    </row>
    <row r="1133" spans="1:6">
      <c r="A1133" s="4">
        <v>42500.0415509259</v>
      </c>
      <c r="E1133">
        <v>1</v>
      </c>
      <c r="F1133">
        <v>1</v>
      </c>
    </row>
    <row r="1134" spans="1:6">
      <c r="A1134" s="4">
        <v>42503.5399768519</v>
      </c>
      <c r="E1134">
        <v>1</v>
      </c>
      <c r="F1134">
        <v>1</v>
      </c>
    </row>
    <row r="1135" spans="1:6">
      <c r="A1135" s="4">
        <v>42503.5594675926</v>
      </c>
      <c r="E1135">
        <v>1</v>
      </c>
      <c r="F1135">
        <v>1</v>
      </c>
    </row>
    <row r="1136" spans="1:6">
      <c r="A1136" s="4">
        <v>42503.7408680556</v>
      </c>
      <c r="E1136">
        <v>1</v>
      </c>
      <c r="F1136">
        <v>1</v>
      </c>
    </row>
    <row r="1137" spans="1:6">
      <c r="A1137" s="4">
        <v>42505.7380324074</v>
      </c>
      <c r="E1137">
        <v>1</v>
      </c>
      <c r="F1137">
        <v>1</v>
      </c>
    </row>
    <row r="1138" spans="1:6">
      <c r="A1138" s="4">
        <v>42505.7744791667</v>
      </c>
      <c r="E1138">
        <v>1</v>
      </c>
      <c r="F1138">
        <v>1</v>
      </c>
    </row>
    <row r="1139" spans="1:6">
      <c r="A1139" s="4">
        <v>42506.709375</v>
      </c>
      <c r="E1139">
        <v>1</v>
      </c>
      <c r="F1139">
        <v>1</v>
      </c>
    </row>
    <row r="1140" spans="1:6">
      <c r="A1140" s="4">
        <v>42506.7604050926</v>
      </c>
      <c r="E1140">
        <v>1</v>
      </c>
      <c r="F1140">
        <v>1</v>
      </c>
    </row>
    <row r="1141" spans="1:6">
      <c r="A1141" s="4">
        <v>42507.2646990741</v>
      </c>
      <c r="E1141">
        <v>1</v>
      </c>
      <c r="F1141">
        <v>1</v>
      </c>
    </row>
    <row r="1142" spans="1:6">
      <c r="A1142" s="4">
        <v>42508.1799652778</v>
      </c>
      <c r="C1142">
        <v>1</v>
      </c>
      <c r="F1142">
        <v>1</v>
      </c>
    </row>
    <row r="1143" spans="1:6">
      <c r="A1143" s="4">
        <v>42509.374537037</v>
      </c>
      <c r="C1143">
        <v>1</v>
      </c>
      <c r="F1143">
        <v>1</v>
      </c>
    </row>
    <row r="1144" spans="1:6">
      <c r="A1144" s="4">
        <v>42509.8141087963</v>
      </c>
      <c r="C1144">
        <v>1</v>
      </c>
      <c r="F1144">
        <v>1</v>
      </c>
    </row>
    <row r="1145" spans="1:6">
      <c r="A1145" s="4">
        <v>42510.7988541667</v>
      </c>
      <c r="E1145">
        <v>1</v>
      </c>
      <c r="F1145">
        <v>1</v>
      </c>
    </row>
    <row r="1146" spans="1:6">
      <c r="A1146" s="4">
        <v>42510.938900463</v>
      </c>
      <c r="C1146">
        <v>1</v>
      </c>
      <c r="F1146">
        <v>1</v>
      </c>
    </row>
    <row r="1147" spans="1:6">
      <c r="A1147" s="4">
        <v>42511.3620486111</v>
      </c>
      <c r="E1147">
        <v>1</v>
      </c>
      <c r="F1147">
        <v>1</v>
      </c>
    </row>
    <row r="1148" spans="1:6">
      <c r="A1148" s="4">
        <v>42511.6981018518</v>
      </c>
      <c r="C1148">
        <v>1</v>
      </c>
      <c r="F1148">
        <v>1</v>
      </c>
    </row>
    <row r="1149" spans="1:6">
      <c r="A1149" s="4">
        <v>42511.7419444444</v>
      </c>
      <c r="E1149">
        <v>1</v>
      </c>
      <c r="F1149">
        <v>1</v>
      </c>
    </row>
    <row r="1150" spans="1:6">
      <c r="A1150" s="4">
        <v>42512.5832175926</v>
      </c>
      <c r="E1150">
        <v>1</v>
      </c>
      <c r="F1150">
        <v>1</v>
      </c>
    </row>
    <row r="1151" spans="1:6">
      <c r="A1151" s="4">
        <v>42512.6267476852</v>
      </c>
      <c r="C1151">
        <v>1</v>
      </c>
      <c r="F1151">
        <v>1</v>
      </c>
    </row>
    <row r="1152" spans="1:6">
      <c r="A1152" s="4">
        <v>42512.6982175926</v>
      </c>
      <c r="E1152">
        <v>1</v>
      </c>
      <c r="F1152">
        <v>1</v>
      </c>
    </row>
    <row r="1153" spans="1:6">
      <c r="A1153" s="4">
        <v>42513.0457986111</v>
      </c>
      <c r="E1153">
        <v>1</v>
      </c>
      <c r="F1153">
        <v>1</v>
      </c>
    </row>
    <row r="1154" spans="1:6">
      <c r="A1154" s="4">
        <v>42513.110787037</v>
      </c>
      <c r="E1154">
        <v>1</v>
      </c>
      <c r="F1154">
        <v>1</v>
      </c>
    </row>
    <row r="1155" spans="1:6">
      <c r="A1155" s="4">
        <v>42513.9763194444</v>
      </c>
      <c r="C1155">
        <v>1</v>
      </c>
      <c r="F1155">
        <v>1</v>
      </c>
    </row>
    <row r="1156" spans="1:6">
      <c r="A1156" s="4">
        <v>42515.0782175926</v>
      </c>
      <c r="C1156">
        <v>1</v>
      </c>
      <c r="F1156">
        <v>1</v>
      </c>
    </row>
    <row r="1157" spans="1:6">
      <c r="A1157" s="4">
        <v>42517.0033680556</v>
      </c>
      <c r="E1157">
        <v>1</v>
      </c>
      <c r="F1157">
        <v>1</v>
      </c>
    </row>
    <row r="1158" spans="1:6">
      <c r="A1158" s="4">
        <v>42521.0103703704</v>
      </c>
      <c r="E1158">
        <v>1</v>
      </c>
      <c r="F1158">
        <v>1</v>
      </c>
    </row>
    <row r="1159" spans="1:6">
      <c r="A1159" s="4">
        <v>42521.2915046296</v>
      </c>
      <c r="E1159">
        <v>1</v>
      </c>
      <c r="F1159">
        <v>1</v>
      </c>
    </row>
    <row r="1160" spans="1:6">
      <c r="A1160" s="4">
        <v>42521.6543287037</v>
      </c>
      <c r="E1160">
        <v>1</v>
      </c>
      <c r="F1160">
        <v>1</v>
      </c>
    </row>
    <row r="1161" spans="1:6">
      <c r="A1161" s="4">
        <v>42522.3478125</v>
      </c>
      <c r="E1161">
        <v>1</v>
      </c>
      <c r="F1161">
        <v>1</v>
      </c>
    </row>
    <row r="1162" spans="1:6">
      <c r="A1162" s="4">
        <v>42523.0252314815</v>
      </c>
      <c r="C1162">
        <v>1</v>
      </c>
      <c r="F1162">
        <v>1</v>
      </c>
    </row>
    <row r="1163" spans="1:6">
      <c r="A1163" s="4">
        <v>42523.2487152778</v>
      </c>
      <c r="E1163">
        <v>1</v>
      </c>
      <c r="F1163">
        <v>1</v>
      </c>
    </row>
    <row r="1164" spans="1:6">
      <c r="A1164" s="4">
        <v>42523.739212963</v>
      </c>
      <c r="C1164">
        <v>1</v>
      </c>
      <c r="F1164">
        <v>1</v>
      </c>
    </row>
    <row r="1165" spans="1:6">
      <c r="A1165" s="4">
        <v>42524.5380092593</v>
      </c>
      <c r="E1165">
        <v>1</v>
      </c>
      <c r="F1165">
        <v>1</v>
      </c>
    </row>
    <row r="1166" spans="1:6">
      <c r="A1166" s="4">
        <v>42524.7826388889</v>
      </c>
      <c r="E1166">
        <v>1</v>
      </c>
      <c r="F1166">
        <v>1</v>
      </c>
    </row>
    <row r="1167" spans="1:6">
      <c r="A1167" s="4">
        <v>42527.009537037</v>
      </c>
      <c r="C1167">
        <v>1</v>
      </c>
      <c r="F1167">
        <v>1</v>
      </c>
    </row>
    <row r="1168" spans="1:6">
      <c r="A1168" s="4">
        <v>42528.5426273148</v>
      </c>
      <c r="C1168">
        <v>1</v>
      </c>
      <c r="F1168">
        <v>1</v>
      </c>
    </row>
    <row r="1169" spans="1:6">
      <c r="A1169" s="4">
        <v>42529.0220138889</v>
      </c>
      <c r="E1169">
        <v>1</v>
      </c>
      <c r="F1169">
        <v>1</v>
      </c>
    </row>
    <row r="1170" spans="1:6">
      <c r="A1170" s="4">
        <v>42530.9930324074</v>
      </c>
      <c r="B1170">
        <v>1</v>
      </c>
      <c r="F1170">
        <v>1</v>
      </c>
    </row>
    <row r="1171" spans="1:6">
      <c r="A1171" s="4">
        <v>42531.1952777778</v>
      </c>
      <c r="C1171">
        <v>1</v>
      </c>
      <c r="F1171">
        <v>1</v>
      </c>
    </row>
    <row r="1172" spans="1:6">
      <c r="A1172" s="4">
        <v>42531.2284375</v>
      </c>
      <c r="C1172">
        <v>1</v>
      </c>
      <c r="F1172">
        <v>1</v>
      </c>
    </row>
    <row r="1173" spans="1:6">
      <c r="A1173" s="4">
        <v>42531.9806944444</v>
      </c>
      <c r="E1173">
        <v>1</v>
      </c>
      <c r="F1173">
        <v>1</v>
      </c>
    </row>
    <row r="1174" spans="1:6">
      <c r="A1174" s="4">
        <v>42532.0525231482</v>
      </c>
      <c r="E1174">
        <v>1</v>
      </c>
      <c r="F1174">
        <v>1</v>
      </c>
    </row>
    <row r="1175" spans="1:6">
      <c r="A1175" s="4">
        <v>42534.6314814815</v>
      </c>
      <c r="C1175">
        <v>1</v>
      </c>
      <c r="F1175">
        <v>1</v>
      </c>
    </row>
    <row r="1176" spans="1:6">
      <c r="A1176" s="4">
        <v>42534.6495717593</v>
      </c>
      <c r="C1176">
        <v>1</v>
      </c>
      <c r="F1176">
        <v>1</v>
      </c>
    </row>
    <row r="1177" spans="1:6">
      <c r="A1177" s="4">
        <v>42534.866875</v>
      </c>
      <c r="C1177">
        <v>1</v>
      </c>
      <c r="F1177">
        <v>1</v>
      </c>
    </row>
    <row r="1178" spans="1:6">
      <c r="A1178" s="4">
        <v>42534.895625</v>
      </c>
      <c r="E1178">
        <v>1</v>
      </c>
      <c r="F1178">
        <v>1</v>
      </c>
    </row>
    <row r="1179" spans="1:6">
      <c r="A1179" s="4">
        <v>42534.9333217593</v>
      </c>
      <c r="C1179">
        <v>1</v>
      </c>
      <c r="F1179">
        <v>1</v>
      </c>
    </row>
    <row r="1180" spans="1:6">
      <c r="A1180" s="4">
        <v>42535.049849537</v>
      </c>
      <c r="E1180">
        <v>1</v>
      </c>
      <c r="F1180">
        <v>1</v>
      </c>
    </row>
    <row r="1181" spans="1:6">
      <c r="A1181" s="4">
        <v>42535.9786574074</v>
      </c>
      <c r="E1181">
        <v>1</v>
      </c>
      <c r="F1181">
        <v>1</v>
      </c>
    </row>
    <row r="1182" spans="1:6">
      <c r="A1182" s="4">
        <v>42536.8156481481</v>
      </c>
      <c r="E1182">
        <v>1</v>
      </c>
      <c r="F1182">
        <v>1</v>
      </c>
    </row>
    <row r="1183" spans="1:6">
      <c r="A1183" s="4">
        <v>42538.7358333333</v>
      </c>
      <c r="E1183">
        <v>1</v>
      </c>
      <c r="F1183">
        <v>1</v>
      </c>
    </row>
    <row r="1184" spans="1:6">
      <c r="A1184" s="4">
        <v>42538.7428935185</v>
      </c>
      <c r="C1184">
        <v>1</v>
      </c>
      <c r="F1184">
        <v>1</v>
      </c>
    </row>
    <row r="1185" spans="1:6">
      <c r="A1185" s="4">
        <v>42538.7554282407</v>
      </c>
      <c r="C1185">
        <v>1</v>
      </c>
      <c r="F1185">
        <v>1</v>
      </c>
    </row>
    <row r="1186" spans="1:6">
      <c r="A1186" s="4">
        <v>42538.9683101852</v>
      </c>
      <c r="C1186">
        <v>1</v>
      </c>
      <c r="F1186">
        <v>1</v>
      </c>
    </row>
    <row r="1187" spans="1:6">
      <c r="A1187" s="4">
        <v>42540.5935300926</v>
      </c>
      <c r="C1187">
        <v>1</v>
      </c>
      <c r="F1187">
        <v>1</v>
      </c>
    </row>
    <row r="1188" spans="1:6">
      <c r="A1188" s="4">
        <v>42541.5015162037</v>
      </c>
      <c r="E1188">
        <v>1</v>
      </c>
      <c r="F1188">
        <v>1</v>
      </c>
    </row>
    <row r="1189" spans="1:6">
      <c r="A1189" s="4">
        <v>42543.7885648148</v>
      </c>
      <c r="C1189">
        <v>1</v>
      </c>
      <c r="F1189">
        <v>1</v>
      </c>
    </row>
    <row r="1190" spans="1:6">
      <c r="A1190" s="4">
        <v>42544.8143287037</v>
      </c>
      <c r="E1190">
        <v>1</v>
      </c>
      <c r="F1190">
        <v>1</v>
      </c>
    </row>
    <row r="1191" spans="1:6">
      <c r="A1191" s="4">
        <v>42545.4783333333</v>
      </c>
      <c r="E1191">
        <v>1</v>
      </c>
      <c r="F1191">
        <v>1</v>
      </c>
    </row>
    <row r="1192" spans="1:6">
      <c r="A1192" s="4">
        <v>42545.7741898148</v>
      </c>
      <c r="E1192">
        <v>1</v>
      </c>
      <c r="F1192">
        <v>1</v>
      </c>
    </row>
    <row r="1193" spans="1:6">
      <c r="A1193" s="4">
        <v>42546.8622337963</v>
      </c>
      <c r="E1193">
        <v>1</v>
      </c>
      <c r="F1193">
        <v>1</v>
      </c>
    </row>
    <row r="1194" spans="1:6">
      <c r="A1194" s="4">
        <v>42548.4498611111</v>
      </c>
      <c r="C1194">
        <v>1</v>
      </c>
      <c r="F1194">
        <v>1</v>
      </c>
    </row>
    <row r="1195" spans="1:6">
      <c r="A1195" s="4">
        <v>42548.6385300926</v>
      </c>
      <c r="E1195">
        <v>1</v>
      </c>
      <c r="F1195">
        <v>1</v>
      </c>
    </row>
    <row r="1196" spans="1:6">
      <c r="A1196" s="4">
        <v>42549.6657175926</v>
      </c>
      <c r="E1196">
        <v>1</v>
      </c>
      <c r="F1196">
        <v>1</v>
      </c>
    </row>
    <row r="1197" spans="1:6">
      <c r="A1197" s="4">
        <v>42550.0484490741</v>
      </c>
      <c r="C1197">
        <v>1</v>
      </c>
      <c r="F1197">
        <v>1</v>
      </c>
    </row>
    <row r="1198" spans="1:6">
      <c r="A1198" s="4">
        <v>42550.7018865741</v>
      </c>
      <c r="E1198">
        <v>1</v>
      </c>
      <c r="F1198">
        <v>1</v>
      </c>
    </row>
    <row r="1199" spans="1:6">
      <c r="A1199" s="4">
        <v>42551.1023148148</v>
      </c>
      <c r="C1199">
        <v>1</v>
      </c>
      <c r="F1199">
        <v>1</v>
      </c>
    </row>
    <row r="1200" spans="1:6">
      <c r="A1200" s="4">
        <v>42552.0483564815</v>
      </c>
      <c r="E1200">
        <v>1</v>
      </c>
      <c r="F1200">
        <v>1</v>
      </c>
    </row>
    <row r="1201" spans="1:6">
      <c r="A1201" s="4">
        <v>42553.5834259259</v>
      </c>
      <c r="E1201">
        <v>1</v>
      </c>
      <c r="F1201">
        <v>1</v>
      </c>
    </row>
    <row r="1202" spans="1:6">
      <c r="A1202" s="4">
        <v>42553.9265277778</v>
      </c>
      <c r="E1202">
        <v>1</v>
      </c>
      <c r="F1202">
        <v>1</v>
      </c>
    </row>
    <row r="1203" spans="1:6">
      <c r="A1203" s="4">
        <v>42555.3404861111</v>
      </c>
      <c r="C1203">
        <v>1</v>
      </c>
      <c r="F1203">
        <v>1</v>
      </c>
    </row>
    <row r="1204" spans="1:6">
      <c r="A1204" s="4">
        <v>42555.6719444444</v>
      </c>
      <c r="E1204">
        <v>1</v>
      </c>
      <c r="F1204">
        <v>1</v>
      </c>
    </row>
    <row r="1205" spans="1:6">
      <c r="A1205" s="4">
        <v>42556.5044907407</v>
      </c>
      <c r="E1205">
        <v>1</v>
      </c>
      <c r="F1205">
        <v>1</v>
      </c>
    </row>
    <row r="1206" spans="1:6">
      <c r="A1206" s="4">
        <v>42556.8730208333</v>
      </c>
      <c r="E1206">
        <v>1</v>
      </c>
      <c r="F1206">
        <v>1</v>
      </c>
    </row>
    <row r="1207" spans="1:6">
      <c r="A1207" s="4">
        <v>42558.1894328704</v>
      </c>
      <c r="E1207">
        <v>1</v>
      </c>
      <c r="F1207">
        <v>1</v>
      </c>
    </row>
    <row r="1208" spans="1:6">
      <c r="A1208" s="4">
        <v>42559.4312037037</v>
      </c>
      <c r="E1208">
        <v>1</v>
      </c>
      <c r="F1208">
        <v>1</v>
      </c>
    </row>
    <row r="1209" spans="1:6">
      <c r="A1209" s="4">
        <v>42559.4740046296</v>
      </c>
      <c r="C1209">
        <v>1</v>
      </c>
      <c r="F1209">
        <v>1</v>
      </c>
    </row>
    <row r="1210" spans="1:6">
      <c r="A1210" s="4">
        <v>42559.776724537</v>
      </c>
      <c r="E1210">
        <v>1</v>
      </c>
      <c r="F1210">
        <v>1</v>
      </c>
    </row>
    <row r="1211" spans="1:6">
      <c r="A1211" s="4">
        <v>42561.1546643519</v>
      </c>
      <c r="E1211">
        <v>1</v>
      </c>
      <c r="F1211">
        <v>1</v>
      </c>
    </row>
    <row r="1212" spans="1:6">
      <c r="A1212" s="4">
        <v>42561.7838773148</v>
      </c>
      <c r="E1212">
        <v>1</v>
      </c>
      <c r="F1212">
        <v>1</v>
      </c>
    </row>
    <row r="1213" spans="1:6">
      <c r="A1213" s="4">
        <v>42564.9538078704</v>
      </c>
      <c r="E1213">
        <v>1</v>
      </c>
      <c r="F1213">
        <v>1</v>
      </c>
    </row>
    <row r="1214" spans="1:6">
      <c r="A1214" s="4">
        <v>42566.4412037037</v>
      </c>
      <c r="E1214">
        <v>1</v>
      </c>
      <c r="F1214">
        <v>1</v>
      </c>
    </row>
    <row r="1215" spans="1:6">
      <c r="A1215" s="4">
        <v>42566.6048263889</v>
      </c>
      <c r="E1215">
        <v>1</v>
      </c>
      <c r="F1215">
        <v>1</v>
      </c>
    </row>
    <row r="1216" spans="1:6">
      <c r="A1216" s="4">
        <v>42566.9484143518</v>
      </c>
      <c r="C1216">
        <v>1</v>
      </c>
      <c r="F1216">
        <v>1</v>
      </c>
    </row>
    <row r="1217" spans="1:6">
      <c r="A1217" s="4">
        <v>42567.2641782407</v>
      </c>
      <c r="E1217">
        <v>1</v>
      </c>
      <c r="F1217">
        <v>1</v>
      </c>
    </row>
    <row r="1218" spans="1:6">
      <c r="A1218" s="4">
        <v>42567.5311574074</v>
      </c>
      <c r="C1218">
        <v>1</v>
      </c>
      <c r="F1218">
        <v>1</v>
      </c>
    </row>
    <row r="1219" spans="1:6">
      <c r="A1219" s="4">
        <v>42567.8400694444</v>
      </c>
      <c r="E1219">
        <v>1</v>
      </c>
      <c r="F1219">
        <v>1</v>
      </c>
    </row>
    <row r="1220" spans="1:6">
      <c r="A1220" s="4">
        <v>42570.1102430556</v>
      </c>
      <c r="E1220">
        <v>1</v>
      </c>
      <c r="F1220">
        <v>1</v>
      </c>
    </row>
    <row r="1221" spans="1:6">
      <c r="A1221" s="4">
        <v>42570.8503819444</v>
      </c>
      <c r="C1221">
        <v>1</v>
      </c>
      <c r="F1221">
        <v>1</v>
      </c>
    </row>
    <row r="1222" spans="1:6">
      <c r="A1222" s="4">
        <v>42571.4206018519</v>
      </c>
      <c r="E1222">
        <v>1</v>
      </c>
      <c r="F1222">
        <v>1</v>
      </c>
    </row>
    <row r="1223" spans="1:6">
      <c r="A1223" s="4">
        <v>42571.6261921296</v>
      </c>
      <c r="E1223">
        <v>1</v>
      </c>
      <c r="F1223">
        <v>1</v>
      </c>
    </row>
    <row r="1224" spans="1:6">
      <c r="A1224" s="4">
        <v>42572.6168171296</v>
      </c>
      <c r="E1224">
        <v>1</v>
      </c>
      <c r="F1224">
        <v>1</v>
      </c>
    </row>
    <row r="1225" spans="1:6">
      <c r="A1225" s="4">
        <v>42575.1300578704</v>
      </c>
      <c r="E1225">
        <v>1</v>
      </c>
      <c r="F1225">
        <v>1</v>
      </c>
    </row>
    <row r="1226" spans="1:6">
      <c r="A1226" s="4">
        <v>42576.2787152778</v>
      </c>
      <c r="E1226">
        <v>1</v>
      </c>
      <c r="F1226">
        <v>1</v>
      </c>
    </row>
    <row r="1227" spans="1:6">
      <c r="A1227" s="4">
        <v>42576.6975694444</v>
      </c>
      <c r="E1227">
        <v>1</v>
      </c>
      <c r="F1227">
        <v>1</v>
      </c>
    </row>
    <row r="1228" spans="1:6">
      <c r="A1228" s="4">
        <v>42581.3975462963</v>
      </c>
      <c r="E1228">
        <v>1</v>
      </c>
      <c r="F1228">
        <v>1</v>
      </c>
    </row>
    <row r="1229" spans="1:6">
      <c r="A1229" s="4">
        <v>42584.8468287037</v>
      </c>
      <c r="E1229">
        <v>1</v>
      </c>
      <c r="F1229">
        <v>1</v>
      </c>
    </row>
    <row r="1230" spans="1:6">
      <c r="A1230" s="4">
        <v>42585.5238425926</v>
      </c>
      <c r="E1230">
        <v>1</v>
      </c>
      <c r="F1230">
        <v>1</v>
      </c>
    </row>
    <row r="1231" spans="1:6">
      <c r="A1231" s="4">
        <v>42590.4726851852</v>
      </c>
      <c r="E1231">
        <v>1</v>
      </c>
      <c r="F1231">
        <v>1</v>
      </c>
    </row>
    <row r="1232" spans="1:6">
      <c r="A1232" s="4">
        <v>42590.6771527778</v>
      </c>
      <c r="C1232">
        <v>1</v>
      </c>
      <c r="F1232">
        <v>1</v>
      </c>
    </row>
    <row r="1233" spans="1:6">
      <c r="A1233" s="4">
        <v>42590.9042592593</v>
      </c>
      <c r="E1233">
        <v>1</v>
      </c>
      <c r="F1233">
        <v>1</v>
      </c>
    </row>
    <row r="1234" spans="1:6">
      <c r="A1234" s="4">
        <v>42591.8999884259</v>
      </c>
      <c r="E1234">
        <v>1</v>
      </c>
      <c r="F1234">
        <v>1</v>
      </c>
    </row>
    <row r="1235" spans="1:6">
      <c r="A1235" s="4">
        <v>42592.0669212963</v>
      </c>
      <c r="E1235">
        <v>1</v>
      </c>
      <c r="F1235">
        <v>1</v>
      </c>
    </row>
    <row r="1236" spans="1:6">
      <c r="A1236" s="4">
        <v>42593.8654050926</v>
      </c>
      <c r="E1236">
        <v>1</v>
      </c>
      <c r="F1236">
        <v>1</v>
      </c>
    </row>
    <row r="1237" spans="1:6">
      <c r="A1237" s="4">
        <v>42596.6446990741</v>
      </c>
      <c r="E1237">
        <v>1</v>
      </c>
      <c r="F1237">
        <v>1</v>
      </c>
    </row>
    <row r="1238" spans="1:6">
      <c r="A1238" s="4">
        <v>42597.8824884259</v>
      </c>
      <c r="E1238">
        <v>1</v>
      </c>
      <c r="F1238">
        <v>1</v>
      </c>
    </row>
    <row r="1239" spans="1:6">
      <c r="A1239" s="4">
        <v>42598.7491550926</v>
      </c>
      <c r="C1239">
        <v>1</v>
      </c>
      <c r="F1239">
        <v>1</v>
      </c>
    </row>
    <row r="1240" spans="1:6">
      <c r="A1240" s="4">
        <v>42600.7560416667</v>
      </c>
      <c r="E1240">
        <v>1</v>
      </c>
      <c r="F1240">
        <v>1</v>
      </c>
    </row>
    <row r="1241" spans="1:6">
      <c r="A1241" s="4">
        <v>42601.8271412037</v>
      </c>
      <c r="C1241">
        <v>1</v>
      </c>
      <c r="F1241">
        <v>1</v>
      </c>
    </row>
    <row r="1242" spans="1:6">
      <c r="A1242" s="4">
        <v>42601.8546990741</v>
      </c>
      <c r="C1242">
        <v>1</v>
      </c>
      <c r="F1242">
        <v>1</v>
      </c>
    </row>
    <row r="1243" spans="1:6">
      <c r="A1243" s="4">
        <v>42602.576712963</v>
      </c>
      <c r="E1243">
        <v>1</v>
      </c>
      <c r="F1243">
        <v>1</v>
      </c>
    </row>
    <row r="1244" spans="1:6">
      <c r="A1244" s="4">
        <v>42605.7653819444</v>
      </c>
      <c r="E1244">
        <v>1</v>
      </c>
      <c r="F1244">
        <v>1</v>
      </c>
    </row>
    <row r="1245" spans="1:6">
      <c r="A1245" s="4">
        <v>42606.0568634259</v>
      </c>
      <c r="C1245">
        <v>1</v>
      </c>
      <c r="F1245">
        <v>1</v>
      </c>
    </row>
    <row r="1246" spans="1:6">
      <c r="A1246" s="4">
        <v>42608.3658333333</v>
      </c>
      <c r="E1246">
        <v>1</v>
      </c>
      <c r="F1246">
        <v>1</v>
      </c>
    </row>
    <row r="1247" spans="1:6">
      <c r="A1247" s="4">
        <v>42609.4424652778</v>
      </c>
      <c r="E1247">
        <v>1</v>
      </c>
      <c r="F1247">
        <v>1</v>
      </c>
    </row>
    <row r="1248" spans="1:6">
      <c r="A1248" s="4">
        <v>42611.2610648148</v>
      </c>
      <c r="C1248">
        <v>1</v>
      </c>
      <c r="F1248">
        <v>1</v>
      </c>
    </row>
    <row r="1249" spans="1:6">
      <c r="A1249" s="4">
        <v>42611.801412037</v>
      </c>
      <c r="E1249">
        <v>1</v>
      </c>
      <c r="F1249">
        <v>1</v>
      </c>
    </row>
    <row r="1250" spans="1:6">
      <c r="A1250" s="4">
        <v>42612.1497800926</v>
      </c>
      <c r="E1250">
        <v>1</v>
      </c>
      <c r="F1250">
        <v>1</v>
      </c>
    </row>
    <row r="1251" spans="1:6">
      <c r="A1251" s="4">
        <v>42612.9188078704</v>
      </c>
      <c r="E1251">
        <v>1</v>
      </c>
      <c r="F1251">
        <v>1</v>
      </c>
    </row>
    <row r="1252" spans="1:6">
      <c r="A1252" s="4">
        <v>42613.8412615741</v>
      </c>
      <c r="C1252">
        <v>1</v>
      </c>
      <c r="F1252">
        <v>1</v>
      </c>
    </row>
    <row r="1253" spans="1:6">
      <c r="A1253" s="4">
        <v>42614.2687962963</v>
      </c>
      <c r="C1253">
        <v>1</v>
      </c>
      <c r="F1253">
        <v>1</v>
      </c>
    </row>
    <row r="1254" spans="1:6">
      <c r="A1254" s="4">
        <v>42614.7609375</v>
      </c>
      <c r="E1254">
        <v>1</v>
      </c>
      <c r="F1254">
        <v>1</v>
      </c>
    </row>
    <row r="1255" spans="1:6">
      <c r="A1255" s="4">
        <v>42615.1219212963</v>
      </c>
      <c r="C1255">
        <v>1</v>
      </c>
      <c r="F1255">
        <v>1</v>
      </c>
    </row>
    <row r="1256" spans="1:6">
      <c r="A1256" s="4">
        <v>42615.1428703704</v>
      </c>
      <c r="C1256">
        <v>1</v>
      </c>
      <c r="F1256">
        <v>1</v>
      </c>
    </row>
    <row r="1257" spans="1:6">
      <c r="A1257" s="4">
        <v>42615.3468171296</v>
      </c>
      <c r="B1257">
        <v>1</v>
      </c>
      <c r="F1257">
        <v>1</v>
      </c>
    </row>
    <row r="1258" spans="1:6">
      <c r="A1258" s="4">
        <v>42618.8270138889</v>
      </c>
      <c r="C1258">
        <v>1</v>
      </c>
      <c r="F1258">
        <v>1</v>
      </c>
    </row>
    <row r="1259" spans="1:6">
      <c r="A1259" s="4">
        <v>42619.8024884259</v>
      </c>
      <c r="E1259">
        <v>1</v>
      </c>
      <c r="F1259">
        <v>1</v>
      </c>
    </row>
    <row r="1260" spans="1:6">
      <c r="A1260" s="4">
        <v>42619.9356944444</v>
      </c>
      <c r="E1260">
        <v>1</v>
      </c>
      <c r="F1260">
        <v>1</v>
      </c>
    </row>
    <row r="1261" spans="1:6">
      <c r="A1261" s="4">
        <v>42620.9109722222</v>
      </c>
      <c r="C1261">
        <v>1</v>
      </c>
      <c r="F1261">
        <v>1</v>
      </c>
    </row>
    <row r="1262" spans="1:6">
      <c r="A1262" s="4">
        <v>42621.3893402778</v>
      </c>
      <c r="C1262">
        <v>1</v>
      </c>
      <c r="F1262">
        <v>1</v>
      </c>
    </row>
    <row r="1263" spans="1:6">
      <c r="A1263" s="4">
        <v>42622.436412037</v>
      </c>
      <c r="C1263">
        <v>1</v>
      </c>
      <c r="F1263">
        <v>1</v>
      </c>
    </row>
    <row r="1264" spans="1:6">
      <c r="A1264" s="4">
        <v>42622.7674768519</v>
      </c>
      <c r="E1264">
        <v>1</v>
      </c>
      <c r="F1264">
        <v>1</v>
      </c>
    </row>
    <row r="1265" spans="1:6">
      <c r="A1265" s="4">
        <v>42626.7503125</v>
      </c>
      <c r="E1265">
        <v>1</v>
      </c>
      <c r="F1265">
        <v>1</v>
      </c>
    </row>
    <row r="1266" spans="1:6">
      <c r="A1266" s="4">
        <v>42627.3073032407</v>
      </c>
      <c r="E1266">
        <v>1</v>
      </c>
      <c r="F1266">
        <v>1</v>
      </c>
    </row>
    <row r="1267" spans="1:6">
      <c r="A1267" s="4">
        <v>42627.4540972222</v>
      </c>
      <c r="E1267">
        <v>1</v>
      </c>
      <c r="F1267">
        <v>1</v>
      </c>
    </row>
    <row r="1268" spans="1:6">
      <c r="A1268" s="4">
        <v>42627.9551041667</v>
      </c>
      <c r="C1268">
        <v>1</v>
      </c>
      <c r="F1268">
        <v>1</v>
      </c>
    </row>
    <row r="1269" spans="1:6">
      <c r="A1269" s="4">
        <v>42628.6502083333</v>
      </c>
      <c r="E1269">
        <v>1</v>
      </c>
      <c r="F1269">
        <v>1</v>
      </c>
    </row>
    <row r="1270" spans="1:6">
      <c r="A1270" s="4">
        <v>42628.6902662037</v>
      </c>
      <c r="B1270">
        <v>1</v>
      </c>
      <c r="F1270">
        <v>1</v>
      </c>
    </row>
    <row r="1271" spans="1:6">
      <c r="A1271" s="4">
        <v>42628.8491203704</v>
      </c>
      <c r="E1271">
        <v>1</v>
      </c>
      <c r="F1271">
        <v>1</v>
      </c>
    </row>
    <row r="1272" spans="1:6">
      <c r="A1272" s="4">
        <v>42629.5034837963</v>
      </c>
      <c r="C1272">
        <v>1</v>
      </c>
      <c r="F1272">
        <v>1</v>
      </c>
    </row>
    <row r="1273" spans="1:6">
      <c r="A1273" s="4">
        <v>42629.6550462963</v>
      </c>
      <c r="E1273">
        <v>1</v>
      </c>
      <c r="F1273">
        <v>1</v>
      </c>
    </row>
    <row r="1274" spans="1:6">
      <c r="A1274" s="4">
        <v>42630.9228935185</v>
      </c>
      <c r="C1274">
        <v>1</v>
      </c>
      <c r="F1274">
        <v>1</v>
      </c>
    </row>
    <row r="1275" spans="1:6">
      <c r="A1275" s="4">
        <v>42632.3483101852</v>
      </c>
      <c r="E1275">
        <v>1</v>
      </c>
      <c r="F1275">
        <v>1</v>
      </c>
    </row>
    <row r="1276" spans="1:6">
      <c r="A1276" s="4">
        <v>42633.1168518519</v>
      </c>
      <c r="E1276">
        <v>1</v>
      </c>
      <c r="F1276">
        <v>1</v>
      </c>
    </row>
    <row r="1277" spans="1:6">
      <c r="A1277" s="4">
        <v>42640.2781712963</v>
      </c>
      <c r="C1277">
        <v>1</v>
      </c>
      <c r="F1277">
        <v>1</v>
      </c>
    </row>
    <row r="1278" spans="1:6">
      <c r="A1278" s="4">
        <v>42643.6328587963</v>
      </c>
      <c r="E1278">
        <v>1</v>
      </c>
      <c r="F1278">
        <v>1</v>
      </c>
    </row>
    <row r="1279" spans="1:6">
      <c r="A1279" s="4">
        <v>42644.5353587963</v>
      </c>
      <c r="E1279">
        <v>1</v>
      </c>
      <c r="F1279">
        <v>1</v>
      </c>
    </row>
    <row r="1280" spans="1:6">
      <c r="A1280" s="4">
        <v>42646.0928125</v>
      </c>
      <c r="E1280">
        <v>1</v>
      </c>
      <c r="F1280">
        <v>1</v>
      </c>
    </row>
    <row r="1281" spans="1:6">
      <c r="A1281" s="4">
        <v>42648.5461111111</v>
      </c>
      <c r="E1281">
        <v>1</v>
      </c>
      <c r="F1281">
        <v>1</v>
      </c>
    </row>
    <row r="1282" spans="1:6">
      <c r="A1282" s="4">
        <v>42649.5492361111</v>
      </c>
      <c r="E1282">
        <v>1</v>
      </c>
      <c r="F1282">
        <v>1</v>
      </c>
    </row>
    <row r="1283" spans="1:6">
      <c r="A1283" s="4">
        <v>42649.5621180556</v>
      </c>
      <c r="C1283">
        <v>1</v>
      </c>
      <c r="F1283">
        <v>1</v>
      </c>
    </row>
    <row r="1284" spans="1:6">
      <c r="A1284" s="4">
        <v>42649.6234606481</v>
      </c>
      <c r="C1284">
        <v>1</v>
      </c>
      <c r="F1284">
        <v>1</v>
      </c>
    </row>
    <row r="1285" spans="1:6">
      <c r="A1285" s="4">
        <v>42654.9737037037</v>
      </c>
      <c r="E1285">
        <v>1</v>
      </c>
      <c r="F1285">
        <v>1</v>
      </c>
    </row>
    <row r="1286" spans="1:6">
      <c r="A1286" s="4">
        <v>42655.4658912037</v>
      </c>
      <c r="E1286">
        <v>1</v>
      </c>
      <c r="F1286">
        <v>1</v>
      </c>
    </row>
    <row r="1287" spans="1:6">
      <c r="A1287" s="4">
        <v>42656.0051736111</v>
      </c>
      <c r="E1287">
        <v>1</v>
      </c>
      <c r="F1287">
        <v>1</v>
      </c>
    </row>
    <row r="1288" spans="1:6">
      <c r="A1288" s="4">
        <v>42657.3872685185</v>
      </c>
      <c r="C1288">
        <v>1</v>
      </c>
      <c r="F1288">
        <v>1</v>
      </c>
    </row>
    <row r="1289" spans="1:6">
      <c r="A1289" s="4">
        <v>42658.6905324074</v>
      </c>
      <c r="C1289">
        <v>1</v>
      </c>
      <c r="F1289">
        <v>1</v>
      </c>
    </row>
    <row r="1290" spans="1:6">
      <c r="A1290" s="4">
        <v>42660.6188541667</v>
      </c>
      <c r="E1290">
        <v>1</v>
      </c>
      <c r="F1290">
        <v>1</v>
      </c>
    </row>
    <row r="1291" spans="1:6">
      <c r="A1291" s="4">
        <v>42661.1322453704</v>
      </c>
      <c r="E1291">
        <v>1</v>
      </c>
      <c r="F1291">
        <v>1</v>
      </c>
    </row>
    <row r="1292" spans="1:6">
      <c r="A1292" s="4">
        <v>42661.4420601852</v>
      </c>
      <c r="E1292">
        <v>1</v>
      </c>
      <c r="F1292">
        <v>1</v>
      </c>
    </row>
    <row r="1293" spans="1:6">
      <c r="A1293" s="4">
        <v>42662.0215393519</v>
      </c>
      <c r="E1293">
        <v>1</v>
      </c>
      <c r="F1293">
        <v>1</v>
      </c>
    </row>
    <row r="1294" spans="1:6">
      <c r="A1294" s="4">
        <v>42663.4680787037</v>
      </c>
      <c r="C1294">
        <v>1</v>
      </c>
      <c r="F1294">
        <v>1</v>
      </c>
    </row>
    <row r="1295" spans="1:6">
      <c r="A1295" s="4">
        <v>42664.8095601852</v>
      </c>
      <c r="E1295">
        <v>1</v>
      </c>
      <c r="F1295">
        <v>1</v>
      </c>
    </row>
    <row r="1296" spans="1:6">
      <c r="A1296" s="4">
        <v>42665.1503472222</v>
      </c>
      <c r="C1296">
        <v>1</v>
      </c>
      <c r="F1296">
        <v>1</v>
      </c>
    </row>
    <row r="1297" spans="1:6">
      <c r="A1297" s="4">
        <v>42665.4517361111</v>
      </c>
      <c r="E1297">
        <v>1</v>
      </c>
      <c r="F1297">
        <v>1</v>
      </c>
    </row>
    <row r="1298" spans="1:6">
      <c r="A1298" s="4">
        <v>42665.9703472222</v>
      </c>
      <c r="C1298">
        <v>1</v>
      </c>
      <c r="F1298">
        <v>1</v>
      </c>
    </row>
    <row r="1299" spans="1:6">
      <c r="A1299" s="4">
        <v>42666.6669328704</v>
      </c>
      <c r="C1299">
        <v>1</v>
      </c>
      <c r="F1299">
        <v>1</v>
      </c>
    </row>
    <row r="1300" spans="1:6">
      <c r="A1300" s="4">
        <v>42672.9551388889</v>
      </c>
      <c r="C1300">
        <v>1</v>
      </c>
      <c r="F1300">
        <v>1</v>
      </c>
    </row>
    <row r="1301" spans="1:6">
      <c r="A1301" s="4">
        <v>42675.0579976852</v>
      </c>
      <c r="E1301">
        <v>1</v>
      </c>
      <c r="F1301">
        <v>1</v>
      </c>
    </row>
    <row r="1302" spans="1:6">
      <c r="A1302" s="4">
        <v>42675.262962963</v>
      </c>
      <c r="C1302">
        <v>1</v>
      </c>
      <c r="F1302">
        <v>1</v>
      </c>
    </row>
    <row r="1303" spans="1:6">
      <c r="A1303" s="4">
        <v>42675.6942361111</v>
      </c>
      <c r="E1303">
        <v>1</v>
      </c>
      <c r="F1303">
        <v>1</v>
      </c>
    </row>
    <row r="1304" spans="1:6">
      <c r="A1304" s="4">
        <v>42675.8324652778</v>
      </c>
      <c r="E1304">
        <v>1</v>
      </c>
      <c r="F1304">
        <v>1</v>
      </c>
    </row>
    <row r="1305" spans="1:6">
      <c r="A1305" s="4">
        <v>42676.065150463</v>
      </c>
      <c r="E1305">
        <v>1</v>
      </c>
      <c r="F1305">
        <v>1</v>
      </c>
    </row>
    <row r="1306" spans="1:6">
      <c r="A1306" s="4">
        <v>42678.9320833333</v>
      </c>
      <c r="B1306">
        <v>1</v>
      </c>
      <c r="F1306">
        <v>1</v>
      </c>
    </row>
    <row r="1307" spans="1:6">
      <c r="A1307" s="4">
        <v>42679.9584722222</v>
      </c>
      <c r="C1307">
        <v>1</v>
      </c>
      <c r="F1307">
        <v>1</v>
      </c>
    </row>
    <row r="1308" spans="1:6">
      <c r="A1308" s="4">
        <v>42681.3515740741</v>
      </c>
      <c r="E1308">
        <v>1</v>
      </c>
      <c r="F1308">
        <v>1</v>
      </c>
    </row>
    <row r="1309" spans="1:6">
      <c r="A1309" s="4">
        <v>42682.6169675926</v>
      </c>
      <c r="E1309">
        <v>1</v>
      </c>
      <c r="F1309">
        <v>1</v>
      </c>
    </row>
    <row r="1310" spans="1:6">
      <c r="A1310" s="4">
        <v>42682.6776851852</v>
      </c>
      <c r="B1310">
        <v>1</v>
      </c>
      <c r="F1310">
        <v>1</v>
      </c>
    </row>
    <row r="1311" spans="1:6">
      <c r="A1311" s="4">
        <v>42683.1513310185</v>
      </c>
      <c r="C1311">
        <v>1</v>
      </c>
      <c r="F1311">
        <v>1</v>
      </c>
    </row>
    <row r="1312" spans="1:6">
      <c r="A1312" s="4">
        <v>42685.9740046296</v>
      </c>
      <c r="E1312">
        <v>1</v>
      </c>
      <c r="F1312">
        <v>1</v>
      </c>
    </row>
    <row r="1313" spans="1:6">
      <c r="A1313" s="4">
        <v>42689.0295833333</v>
      </c>
      <c r="C1313">
        <v>1</v>
      </c>
      <c r="F1313">
        <v>1</v>
      </c>
    </row>
    <row r="1314" spans="1:6">
      <c r="A1314" s="4">
        <v>42689.2149884259</v>
      </c>
      <c r="E1314">
        <v>1</v>
      </c>
      <c r="F1314">
        <v>1</v>
      </c>
    </row>
    <row r="1315" spans="1:6">
      <c r="A1315" s="4">
        <v>42690.0414351852</v>
      </c>
      <c r="E1315">
        <v>1</v>
      </c>
      <c r="F1315">
        <v>1</v>
      </c>
    </row>
    <row r="1316" spans="1:6">
      <c r="A1316" s="4">
        <v>42690.3343171296</v>
      </c>
      <c r="E1316">
        <v>1</v>
      </c>
      <c r="F1316">
        <v>1</v>
      </c>
    </row>
    <row r="1317" spans="1:6">
      <c r="A1317" s="4">
        <v>42690.7334375</v>
      </c>
      <c r="C1317">
        <v>1</v>
      </c>
      <c r="F1317">
        <v>1</v>
      </c>
    </row>
    <row r="1318" spans="1:6">
      <c r="A1318" s="4">
        <v>42693.0318287037</v>
      </c>
      <c r="C1318">
        <v>1</v>
      </c>
      <c r="F1318">
        <v>1</v>
      </c>
    </row>
    <row r="1319" spans="1:6">
      <c r="A1319" s="4">
        <v>42693.7426041667</v>
      </c>
      <c r="E1319">
        <v>1</v>
      </c>
      <c r="F1319">
        <v>1</v>
      </c>
    </row>
    <row r="1320" spans="1:6">
      <c r="A1320" s="4">
        <v>42694.1101851852</v>
      </c>
      <c r="E1320">
        <v>1</v>
      </c>
      <c r="F1320">
        <v>1</v>
      </c>
    </row>
    <row r="1321" spans="1:6">
      <c r="A1321" s="4">
        <v>42695.7105787037</v>
      </c>
      <c r="C1321">
        <v>1</v>
      </c>
      <c r="F1321">
        <v>1</v>
      </c>
    </row>
    <row r="1322" spans="1:6">
      <c r="A1322" s="4">
        <v>42696.6244444444</v>
      </c>
      <c r="E1322">
        <v>1</v>
      </c>
      <c r="F1322">
        <v>1</v>
      </c>
    </row>
    <row r="1323" spans="1:6">
      <c r="A1323" s="4">
        <v>42697.0105208333</v>
      </c>
      <c r="C1323">
        <v>1</v>
      </c>
      <c r="F1323">
        <v>1</v>
      </c>
    </row>
    <row r="1324" spans="1:6">
      <c r="A1324" s="4">
        <v>42697.0826736111</v>
      </c>
      <c r="E1324">
        <v>1</v>
      </c>
      <c r="F1324">
        <v>1</v>
      </c>
    </row>
    <row r="1325" spans="1:6">
      <c r="A1325" s="4">
        <v>42697.8508449074</v>
      </c>
      <c r="E1325">
        <v>1</v>
      </c>
      <c r="F1325">
        <v>1</v>
      </c>
    </row>
    <row r="1326" spans="1:6">
      <c r="A1326" s="4">
        <v>42700.8047569444</v>
      </c>
      <c r="C1326">
        <v>1</v>
      </c>
      <c r="F1326">
        <v>1</v>
      </c>
    </row>
    <row r="1327" spans="1:6">
      <c r="A1327" s="4">
        <v>42701.1663657407</v>
      </c>
      <c r="C1327">
        <v>1</v>
      </c>
      <c r="F1327">
        <v>1</v>
      </c>
    </row>
    <row r="1328" spans="1:6">
      <c r="A1328" s="4">
        <v>42701.9088078704</v>
      </c>
      <c r="C1328">
        <v>1</v>
      </c>
      <c r="F1328">
        <v>1</v>
      </c>
    </row>
    <row r="1329" spans="1:6">
      <c r="A1329" s="4">
        <v>42702.9170486111</v>
      </c>
      <c r="E1329">
        <v>1</v>
      </c>
      <c r="F1329">
        <v>1</v>
      </c>
    </row>
    <row r="1330" spans="1:6">
      <c r="A1330" s="4">
        <v>42709.1347800926</v>
      </c>
      <c r="E1330">
        <v>1</v>
      </c>
      <c r="F1330">
        <v>1</v>
      </c>
    </row>
    <row r="1331" spans="1:6">
      <c r="A1331" s="4">
        <v>42709.5460648148</v>
      </c>
      <c r="C1331">
        <v>1</v>
      </c>
      <c r="F1331">
        <v>1</v>
      </c>
    </row>
    <row r="1332" spans="1:6">
      <c r="A1332" s="4">
        <v>42711.5451967593</v>
      </c>
      <c r="E1332">
        <v>1</v>
      </c>
      <c r="F1332">
        <v>1</v>
      </c>
    </row>
    <row r="1333" spans="1:6">
      <c r="A1333" s="4">
        <v>42712.2347453704</v>
      </c>
      <c r="E1333">
        <v>1</v>
      </c>
      <c r="F1333">
        <v>1</v>
      </c>
    </row>
    <row r="1334" spans="1:6">
      <c r="A1334" s="4">
        <v>42718.963599537</v>
      </c>
      <c r="C1334">
        <v>1</v>
      </c>
      <c r="F1334">
        <v>1</v>
      </c>
    </row>
    <row r="1335" spans="1:6">
      <c r="A1335" s="4">
        <v>42722.8447453704</v>
      </c>
      <c r="C1335">
        <v>1</v>
      </c>
      <c r="F1335">
        <v>1</v>
      </c>
    </row>
    <row r="1336" spans="1:6">
      <c r="A1336" s="4">
        <v>42722.8823611111</v>
      </c>
      <c r="E1336">
        <v>1</v>
      </c>
      <c r="F1336">
        <v>1</v>
      </c>
    </row>
    <row r="1337" spans="1:6">
      <c r="A1337" s="4">
        <v>42724.6651736111</v>
      </c>
      <c r="E1337">
        <v>1</v>
      </c>
      <c r="F1337">
        <v>1</v>
      </c>
    </row>
    <row r="1338" spans="1:6">
      <c r="A1338" s="4">
        <v>42725.0311805556</v>
      </c>
      <c r="E1338">
        <v>1</v>
      </c>
      <c r="F1338">
        <v>1</v>
      </c>
    </row>
    <row r="1339" spans="1:6">
      <c r="A1339" s="4">
        <v>42726.9200810185</v>
      </c>
      <c r="C1339">
        <v>1</v>
      </c>
      <c r="F1339">
        <v>1</v>
      </c>
    </row>
    <row r="1340" spans="1:6">
      <c r="A1340" s="4">
        <v>42730.9037268519</v>
      </c>
      <c r="C1340">
        <v>1</v>
      </c>
      <c r="F1340">
        <v>1</v>
      </c>
    </row>
    <row r="1341" spans="1:6">
      <c r="A1341" s="4">
        <v>42732.7875231481</v>
      </c>
      <c r="C1341">
        <v>1</v>
      </c>
      <c r="F1341">
        <v>1</v>
      </c>
    </row>
    <row r="1342" spans="1:6">
      <c r="A1342" s="4">
        <v>42733.5013657407</v>
      </c>
      <c r="E1342">
        <v>1</v>
      </c>
      <c r="F1342">
        <v>1</v>
      </c>
    </row>
    <row r="1343" spans="1:6">
      <c r="A1343" s="4">
        <v>42734.7894444444</v>
      </c>
      <c r="E1343">
        <v>1</v>
      </c>
      <c r="F1343">
        <v>1</v>
      </c>
    </row>
    <row r="1344" spans="1:6">
      <c r="A1344" s="4">
        <v>42737.9101388889</v>
      </c>
      <c r="E1344">
        <v>1</v>
      </c>
      <c r="F1344">
        <v>1</v>
      </c>
    </row>
    <row r="1345" spans="1:6">
      <c r="A1345" s="4">
        <v>42740.8371527778</v>
      </c>
      <c r="E1345">
        <v>1</v>
      </c>
      <c r="F1345">
        <v>1</v>
      </c>
    </row>
    <row r="1346" spans="1:6">
      <c r="A1346" s="4">
        <v>42744.4160300926</v>
      </c>
      <c r="C1346">
        <v>1</v>
      </c>
      <c r="F1346">
        <v>1</v>
      </c>
    </row>
    <row r="1347" spans="1:6">
      <c r="A1347" s="4">
        <v>42745.0314699074</v>
      </c>
      <c r="C1347">
        <v>1</v>
      </c>
      <c r="F1347">
        <v>1</v>
      </c>
    </row>
    <row r="1348" spans="1:6">
      <c r="A1348" s="4">
        <v>42746.0571064815</v>
      </c>
      <c r="E1348">
        <v>1</v>
      </c>
      <c r="F1348">
        <v>1</v>
      </c>
    </row>
    <row r="1349" spans="1:6">
      <c r="A1349" s="4">
        <v>42746.2617824074</v>
      </c>
      <c r="E1349">
        <v>1</v>
      </c>
      <c r="F1349">
        <v>1</v>
      </c>
    </row>
    <row r="1350" spans="1:6">
      <c r="A1350" s="4">
        <v>42750.5303125</v>
      </c>
      <c r="C1350">
        <v>1</v>
      </c>
      <c r="F1350">
        <v>1</v>
      </c>
    </row>
    <row r="1351" spans="1:6">
      <c r="A1351" s="4">
        <v>42752.8271990741</v>
      </c>
      <c r="E1351">
        <v>1</v>
      </c>
      <c r="F1351">
        <v>1</v>
      </c>
    </row>
    <row r="1352" spans="1:6">
      <c r="A1352" s="4">
        <v>42753.205625</v>
      </c>
      <c r="E1352">
        <v>1</v>
      </c>
      <c r="F1352">
        <v>1</v>
      </c>
    </row>
    <row r="1353" spans="1:6">
      <c r="A1353" s="4">
        <v>42754.6938425926</v>
      </c>
      <c r="E1353">
        <v>1</v>
      </c>
      <c r="F1353">
        <v>1</v>
      </c>
    </row>
    <row r="1354" spans="1:6">
      <c r="A1354" s="4">
        <v>42756.0185069444</v>
      </c>
      <c r="B1354">
        <v>1</v>
      </c>
      <c r="F1354">
        <v>1</v>
      </c>
    </row>
    <row r="1355" spans="1:6">
      <c r="A1355" s="4">
        <v>42756.690162037</v>
      </c>
      <c r="D1355">
        <v>1</v>
      </c>
      <c r="F1355">
        <v>1</v>
      </c>
    </row>
    <row r="1356" spans="1:6">
      <c r="A1356" s="4">
        <v>42758.3680787037</v>
      </c>
      <c r="E1356">
        <v>1</v>
      </c>
      <c r="F1356">
        <v>1</v>
      </c>
    </row>
    <row r="1357" spans="1:6">
      <c r="A1357" s="4">
        <v>42758.5596296296</v>
      </c>
      <c r="E1357">
        <v>1</v>
      </c>
      <c r="F1357">
        <v>1</v>
      </c>
    </row>
    <row r="1358" spans="1:6">
      <c r="A1358" s="4">
        <v>42762.0409027778</v>
      </c>
      <c r="D1358">
        <v>1</v>
      </c>
      <c r="F1358">
        <v>1</v>
      </c>
    </row>
    <row r="1359" spans="1:6">
      <c r="A1359" s="4">
        <v>42762.5458101852</v>
      </c>
      <c r="C1359">
        <v>1</v>
      </c>
      <c r="F1359">
        <v>1</v>
      </c>
    </row>
    <row r="1360" spans="1:6">
      <c r="A1360" s="4">
        <v>42762.9424305556</v>
      </c>
      <c r="E1360">
        <v>1</v>
      </c>
      <c r="F1360">
        <v>1</v>
      </c>
    </row>
    <row r="1361" spans="1:6">
      <c r="A1361" s="4">
        <v>42763.7806712963</v>
      </c>
      <c r="B1361">
        <v>1</v>
      </c>
      <c r="F1361">
        <v>1</v>
      </c>
    </row>
    <row r="1362" spans="1:6">
      <c r="A1362" s="4">
        <v>42766.8050347222</v>
      </c>
      <c r="E1362">
        <v>1</v>
      </c>
      <c r="F1362">
        <v>1</v>
      </c>
    </row>
    <row r="1363" spans="1:6">
      <c r="A1363" s="4">
        <v>42766.9569212963</v>
      </c>
      <c r="C1363">
        <v>1</v>
      </c>
      <c r="F1363">
        <v>1</v>
      </c>
    </row>
    <row r="1364" spans="1:6">
      <c r="A1364" s="4">
        <v>42767.0316782407</v>
      </c>
      <c r="C1364">
        <v>1</v>
      </c>
      <c r="F1364">
        <v>1</v>
      </c>
    </row>
    <row r="1365" spans="1:6">
      <c r="A1365" s="4">
        <v>42768.4253703704</v>
      </c>
      <c r="E1365">
        <v>1</v>
      </c>
      <c r="F1365">
        <v>1</v>
      </c>
    </row>
    <row r="1366" spans="1:6">
      <c r="A1366" s="4">
        <v>42768.9708449074</v>
      </c>
      <c r="C1366">
        <v>1</v>
      </c>
      <c r="F1366">
        <v>1</v>
      </c>
    </row>
    <row r="1367" spans="1:6">
      <c r="A1367" s="4">
        <v>42769.575</v>
      </c>
      <c r="E1367">
        <v>1</v>
      </c>
      <c r="F1367">
        <v>1</v>
      </c>
    </row>
    <row r="1368" spans="1:6">
      <c r="A1368" s="4">
        <v>42770.2905902778</v>
      </c>
      <c r="C1368">
        <v>1</v>
      </c>
      <c r="F1368">
        <v>1</v>
      </c>
    </row>
    <row r="1369" spans="1:6">
      <c r="A1369" s="4">
        <v>42772.8333796296</v>
      </c>
      <c r="E1369">
        <v>1</v>
      </c>
      <c r="F1369">
        <v>1</v>
      </c>
    </row>
    <row r="1370" spans="1:6">
      <c r="A1370" s="4">
        <v>42773.9161805556</v>
      </c>
      <c r="D1370">
        <v>1</v>
      </c>
      <c r="F1370">
        <v>1</v>
      </c>
    </row>
    <row r="1371" spans="1:6">
      <c r="A1371" s="4">
        <v>42775.5149421296</v>
      </c>
      <c r="E1371">
        <v>1</v>
      </c>
      <c r="F1371">
        <v>1</v>
      </c>
    </row>
    <row r="1372" spans="1:6">
      <c r="A1372" s="4">
        <v>42775.7337152778</v>
      </c>
      <c r="E1372">
        <v>1</v>
      </c>
      <c r="F1372">
        <v>1</v>
      </c>
    </row>
    <row r="1373" spans="1:6">
      <c r="A1373" s="4">
        <v>42775.964212963</v>
      </c>
      <c r="C1373">
        <v>1</v>
      </c>
      <c r="F1373">
        <v>1</v>
      </c>
    </row>
    <row r="1374" spans="1:6">
      <c r="A1374" s="4">
        <v>42779.6102893519</v>
      </c>
      <c r="E1374">
        <v>1</v>
      </c>
      <c r="F1374">
        <v>1</v>
      </c>
    </row>
    <row r="1375" spans="1:6">
      <c r="A1375" s="4">
        <v>42780.7402777778</v>
      </c>
      <c r="E1375">
        <v>1</v>
      </c>
      <c r="F1375">
        <v>1</v>
      </c>
    </row>
    <row r="1376" spans="1:6">
      <c r="A1376" s="4">
        <v>42780.8257060185</v>
      </c>
      <c r="D1376">
        <v>1</v>
      </c>
      <c r="F1376">
        <v>1</v>
      </c>
    </row>
    <row r="1377" spans="1:6">
      <c r="A1377" s="4">
        <v>42783.4593981481</v>
      </c>
      <c r="E1377">
        <v>1</v>
      </c>
      <c r="F1377">
        <v>1</v>
      </c>
    </row>
    <row r="1378" spans="1:6">
      <c r="A1378" s="4">
        <v>42783.5131828704</v>
      </c>
      <c r="D1378">
        <v>1</v>
      </c>
      <c r="F1378">
        <v>1</v>
      </c>
    </row>
    <row r="1379" spans="1:6">
      <c r="A1379" s="4">
        <v>42785.2703703704</v>
      </c>
      <c r="D1379">
        <v>1</v>
      </c>
      <c r="F1379">
        <v>1</v>
      </c>
    </row>
    <row r="1380" spans="1:6">
      <c r="A1380" s="4">
        <v>42786.3502314815</v>
      </c>
      <c r="D1380">
        <v>1</v>
      </c>
      <c r="F1380">
        <v>1</v>
      </c>
    </row>
    <row r="1381" spans="1:6">
      <c r="A1381" s="4">
        <v>42787.8624305556</v>
      </c>
      <c r="D1381">
        <v>1</v>
      </c>
      <c r="F1381">
        <v>1</v>
      </c>
    </row>
    <row r="1382" spans="1:6">
      <c r="A1382" s="4">
        <v>42788.5652083333</v>
      </c>
      <c r="D1382">
        <v>1</v>
      </c>
      <c r="F1382">
        <v>1</v>
      </c>
    </row>
    <row r="1383" spans="1:6">
      <c r="A1383" s="4">
        <v>42789.4624305556</v>
      </c>
      <c r="D1383">
        <v>1</v>
      </c>
      <c r="F1383">
        <v>1</v>
      </c>
    </row>
    <row r="1384" spans="1:6">
      <c r="A1384" s="4">
        <v>42790.5833680556</v>
      </c>
      <c r="B1384">
        <v>1</v>
      </c>
      <c r="F1384">
        <v>1</v>
      </c>
    </row>
    <row r="1385" spans="1:6">
      <c r="A1385" s="4">
        <v>42796.538275463</v>
      </c>
      <c r="D1385">
        <v>1</v>
      </c>
      <c r="F1385">
        <v>1</v>
      </c>
    </row>
    <row r="1386" spans="1:6">
      <c r="A1386" s="4">
        <v>42796.6824768518</v>
      </c>
      <c r="D1386">
        <v>1</v>
      </c>
      <c r="F1386">
        <v>1</v>
      </c>
    </row>
    <row r="1387" spans="1:6">
      <c r="A1387" s="4">
        <v>42800.7201273148</v>
      </c>
      <c r="D1387">
        <v>1</v>
      </c>
      <c r="F1387">
        <v>1</v>
      </c>
    </row>
    <row r="1388" spans="1:6">
      <c r="A1388" s="4">
        <v>42800.7533333333</v>
      </c>
      <c r="D1388">
        <v>1</v>
      </c>
      <c r="F1388">
        <v>1</v>
      </c>
    </row>
    <row r="1389" spans="1:6">
      <c r="A1389" s="4">
        <v>42800.8018171296</v>
      </c>
      <c r="D1389">
        <v>1</v>
      </c>
      <c r="F1389">
        <v>1</v>
      </c>
    </row>
    <row r="1390" spans="1:6">
      <c r="A1390" s="4">
        <v>42801.7746990741</v>
      </c>
      <c r="D1390">
        <v>1</v>
      </c>
      <c r="F1390">
        <v>1</v>
      </c>
    </row>
    <row r="1391" spans="1:6">
      <c r="A1391" s="4">
        <v>42802.7187847222</v>
      </c>
      <c r="D1391">
        <v>1</v>
      </c>
      <c r="F1391">
        <v>1</v>
      </c>
    </row>
    <row r="1392" spans="1:6">
      <c r="A1392" s="4">
        <v>42803.579224537</v>
      </c>
      <c r="D1392">
        <v>1</v>
      </c>
      <c r="F1392">
        <v>1</v>
      </c>
    </row>
    <row r="1393" spans="1:6">
      <c r="A1393" s="4">
        <v>42803.8428125</v>
      </c>
      <c r="D1393">
        <v>1</v>
      </c>
      <c r="F1393">
        <v>1</v>
      </c>
    </row>
    <row r="1394" spans="1:6">
      <c r="A1394" s="4">
        <v>42807.1518634259</v>
      </c>
      <c r="D1394">
        <v>1</v>
      </c>
      <c r="F1394">
        <v>1</v>
      </c>
    </row>
    <row r="1395" spans="1:6">
      <c r="A1395" s="4">
        <v>42807.8850578704</v>
      </c>
      <c r="D1395">
        <v>1</v>
      </c>
      <c r="F1395">
        <v>1</v>
      </c>
    </row>
    <row r="1396" spans="1:6">
      <c r="A1396" s="4">
        <v>42808.358287037</v>
      </c>
      <c r="D1396">
        <v>1</v>
      </c>
      <c r="F1396">
        <v>1</v>
      </c>
    </row>
    <row r="1397" spans="1:6">
      <c r="A1397" s="4">
        <v>42808.6402314815</v>
      </c>
      <c r="D1397">
        <v>1</v>
      </c>
      <c r="F1397">
        <v>1</v>
      </c>
    </row>
    <row r="1398" spans="1:6">
      <c r="A1398" s="4">
        <v>42809.6459143519</v>
      </c>
      <c r="D1398">
        <v>1</v>
      </c>
      <c r="F1398">
        <v>1</v>
      </c>
    </row>
    <row r="1399" spans="1:6">
      <c r="A1399" t="s">
        <v>29</v>
      </c>
      <c r="B1399">
        <v>37</v>
      </c>
      <c r="C1399">
        <v>493</v>
      </c>
      <c r="D1399">
        <v>24</v>
      </c>
      <c r="E1399">
        <v>839</v>
      </c>
      <c r="F1399">
        <v>1393</v>
      </c>
    </row>
  </sheetData>
  <pageMargins left="0.75" right="0.75" top="1" bottom="1" header="0.511805555555556" footer="0.511805555555556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4115"/>
  <sheetViews>
    <sheetView tabSelected="1" zoomScale="60" zoomScaleNormal="60" topLeftCell="P1" workbookViewId="0">
      <pane ySplit="1" topLeftCell="A2" activePane="bottomLeft" state="frozen"/>
      <selection/>
      <selection pane="bottomLeft" activeCell="W11" sqref="W11"/>
    </sheetView>
  </sheetViews>
  <sheetFormatPr defaultColWidth="8.83333333333333" defaultRowHeight="14.4"/>
  <cols>
    <col min="1" max="1" width="10.6666666666667" style="1"/>
    <col min="2" max="2" width="38.5" style="2" customWidth="1"/>
    <col min="3" max="3" width="40.3333333333333" style="2" customWidth="1"/>
    <col min="4" max="4" width="15.6666666666667" style="12" customWidth="1"/>
    <col min="5" max="5" width="16.5" style="13" customWidth="1"/>
    <col min="6" max="6" width="21.3333333333333" customWidth="1"/>
    <col min="7" max="7" width="17.8333333333333" customWidth="1"/>
    <col min="8" max="8" width="19.8333333333333" customWidth="1"/>
    <col min="9" max="9" width="19.3333333333333" customWidth="1"/>
    <col min="10" max="10" width="17.8333333333333" customWidth="1"/>
    <col min="11" max="11" width="15.5" customWidth="1"/>
    <col min="12" max="12" width="24.5" customWidth="1"/>
    <col min="13" max="13" width="36.5" customWidth="1"/>
    <col min="14" max="14" width="41.1666666666667" customWidth="1"/>
    <col min="15" max="15" width="17.7430555555556" customWidth="1"/>
    <col min="16" max="16" width="17.9305555555556" customWidth="1"/>
    <col min="17" max="17" width="41.1666666666667" customWidth="1"/>
    <col min="18" max="18" width="17.7430555555556" customWidth="1"/>
    <col min="19" max="19" width="26.6180555555556" style="4" customWidth="1"/>
    <col min="20" max="20" width="26.4236111111111" style="4" customWidth="1"/>
  </cols>
  <sheetData>
    <row r="1" ht="15" spans="1:20">
      <c r="A1" s="5" t="s">
        <v>30</v>
      </c>
      <c r="B1" s="6" t="s">
        <v>31</v>
      </c>
      <c r="C1" s="6" t="s">
        <v>32</v>
      </c>
      <c r="D1" s="14" t="s">
        <v>33</v>
      </c>
      <c r="E1" s="15" t="s">
        <v>34</v>
      </c>
      <c r="F1" s="8" t="s">
        <v>23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  <c r="M1" s="8" t="s">
        <v>41</v>
      </c>
      <c r="N1" s="8" t="s">
        <v>42</v>
      </c>
      <c r="O1" s="8" t="s">
        <v>43</v>
      </c>
      <c r="P1" s="8" t="s">
        <v>44</v>
      </c>
      <c r="Q1" s="9" t="s">
        <v>20</v>
      </c>
      <c r="R1" s="9" t="s">
        <v>45</v>
      </c>
      <c r="S1" s="10" t="s">
        <v>24</v>
      </c>
      <c r="T1" s="10" t="s">
        <v>46</v>
      </c>
    </row>
    <row r="2" ht="44" spans="1:20">
      <c r="A2" s="1">
        <v>0</v>
      </c>
      <c r="B2" s="2" t="s">
        <v>47</v>
      </c>
      <c r="C2" s="2" t="s">
        <v>48</v>
      </c>
      <c r="D2" s="12">
        <v>8500</v>
      </c>
      <c r="E2" s="13">
        <v>11633</v>
      </c>
      <c r="F2" t="s">
        <v>28</v>
      </c>
      <c r="G2" t="s">
        <v>49</v>
      </c>
      <c r="H2" t="s">
        <v>50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51</v>
      </c>
      <c r="O2">
        <f>ROUND(E2/D2*100,0)</f>
        <v>137</v>
      </c>
      <c r="P2">
        <f>IFERROR(ROUND(E2/L2,2),0)</f>
        <v>63.92</v>
      </c>
      <c r="Q2" s="11" t="s">
        <v>52</v>
      </c>
      <c r="R2" t="s">
        <v>53</v>
      </c>
      <c r="S2" s="4">
        <f>(((J2/60)/60)/24)+DATE(1970,1,1)</f>
        <v>42177.0070717593</v>
      </c>
      <c r="T2" s="4">
        <f>(((I2/60)/60)/24)+DATE(1970,1,1)</f>
        <v>42208.125</v>
      </c>
    </row>
    <row r="3" ht="29" spans="1:20">
      <c r="A3" s="1">
        <v>1</v>
      </c>
      <c r="B3" s="2" t="s">
        <v>54</v>
      </c>
      <c r="C3" s="2" t="s">
        <v>55</v>
      </c>
      <c r="D3" s="12">
        <v>10275</v>
      </c>
      <c r="E3" s="13">
        <v>14653</v>
      </c>
      <c r="F3" t="s">
        <v>28</v>
      </c>
      <c r="G3" t="s">
        <v>49</v>
      </c>
      <c r="H3" t="s">
        <v>50</v>
      </c>
      <c r="I3">
        <v>1488464683</v>
      </c>
      <c r="J3">
        <v>1434931812</v>
      </c>
      <c r="K3" t="b">
        <v>0</v>
      </c>
      <c r="L3">
        <v>79</v>
      </c>
      <c r="M3" t="b">
        <v>1</v>
      </c>
      <c r="N3" t="s">
        <v>51</v>
      </c>
      <c r="O3">
        <f>ROUND(E3/D3*100,0)</f>
        <v>143</v>
      </c>
      <c r="P3">
        <f t="shared" ref="P3:P66" si="0">IFERROR(ROUND(E3/L3,2),0)</f>
        <v>185.48</v>
      </c>
      <c r="Q3" s="11" t="s">
        <v>52</v>
      </c>
      <c r="R3" t="s">
        <v>53</v>
      </c>
      <c r="S3" s="4">
        <f t="shared" ref="S3:S66" si="1">(((J3/60)/60)/24)+DATE(1970,1,1)</f>
        <v>42177.0070833333</v>
      </c>
      <c r="T3" s="4">
        <f t="shared" ref="T3:T66" si="2">(((I3/60)/60)/24)+DATE(1970,1,1)</f>
        <v>42796.6004976852</v>
      </c>
    </row>
    <row r="4" ht="44" spans="1:20">
      <c r="A4" s="1">
        <v>2</v>
      </c>
      <c r="B4" s="2" t="s">
        <v>56</v>
      </c>
      <c r="C4" s="2" t="s">
        <v>57</v>
      </c>
      <c r="D4" s="12">
        <v>500</v>
      </c>
      <c r="E4" s="13">
        <v>525</v>
      </c>
      <c r="F4" t="s">
        <v>28</v>
      </c>
      <c r="G4" t="s">
        <v>58</v>
      </c>
      <c r="H4" t="s">
        <v>59</v>
      </c>
      <c r="I4">
        <v>1455555083</v>
      </c>
      <c r="J4">
        <v>1434931813</v>
      </c>
      <c r="K4" t="b">
        <v>0</v>
      </c>
      <c r="L4">
        <v>35</v>
      </c>
      <c r="M4" t="b">
        <v>1</v>
      </c>
      <c r="N4" t="s">
        <v>51</v>
      </c>
      <c r="O4">
        <f>ROUND(E4/D4*100,0)</f>
        <v>105</v>
      </c>
      <c r="P4">
        <f t="shared" si="0"/>
        <v>15</v>
      </c>
      <c r="Q4" s="11" t="s">
        <v>52</v>
      </c>
      <c r="R4" t="s">
        <v>53</v>
      </c>
      <c r="S4" s="4">
        <f t="shared" si="1"/>
        <v>42177.0070949074</v>
      </c>
      <c r="T4" s="4">
        <f t="shared" si="2"/>
        <v>42415.702349537</v>
      </c>
    </row>
    <row r="5" ht="29" spans="1:20">
      <c r="A5" s="1">
        <v>3</v>
      </c>
      <c r="B5" s="2" t="s">
        <v>60</v>
      </c>
      <c r="C5" s="2" t="s">
        <v>61</v>
      </c>
      <c r="D5" s="12">
        <v>10000</v>
      </c>
      <c r="E5" s="13">
        <v>10390</v>
      </c>
      <c r="F5" t="s">
        <v>28</v>
      </c>
      <c r="G5" t="s">
        <v>49</v>
      </c>
      <c r="H5" t="s">
        <v>50</v>
      </c>
      <c r="I5">
        <v>1407414107</v>
      </c>
      <c r="J5">
        <v>1434931814</v>
      </c>
      <c r="K5" t="b">
        <v>0</v>
      </c>
      <c r="L5">
        <v>150</v>
      </c>
      <c r="M5" t="b">
        <v>1</v>
      </c>
      <c r="N5" t="s">
        <v>51</v>
      </c>
      <c r="O5">
        <f t="shared" ref="O3:O66" si="3">ROUND(E5/D5*100,0)</f>
        <v>104</v>
      </c>
      <c r="P5">
        <f t="shared" si="0"/>
        <v>69.27</v>
      </c>
      <c r="Q5" s="11" t="s">
        <v>52</v>
      </c>
      <c r="R5" t="s">
        <v>53</v>
      </c>
      <c r="S5" s="4">
        <f t="shared" si="1"/>
        <v>42177.0071064815</v>
      </c>
      <c r="T5" s="4">
        <f t="shared" si="2"/>
        <v>41858.5151273148</v>
      </c>
    </row>
    <row r="6" ht="58" spans="1:20">
      <c r="A6" s="1">
        <v>4</v>
      </c>
      <c r="B6" s="2" t="s">
        <v>62</v>
      </c>
      <c r="C6" s="2" t="s">
        <v>63</v>
      </c>
      <c r="D6" s="12">
        <v>44000</v>
      </c>
      <c r="E6" s="13">
        <v>54116.28</v>
      </c>
      <c r="F6" t="s">
        <v>28</v>
      </c>
      <c r="G6" t="s">
        <v>49</v>
      </c>
      <c r="H6" t="s">
        <v>50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51</v>
      </c>
      <c r="O6">
        <f t="shared" si="3"/>
        <v>123</v>
      </c>
      <c r="P6">
        <f t="shared" si="0"/>
        <v>190.55</v>
      </c>
      <c r="Q6" s="11" t="s">
        <v>52</v>
      </c>
      <c r="R6" t="s">
        <v>53</v>
      </c>
      <c r="S6" s="4">
        <f t="shared" si="1"/>
        <v>42327.8342476852</v>
      </c>
      <c r="T6" s="4">
        <f t="shared" si="2"/>
        <v>42357.8342476852</v>
      </c>
    </row>
    <row r="7" ht="44" spans="1:20">
      <c r="A7" s="1">
        <v>5</v>
      </c>
      <c r="B7" s="2" t="s">
        <v>64</v>
      </c>
      <c r="C7" s="2" t="s">
        <v>65</v>
      </c>
      <c r="D7" s="12">
        <v>3999</v>
      </c>
      <c r="E7" s="13">
        <v>4390</v>
      </c>
      <c r="F7" t="s">
        <v>28</v>
      </c>
      <c r="G7" t="s">
        <v>49</v>
      </c>
      <c r="H7" t="s">
        <v>50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51</v>
      </c>
      <c r="O7">
        <f t="shared" si="3"/>
        <v>110</v>
      </c>
      <c r="P7">
        <f t="shared" si="0"/>
        <v>93.4</v>
      </c>
      <c r="Q7" s="11" t="s">
        <v>52</v>
      </c>
      <c r="R7" t="s">
        <v>53</v>
      </c>
      <c r="S7" s="4">
        <f t="shared" si="1"/>
        <v>42563.9329513889</v>
      </c>
      <c r="T7" s="4">
        <f t="shared" si="2"/>
        <v>42580.2326388889</v>
      </c>
    </row>
    <row r="8" ht="44" spans="1:20">
      <c r="A8" s="1">
        <v>6</v>
      </c>
      <c r="B8" s="2" t="s">
        <v>66</v>
      </c>
      <c r="C8" s="2" t="s">
        <v>67</v>
      </c>
      <c r="D8" s="12">
        <v>8000</v>
      </c>
      <c r="E8" s="13">
        <v>8519</v>
      </c>
      <c r="F8" t="s">
        <v>28</v>
      </c>
      <c r="G8" t="s">
        <v>49</v>
      </c>
      <c r="H8" t="s">
        <v>50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51</v>
      </c>
      <c r="O8">
        <f t="shared" si="3"/>
        <v>106</v>
      </c>
      <c r="P8">
        <f t="shared" si="0"/>
        <v>146.88</v>
      </c>
      <c r="Q8" s="11" t="s">
        <v>52</v>
      </c>
      <c r="R8" t="s">
        <v>53</v>
      </c>
      <c r="S8" s="4">
        <f t="shared" si="1"/>
        <v>41794.072337963</v>
      </c>
      <c r="T8" s="4">
        <f t="shared" si="2"/>
        <v>41804.072337963</v>
      </c>
    </row>
    <row r="9" ht="44" spans="1:20">
      <c r="A9" s="1">
        <v>7</v>
      </c>
      <c r="B9" s="2" t="s">
        <v>68</v>
      </c>
      <c r="C9" s="2" t="s">
        <v>69</v>
      </c>
      <c r="D9" s="12">
        <v>9000</v>
      </c>
      <c r="E9" s="13">
        <v>9110</v>
      </c>
      <c r="F9" t="s">
        <v>28</v>
      </c>
      <c r="G9" t="s">
        <v>49</v>
      </c>
      <c r="H9" t="s">
        <v>50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51</v>
      </c>
      <c r="O9">
        <f t="shared" si="3"/>
        <v>101</v>
      </c>
      <c r="P9">
        <f t="shared" si="0"/>
        <v>159.82</v>
      </c>
      <c r="Q9" s="11" t="s">
        <v>52</v>
      </c>
      <c r="R9" t="s">
        <v>53</v>
      </c>
      <c r="S9" s="4">
        <f t="shared" si="1"/>
        <v>42516.0470717593</v>
      </c>
      <c r="T9" s="4">
        <f t="shared" si="2"/>
        <v>42556.0470717593</v>
      </c>
    </row>
    <row r="10" ht="15" spans="1:20">
      <c r="A10" s="1">
        <v>8</v>
      </c>
      <c r="B10" s="2" t="s">
        <v>70</v>
      </c>
      <c r="C10" s="2" t="s">
        <v>71</v>
      </c>
      <c r="D10" s="12">
        <v>3500</v>
      </c>
      <c r="E10" s="13">
        <v>3501.52</v>
      </c>
      <c r="F10" t="s">
        <v>28</v>
      </c>
      <c r="G10" t="s">
        <v>49</v>
      </c>
      <c r="H10" t="s">
        <v>50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51</v>
      </c>
      <c r="O10">
        <f t="shared" si="3"/>
        <v>100</v>
      </c>
      <c r="P10">
        <f t="shared" si="0"/>
        <v>291.79</v>
      </c>
      <c r="Q10" s="11" t="s">
        <v>52</v>
      </c>
      <c r="R10" t="s">
        <v>53</v>
      </c>
      <c r="S10" s="4">
        <f t="shared" si="1"/>
        <v>42468.9445833333</v>
      </c>
      <c r="T10" s="4">
        <f t="shared" si="2"/>
        <v>42475.875</v>
      </c>
    </row>
    <row r="11" ht="44" spans="1:20">
      <c r="A11" s="1">
        <v>9</v>
      </c>
      <c r="B11" s="2" t="s">
        <v>72</v>
      </c>
      <c r="C11" s="2" t="s">
        <v>73</v>
      </c>
      <c r="D11" s="12">
        <v>500</v>
      </c>
      <c r="E11" s="13">
        <v>629.99</v>
      </c>
      <c r="F11" t="s">
        <v>28</v>
      </c>
      <c r="G11" t="s">
        <v>49</v>
      </c>
      <c r="H11" t="s">
        <v>50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51</v>
      </c>
      <c r="O11">
        <f t="shared" si="3"/>
        <v>126</v>
      </c>
      <c r="P11">
        <f t="shared" si="0"/>
        <v>31.5</v>
      </c>
      <c r="Q11" s="11" t="s">
        <v>52</v>
      </c>
      <c r="R11" t="s">
        <v>53</v>
      </c>
      <c r="S11" s="4">
        <f t="shared" si="1"/>
        <v>42447.1035185185</v>
      </c>
      <c r="T11" s="4">
        <f t="shared" si="2"/>
        <v>42477.1035185185</v>
      </c>
    </row>
    <row r="12" ht="44" spans="1:20">
      <c r="A12" s="1">
        <v>10</v>
      </c>
      <c r="B12" s="2" t="s">
        <v>74</v>
      </c>
      <c r="C12" s="2" t="s">
        <v>75</v>
      </c>
      <c r="D12" s="12">
        <v>3000</v>
      </c>
      <c r="E12" s="13">
        <v>3015</v>
      </c>
      <c r="F12" t="s">
        <v>28</v>
      </c>
      <c r="G12" t="s">
        <v>49</v>
      </c>
      <c r="H12" t="s">
        <v>50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51</v>
      </c>
      <c r="O12">
        <f t="shared" si="3"/>
        <v>101</v>
      </c>
      <c r="P12">
        <f t="shared" si="0"/>
        <v>158.68</v>
      </c>
      <c r="Q12" s="11" t="s">
        <v>52</v>
      </c>
      <c r="R12" t="s">
        <v>53</v>
      </c>
      <c r="S12" s="4">
        <f t="shared" si="1"/>
        <v>41780.0680439815</v>
      </c>
      <c r="T12" s="4">
        <f t="shared" si="2"/>
        <v>41815.0680439815</v>
      </c>
    </row>
    <row r="13" ht="44" spans="1:20">
      <c r="A13" s="1">
        <v>11</v>
      </c>
      <c r="B13" s="2" t="s">
        <v>76</v>
      </c>
      <c r="C13" s="2" t="s">
        <v>77</v>
      </c>
      <c r="D13" s="12">
        <v>5000</v>
      </c>
      <c r="E13" s="13">
        <v>6025</v>
      </c>
      <c r="F13" t="s">
        <v>28</v>
      </c>
      <c r="G13" t="s">
        <v>49</v>
      </c>
      <c r="H13" t="s">
        <v>50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51</v>
      </c>
      <c r="O13">
        <f t="shared" si="3"/>
        <v>121</v>
      </c>
      <c r="P13">
        <f t="shared" si="0"/>
        <v>80.33</v>
      </c>
      <c r="Q13" s="11" t="s">
        <v>52</v>
      </c>
      <c r="R13" t="s">
        <v>53</v>
      </c>
      <c r="S13" s="4">
        <f t="shared" si="1"/>
        <v>42572.7784953704</v>
      </c>
      <c r="T13" s="4">
        <f t="shared" si="2"/>
        <v>42604.125</v>
      </c>
    </row>
    <row r="14" ht="44" spans="1:20">
      <c r="A14" s="1">
        <v>12</v>
      </c>
      <c r="B14" s="2" t="s">
        <v>78</v>
      </c>
      <c r="C14" s="2" t="s">
        <v>79</v>
      </c>
      <c r="D14" s="12">
        <v>30000</v>
      </c>
      <c r="E14" s="13">
        <v>49588</v>
      </c>
      <c r="F14" t="s">
        <v>28</v>
      </c>
      <c r="G14" t="s">
        <v>49</v>
      </c>
      <c r="H14" t="s">
        <v>50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51</v>
      </c>
      <c r="O14">
        <f t="shared" si="3"/>
        <v>165</v>
      </c>
      <c r="P14">
        <f t="shared" si="0"/>
        <v>59.96</v>
      </c>
      <c r="Q14" s="11" t="s">
        <v>52</v>
      </c>
      <c r="R14" t="s">
        <v>53</v>
      </c>
      <c r="S14" s="4">
        <f t="shared" si="1"/>
        <v>41791.7132523148</v>
      </c>
      <c r="T14" s="4">
        <f t="shared" si="2"/>
        <v>41836.125</v>
      </c>
    </row>
    <row r="15" ht="29" spans="1:20">
      <c r="A15" s="1">
        <v>13</v>
      </c>
      <c r="B15" s="2" t="s">
        <v>80</v>
      </c>
      <c r="C15" s="2" t="s">
        <v>81</v>
      </c>
      <c r="D15" s="12">
        <v>3500</v>
      </c>
      <c r="E15" s="13">
        <v>5599</v>
      </c>
      <c r="F15" t="s">
        <v>28</v>
      </c>
      <c r="G15" t="s">
        <v>49</v>
      </c>
      <c r="H15" t="s">
        <v>50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51</v>
      </c>
      <c r="O15">
        <f t="shared" si="3"/>
        <v>160</v>
      </c>
      <c r="P15">
        <f t="shared" si="0"/>
        <v>109.78</v>
      </c>
      <c r="Q15" s="11" t="s">
        <v>52</v>
      </c>
      <c r="R15" t="s">
        <v>53</v>
      </c>
      <c r="S15" s="4">
        <f t="shared" si="1"/>
        <v>42508.6771875</v>
      </c>
      <c r="T15" s="4">
        <f t="shared" si="2"/>
        <v>42544.8520833333</v>
      </c>
    </row>
    <row r="16" ht="29" spans="1:20">
      <c r="A16" s="1">
        <v>14</v>
      </c>
      <c r="B16" s="2" t="s">
        <v>82</v>
      </c>
      <c r="C16" s="2" t="s">
        <v>83</v>
      </c>
      <c r="D16" s="12">
        <v>6000</v>
      </c>
      <c r="E16" s="13">
        <v>6056</v>
      </c>
      <c r="F16" t="s">
        <v>28</v>
      </c>
      <c r="G16" t="s">
        <v>84</v>
      </c>
      <c r="H16" t="s">
        <v>85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51</v>
      </c>
      <c r="O16">
        <f t="shared" si="3"/>
        <v>101</v>
      </c>
      <c r="P16">
        <f t="shared" si="0"/>
        <v>147.71</v>
      </c>
      <c r="Q16" s="11" t="s">
        <v>52</v>
      </c>
      <c r="R16" t="s">
        <v>53</v>
      </c>
      <c r="S16" s="4">
        <f t="shared" si="1"/>
        <v>41808.0264814815</v>
      </c>
      <c r="T16" s="4">
        <f t="shared" si="2"/>
        <v>41833.5826388889</v>
      </c>
    </row>
    <row r="17" ht="44" spans="1:20">
      <c r="A17" s="1">
        <v>15</v>
      </c>
      <c r="B17" s="2" t="s">
        <v>86</v>
      </c>
      <c r="C17" s="2" t="s">
        <v>87</v>
      </c>
      <c r="D17" s="12">
        <v>2000</v>
      </c>
      <c r="E17" s="13">
        <v>2132</v>
      </c>
      <c r="F17" t="s">
        <v>28</v>
      </c>
      <c r="G17" t="s">
        <v>88</v>
      </c>
      <c r="H17" t="s">
        <v>89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51</v>
      </c>
      <c r="O17">
        <f t="shared" si="3"/>
        <v>107</v>
      </c>
      <c r="P17">
        <f t="shared" si="0"/>
        <v>21.76</v>
      </c>
      <c r="Q17" s="11" t="s">
        <v>52</v>
      </c>
      <c r="R17" t="s">
        <v>53</v>
      </c>
      <c r="S17" s="4">
        <f t="shared" si="1"/>
        <v>42256.391875</v>
      </c>
      <c r="T17" s="4">
        <f t="shared" si="2"/>
        <v>42274.8430555556</v>
      </c>
    </row>
    <row r="18" ht="44" spans="1:20">
      <c r="A18" s="1">
        <v>16</v>
      </c>
      <c r="B18" s="2" t="s">
        <v>90</v>
      </c>
      <c r="C18" s="2" t="s">
        <v>91</v>
      </c>
      <c r="D18" s="12">
        <v>12000</v>
      </c>
      <c r="E18" s="13">
        <v>12029</v>
      </c>
      <c r="F18" t="s">
        <v>28</v>
      </c>
      <c r="G18" t="s">
        <v>49</v>
      </c>
      <c r="H18" t="s">
        <v>50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51</v>
      </c>
      <c r="O18">
        <f t="shared" si="3"/>
        <v>100</v>
      </c>
      <c r="P18">
        <f t="shared" si="0"/>
        <v>171.84</v>
      </c>
      <c r="Q18" s="11" t="s">
        <v>52</v>
      </c>
      <c r="R18" t="s">
        <v>53</v>
      </c>
      <c r="S18" s="4">
        <f t="shared" si="1"/>
        <v>41760.7964236111</v>
      </c>
      <c r="T18" s="4">
        <f t="shared" si="2"/>
        <v>41806.2291666667</v>
      </c>
    </row>
    <row r="19" ht="44" spans="1:20">
      <c r="A19" s="1">
        <v>17</v>
      </c>
      <c r="B19" s="2" t="s">
        <v>92</v>
      </c>
      <c r="C19" s="2" t="s">
        <v>93</v>
      </c>
      <c r="D19" s="12">
        <v>1500</v>
      </c>
      <c r="E19" s="13">
        <v>1510</v>
      </c>
      <c r="F19" t="s">
        <v>28</v>
      </c>
      <c r="G19" t="s">
        <v>58</v>
      </c>
      <c r="H19" t="s">
        <v>59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51</v>
      </c>
      <c r="O19">
        <f t="shared" si="3"/>
        <v>101</v>
      </c>
      <c r="P19">
        <f t="shared" si="0"/>
        <v>41.94</v>
      </c>
      <c r="Q19" s="11" t="s">
        <v>52</v>
      </c>
      <c r="R19" t="s">
        <v>53</v>
      </c>
      <c r="S19" s="4">
        <f t="shared" si="1"/>
        <v>41917.7317361111</v>
      </c>
      <c r="T19" s="4">
        <f t="shared" si="2"/>
        <v>41947.7734027778</v>
      </c>
    </row>
    <row r="20" ht="44" spans="1:20">
      <c r="A20" s="1">
        <v>18</v>
      </c>
      <c r="B20" s="2" t="s">
        <v>94</v>
      </c>
      <c r="C20" s="2" t="s">
        <v>95</v>
      </c>
      <c r="D20" s="12">
        <v>30000</v>
      </c>
      <c r="E20" s="13">
        <v>31896.33</v>
      </c>
      <c r="F20" t="s">
        <v>28</v>
      </c>
      <c r="G20" t="s">
        <v>49</v>
      </c>
      <c r="H20" t="s">
        <v>50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51</v>
      </c>
      <c r="O20">
        <f t="shared" si="3"/>
        <v>106</v>
      </c>
      <c r="P20">
        <f t="shared" si="0"/>
        <v>93.26</v>
      </c>
      <c r="Q20" s="11" t="s">
        <v>52</v>
      </c>
      <c r="R20" t="s">
        <v>53</v>
      </c>
      <c r="S20" s="4">
        <f t="shared" si="1"/>
        <v>41869.5423148148</v>
      </c>
      <c r="T20" s="4">
        <f t="shared" si="2"/>
        <v>41899.5423148148</v>
      </c>
    </row>
    <row r="21" ht="44" spans="1:20">
      <c r="A21" s="1">
        <v>19</v>
      </c>
      <c r="B21" s="2" t="s">
        <v>96</v>
      </c>
      <c r="C21" s="2" t="s">
        <v>97</v>
      </c>
      <c r="D21" s="12">
        <v>850</v>
      </c>
      <c r="E21" s="13">
        <v>1235</v>
      </c>
      <c r="F21" t="s">
        <v>28</v>
      </c>
      <c r="G21" t="s">
        <v>49</v>
      </c>
      <c r="H21" t="s">
        <v>50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51</v>
      </c>
      <c r="O21">
        <f t="shared" si="3"/>
        <v>145</v>
      </c>
      <c r="P21">
        <f t="shared" si="0"/>
        <v>56.14</v>
      </c>
      <c r="Q21" s="11" t="s">
        <v>52</v>
      </c>
      <c r="R21" t="s">
        <v>53</v>
      </c>
      <c r="S21" s="4">
        <f t="shared" si="1"/>
        <v>42175.8163657407</v>
      </c>
      <c r="T21" s="4">
        <f t="shared" si="2"/>
        <v>42205.8163657407</v>
      </c>
    </row>
    <row r="22" ht="44" spans="1:20">
      <c r="A22" s="1">
        <v>20</v>
      </c>
      <c r="B22" s="2" t="s">
        <v>98</v>
      </c>
      <c r="C22" s="2" t="s">
        <v>99</v>
      </c>
      <c r="D22" s="12">
        <v>2000</v>
      </c>
      <c r="E22" s="13">
        <v>2004</v>
      </c>
      <c r="F22" t="s">
        <v>28</v>
      </c>
      <c r="G22" t="s">
        <v>49</v>
      </c>
      <c r="H22" t="s">
        <v>50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51</v>
      </c>
      <c r="O22">
        <f t="shared" si="3"/>
        <v>100</v>
      </c>
      <c r="P22">
        <f t="shared" si="0"/>
        <v>80.16</v>
      </c>
      <c r="Q22" s="11" t="s">
        <v>52</v>
      </c>
      <c r="R22" t="s">
        <v>53</v>
      </c>
      <c r="S22" s="4">
        <f t="shared" si="1"/>
        <v>42200.7582407407</v>
      </c>
      <c r="T22" s="4">
        <f t="shared" si="2"/>
        <v>42260.7582407407</v>
      </c>
    </row>
    <row r="23" ht="44" spans="1:20">
      <c r="A23" s="1">
        <v>21</v>
      </c>
      <c r="B23" s="2" t="s">
        <v>100</v>
      </c>
      <c r="C23" s="2" t="s">
        <v>101</v>
      </c>
      <c r="D23" s="12">
        <v>18500</v>
      </c>
      <c r="E23" s="13">
        <v>20190</v>
      </c>
      <c r="F23" t="s">
        <v>28</v>
      </c>
      <c r="G23" t="s">
        <v>49</v>
      </c>
      <c r="H23" t="s">
        <v>50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51</v>
      </c>
      <c r="O23">
        <f t="shared" si="3"/>
        <v>109</v>
      </c>
      <c r="P23">
        <f t="shared" si="0"/>
        <v>199.9</v>
      </c>
      <c r="Q23" s="11" t="s">
        <v>52</v>
      </c>
      <c r="R23" t="s">
        <v>53</v>
      </c>
      <c r="S23" s="4">
        <f t="shared" si="1"/>
        <v>41878.6271875</v>
      </c>
      <c r="T23" s="4">
        <f t="shared" si="2"/>
        <v>41908.6271875</v>
      </c>
    </row>
    <row r="24" ht="29" spans="1:20">
      <c r="A24" s="1">
        <v>22</v>
      </c>
      <c r="B24" s="2" t="s">
        <v>102</v>
      </c>
      <c r="C24" s="2" t="s">
        <v>103</v>
      </c>
      <c r="D24" s="12">
        <v>350</v>
      </c>
      <c r="E24" s="13">
        <v>410</v>
      </c>
      <c r="F24" t="s">
        <v>28</v>
      </c>
      <c r="G24" t="s">
        <v>49</v>
      </c>
      <c r="H24" t="s">
        <v>50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51</v>
      </c>
      <c r="O24">
        <f t="shared" si="3"/>
        <v>117</v>
      </c>
      <c r="P24">
        <f t="shared" si="0"/>
        <v>51.25</v>
      </c>
      <c r="Q24" s="11" t="s">
        <v>52</v>
      </c>
      <c r="R24" t="s">
        <v>53</v>
      </c>
      <c r="S24" s="4">
        <f t="shared" si="1"/>
        <v>41989.9113425926</v>
      </c>
      <c r="T24" s="4">
        <f t="shared" si="2"/>
        <v>42005.3326388889</v>
      </c>
    </row>
    <row r="25" ht="44" spans="1:20">
      <c r="A25" s="1">
        <v>23</v>
      </c>
      <c r="B25" s="2" t="s">
        <v>104</v>
      </c>
      <c r="C25" s="2" t="s">
        <v>105</v>
      </c>
      <c r="D25" s="12">
        <v>2000</v>
      </c>
      <c r="E25" s="13">
        <v>2370</v>
      </c>
      <c r="F25" t="s">
        <v>28</v>
      </c>
      <c r="G25" t="s">
        <v>49</v>
      </c>
      <c r="H25" t="s">
        <v>50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51</v>
      </c>
      <c r="O25">
        <f t="shared" si="3"/>
        <v>119</v>
      </c>
      <c r="P25">
        <f t="shared" si="0"/>
        <v>103.04</v>
      </c>
      <c r="Q25" s="11" t="s">
        <v>52</v>
      </c>
      <c r="R25" t="s">
        <v>53</v>
      </c>
      <c r="S25" s="4">
        <f t="shared" si="1"/>
        <v>42097.7789467593</v>
      </c>
      <c r="T25" s="4">
        <f t="shared" si="2"/>
        <v>42124.6388888889</v>
      </c>
    </row>
    <row r="26" ht="29" spans="1:20">
      <c r="A26" s="1">
        <v>24</v>
      </c>
      <c r="B26" s="2" t="s">
        <v>106</v>
      </c>
      <c r="C26" s="2" t="s">
        <v>107</v>
      </c>
      <c r="D26" s="12">
        <v>35000</v>
      </c>
      <c r="E26" s="13">
        <v>38082.69</v>
      </c>
      <c r="F26" t="s">
        <v>28</v>
      </c>
      <c r="G26" t="s">
        <v>49</v>
      </c>
      <c r="H26" t="s">
        <v>50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51</v>
      </c>
      <c r="O26">
        <f t="shared" si="3"/>
        <v>109</v>
      </c>
      <c r="P26">
        <f t="shared" si="0"/>
        <v>66.35</v>
      </c>
      <c r="Q26" s="11" t="s">
        <v>52</v>
      </c>
      <c r="R26" t="s">
        <v>53</v>
      </c>
      <c r="S26" s="4">
        <f t="shared" si="1"/>
        <v>42229.8201736111</v>
      </c>
      <c r="T26" s="4">
        <f t="shared" si="2"/>
        <v>42262.81875</v>
      </c>
    </row>
    <row r="27" ht="44" spans="1:20">
      <c r="A27" s="1">
        <v>25</v>
      </c>
      <c r="B27" s="2" t="s">
        <v>108</v>
      </c>
      <c r="C27" s="2" t="s">
        <v>109</v>
      </c>
      <c r="D27" s="12">
        <v>600</v>
      </c>
      <c r="E27" s="13">
        <v>800</v>
      </c>
      <c r="F27" t="s">
        <v>28</v>
      </c>
      <c r="G27" t="s">
        <v>49</v>
      </c>
      <c r="H27" t="s">
        <v>50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51</v>
      </c>
      <c r="O27">
        <f t="shared" si="3"/>
        <v>133</v>
      </c>
      <c r="P27">
        <f t="shared" si="0"/>
        <v>57.14</v>
      </c>
      <c r="Q27" s="11" t="s">
        <v>52</v>
      </c>
      <c r="R27" t="s">
        <v>53</v>
      </c>
      <c r="S27" s="4">
        <f t="shared" si="1"/>
        <v>42318.0250115741</v>
      </c>
      <c r="T27" s="4">
        <f t="shared" si="2"/>
        <v>42378.0250115741</v>
      </c>
    </row>
    <row r="28" ht="44" spans="1:20">
      <c r="A28" s="1">
        <v>26</v>
      </c>
      <c r="B28" s="2" t="s">
        <v>110</v>
      </c>
      <c r="C28" s="2" t="s">
        <v>111</v>
      </c>
      <c r="D28" s="12">
        <v>1250</v>
      </c>
      <c r="E28" s="13">
        <v>1940</v>
      </c>
      <c r="F28" t="s">
        <v>28</v>
      </c>
      <c r="G28" t="s">
        <v>49</v>
      </c>
      <c r="H28" t="s">
        <v>50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51</v>
      </c>
      <c r="O28">
        <f t="shared" si="3"/>
        <v>155</v>
      </c>
      <c r="P28">
        <f t="shared" si="0"/>
        <v>102.11</v>
      </c>
      <c r="Q28" s="11" t="s">
        <v>52</v>
      </c>
      <c r="R28" t="s">
        <v>53</v>
      </c>
      <c r="S28" s="4">
        <f t="shared" si="1"/>
        <v>41828.5155555556</v>
      </c>
      <c r="T28" s="4">
        <f t="shared" si="2"/>
        <v>41868.5155555556</v>
      </c>
    </row>
    <row r="29" ht="44" spans="1:20">
      <c r="A29" s="1">
        <v>27</v>
      </c>
      <c r="B29" s="2" t="s">
        <v>112</v>
      </c>
      <c r="C29" s="2" t="s">
        <v>113</v>
      </c>
      <c r="D29" s="12">
        <v>20000</v>
      </c>
      <c r="E29" s="13">
        <v>22345</v>
      </c>
      <c r="F29" t="s">
        <v>28</v>
      </c>
      <c r="G29" t="s">
        <v>114</v>
      </c>
      <c r="H29" t="s">
        <v>115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51</v>
      </c>
      <c r="O29">
        <f t="shared" si="3"/>
        <v>112</v>
      </c>
      <c r="P29">
        <f t="shared" si="0"/>
        <v>148.97</v>
      </c>
      <c r="Q29" s="11" t="s">
        <v>52</v>
      </c>
      <c r="R29" t="s">
        <v>53</v>
      </c>
      <c r="S29" s="4">
        <f t="shared" si="1"/>
        <v>41929.1647337963</v>
      </c>
      <c r="T29" s="4">
        <f t="shared" si="2"/>
        <v>41959.206400463</v>
      </c>
    </row>
    <row r="30" ht="29" spans="1:20">
      <c r="A30" s="1">
        <v>28</v>
      </c>
      <c r="B30" s="2" t="s">
        <v>116</v>
      </c>
      <c r="C30" s="2" t="s">
        <v>117</v>
      </c>
      <c r="D30" s="12">
        <v>12000</v>
      </c>
      <c r="E30" s="13">
        <v>12042</v>
      </c>
      <c r="F30" t="s">
        <v>28</v>
      </c>
      <c r="G30" t="s">
        <v>49</v>
      </c>
      <c r="H30" t="s">
        <v>50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51</v>
      </c>
      <c r="O30">
        <f t="shared" si="3"/>
        <v>100</v>
      </c>
      <c r="P30">
        <f t="shared" si="0"/>
        <v>169.61</v>
      </c>
      <c r="Q30" s="11" t="s">
        <v>52</v>
      </c>
      <c r="R30" t="s">
        <v>53</v>
      </c>
      <c r="S30" s="4">
        <f t="shared" si="1"/>
        <v>42324.9639351852</v>
      </c>
      <c r="T30" s="4">
        <f t="shared" si="2"/>
        <v>42354.9639351852</v>
      </c>
    </row>
    <row r="31" ht="44" spans="1:20">
      <c r="A31" s="1">
        <v>29</v>
      </c>
      <c r="B31" s="2" t="s">
        <v>118</v>
      </c>
      <c r="C31" s="2" t="s">
        <v>119</v>
      </c>
      <c r="D31" s="12">
        <v>3000</v>
      </c>
      <c r="E31" s="13">
        <v>3700</v>
      </c>
      <c r="F31" t="s">
        <v>28</v>
      </c>
      <c r="G31" t="s">
        <v>58</v>
      </c>
      <c r="H31" t="s">
        <v>59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51</v>
      </c>
      <c r="O31">
        <f t="shared" si="3"/>
        <v>123</v>
      </c>
      <c r="P31">
        <f t="shared" si="0"/>
        <v>31.62</v>
      </c>
      <c r="Q31" s="11" t="s">
        <v>52</v>
      </c>
      <c r="R31" t="s">
        <v>53</v>
      </c>
      <c r="S31" s="4">
        <f t="shared" si="1"/>
        <v>41812.6732407407</v>
      </c>
      <c r="T31" s="4">
        <f t="shared" si="2"/>
        <v>41842.6732407407</v>
      </c>
    </row>
    <row r="32" ht="44" spans="1:20">
      <c r="A32" s="1">
        <v>30</v>
      </c>
      <c r="B32" s="2" t="s">
        <v>120</v>
      </c>
      <c r="C32" s="2" t="s">
        <v>121</v>
      </c>
      <c r="D32" s="12">
        <v>4000</v>
      </c>
      <c r="E32" s="13">
        <v>4051.99</v>
      </c>
      <c r="F32" t="s">
        <v>28</v>
      </c>
      <c r="G32" t="s">
        <v>49</v>
      </c>
      <c r="H32" t="s">
        <v>50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51</v>
      </c>
      <c r="O32">
        <f t="shared" si="3"/>
        <v>101</v>
      </c>
      <c r="P32">
        <f t="shared" si="0"/>
        <v>76.45</v>
      </c>
      <c r="Q32" s="11" t="s">
        <v>52</v>
      </c>
      <c r="R32" t="s">
        <v>53</v>
      </c>
      <c r="S32" s="4">
        <f t="shared" si="1"/>
        <v>41842.2929976852</v>
      </c>
      <c r="T32" s="4">
        <f t="shared" si="2"/>
        <v>41872.2929976852</v>
      </c>
    </row>
    <row r="33" ht="44" spans="1:20">
      <c r="A33" s="1">
        <v>31</v>
      </c>
      <c r="B33" s="2" t="s">
        <v>122</v>
      </c>
      <c r="C33" s="2" t="s">
        <v>123</v>
      </c>
      <c r="D33" s="12">
        <v>13</v>
      </c>
      <c r="E33" s="13">
        <v>13</v>
      </c>
      <c r="F33" t="s">
        <v>28</v>
      </c>
      <c r="G33" t="s">
        <v>49</v>
      </c>
      <c r="H33" t="s">
        <v>50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51</v>
      </c>
      <c r="O33">
        <f t="shared" si="3"/>
        <v>100</v>
      </c>
      <c r="P33">
        <f t="shared" si="0"/>
        <v>13</v>
      </c>
      <c r="Q33" s="11" t="s">
        <v>52</v>
      </c>
      <c r="R33" t="s">
        <v>53</v>
      </c>
      <c r="S33" s="4">
        <f t="shared" si="1"/>
        <v>42376.7920601852</v>
      </c>
      <c r="T33" s="4">
        <f t="shared" si="2"/>
        <v>42394.7920601852</v>
      </c>
    </row>
    <row r="34" ht="44" spans="1:20">
      <c r="A34" s="1">
        <v>32</v>
      </c>
      <c r="B34" s="2" t="s">
        <v>124</v>
      </c>
      <c r="C34" s="2" t="s">
        <v>125</v>
      </c>
      <c r="D34" s="12">
        <v>28450</v>
      </c>
      <c r="E34" s="13">
        <v>28520</v>
      </c>
      <c r="F34" t="s">
        <v>28</v>
      </c>
      <c r="G34" t="s">
        <v>49</v>
      </c>
      <c r="H34" t="s">
        <v>50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51</v>
      </c>
      <c r="O34">
        <f t="shared" si="3"/>
        <v>100</v>
      </c>
      <c r="P34">
        <f t="shared" si="0"/>
        <v>320.45</v>
      </c>
      <c r="Q34" s="11" t="s">
        <v>52</v>
      </c>
      <c r="R34" t="s">
        <v>53</v>
      </c>
      <c r="S34" s="4">
        <f t="shared" si="1"/>
        <v>42461.6275115741</v>
      </c>
      <c r="T34" s="4">
        <f t="shared" si="2"/>
        <v>42503.1659722222</v>
      </c>
    </row>
    <row r="35" ht="44" spans="1:20">
      <c r="A35" s="1">
        <v>33</v>
      </c>
      <c r="B35" s="2" t="s">
        <v>126</v>
      </c>
      <c r="C35" s="2" t="s">
        <v>127</v>
      </c>
      <c r="D35" s="12">
        <v>5250</v>
      </c>
      <c r="E35" s="13">
        <v>5360</v>
      </c>
      <c r="F35" t="s">
        <v>28</v>
      </c>
      <c r="G35" t="s">
        <v>49</v>
      </c>
      <c r="H35" t="s">
        <v>50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51</v>
      </c>
      <c r="O35">
        <f t="shared" si="3"/>
        <v>102</v>
      </c>
      <c r="P35">
        <f t="shared" si="0"/>
        <v>83.75</v>
      </c>
      <c r="Q35" s="11" t="s">
        <v>52</v>
      </c>
      <c r="R35" t="s">
        <v>53</v>
      </c>
      <c r="S35" s="4">
        <f t="shared" si="1"/>
        <v>42286.6608912037</v>
      </c>
      <c r="T35" s="4">
        <f t="shared" si="2"/>
        <v>42316.7025578704</v>
      </c>
    </row>
    <row r="36" ht="44" spans="1:20">
      <c r="A36" s="1">
        <v>34</v>
      </c>
      <c r="B36" s="2" t="s">
        <v>128</v>
      </c>
      <c r="C36" s="2" t="s">
        <v>129</v>
      </c>
      <c r="D36" s="12">
        <v>2600</v>
      </c>
      <c r="E36" s="13">
        <v>3392</v>
      </c>
      <c r="F36" t="s">
        <v>28</v>
      </c>
      <c r="G36" t="s">
        <v>49</v>
      </c>
      <c r="H36" t="s">
        <v>50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51</v>
      </c>
      <c r="O36">
        <f t="shared" si="3"/>
        <v>130</v>
      </c>
      <c r="P36">
        <f t="shared" si="0"/>
        <v>49.88</v>
      </c>
      <c r="Q36" s="11" t="s">
        <v>52</v>
      </c>
      <c r="R36" t="s">
        <v>53</v>
      </c>
      <c r="S36" s="4">
        <f t="shared" si="1"/>
        <v>41841.3217708333</v>
      </c>
      <c r="T36" s="4">
        <f t="shared" si="2"/>
        <v>41856.3217708333</v>
      </c>
    </row>
    <row r="37" ht="44" spans="1:20">
      <c r="A37" s="1">
        <v>35</v>
      </c>
      <c r="B37" s="2" t="s">
        <v>130</v>
      </c>
      <c r="C37" s="2" t="s">
        <v>131</v>
      </c>
      <c r="D37" s="12">
        <v>1000</v>
      </c>
      <c r="E37" s="13">
        <v>1665</v>
      </c>
      <c r="F37" t="s">
        <v>28</v>
      </c>
      <c r="G37" t="s">
        <v>49</v>
      </c>
      <c r="H37" t="s">
        <v>50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51</v>
      </c>
      <c r="O37">
        <f t="shared" si="3"/>
        <v>167</v>
      </c>
      <c r="P37">
        <f t="shared" si="0"/>
        <v>59.46</v>
      </c>
      <c r="Q37" s="11" t="s">
        <v>52</v>
      </c>
      <c r="R37" t="s">
        <v>53</v>
      </c>
      <c r="S37" s="4">
        <f t="shared" si="1"/>
        <v>42098.2918287037</v>
      </c>
      <c r="T37" s="4">
        <f t="shared" si="2"/>
        <v>42122</v>
      </c>
    </row>
    <row r="38" ht="29" spans="1:20">
      <c r="A38" s="1">
        <v>36</v>
      </c>
      <c r="B38" s="2" t="s">
        <v>132</v>
      </c>
      <c r="C38" s="2" t="s">
        <v>133</v>
      </c>
      <c r="D38" s="12">
        <v>6000</v>
      </c>
      <c r="E38" s="13">
        <v>8529</v>
      </c>
      <c r="F38" t="s">
        <v>28</v>
      </c>
      <c r="G38" t="s">
        <v>49</v>
      </c>
      <c r="H38" t="s">
        <v>50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51</v>
      </c>
      <c r="O38">
        <f t="shared" si="3"/>
        <v>142</v>
      </c>
      <c r="P38">
        <f t="shared" si="0"/>
        <v>193.84</v>
      </c>
      <c r="Q38" s="11" t="s">
        <v>52</v>
      </c>
      <c r="R38" t="s">
        <v>53</v>
      </c>
      <c r="S38" s="4">
        <f t="shared" si="1"/>
        <v>42068.3070023148</v>
      </c>
      <c r="T38" s="4">
        <f t="shared" si="2"/>
        <v>42098.2653356481</v>
      </c>
    </row>
    <row r="39" ht="44" spans="1:20">
      <c r="A39" s="1">
        <v>37</v>
      </c>
      <c r="B39" s="2" t="s">
        <v>134</v>
      </c>
      <c r="C39" s="2" t="s">
        <v>135</v>
      </c>
      <c r="D39" s="12">
        <v>22000</v>
      </c>
      <c r="E39" s="13">
        <v>40357</v>
      </c>
      <c r="F39" t="s">
        <v>28</v>
      </c>
      <c r="G39" t="s">
        <v>49</v>
      </c>
      <c r="H39" t="s">
        <v>50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51</v>
      </c>
      <c r="O39">
        <f t="shared" si="3"/>
        <v>183</v>
      </c>
      <c r="P39">
        <f t="shared" si="0"/>
        <v>159.51</v>
      </c>
      <c r="Q39" s="11" t="s">
        <v>52</v>
      </c>
      <c r="R39" t="s">
        <v>53</v>
      </c>
      <c r="S39" s="4">
        <f t="shared" si="1"/>
        <v>42032.6930439815</v>
      </c>
      <c r="T39" s="4">
        <f t="shared" si="2"/>
        <v>42062.6930439815</v>
      </c>
    </row>
    <row r="40" ht="44" spans="1:20">
      <c r="A40" s="1">
        <v>38</v>
      </c>
      <c r="B40" s="2" t="s">
        <v>136</v>
      </c>
      <c r="C40" s="2" t="s">
        <v>137</v>
      </c>
      <c r="D40" s="12">
        <v>2500</v>
      </c>
      <c r="E40" s="13">
        <v>2751</v>
      </c>
      <c r="F40" t="s">
        <v>28</v>
      </c>
      <c r="G40" t="s">
        <v>49</v>
      </c>
      <c r="H40" t="s">
        <v>50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51</v>
      </c>
      <c r="O40">
        <f t="shared" si="3"/>
        <v>110</v>
      </c>
      <c r="P40">
        <f t="shared" si="0"/>
        <v>41.68</v>
      </c>
      <c r="Q40" s="11" t="s">
        <v>52</v>
      </c>
      <c r="R40" t="s">
        <v>53</v>
      </c>
      <c r="S40" s="4">
        <f t="shared" si="1"/>
        <v>41375.0572222222</v>
      </c>
      <c r="T40" s="4">
        <f t="shared" si="2"/>
        <v>41405.0572222222</v>
      </c>
    </row>
    <row r="41" ht="44" spans="1:20">
      <c r="A41" s="1">
        <v>39</v>
      </c>
      <c r="B41" s="2" t="s">
        <v>138</v>
      </c>
      <c r="C41" s="2" t="s">
        <v>139</v>
      </c>
      <c r="D41" s="12">
        <v>25000</v>
      </c>
      <c r="E41" s="13">
        <v>32745</v>
      </c>
      <c r="F41" t="s">
        <v>28</v>
      </c>
      <c r="G41" t="s">
        <v>58</v>
      </c>
      <c r="H41" t="s">
        <v>59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51</v>
      </c>
      <c r="O41">
        <f t="shared" si="3"/>
        <v>131</v>
      </c>
      <c r="P41">
        <f t="shared" si="0"/>
        <v>150.9</v>
      </c>
      <c r="Q41" s="11" t="s">
        <v>52</v>
      </c>
      <c r="R41" t="s">
        <v>53</v>
      </c>
      <c r="S41" s="4">
        <f t="shared" si="1"/>
        <v>41754.0470833333</v>
      </c>
      <c r="T41" s="4">
        <f t="shared" si="2"/>
        <v>41784.9576388889</v>
      </c>
    </row>
    <row r="42" ht="44" spans="1:20">
      <c r="A42" s="1">
        <v>40</v>
      </c>
      <c r="B42" s="2" t="s">
        <v>140</v>
      </c>
      <c r="C42" s="2" t="s">
        <v>141</v>
      </c>
      <c r="D42" s="12">
        <v>2000</v>
      </c>
      <c r="E42" s="13">
        <v>2027</v>
      </c>
      <c r="F42" t="s">
        <v>28</v>
      </c>
      <c r="G42" t="s">
        <v>49</v>
      </c>
      <c r="H42" t="s">
        <v>50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51</v>
      </c>
      <c r="O42">
        <f t="shared" si="3"/>
        <v>101</v>
      </c>
      <c r="P42">
        <f t="shared" si="0"/>
        <v>126.69</v>
      </c>
      <c r="Q42" s="11" t="s">
        <v>52</v>
      </c>
      <c r="R42" t="s">
        <v>53</v>
      </c>
      <c r="S42" s="4">
        <f t="shared" si="1"/>
        <v>41789.2139814815</v>
      </c>
      <c r="T42" s="4">
        <f t="shared" si="2"/>
        <v>41809.1666666667</v>
      </c>
    </row>
    <row r="43" ht="44" spans="1:20">
      <c r="A43" s="1">
        <v>41</v>
      </c>
      <c r="B43" s="2" t="s">
        <v>142</v>
      </c>
      <c r="C43" s="2" t="s">
        <v>143</v>
      </c>
      <c r="D43" s="12">
        <v>2000</v>
      </c>
      <c r="E43" s="13">
        <v>2000</v>
      </c>
      <c r="F43" t="s">
        <v>28</v>
      </c>
      <c r="G43" t="s">
        <v>49</v>
      </c>
      <c r="H43" t="s">
        <v>50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51</v>
      </c>
      <c r="O43">
        <f t="shared" si="3"/>
        <v>100</v>
      </c>
      <c r="P43">
        <f t="shared" si="0"/>
        <v>105.26</v>
      </c>
      <c r="Q43" s="11" t="s">
        <v>52</v>
      </c>
      <c r="R43" t="s">
        <v>53</v>
      </c>
      <c r="S43" s="4">
        <f t="shared" si="1"/>
        <v>41887.568912037</v>
      </c>
      <c r="T43" s="4">
        <f t="shared" si="2"/>
        <v>41917.568912037</v>
      </c>
    </row>
    <row r="44" ht="44" spans="1:20">
      <c r="A44" s="1">
        <v>42</v>
      </c>
      <c r="B44" s="2" t="s">
        <v>144</v>
      </c>
      <c r="C44" s="2" t="s">
        <v>145</v>
      </c>
      <c r="D44" s="12">
        <v>14000</v>
      </c>
      <c r="E44" s="13">
        <v>19860</v>
      </c>
      <c r="F44" t="s">
        <v>28</v>
      </c>
      <c r="G44" t="s">
        <v>49</v>
      </c>
      <c r="H44" t="s">
        <v>50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51</v>
      </c>
      <c r="O44">
        <f t="shared" si="3"/>
        <v>142</v>
      </c>
      <c r="P44">
        <f t="shared" si="0"/>
        <v>117.51</v>
      </c>
      <c r="Q44" s="11" t="s">
        <v>52</v>
      </c>
      <c r="R44" t="s">
        <v>53</v>
      </c>
      <c r="S44" s="4">
        <f t="shared" si="1"/>
        <v>41971.6391898148</v>
      </c>
      <c r="T44" s="4">
        <f t="shared" si="2"/>
        <v>42001.6391898148</v>
      </c>
    </row>
    <row r="45" ht="44" spans="1:20">
      <c r="A45" s="1">
        <v>43</v>
      </c>
      <c r="B45" s="2" t="s">
        <v>146</v>
      </c>
      <c r="C45" s="2" t="s">
        <v>147</v>
      </c>
      <c r="D45" s="12">
        <v>10000</v>
      </c>
      <c r="E45" s="13">
        <v>30866</v>
      </c>
      <c r="F45" t="s">
        <v>28</v>
      </c>
      <c r="G45" t="s">
        <v>49</v>
      </c>
      <c r="H45" t="s">
        <v>50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51</v>
      </c>
      <c r="O45">
        <f t="shared" si="3"/>
        <v>309</v>
      </c>
      <c r="P45">
        <f t="shared" si="0"/>
        <v>117.36</v>
      </c>
      <c r="Q45" s="11" t="s">
        <v>52</v>
      </c>
      <c r="R45" t="s">
        <v>53</v>
      </c>
      <c r="S45" s="4">
        <f t="shared" si="1"/>
        <v>41802.7903472222</v>
      </c>
      <c r="T45" s="4">
        <f t="shared" si="2"/>
        <v>41833</v>
      </c>
    </row>
    <row r="46" ht="44" spans="1:20">
      <c r="A46" s="1">
        <v>44</v>
      </c>
      <c r="B46" s="2" t="s">
        <v>148</v>
      </c>
      <c r="C46" s="2" t="s">
        <v>149</v>
      </c>
      <c r="D46" s="12">
        <v>2000</v>
      </c>
      <c r="E46" s="13">
        <v>2000</v>
      </c>
      <c r="F46" t="s">
        <v>28</v>
      </c>
      <c r="G46" t="s">
        <v>49</v>
      </c>
      <c r="H46" t="s">
        <v>50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51</v>
      </c>
      <c r="O46">
        <f t="shared" si="3"/>
        <v>100</v>
      </c>
      <c r="P46">
        <f t="shared" si="0"/>
        <v>133.33</v>
      </c>
      <c r="Q46" s="11" t="s">
        <v>52</v>
      </c>
      <c r="R46" t="s">
        <v>53</v>
      </c>
      <c r="S46" s="4">
        <f t="shared" si="1"/>
        <v>41874.0988078704</v>
      </c>
      <c r="T46" s="4">
        <f t="shared" si="2"/>
        <v>41919.0988078704</v>
      </c>
    </row>
    <row r="47" ht="44" spans="1:20">
      <c r="A47" s="1">
        <v>45</v>
      </c>
      <c r="B47" s="2" t="s">
        <v>150</v>
      </c>
      <c r="C47" s="2" t="s">
        <v>151</v>
      </c>
      <c r="D47" s="12">
        <v>5000</v>
      </c>
      <c r="E47" s="13">
        <v>6000</v>
      </c>
      <c r="F47" t="s">
        <v>28</v>
      </c>
      <c r="G47" t="s">
        <v>49</v>
      </c>
      <c r="H47" t="s">
        <v>50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51</v>
      </c>
      <c r="O47">
        <f t="shared" si="3"/>
        <v>120</v>
      </c>
      <c r="P47">
        <f t="shared" si="0"/>
        <v>98.36</v>
      </c>
      <c r="Q47" s="11" t="s">
        <v>52</v>
      </c>
      <c r="R47" t="s">
        <v>53</v>
      </c>
      <c r="S47" s="4">
        <f t="shared" si="1"/>
        <v>42457.6239236111</v>
      </c>
      <c r="T47" s="4">
        <f t="shared" si="2"/>
        <v>42487.6239236111</v>
      </c>
    </row>
    <row r="48" ht="44" spans="1:20">
      <c r="A48" s="1">
        <v>46</v>
      </c>
      <c r="B48" s="2" t="s">
        <v>152</v>
      </c>
      <c r="C48" s="2" t="s">
        <v>153</v>
      </c>
      <c r="D48" s="12">
        <v>8400</v>
      </c>
      <c r="E48" s="13">
        <v>8750</v>
      </c>
      <c r="F48" t="s">
        <v>28</v>
      </c>
      <c r="G48" t="s">
        <v>84</v>
      </c>
      <c r="H48" t="s">
        <v>85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51</v>
      </c>
      <c r="O48">
        <f t="shared" si="3"/>
        <v>104</v>
      </c>
      <c r="P48">
        <f t="shared" si="0"/>
        <v>194.44</v>
      </c>
      <c r="Q48" s="11" t="s">
        <v>52</v>
      </c>
      <c r="R48" t="s">
        <v>53</v>
      </c>
      <c r="S48" s="4">
        <f t="shared" si="1"/>
        <v>42323.9649768519</v>
      </c>
      <c r="T48" s="4">
        <f t="shared" si="2"/>
        <v>42353.9649768519</v>
      </c>
    </row>
    <row r="49" ht="44" spans="1:20">
      <c r="A49" s="1">
        <v>47</v>
      </c>
      <c r="B49" s="2" t="s">
        <v>154</v>
      </c>
      <c r="C49" s="2" t="s">
        <v>155</v>
      </c>
      <c r="D49" s="12">
        <v>5000</v>
      </c>
      <c r="E49" s="13">
        <v>5380.55</v>
      </c>
      <c r="F49" t="s">
        <v>28</v>
      </c>
      <c r="G49" t="s">
        <v>49</v>
      </c>
      <c r="H49" t="s">
        <v>50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51</v>
      </c>
      <c r="O49">
        <f t="shared" si="3"/>
        <v>108</v>
      </c>
      <c r="P49">
        <f t="shared" si="0"/>
        <v>76.86</v>
      </c>
      <c r="Q49" s="11" t="s">
        <v>52</v>
      </c>
      <c r="R49" t="s">
        <v>53</v>
      </c>
      <c r="S49" s="4">
        <f t="shared" si="1"/>
        <v>41932.819525463</v>
      </c>
      <c r="T49" s="4">
        <f t="shared" si="2"/>
        <v>41992.8611921296</v>
      </c>
    </row>
    <row r="50" ht="44" spans="1:20">
      <c r="A50" s="1">
        <v>48</v>
      </c>
      <c r="B50" s="2" t="s">
        <v>156</v>
      </c>
      <c r="C50" s="2" t="s">
        <v>157</v>
      </c>
      <c r="D50" s="12">
        <v>2000</v>
      </c>
      <c r="E50" s="13">
        <v>2159</v>
      </c>
      <c r="F50" t="s">
        <v>28</v>
      </c>
      <c r="G50" t="s">
        <v>58</v>
      </c>
      <c r="H50" t="s">
        <v>59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51</v>
      </c>
      <c r="O50">
        <f t="shared" si="3"/>
        <v>108</v>
      </c>
      <c r="P50">
        <f t="shared" si="0"/>
        <v>56.82</v>
      </c>
      <c r="Q50" s="11" t="s">
        <v>52</v>
      </c>
      <c r="R50" t="s">
        <v>53</v>
      </c>
      <c r="S50" s="4">
        <f t="shared" si="1"/>
        <v>42033.5168981481</v>
      </c>
      <c r="T50" s="4">
        <f t="shared" si="2"/>
        <v>42064.5</v>
      </c>
    </row>
    <row r="51" ht="15" spans="1:20">
      <c r="A51" s="1">
        <v>49</v>
      </c>
      <c r="B51" s="2" t="s">
        <v>158</v>
      </c>
      <c r="C51" s="2" t="s">
        <v>159</v>
      </c>
      <c r="D51" s="12">
        <v>12000</v>
      </c>
      <c r="E51" s="13">
        <v>12000</v>
      </c>
      <c r="F51" t="s">
        <v>28</v>
      </c>
      <c r="G51" t="s">
        <v>49</v>
      </c>
      <c r="H51" t="s">
        <v>50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51</v>
      </c>
      <c r="O51">
        <f t="shared" si="3"/>
        <v>100</v>
      </c>
      <c r="P51">
        <f t="shared" si="0"/>
        <v>137.93</v>
      </c>
      <c r="Q51" s="11" t="s">
        <v>52</v>
      </c>
      <c r="R51" t="s">
        <v>53</v>
      </c>
      <c r="S51" s="4">
        <f t="shared" si="1"/>
        <v>42271.1764467593</v>
      </c>
      <c r="T51" s="4">
        <f t="shared" si="2"/>
        <v>42301.1764467593</v>
      </c>
    </row>
    <row r="52" ht="44" spans="1:20">
      <c r="A52" s="1">
        <v>50</v>
      </c>
      <c r="B52" s="2" t="s">
        <v>160</v>
      </c>
      <c r="C52" s="2" t="s">
        <v>161</v>
      </c>
      <c r="D52" s="12">
        <v>600</v>
      </c>
      <c r="E52" s="13">
        <v>600</v>
      </c>
      <c r="F52" t="s">
        <v>28</v>
      </c>
      <c r="G52" t="s">
        <v>58</v>
      </c>
      <c r="H52" t="s">
        <v>59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51</v>
      </c>
      <c r="O52">
        <f t="shared" si="3"/>
        <v>100</v>
      </c>
      <c r="P52">
        <f t="shared" si="0"/>
        <v>27.27</v>
      </c>
      <c r="Q52" s="11" t="s">
        <v>52</v>
      </c>
      <c r="R52" t="s">
        <v>53</v>
      </c>
      <c r="S52" s="4">
        <f t="shared" si="1"/>
        <v>41995.7529861111</v>
      </c>
      <c r="T52" s="4">
        <f t="shared" si="2"/>
        <v>42034.7083333333</v>
      </c>
    </row>
    <row r="53" ht="44" spans="1:20">
      <c r="A53" s="1">
        <v>51</v>
      </c>
      <c r="B53" s="2" t="s">
        <v>162</v>
      </c>
      <c r="C53" s="2" t="s">
        <v>163</v>
      </c>
      <c r="D53" s="12">
        <v>11000</v>
      </c>
      <c r="E53" s="13">
        <v>14082</v>
      </c>
      <c r="F53" t="s">
        <v>28</v>
      </c>
      <c r="G53" t="s">
        <v>49</v>
      </c>
      <c r="H53" t="s">
        <v>50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51</v>
      </c>
      <c r="O53">
        <f t="shared" si="3"/>
        <v>128</v>
      </c>
      <c r="P53">
        <f t="shared" si="0"/>
        <v>118.34</v>
      </c>
      <c r="Q53" s="11" t="s">
        <v>52</v>
      </c>
      <c r="R53" t="s">
        <v>53</v>
      </c>
      <c r="S53" s="4">
        <f t="shared" si="1"/>
        <v>42196.9286689815</v>
      </c>
      <c r="T53" s="4">
        <f t="shared" si="2"/>
        <v>42226.9286689815</v>
      </c>
    </row>
    <row r="54" ht="44" spans="1:20">
      <c r="A54" s="1">
        <v>52</v>
      </c>
      <c r="B54" s="2" t="s">
        <v>164</v>
      </c>
      <c r="C54" s="2" t="s">
        <v>165</v>
      </c>
      <c r="D54" s="12">
        <v>10000</v>
      </c>
      <c r="E54" s="13">
        <v>11621</v>
      </c>
      <c r="F54" t="s">
        <v>28</v>
      </c>
      <c r="G54" t="s">
        <v>49</v>
      </c>
      <c r="H54" t="s">
        <v>50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51</v>
      </c>
      <c r="O54">
        <f t="shared" si="3"/>
        <v>116</v>
      </c>
      <c r="P54">
        <f t="shared" si="0"/>
        <v>223.48</v>
      </c>
      <c r="Q54" s="11" t="s">
        <v>52</v>
      </c>
      <c r="R54" t="s">
        <v>53</v>
      </c>
      <c r="S54" s="4">
        <f t="shared" si="1"/>
        <v>41807.7019212963</v>
      </c>
      <c r="T54" s="4">
        <f t="shared" si="2"/>
        <v>41837.7019212963</v>
      </c>
    </row>
    <row r="55" ht="29" spans="1:20">
      <c r="A55" s="1">
        <v>53</v>
      </c>
      <c r="B55" s="2" t="s">
        <v>166</v>
      </c>
      <c r="C55" s="2" t="s">
        <v>167</v>
      </c>
      <c r="D55" s="12">
        <v>3000</v>
      </c>
      <c r="E55" s="13">
        <v>3289</v>
      </c>
      <c r="F55" t="s">
        <v>28</v>
      </c>
      <c r="G55" t="s">
        <v>49</v>
      </c>
      <c r="H55" t="s">
        <v>50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51</v>
      </c>
      <c r="O55">
        <f t="shared" si="3"/>
        <v>110</v>
      </c>
      <c r="P55">
        <f t="shared" si="0"/>
        <v>28.11</v>
      </c>
      <c r="Q55" s="11" t="s">
        <v>52</v>
      </c>
      <c r="R55" t="s">
        <v>53</v>
      </c>
      <c r="S55" s="4">
        <f t="shared" si="1"/>
        <v>41719.5491319444</v>
      </c>
      <c r="T55" s="4">
        <f t="shared" si="2"/>
        <v>41733.9166666667</v>
      </c>
    </row>
    <row r="56" ht="44" spans="1:20">
      <c r="A56" s="1">
        <v>54</v>
      </c>
      <c r="B56" s="2" t="s">
        <v>168</v>
      </c>
      <c r="C56" s="2" t="s">
        <v>169</v>
      </c>
      <c r="D56" s="12">
        <v>10000</v>
      </c>
      <c r="E56" s="13">
        <v>10100</v>
      </c>
      <c r="F56" t="s">
        <v>28</v>
      </c>
      <c r="G56" t="s">
        <v>49</v>
      </c>
      <c r="H56" t="s">
        <v>50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51</v>
      </c>
      <c r="O56">
        <f t="shared" si="3"/>
        <v>101</v>
      </c>
      <c r="P56">
        <f t="shared" si="0"/>
        <v>194.23</v>
      </c>
      <c r="Q56" s="11" t="s">
        <v>52</v>
      </c>
      <c r="R56" t="s">
        <v>53</v>
      </c>
      <c r="S56" s="4">
        <f t="shared" si="1"/>
        <v>42333.7132060185</v>
      </c>
      <c r="T56" s="4">
        <f t="shared" si="2"/>
        <v>42363.7132060185</v>
      </c>
    </row>
    <row r="57" ht="44" spans="1:20">
      <c r="A57" s="1">
        <v>55</v>
      </c>
      <c r="B57" s="2" t="s">
        <v>170</v>
      </c>
      <c r="C57" s="2" t="s">
        <v>171</v>
      </c>
      <c r="D57" s="12">
        <v>8600</v>
      </c>
      <c r="E57" s="13">
        <v>11090</v>
      </c>
      <c r="F57" t="s">
        <v>28</v>
      </c>
      <c r="G57" t="s">
        <v>49</v>
      </c>
      <c r="H57" t="s">
        <v>50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51</v>
      </c>
      <c r="O57">
        <f t="shared" si="3"/>
        <v>129</v>
      </c>
      <c r="P57">
        <f t="shared" si="0"/>
        <v>128.95</v>
      </c>
      <c r="Q57" s="11" t="s">
        <v>52</v>
      </c>
      <c r="R57" t="s">
        <v>53</v>
      </c>
      <c r="S57" s="4">
        <f t="shared" si="1"/>
        <v>42496.9689351852</v>
      </c>
      <c r="T57" s="4">
        <f t="shared" si="2"/>
        <v>42517.9689351852</v>
      </c>
    </row>
    <row r="58" ht="29" spans="1:20">
      <c r="A58" s="1">
        <v>56</v>
      </c>
      <c r="B58" s="2" t="s">
        <v>172</v>
      </c>
      <c r="C58" s="2" t="s">
        <v>173</v>
      </c>
      <c r="D58" s="12">
        <v>8000</v>
      </c>
      <c r="E58" s="13">
        <v>8581</v>
      </c>
      <c r="F58" t="s">
        <v>28</v>
      </c>
      <c r="G58" t="s">
        <v>58</v>
      </c>
      <c r="H58" t="s">
        <v>59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51</v>
      </c>
      <c r="O58">
        <f t="shared" si="3"/>
        <v>107</v>
      </c>
      <c r="P58">
        <f t="shared" si="0"/>
        <v>49.32</v>
      </c>
      <c r="Q58" s="11" t="s">
        <v>52</v>
      </c>
      <c r="R58" t="s">
        <v>53</v>
      </c>
      <c r="S58" s="4">
        <f t="shared" si="1"/>
        <v>42149.5488888889</v>
      </c>
      <c r="T58" s="4">
        <f t="shared" si="2"/>
        <v>42163.6666666667</v>
      </c>
    </row>
    <row r="59" ht="44" spans="1:20">
      <c r="A59" s="1">
        <v>57</v>
      </c>
      <c r="B59" s="2" t="s">
        <v>174</v>
      </c>
      <c r="C59" s="2" t="s">
        <v>175</v>
      </c>
      <c r="D59" s="12">
        <v>15000</v>
      </c>
      <c r="E59" s="13">
        <v>15285</v>
      </c>
      <c r="F59" t="s">
        <v>28</v>
      </c>
      <c r="G59" t="s">
        <v>49</v>
      </c>
      <c r="H59" t="s">
        <v>50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51</v>
      </c>
      <c r="O59">
        <f t="shared" si="3"/>
        <v>102</v>
      </c>
      <c r="P59">
        <f t="shared" si="0"/>
        <v>221.52</v>
      </c>
      <c r="Q59" s="11" t="s">
        <v>52</v>
      </c>
      <c r="R59" t="s">
        <v>53</v>
      </c>
      <c r="S59" s="4">
        <f t="shared" si="1"/>
        <v>42089.8328935185</v>
      </c>
      <c r="T59" s="4">
        <f t="shared" si="2"/>
        <v>42119.8328935185</v>
      </c>
    </row>
    <row r="60" ht="44" spans="1:20">
      <c r="A60" s="1">
        <v>58</v>
      </c>
      <c r="B60" s="2" t="s">
        <v>176</v>
      </c>
      <c r="C60" s="2" t="s">
        <v>177</v>
      </c>
      <c r="D60" s="12">
        <v>10000</v>
      </c>
      <c r="E60" s="13">
        <v>10291</v>
      </c>
      <c r="F60" t="s">
        <v>28</v>
      </c>
      <c r="G60" t="s">
        <v>49</v>
      </c>
      <c r="H60" t="s">
        <v>50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51</v>
      </c>
      <c r="O60">
        <f t="shared" si="3"/>
        <v>103</v>
      </c>
      <c r="P60">
        <f t="shared" si="0"/>
        <v>137.21</v>
      </c>
      <c r="Q60" s="11" t="s">
        <v>52</v>
      </c>
      <c r="R60" t="s">
        <v>53</v>
      </c>
      <c r="S60" s="4">
        <f t="shared" si="1"/>
        <v>41932.7450462963</v>
      </c>
      <c r="T60" s="4">
        <f t="shared" si="2"/>
        <v>41962.786712963</v>
      </c>
    </row>
    <row r="61" ht="44" spans="1:20">
      <c r="A61" s="1">
        <v>59</v>
      </c>
      <c r="B61" s="2" t="s">
        <v>178</v>
      </c>
      <c r="C61" s="2" t="s">
        <v>179</v>
      </c>
      <c r="D61" s="12">
        <v>20000</v>
      </c>
      <c r="E61" s="13">
        <v>20025.14</v>
      </c>
      <c r="F61" t="s">
        <v>28</v>
      </c>
      <c r="G61" t="s">
        <v>49</v>
      </c>
      <c r="H61" t="s">
        <v>50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51</v>
      </c>
      <c r="O61">
        <f t="shared" si="3"/>
        <v>100</v>
      </c>
      <c r="P61">
        <f t="shared" si="0"/>
        <v>606.82</v>
      </c>
      <c r="Q61" s="11" t="s">
        <v>52</v>
      </c>
      <c r="R61" t="s">
        <v>53</v>
      </c>
      <c r="S61" s="4">
        <f t="shared" si="1"/>
        <v>42230.2358333333</v>
      </c>
      <c r="T61" s="4">
        <f t="shared" si="2"/>
        <v>42261.875</v>
      </c>
    </row>
    <row r="62" ht="44" spans="1:20">
      <c r="A62" s="1">
        <v>60</v>
      </c>
      <c r="B62" s="2" t="s">
        <v>180</v>
      </c>
      <c r="C62" s="2" t="s">
        <v>181</v>
      </c>
      <c r="D62" s="12">
        <v>4500</v>
      </c>
      <c r="E62" s="13">
        <v>4648.33</v>
      </c>
      <c r="F62" t="s">
        <v>28</v>
      </c>
      <c r="G62" t="s">
        <v>58</v>
      </c>
      <c r="H62" t="s">
        <v>59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182</v>
      </c>
      <c r="O62">
        <f t="shared" si="3"/>
        <v>103</v>
      </c>
      <c r="P62">
        <f t="shared" si="0"/>
        <v>43.04</v>
      </c>
      <c r="Q62" s="11" t="s">
        <v>52</v>
      </c>
      <c r="R62" t="s">
        <v>183</v>
      </c>
      <c r="S62" s="4">
        <f t="shared" si="1"/>
        <v>41701.9018171296</v>
      </c>
      <c r="T62" s="4">
        <f t="shared" si="2"/>
        <v>41721</v>
      </c>
    </row>
    <row r="63" ht="44" spans="1:20">
      <c r="A63" s="1">
        <v>61</v>
      </c>
      <c r="B63" s="2" t="s">
        <v>184</v>
      </c>
      <c r="C63" s="2" t="s">
        <v>185</v>
      </c>
      <c r="D63" s="12">
        <v>5000</v>
      </c>
      <c r="E63" s="13">
        <v>7415</v>
      </c>
      <c r="F63" t="s">
        <v>28</v>
      </c>
      <c r="G63" t="s">
        <v>49</v>
      </c>
      <c r="H63" t="s">
        <v>50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182</v>
      </c>
      <c r="O63">
        <f t="shared" si="3"/>
        <v>148</v>
      </c>
      <c r="P63">
        <f t="shared" si="0"/>
        <v>322.39</v>
      </c>
      <c r="Q63" s="11" t="s">
        <v>52</v>
      </c>
      <c r="R63" t="s">
        <v>183</v>
      </c>
      <c r="S63" s="4">
        <f t="shared" si="1"/>
        <v>41409.8143171296</v>
      </c>
      <c r="T63" s="4">
        <f t="shared" si="2"/>
        <v>41431.8143171296</v>
      </c>
    </row>
    <row r="64" ht="44" spans="1:20">
      <c r="A64" s="1">
        <v>62</v>
      </c>
      <c r="B64" s="2" t="s">
        <v>186</v>
      </c>
      <c r="C64" s="2" t="s">
        <v>187</v>
      </c>
      <c r="D64" s="12">
        <v>3000</v>
      </c>
      <c r="E64" s="13">
        <v>4642</v>
      </c>
      <c r="F64" t="s">
        <v>28</v>
      </c>
      <c r="G64" t="s">
        <v>49</v>
      </c>
      <c r="H64" t="s">
        <v>50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182</v>
      </c>
      <c r="O64">
        <f t="shared" si="3"/>
        <v>155</v>
      </c>
      <c r="P64">
        <f t="shared" si="0"/>
        <v>96.71</v>
      </c>
      <c r="Q64" s="11" t="s">
        <v>52</v>
      </c>
      <c r="R64" t="s">
        <v>183</v>
      </c>
      <c r="S64" s="4">
        <f t="shared" si="1"/>
        <v>41311.7995138889</v>
      </c>
      <c r="T64" s="4">
        <f t="shared" si="2"/>
        <v>41336.7995138889</v>
      </c>
    </row>
    <row r="65" ht="44" spans="1:20">
      <c r="A65" s="1">
        <v>63</v>
      </c>
      <c r="B65" s="2" t="s">
        <v>188</v>
      </c>
      <c r="C65" s="2" t="s">
        <v>189</v>
      </c>
      <c r="D65" s="12">
        <v>2000</v>
      </c>
      <c r="E65" s="13">
        <v>2270.37</v>
      </c>
      <c r="F65" t="s">
        <v>28</v>
      </c>
      <c r="G65" t="s">
        <v>49</v>
      </c>
      <c r="H65" t="s">
        <v>50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182</v>
      </c>
      <c r="O65">
        <f t="shared" si="3"/>
        <v>114</v>
      </c>
      <c r="P65">
        <f t="shared" si="0"/>
        <v>35.47</v>
      </c>
      <c r="Q65" s="11" t="s">
        <v>52</v>
      </c>
      <c r="R65" t="s">
        <v>183</v>
      </c>
      <c r="S65" s="4">
        <f t="shared" si="1"/>
        <v>41612.9121875</v>
      </c>
      <c r="T65" s="4">
        <f t="shared" si="2"/>
        <v>41636.2076388889</v>
      </c>
    </row>
    <row r="66" ht="44" spans="1:20">
      <c r="A66" s="1">
        <v>64</v>
      </c>
      <c r="B66" s="2" t="s">
        <v>190</v>
      </c>
      <c r="C66" s="2" t="s">
        <v>191</v>
      </c>
      <c r="D66" s="12">
        <v>1200</v>
      </c>
      <c r="E66" s="13">
        <v>2080</v>
      </c>
      <c r="F66" t="s">
        <v>28</v>
      </c>
      <c r="G66" t="s">
        <v>49</v>
      </c>
      <c r="H66" t="s">
        <v>50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182</v>
      </c>
      <c r="O66">
        <f t="shared" si="3"/>
        <v>173</v>
      </c>
      <c r="P66">
        <f t="shared" si="0"/>
        <v>86.67</v>
      </c>
      <c r="Q66" s="11" t="s">
        <v>52</v>
      </c>
      <c r="R66" t="s">
        <v>183</v>
      </c>
      <c r="S66" s="4">
        <f t="shared" si="1"/>
        <v>41433.0182986111</v>
      </c>
      <c r="T66" s="4">
        <f t="shared" si="2"/>
        <v>41463.0182986111</v>
      </c>
    </row>
    <row r="67" ht="44" spans="1:20">
      <c r="A67" s="1">
        <v>65</v>
      </c>
      <c r="B67" s="2" t="s">
        <v>192</v>
      </c>
      <c r="C67" s="2" t="s">
        <v>193</v>
      </c>
      <c r="D67" s="12">
        <v>7000</v>
      </c>
      <c r="E67" s="13">
        <v>7527</v>
      </c>
      <c r="F67" t="s">
        <v>28</v>
      </c>
      <c r="G67" t="s">
        <v>194</v>
      </c>
      <c r="H67" t="s">
        <v>195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182</v>
      </c>
      <c r="O67">
        <f t="shared" ref="O67:O130" si="4">ROUND(E67/D67*100,0)</f>
        <v>108</v>
      </c>
      <c r="P67">
        <f t="shared" ref="P67:P130" si="5">IFERROR(ROUND(E67/L67,2),0)</f>
        <v>132.05</v>
      </c>
      <c r="Q67" s="11" t="s">
        <v>52</v>
      </c>
      <c r="R67" t="s">
        <v>183</v>
      </c>
      <c r="S67" s="4">
        <f t="shared" ref="S67:S130" si="6">(((J67/60)/60)/24)+DATE(1970,1,1)</f>
        <v>41835.8212268519</v>
      </c>
      <c r="T67" s="4">
        <f t="shared" ref="T67:T130" si="7">(((I67/60)/60)/24)+DATE(1970,1,1)</f>
        <v>41862.2493055556</v>
      </c>
    </row>
    <row r="68" ht="29" spans="1:20">
      <c r="A68" s="1">
        <v>66</v>
      </c>
      <c r="B68" s="2" t="s">
        <v>196</v>
      </c>
      <c r="C68" s="2" t="s">
        <v>197</v>
      </c>
      <c r="D68" s="12">
        <v>2000</v>
      </c>
      <c r="E68" s="13">
        <v>2372</v>
      </c>
      <c r="F68" t="s">
        <v>28</v>
      </c>
      <c r="G68" t="s">
        <v>49</v>
      </c>
      <c r="H68" t="s">
        <v>50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182</v>
      </c>
      <c r="O68">
        <f t="shared" si="4"/>
        <v>119</v>
      </c>
      <c r="P68">
        <f t="shared" si="5"/>
        <v>91.23</v>
      </c>
      <c r="Q68" s="11" t="s">
        <v>52</v>
      </c>
      <c r="R68" t="s">
        <v>183</v>
      </c>
      <c r="S68" s="4">
        <f t="shared" si="6"/>
        <v>42539.8497685185</v>
      </c>
      <c r="T68" s="4">
        <f t="shared" si="7"/>
        <v>42569.8497685185</v>
      </c>
    </row>
    <row r="69" ht="44" spans="1:20">
      <c r="A69" s="1">
        <v>67</v>
      </c>
      <c r="B69" s="2" t="s">
        <v>198</v>
      </c>
      <c r="C69" s="2" t="s">
        <v>199</v>
      </c>
      <c r="D69" s="12">
        <v>2000</v>
      </c>
      <c r="E69" s="13">
        <v>2325</v>
      </c>
      <c r="F69" t="s">
        <v>28</v>
      </c>
      <c r="G69" t="s">
        <v>49</v>
      </c>
      <c r="H69" t="s">
        <v>50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182</v>
      </c>
      <c r="O69">
        <f t="shared" si="4"/>
        <v>116</v>
      </c>
      <c r="P69">
        <f t="shared" si="5"/>
        <v>116.25</v>
      </c>
      <c r="Q69" s="11" t="s">
        <v>52</v>
      </c>
      <c r="R69" t="s">
        <v>183</v>
      </c>
      <c r="S69" s="4">
        <f t="shared" si="6"/>
        <v>41075.5833796296</v>
      </c>
      <c r="T69" s="4">
        <f t="shared" si="7"/>
        <v>41105.5833796296</v>
      </c>
    </row>
    <row r="70" ht="58" spans="1:20">
      <c r="A70" s="1">
        <v>68</v>
      </c>
      <c r="B70" s="2" t="s">
        <v>200</v>
      </c>
      <c r="C70" s="2" t="s">
        <v>201</v>
      </c>
      <c r="D70" s="12">
        <v>600</v>
      </c>
      <c r="E70" s="13">
        <v>763</v>
      </c>
      <c r="F70" t="s">
        <v>28</v>
      </c>
      <c r="G70" t="s">
        <v>58</v>
      </c>
      <c r="H70" t="s">
        <v>59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182</v>
      </c>
      <c r="O70">
        <f t="shared" si="4"/>
        <v>127</v>
      </c>
      <c r="P70">
        <f t="shared" si="5"/>
        <v>21.19</v>
      </c>
      <c r="Q70" s="11" t="s">
        <v>52</v>
      </c>
      <c r="R70" t="s">
        <v>183</v>
      </c>
      <c r="S70" s="4">
        <f t="shared" si="6"/>
        <v>41663.5693402778</v>
      </c>
      <c r="T70" s="4">
        <f t="shared" si="7"/>
        <v>41693.5693402778</v>
      </c>
    </row>
    <row r="71" ht="44" spans="1:20">
      <c r="A71" s="1">
        <v>69</v>
      </c>
      <c r="B71" s="2" t="s">
        <v>202</v>
      </c>
      <c r="C71" s="2" t="s">
        <v>203</v>
      </c>
      <c r="D71" s="12">
        <v>10000</v>
      </c>
      <c r="E71" s="13">
        <v>11094.23</v>
      </c>
      <c r="F71" t="s">
        <v>28</v>
      </c>
      <c r="G71" t="s">
        <v>49</v>
      </c>
      <c r="H71" t="s">
        <v>50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182</v>
      </c>
      <c r="O71">
        <f t="shared" si="4"/>
        <v>111</v>
      </c>
      <c r="P71">
        <f t="shared" si="5"/>
        <v>62.33</v>
      </c>
      <c r="Q71" s="11" t="s">
        <v>52</v>
      </c>
      <c r="R71" t="s">
        <v>183</v>
      </c>
      <c r="S71" s="4">
        <f t="shared" si="6"/>
        <v>40786.1877893519</v>
      </c>
      <c r="T71" s="4">
        <f t="shared" si="7"/>
        <v>40818.2909722222</v>
      </c>
    </row>
    <row r="72" ht="44" spans="1:20">
      <c r="A72" s="1">
        <v>70</v>
      </c>
      <c r="B72" s="2" t="s">
        <v>204</v>
      </c>
      <c r="C72" s="2" t="s">
        <v>205</v>
      </c>
      <c r="D72" s="12">
        <v>500</v>
      </c>
      <c r="E72" s="13">
        <v>636</v>
      </c>
      <c r="F72" t="s">
        <v>28</v>
      </c>
      <c r="G72" t="s">
        <v>49</v>
      </c>
      <c r="H72" t="s">
        <v>50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182</v>
      </c>
      <c r="O72">
        <f t="shared" si="4"/>
        <v>127</v>
      </c>
      <c r="P72">
        <f t="shared" si="5"/>
        <v>37.41</v>
      </c>
      <c r="Q72" s="11" t="s">
        <v>52</v>
      </c>
      <c r="R72" t="s">
        <v>183</v>
      </c>
      <c r="S72" s="4">
        <f t="shared" si="6"/>
        <v>40730.8963541667</v>
      </c>
      <c r="T72" s="4">
        <f t="shared" si="7"/>
        <v>40790.8963541667</v>
      </c>
    </row>
    <row r="73" ht="44" spans="1:20">
      <c r="A73" s="1">
        <v>71</v>
      </c>
      <c r="B73" s="2" t="s">
        <v>206</v>
      </c>
      <c r="C73" s="2" t="s">
        <v>207</v>
      </c>
      <c r="D73" s="12">
        <v>1800</v>
      </c>
      <c r="E73" s="13">
        <v>2231</v>
      </c>
      <c r="F73" t="s">
        <v>28</v>
      </c>
      <c r="G73" t="s">
        <v>49</v>
      </c>
      <c r="H73" t="s">
        <v>50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182</v>
      </c>
      <c r="O73">
        <f t="shared" si="4"/>
        <v>124</v>
      </c>
      <c r="P73">
        <f t="shared" si="5"/>
        <v>69.72</v>
      </c>
      <c r="Q73" s="11" t="s">
        <v>52</v>
      </c>
      <c r="R73" t="s">
        <v>183</v>
      </c>
      <c r="S73" s="4">
        <f t="shared" si="6"/>
        <v>40997.2714930556</v>
      </c>
      <c r="T73" s="4">
        <f t="shared" si="7"/>
        <v>41057.2714930556</v>
      </c>
    </row>
    <row r="74" ht="44" spans="1:20">
      <c r="A74" s="1">
        <v>72</v>
      </c>
      <c r="B74" s="2" t="s">
        <v>208</v>
      </c>
      <c r="C74" s="2" t="s">
        <v>209</v>
      </c>
      <c r="D74" s="12">
        <v>2200</v>
      </c>
      <c r="E74" s="13">
        <v>2385</v>
      </c>
      <c r="F74" t="s">
        <v>28</v>
      </c>
      <c r="G74" t="s">
        <v>49</v>
      </c>
      <c r="H74" t="s">
        <v>50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182</v>
      </c>
      <c r="O74">
        <f t="shared" si="4"/>
        <v>108</v>
      </c>
      <c r="P74">
        <f t="shared" si="5"/>
        <v>58.17</v>
      </c>
      <c r="Q74" s="11" t="s">
        <v>52</v>
      </c>
      <c r="R74" t="s">
        <v>183</v>
      </c>
      <c r="S74" s="4">
        <f t="shared" si="6"/>
        <v>41208.0101967593</v>
      </c>
      <c r="T74" s="4">
        <f t="shared" si="7"/>
        <v>41228</v>
      </c>
    </row>
    <row r="75" ht="44" spans="1:20">
      <c r="A75" s="1">
        <v>73</v>
      </c>
      <c r="B75" s="2" t="s">
        <v>210</v>
      </c>
      <c r="C75" s="2" t="s">
        <v>211</v>
      </c>
      <c r="D75" s="12">
        <v>900</v>
      </c>
      <c r="E75" s="13">
        <v>900</v>
      </c>
      <c r="F75" t="s">
        <v>28</v>
      </c>
      <c r="G75" t="s">
        <v>49</v>
      </c>
      <c r="H75" t="s">
        <v>50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182</v>
      </c>
      <c r="O75">
        <f t="shared" si="4"/>
        <v>100</v>
      </c>
      <c r="P75">
        <f t="shared" si="5"/>
        <v>50</v>
      </c>
      <c r="Q75" s="11" t="s">
        <v>52</v>
      </c>
      <c r="R75" t="s">
        <v>183</v>
      </c>
      <c r="S75" s="4">
        <f t="shared" si="6"/>
        <v>40587.7567592593</v>
      </c>
      <c r="T75" s="4">
        <f t="shared" si="7"/>
        <v>40666.1659722222</v>
      </c>
    </row>
    <row r="76" ht="44" spans="1:20">
      <c r="A76" s="1">
        <v>74</v>
      </c>
      <c r="B76" s="2" t="s">
        <v>212</v>
      </c>
      <c r="C76" s="2" t="s">
        <v>213</v>
      </c>
      <c r="D76" s="12">
        <v>500</v>
      </c>
      <c r="E76" s="13">
        <v>564.66</v>
      </c>
      <c r="F76" t="s">
        <v>28</v>
      </c>
      <c r="G76" t="s">
        <v>214</v>
      </c>
      <c r="H76" t="s">
        <v>89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182</v>
      </c>
      <c r="O76">
        <f t="shared" si="4"/>
        <v>113</v>
      </c>
      <c r="P76">
        <f t="shared" si="5"/>
        <v>19.47</v>
      </c>
      <c r="Q76" s="11" t="s">
        <v>52</v>
      </c>
      <c r="R76" t="s">
        <v>183</v>
      </c>
      <c r="S76" s="4">
        <f t="shared" si="6"/>
        <v>42360.4872106481</v>
      </c>
      <c r="T76" s="4">
        <f t="shared" si="7"/>
        <v>42390.4872106481</v>
      </c>
    </row>
    <row r="77" ht="44" spans="1:20">
      <c r="A77" s="1">
        <v>75</v>
      </c>
      <c r="B77" s="2" t="s">
        <v>215</v>
      </c>
      <c r="C77" s="2" t="s">
        <v>216</v>
      </c>
      <c r="D77" s="12">
        <v>3500</v>
      </c>
      <c r="E77" s="13">
        <v>4040</v>
      </c>
      <c r="F77" t="s">
        <v>28</v>
      </c>
      <c r="G77" t="s">
        <v>49</v>
      </c>
      <c r="H77" t="s">
        <v>50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182</v>
      </c>
      <c r="O77">
        <f t="shared" si="4"/>
        <v>115</v>
      </c>
      <c r="P77">
        <f t="shared" si="5"/>
        <v>85.96</v>
      </c>
      <c r="Q77" s="11" t="s">
        <v>52</v>
      </c>
      <c r="R77" t="s">
        <v>183</v>
      </c>
      <c r="S77" s="4">
        <f t="shared" si="6"/>
        <v>41357.2091666667</v>
      </c>
      <c r="T77" s="4">
        <f t="shared" si="7"/>
        <v>41387.2091666667</v>
      </c>
    </row>
    <row r="78" ht="44" spans="1:20">
      <c r="A78" s="1">
        <v>76</v>
      </c>
      <c r="B78" s="2" t="s">
        <v>217</v>
      </c>
      <c r="C78" s="2" t="s">
        <v>218</v>
      </c>
      <c r="D78" s="12">
        <v>300</v>
      </c>
      <c r="E78" s="13">
        <v>460</v>
      </c>
      <c r="F78" t="s">
        <v>28</v>
      </c>
      <c r="G78" t="s">
        <v>49</v>
      </c>
      <c r="H78" t="s">
        <v>50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182</v>
      </c>
      <c r="O78">
        <f t="shared" si="4"/>
        <v>153</v>
      </c>
      <c r="P78">
        <f t="shared" si="5"/>
        <v>30.67</v>
      </c>
      <c r="Q78" s="11" t="s">
        <v>52</v>
      </c>
      <c r="R78" t="s">
        <v>183</v>
      </c>
      <c r="S78" s="4">
        <f t="shared" si="6"/>
        <v>40844.6916435185</v>
      </c>
      <c r="T78" s="4">
        <f t="shared" si="7"/>
        <v>40904.7333101852</v>
      </c>
    </row>
    <row r="79" ht="44" spans="1:20">
      <c r="A79" s="1">
        <v>77</v>
      </c>
      <c r="B79" s="2" t="s">
        <v>219</v>
      </c>
      <c r="C79" s="2" t="s">
        <v>220</v>
      </c>
      <c r="D79" s="12">
        <v>400</v>
      </c>
      <c r="E79" s="13">
        <v>1570</v>
      </c>
      <c r="F79" t="s">
        <v>28</v>
      </c>
      <c r="G79" t="s">
        <v>49</v>
      </c>
      <c r="H79" t="s">
        <v>50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182</v>
      </c>
      <c r="O79">
        <f t="shared" si="4"/>
        <v>393</v>
      </c>
      <c r="P79">
        <f t="shared" si="5"/>
        <v>60.38</v>
      </c>
      <c r="Q79" s="11" t="s">
        <v>52</v>
      </c>
      <c r="R79" t="s">
        <v>183</v>
      </c>
      <c r="S79" s="4">
        <f t="shared" si="6"/>
        <v>40997.1448726852</v>
      </c>
      <c r="T79" s="4">
        <f t="shared" si="7"/>
        <v>41050.1243055556</v>
      </c>
    </row>
    <row r="80" ht="87" spans="1:20">
      <c r="A80" s="1">
        <v>78</v>
      </c>
      <c r="B80" s="2" t="s">
        <v>221</v>
      </c>
      <c r="C80" s="2" t="s">
        <v>222</v>
      </c>
      <c r="D80" s="12">
        <v>50</v>
      </c>
      <c r="E80" s="13">
        <v>1351</v>
      </c>
      <c r="F80" t="s">
        <v>28</v>
      </c>
      <c r="G80" t="s">
        <v>214</v>
      </c>
      <c r="H80" t="s">
        <v>89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182</v>
      </c>
      <c r="O80">
        <f t="shared" si="4"/>
        <v>2702</v>
      </c>
      <c r="P80">
        <f t="shared" si="5"/>
        <v>38.6</v>
      </c>
      <c r="Q80" s="11" t="s">
        <v>52</v>
      </c>
      <c r="R80" t="s">
        <v>183</v>
      </c>
      <c r="S80" s="4">
        <f t="shared" si="6"/>
        <v>42604.7305671296</v>
      </c>
      <c r="T80" s="4">
        <f t="shared" si="7"/>
        <v>42614.7305671296</v>
      </c>
    </row>
    <row r="81" ht="44" spans="1:20">
      <c r="A81" s="1">
        <v>79</v>
      </c>
      <c r="B81" s="2" t="s">
        <v>223</v>
      </c>
      <c r="C81" s="2" t="s">
        <v>224</v>
      </c>
      <c r="D81" s="12">
        <v>1300</v>
      </c>
      <c r="E81" s="13">
        <v>1651</v>
      </c>
      <c r="F81" t="s">
        <v>28</v>
      </c>
      <c r="G81" t="s">
        <v>58</v>
      </c>
      <c r="H81" t="s">
        <v>59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182</v>
      </c>
      <c r="O81">
        <f t="shared" si="4"/>
        <v>127</v>
      </c>
      <c r="P81">
        <f t="shared" si="5"/>
        <v>40.27</v>
      </c>
      <c r="Q81" s="11" t="s">
        <v>52</v>
      </c>
      <c r="R81" t="s">
        <v>183</v>
      </c>
      <c r="S81" s="4">
        <f t="shared" si="6"/>
        <v>41724.7765393518</v>
      </c>
      <c r="T81" s="4">
        <f t="shared" si="7"/>
        <v>41754.7765393518</v>
      </c>
    </row>
    <row r="82" ht="44" spans="1:20">
      <c r="A82" s="1">
        <v>80</v>
      </c>
      <c r="B82" s="2" t="s">
        <v>225</v>
      </c>
      <c r="C82" s="2" t="s">
        <v>226</v>
      </c>
      <c r="D82" s="12">
        <v>12000</v>
      </c>
      <c r="E82" s="13">
        <v>12870</v>
      </c>
      <c r="F82" t="s">
        <v>28</v>
      </c>
      <c r="G82" t="s">
        <v>49</v>
      </c>
      <c r="H82" t="s">
        <v>50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182</v>
      </c>
      <c r="O82">
        <f t="shared" si="4"/>
        <v>107</v>
      </c>
      <c r="P82">
        <f t="shared" si="5"/>
        <v>273.83</v>
      </c>
      <c r="Q82" s="11" t="s">
        <v>52</v>
      </c>
      <c r="R82" t="s">
        <v>183</v>
      </c>
      <c r="S82" s="4">
        <f t="shared" si="6"/>
        <v>41583.0839814815</v>
      </c>
      <c r="T82" s="4">
        <f t="shared" si="7"/>
        <v>41618.0839814815</v>
      </c>
    </row>
    <row r="83" ht="44" spans="1:20">
      <c r="A83" s="1">
        <v>81</v>
      </c>
      <c r="B83" s="2" t="s">
        <v>227</v>
      </c>
      <c r="C83" s="2" t="s">
        <v>228</v>
      </c>
      <c r="D83" s="12">
        <v>750</v>
      </c>
      <c r="E83" s="13">
        <v>1485</v>
      </c>
      <c r="F83" t="s">
        <v>28</v>
      </c>
      <c r="G83" t="s">
        <v>49</v>
      </c>
      <c r="H83" t="s">
        <v>50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182</v>
      </c>
      <c r="O83">
        <f t="shared" si="4"/>
        <v>198</v>
      </c>
      <c r="P83">
        <f t="shared" si="5"/>
        <v>53.04</v>
      </c>
      <c r="Q83" s="11" t="s">
        <v>52</v>
      </c>
      <c r="R83" t="s">
        <v>183</v>
      </c>
      <c r="S83" s="4">
        <f t="shared" si="6"/>
        <v>41100.1588773148</v>
      </c>
      <c r="T83" s="4">
        <f t="shared" si="7"/>
        <v>41104.1263888889</v>
      </c>
    </row>
    <row r="84" ht="44" spans="1:20">
      <c r="A84" s="1">
        <v>82</v>
      </c>
      <c r="B84" s="2" t="s">
        <v>229</v>
      </c>
      <c r="C84" s="2" t="s">
        <v>230</v>
      </c>
      <c r="D84" s="12">
        <v>4000</v>
      </c>
      <c r="E84" s="13">
        <v>4000.5</v>
      </c>
      <c r="F84" t="s">
        <v>28</v>
      </c>
      <c r="G84" t="s">
        <v>49</v>
      </c>
      <c r="H84" t="s">
        <v>50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182</v>
      </c>
      <c r="O84">
        <f t="shared" si="4"/>
        <v>100</v>
      </c>
      <c r="P84">
        <f t="shared" si="5"/>
        <v>40.01</v>
      </c>
      <c r="Q84" s="11" t="s">
        <v>52</v>
      </c>
      <c r="R84" t="s">
        <v>183</v>
      </c>
      <c r="S84" s="4">
        <f t="shared" si="6"/>
        <v>40795.820150463</v>
      </c>
      <c r="T84" s="4">
        <f t="shared" si="7"/>
        <v>40825.820150463</v>
      </c>
    </row>
    <row r="85" ht="44" spans="1:20">
      <c r="A85" s="1">
        <v>83</v>
      </c>
      <c r="B85" s="2" t="s">
        <v>231</v>
      </c>
      <c r="C85" s="2" t="s">
        <v>232</v>
      </c>
      <c r="D85" s="12">
        <v>200</v>
      </c>
      <c r="E85" s="13">
        <v>205</v>
      </c>
      <c r="F85" t="s">
        <v>28</v>
      </c>
      <c r="G85" t="s">
        <v>58</v>
      </c>
      <c r="H85" t="s">
        <v>59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182</v>
      </c>
      <c r="O85">
        <f t="shared" si="4"/>
        <v>103</v>
      </c>
      <c r="P85">
        <f t="shared" si="5"/>
        <v>15.77</v>
      </c>
      <c r="Q85" s="11" t="s">
        <v>52</v>
      </c>
      <c r="R85" t="s">
        <v>183</v>
      </c>
      <c r="S85" s="4">
        <f t="shared" si="6"/>
        <v>42042.6156134259</v>
      </c>
      <c r="T85" s="4">
        <f t="shared" si="7"/>
        <v>42057.4791666667</v>
      </c>
    </row>
    <row r="86" ht="44" spans="1:20">
      <c r="A86" s="1">
        <v>84</v>
      </c>
      <c r="B86" s="2" t="s">
        <v>233</v>
      </c>
      <c r="C86" s="2" t="s">
        <v>234</v>
      </c>
      <c r="D86" s="12">
        <v>500</v>
      </c>
      <c r="E86" s="13">
        <v>500</v>
      </c>
      <c r="F86" t="s">
        <v>28</v>
      </c>
      <c r="G86" t="s">
        <v>49</v>
      </c>
      <c r="H86" t="s">
        <v>50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182</v>
      </c>
      <c r="O86">
        <f t="shared" si="4"/>
        <v>100</v>
      </c>
      <c r="P86">
        <f t="shared" si="5"/>
        <v>71.43</v>
      </c>
      <c r="Q86" s="11" t="s">
        <v>52</v>
      </c>
      <c r="R86" t="s">
        <v>183</v>
      </c>
      <c r="S86" s="4">
        <f t="shared" si="6"/>
        <v>40648.7579398148</v>
      </c>
      <c r="T86" s="4">
        <f t="shared" si="7"/>
        <v>40678.7579398148</v>
      </c>
    </row>
    <row r="87" ht="44" spans="1:20">
      <c r="A87" s="1">
        <v>85</v>
      </c>
      <c r="B87" s="2" t="s">
        <v>235</v>
      </c>
      <c r="C87" s="2" t="s">
        <v>236</v>
      </c>
      <c r="D87" s="12">
        <v>1200</v>
      </c>
      <c r="E87" s="13">
        <v>1506</v>
      </c>
      <c r="F87" t="s">
        <v>28</v>
      </c>
      <c r="G87" t="s">
        <v>49</v>
      </c>
      <c r="H87" t="s">
        <v>50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182</v>
      </c>
      <c r="O87">
        <f t="shared" si="4"/>
        <v>126</v>
      </c>
      <c r="P87">
        <f t="shared" si="5"/>
        <v>71.71</v>
      </c>
      <c r="Q87" s="11" t="s">
        <v>52</v>
      </c>
      <c r="R87" t="s">
        <v>183</v>
      </c>
      <c r="S87" s="4">
        <f t="shared" si="6"/>
        <v>40779.1254282407</v>
      </c>
      <c r="T87" s="4">
        <f t="shared" si="7"/>
        <v>40809.1254282407</v>
      </c>
    </row>
    <row r="88" ht="44" spans="1:20">
      <c r="A88" s="1">
        <v>86</v>
      </c>
      <c r="B88" s="2" t="s">
        <v>237</v>
      </c>
      <c r="C88" s="2" t="s">
        <v>238</v>
      </c>
      <c r="D88" s="12">
        <v>6000</v>
      </c>
      <c r="E88" s="13">
        <v>6388</v>
      </c>
      <c r="F88" t="s">
        <v>28</v>
      </c>
      <c r="G88" t="s">
        <v>214</v>
      </c>
      <c r="H88" t="s">
        <v>89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182</v>
      </c>
      <c r="O88">
        <f t="shared" si="4"/>
        <v>106</v>
      </c>
      <c r="P88">
        <f t="shared" si="5"/>
        <v>375.76</v>
      </c>
      <c r="Q88" s="11" t="s">
        <v>52</v>
      </c>
      <c r="R88" t="s">
        <v>183</v>
      </c>
      <c r="S88" s="4">
        <f t="shared" si="6"/>
        <v>42291.5560763889</v>
      </c>
      <c r="T88" s="4">
        <f t="shared" si="7"/>
        <v>42365.5977430556</v>
      </c>
    </row>
    <row r="89" ht="44" spans="1:20">
      <c r="A89" s="1">
        <v>87</v>
      </c>
      <c r="B89" s="2" t="s">
        <v>239</v>
      </c>
      <c r="C89" s="2" t="s">
        <v>240</v>
      </c>
      <c r="D89" s="12">
        <v>2500</v>
      </c>
      <c r="E89" s="13">
        <v>2615</v>
      </c>
      <c r="F89" t="s">
        <v>28</v>
      </c>
      <c r="G89" t="s">
        <v>49</v>
      </c>
      <c r="H89" t="s">
        <v>50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182</v>
      </c>
      <c r="O89">
        <f t="shared" si="4"/>
        <v>105</v>
      </c>
      <c r="P89">
        <f t="shared" si="5"/>
        <v>104.6</v>
      </c>
      <c r="Q89" s="11" t="s">
        <v>52</v>
      </c>
      <c r="R89" t="s">
        <v>183</v>
      </c>
      <c r="S89" s="4">
        <f t="shared" si="6"/>
        <v>40322.5393865741</v>
      </c>
      <c r="T89" s="4">
        <f t="shared" si="7"/>
        <v>40332.0701388889</v>
      </c>
    </row>
    <row r="90" ht="44" spans="1:20">
      <c r="A90" s="1">
        <v>88</v>
      </c>
      <c r="B90" s="2" t="s">
        <v>241</v>
      </c>
      <c r="C90" s="2" t="s">
        <v>242</v>
      </c>
      <c r="D90" s="12">
        <v>3500</v>
      </c>
      <c r="E90" s="13">
        <v>3600</v>
      </c>
      <c r="F90" t="s">
        <v>28</v>
      </c>
      <c r="G90" t="s">
        <v>49</v>
      </c>
      <c r="H90" t="s">
        <v>50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182</v>
      </c>
      <c r="O90">
        <f t="shared" si="4"/>
        <v>103</v>
      </c>
      <c r="P90">
        <f t="shared" si="5"/>
        <v>60</v>
      </c>
      <c r="Q90" s="11" t="s">
        <v>52</v>
      </c>
      <c r="R90" t="s">
        <v>183</v>
      </c>
      <c r="S90" s="4">
        <f t="shared" si="6"/>
        <v>41786.6589236111</v>
      </c>
      <c r="T90" s="4">
        <f t="shared" si="7"/>
        <v>41812.6589236111</v>
      </c>
    </row>
    <row r="91" ht="44" spans="1:20">
      <c r="A91" s="1">
        <v>89</v>
      </c>
      <c r="B91" s="2" t="s">
        <v>243</v>
      </c>
      <c r="C91" s="2" t="s">
        <v>244</v>
      </c>
      <c r="D91" s="12">
        <v>6000</v>
      </c>
      <c r="E91" s="13">
        <v>6904</v>
      </c>
      <c r="F91" t="s">
        <v>28</v>
      </c>
      <c r="G91" t="s">
        <v>49</v>
      </c>
      <c r="H91" t="s">
        <v>50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182</v>
      </c>
      <c r="O91">
        <f t="shared" si="4"/>
        <v>115</v>
      </c>
      <c r="P91">
        <f t="shared" si="5"/>
        <v>123.29</v>
      </c>
      <c r="Q91" s="11" t="s">
        <v>52</v>
      </c>
      <c r="R91" t="s">
        <v>183</v>
      </c>
      <c r="S91" s="4">
        <f t="shared" si="6"/>
        <v>41402.7522222222</v>
      </c>
      <c r="T91" s="4">
        <f t="shared" si="7"/>
        <v>41427.7522222222</v>
      </c>
    </row>
    <row r="92" ht="29" spans="1:20">
      <c r="A92" s="1">
        <v>90</v>
      </c>
      <c r="B92" s="2" t="s">
        <v>245</v>
      </c>
      <c r="C92" s="2" t="s">
        <v>246</v>
      </c>
      <c r="D92" s="12">
        <v>500</v>
      </c>
      <c r="E92" s="13">
        <v>502</v>
      </c>
      <c r="F92" t="s">
        <v>28</v>
      </c>
      <c r="G92" t="s">
        <v>49</v>
      </c>
      <c r="H92" t="s">
        <v>50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182</v>
      </c>
      <c r="O92">
        <f t="shared" si="4"/>
        <v>100</v>
      </c>
      <c r="P92">
        <f t="shared" si="5"/>
        <v>31.38</v>
      </c>
      <c r="Q92" s="11" t="s">
        <v>52</v>
      </c>
      <c r="R92" t="s">
        <v>183</v>
      </c>
      <c r="S92" s="4">
        <f t="shared" si="6"/>
        <v>40706.2974421296</v>
      </c>
      <c r="T92" s="4">
        <f t="shared" si="7"/>
        <v>40736.2974421296</v>
      </c>
    </row>
    <row r="93" ht="44" spans="1:20">
      <c r="A93" s="1">
        <v>91</v>
      </c>
      <c r="B93" s="2" t="s">
        <v>247</v>
      </c>
      <c r="C93" s="2" t="s">
        <v>248</v>
      </c>
      <c r="D93" s="12">
        <v>3000</v>
      </c>
      <c r="E93" s="13">
        <v>3600</v>
      </c>
      <c r="F93" t="s">
        <v>28</v>
      </c>
      <c r="G93" t="s">
        <v>49</v>
      </c>
      <c r="H93" t="s">
        <v>50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182</v>
      </c>
      <c r="O93">
        <f t="shared" si="4"/>
        <v>120</v>
      </c>
      <c r="P93">
        <f t="shared" si="5"/>
        <v>78.26</v>
      </c>
      <c r="Q93" s="11" t="s">
        <v>52</v>
      </c>
      <c r="R93" t="s">
        <v>183</v>
      </c>
      <c r="S93" s="4">
        <f t="shared" si="6"/>
        <v>40619.4023611111</v>
      </c>
      <c r="T93" s="4">
        <f t="shared" si="7"/>
        <v>40680.4023611111</v>
      </c>
    </row>
    <row r="94" ht="44" spans="1:20">
      <c r="A94" s="1">
        <v>92</v>
      </c>
      <c r="B94" s="2" t="s">
        <v>249</v>
      </c>
      <c r="C94" s="2" t="s">
        <v>250</v>
      </c>
      <c r="D94" s="12">
        <v>5000</v>
      </c>
      <c r="E94" s="13">
        <v>5260</v>
      </c>
      <c r="F94" t="s">
        <v>28</v>
      </c>
      <c r="G94" t="s">
        <v>194</v>
      </c>
      <c r="H94" t="s">
        <v>195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182</v>
      </c>
      <c r="O94">
        <f t="shared" si="4"/>
        <v>105</v>
      </c>
      <c r="P94">
        <f t="shared" si="5"/>
        <v>122.33</v>
      </c>
      <c r="Q94" s="11" t="s">
        <v>52</v>
      </c>
      <c r="R94" t="s">
        <v>183</v>
      </c>
      <c r="S94" s="4">
        <f t="shared" si="6"/>
        <v>42721.1988773148</v>
      </c>
      <c r="T94" s="4">
        <f t="shared" si="7"/>
        <v>42767.3333333333</v>
      </c>
    </row>
    <row r="95" ht="58" spans="1:20">
      <c r="A95" s="1">
        <v>93</v>
      </c>
      <c r="B95" s="2" t="s">
        <v>251</v>
      </c>
      <c r="C95" s="2" t="s">
        <v>252</v>
      </c>
      <c r="D95" s="12">
        <v>1000</v>
      </c>
      <c r="E95" s="13">
        <v>1106</v>
      </c>
      <c r="F95" t="s">
        <v>28</v>
      </c>
      <c r="G95" t="s">
        <v>49</v>
      </c>
      <c r="H95" t="s">
        <v>50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182</v>
      </c>
      <c r="O95">
        <f t="shared" si="4"/>
        <v>111</v>
      </c>
      <c r="P95">
        <f t="shared" si="5"/>
        <v>73.73</v>
      </c>
      <c r="Q95" s="11" t="s">
        <v>52</v>
      </c>
      <c r="R95" t="s">
        <v>183</v>
      </c>
      <c r="S95" s="4">
        <f t="shared" si="6"/>
        <v>41065.8580671296</v>
      </c>
      <c r="T95" s="4">
        <f t="shared" si="7"/>
        <v>41093.875</v>
      </c>
    </row>
    <row r="96" ht="44" spans="1:20">
      <c r="A96" s="1">
        <v>94</v>
      </c>
      <c r="B96" s="2" t="s">
        <v>253</v>
      </c>
      <c r="C96" s="2" t="s">
        <v>254</v>
      </c>
      <c r="D96" s="12">
        <v>250</v>
      </c>
      <c r="E96" s="13">
        <v>260</v>
      </c>
      <c r="F96" t="s">
        <v>28</v>
      </c>
      <c r="G96" t="s">
        <v>58</v>
      </c>
      <c r="H96" t="s">
        <v>59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182</v>
      </c>
      <c r="O96">
        <f t="shared" si="4"/>
        <v>104</v>
      </c>
      <c r="P96">
        <f t="shared" si="5"/>
        <v>21.67</v>
      </c>
      <c r="Q96" s="11" t="s">
        <v>52</v>
      </c>
      <c r="R96" t="s">
        <v>183</v>
      </c>
      <c r="S96" s="4">
        <f t="shared" si="6"/>
        <v>41716.7178472222</v>
      </c>
      <c r="T96" s="4">
        <f t="shared" si="7"/>
        <v>41736.7178472222</v>
      </c>
    </row>
    <row r="97" ht="44" spans="1:20">
      <c r="A97" s="1">
        <v>95</v>
      </c>
      <c r="B97" s="2" t="s">
        <v>255</v>
      </c>
      <c r="C97" s="2" t="s">
        <v>256</v>
      </c>
      <c r="D97" s="12">
        <v>350</v>
      </c>
      <c r="E97" s="13">
        <v>460</v>
      </c>
      <c r="F97" t="s">
        <v>28</v>
      </c>
      <c r="G97" t="s">
        <v>49</v>
      </c>
      <c r="H97" t="s">
        <v>50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182</v>
      </c>
      <c r="O97">
        <f t="shared" si="4"/>
        <v>131</v>
      </c>
      <c r="P97">
        <f t="shared" si="5"/>
        <v>21.9</v>
      </c>
      <c r="Q97" s="11" t="s">
        <v>52</v>
      </c>
      <c r="R97" t="s">
        <v>183</v>
      </c>
      <c r="S97" s="4">
        <f t="shared" si="6"/>
        <v>40935.0051041667</v>
      </c>
      <c r="T97" s="4">
        <f t="shared" si="7"/>
        <v>40965.0051041667</v>
      </c>
    </row>
    <row r="98" ht="58" spans="1:20">
      <c r="A98" s="1">
        <v>96</v>
      </c>
      <c r="B98" s="2" t="s">
        <v>257</v>
      </c>
      <c r="C98" s="2" t="s">
        <v>258</v>
      </c>
      <c r="D98" s="12">
        <v>1500</v>
      </c>
      <c r="E98" s="13">
        <v>1720</v>
      </c>
      <c r="F98" t="s">
        <v>28</v>
      </c>
      <c r="G98" t="s">
        <v>49</v>
      </c>
      <c r="H98" t="s">
        <v>50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182</v>
      </c>
      <c r="O98">
        <f t="shared" si="4"/>
        <v>115</v>
      </c>
      <c r="P98">
        <f t="shared" si="5"/>
        <v>50.59</v>
      </c>
      <c r="Q98" s="11" t="s">
        <v>52</v>
      </c>
      <c r="R98" t="s">
        <v>183</v>
      </c>
      <c r="S98" s="4">
        <f t="shared" si="6"/>
        <v>40324.6625115741</v>
      </c>
      <c r="T98" s="4">
        <f t="shared" si="7"/>
        <v>40391.125</v>
      </c>
    </row>
    <row r="99" ht="44" spans="1:20">
      <c r="A99" s="1">
        <v>97</v>
      </c>
      <c r="B99" s="2" t="s">
        <v>259</v>
      </c>
      <c r="C99" s="2" t="s">
        <v>260</v>
      </c>
      <c r="D99" s="12">
        <v>400</v>
      </c>
      <c r="E99" s="13">
        <v>425</v>
      </c>
      <c r="F99" t="s">
        <v>28</v>
      </c>
      <c r="G99" t="s">
        <v>49</v>
      </c>
      <c r="H99" t="s">
        <v>50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182</v>
      </c>
      <c r="O99">
        <f t="shared" si="4"/>
        <v>106</v>
      </c>
      <c r="P99">
        <f t="shared" si="5"/>
        <v>53.13</v>
      </c>
      <c r="Q99" s="11" t="s">
        <v>52</v>
      </c>
      <c r="R99" t="s">
        <v>183</v>
      </c>
      <c r="S99" s="4">
        <f t="shared" si="6"/>
        <v>40706.1352083333</v>
      </c>
      <c r="T99" s="4">
        <f t="shared" si="7"/>
        <v>40736.1352083333</v>
      </c>
    </row>
    <row r="100" ht="44" spans="1:20">
      <c r="A100" s="1">
        <v>98</v>
      </c>
      <c r="B100" s="2" t="s">
        <v>261</v>
      </c>
      <c r="C100" s="2" t="s">
        <v>262</v>
      </c>
      <c r="D100" s="12">
        <v>3200</v>
      </c>
      <c r="E100" s="13">
        <v>3400</v>
      </c>
      <c r="F100" t="s">
        <v>28</v>
      </c>
      <c r="G100" t="s">
        <v>49</v>
      </c>
      <c r="H100" t="s">
        <v>50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182</v>
      </c>
      <c r="O100">
        <f t="shared" si="4"/>
        <v>106</v>
      </c>
      <c r="P100">
        <f t="shared" si="5"/>
        <v>56.67</v>
      </c>
      <c r="Q100" s="11" t="s">
        <v>52</v>
      </c>
      <c r="R100" t="s">
        <v>183</v>
      </c>
      <c r="S100" s="4">
        <f t="shared" si="6"/>
        <v>41214.794837963</v>
      </c>
      <c r="T100" s="4">
        <f t="shared" si="7"/>
        <v>41250.9791666667</v>
      </c>
    </row>
    <row r="101" ht="29" spans="1:20">
      <c r="A101" s="1">
        <v>99</v>
      </c>
      <c r="B101" s="2" t="s">
        <v>263</v>
      </c>
      <c r="C101" s="2" t="s">
        <v>264</v>
      </c>
      <c r="D101" s="12">
        <v>1500</v>
      </c>
      <c r="E101" s="13">
        <v>1590.29</v>
      </c>
      <c r="F101" t="s">
        <v>28</v>
      </c>
      <c r="G101" t="s">
        <v>49</v>
      </c>
      <c r="H101" t="s">
        <v>50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182</v>
      </c>
      <c r="O101">
        <f t="shared" si="4"/>
        <v>106</v>
      </c>
      <c r="P101">
        <f t="shared" si="5"/>
        <v>40.78</v>
      </c>
      <c r="Q101" s="11" t="s">
        <v>52</v>
      </c>
      <c r="R101" t="s">
        <v>183</v>
      </c>
      <c r="S101" s="4">
        <f t="shared" si="6"/>
        <v>41631.9027662037</v>
      </c>
      <c r="T101" s="4">
        <f t="shared" si="7"/>
        <v>41661.9027662037</v>
      </c>
    </row>
    <row r="102" ht="44" spans="1:20">
      <c r="A102" s="1">
        <v>100</v>
      </c>
      <c r="B102" s="2" t="s">
        <v>265</v>
      </c>
      <c r="C102" s="2" t="s">
        <v>266</v>
      </c>
      <c r="D102" s="12">
        <v>5000</v>
      </c>
      <c r="E102" s="13">
        <v>5000</v>
      </c>
      <c r="F102" t="s">
        <v>28</v>
      </c>
      <c r="G102" t="s">
        <v>49</v>
      </c>
      <c r="H102" t="s">
        <v>50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182</v>
      </c>
      <c r="O102">
        <f t="shared" si="4"/>
        <v>100</v>
      </c>
      <c r="P102">
        <f t="shared" si="5"/>
        <v>192.31</v>
      </c>
      <c r="Q102" s="11" t="s">
        <v>52</v>
      </c>
      <c r="R102" t="s">
        <v>183</v>
      </c>
      <c r="S102" s="4">
        <f t="shared" si="6"/>
        <v>41197.7533101852</v>
      </c>
      <c r="T102" s="4">
        <f t="shared" si="7"/>
        <v>41217.7949768519</v>
      </c>
    </row>
    <row r="103" ht="44" spans="1:20">
      <c r="A103" s="1">
        <v>101</v>
      </c>
      <c r="B103" s="2" t="s">
        <v>267</v>
      </c>
      <c r="C103" s="2" t="s">
        <v>268</v>
      </c>
      <c r="D103" s="12">
        <v>3500</v>
      </c>
      <c r="E103" s="13">
        <v>3500</v>
      </c>
      <c r="F103" t="s">
        <v>28</v>
      </c>
      <c r="G103" t="s">
        <v>49</v>
      </c>
      <c r="H103" t="s">
        <v>50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182</v>
      </c>
      <c r="O103">
        <f t="shared" si="4"/>
        <v>100</v>
      </c>
      <c r="P103">
        <f t="shared" si="5"/>
        <v>100</v>
      </c>
      <c r="Q103" s="11" t="s">
        <v>52</v>
      </c>
      <c r="R103" t="s">
        <v>183</v>
      </c>
      <c r="S103" s="4">
        <f t="shared" si="6"/>
        <v>41274.7767361111</v>
      </c>
      <c r="T103" s="4">
        <f t="shared" si="7"/>
        <v>41298.7767361111</v>
      </c>
    </row>
    <row r="104" ht="44" spans="1:20">
      <c r="A104" s="1">
        <v>102</v>
      </c>
      <c r="B104" s="2" t="s">
        <v>269</v>
      </c>
      <c r="C104" s="2" t="s">
        <v>270</v>
      </c>
      <c r="D104" s="12">
        <v>6000</v>
      </c>
      <c r="E104" s="13">
        <v>7665</v>
      </c>
      <c r="F104" t="s">
        <v>28</v>
      </c>
      <c r="G104" t="s">
        <v>49</v>
      </c>
      <c r="H104" t="s">
        <v>50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182</v>
      </c>
      <c r="O104">
        <f t="shared" si="4"/>
        <v>128</v>
      </c>
      <c r="P104">
        <f t="shared" si="5"/>
        <v>117.92</v>
      </c>
      <c r="Q104" s="11" t="s">
        <v>52</v>
      </c>
      <c r="R104" t="s">
        <v>183</v>
      </c>
      <c r="S104" s="4">
        <f t="shared" si="6"/>
        <v>40505.1311689815</v>
      </c>
      <c r="T104" s="4">
        <f t="shared" si="7"/>
        <v>40535.1311689815</v>
      </c>
    </row>
    <row r="105" ht="44" spans="1:20">
      <c r="A105" s="1">
        <v>103</v>
      </c>
      <c r="B105" s="2" t="s">
        <v>271</v>
      </c>
      <c r="C105" s="2" t="s">
        <v>272</v>
      </c>
      <c r="D105" s="12">
        <v>1300</v>
      </c>
      <c r="E105" s="13">
        <v>1367</v>
      </c>
      <c r="F105" t="s">
        <v>28</v>
      </c>
      <c r="G105" t="s">
        <v>58</v>
      </c>
      <c r="H105" t="s">
        <v>59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182</v>
      </c>
      <c r="O105">
        <f t="shared" si="4"/>
        <v>105</v>
      </c>
      <c r="P105">
        <f t="shared" si="5"/>
        <v>27.9</v>
      </c>
      <c r="Q105" s="11" t="s">
        <v>52</v>
      </c>
      <c r="R105" t="s">
        <v>183</v>
      </c>
      <c r="S105" s="4">
        <f t="shared" si="6"/>
        <v>41682.8059027778</v>
      </c>
      <c r="T105" s="4">
        <f t="shared" si="7"/>
        <v>41705.8059027778</v>
      </c>
    </row>
    <row r="106" ht="29" spans="1:20">
      <c r="A106" s="1">
        <v>104</v>
      </c>
      <c r="B106" s="2" t="s">
        <v>273</v>
      </c>
      <c r="C106" s="2" t="s">
        <v>274</v>
      </c>
      <c r="D106" s="12">
        <v>500</v>
      </c>
      <c r="E106" s="13">
        <v>600</v>
      </c>
      <c r="F106" t="s">
        <v>28</v>
      </c>
      <c r="G106" t="s">
        <v>49</v>
      </c>
      <c r="H106" t="s">
        <v>50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182</v>
      </c>
      <c r="O106">
        <f t="shared" si="4"/>
        <v>120</v>
      </c>
      <c r="P106">
        <f t="shared" si="5"/>
        <v>60</v>
      </c>
      <c r="Q106" s="11" t="s">
        <v>52</v>
      </c>
      <c r="R106" t="s">
        <v>183</v>
      </c>
      <c r="S106" s="4">
        <f t="shared" si="6"/>
        <v>40612.6952083333</v>
      </c>
      <c r="T106" s="4">
        <f t="shared" si="7"/>
        <v>40636.0416666667</v>
      </c>
    </row>
    <row r="107" ht="44" spans="1:20">
      <c r="A107" s="1">
        <v>105</v>
      </c>
      <c r="B107" s="2" t="s">
        <v>275</v>
      </c>
      <c r="C107" s="2" t="s">
        <v>276</v>
      </c>
      <c r="D107" s="12">
        <v>2200</v>
      </c>
      <c r="E107" s="13">
        <v>2363</v>
      </c>
      <c r="F107" t="s">
        <v>28</v>
      </c>
      <c r="G107" t="s">
        <v>49</v>
      </c>
      <c r="H107" t="s">
        <v>50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182</v>
      </c>
      <c r="O107">
        <f t="shared" si="4"/>
        <v>107</v>
      </c>
      <c r="P107">
        <f t="shared" si="5"/>
        <v>39.38</v>
      </c>
      <c r="Q107" s="11" t="s">
        <v>52</v>
      </c>
      <c r="R107" t="s">
        <v>183</v>
      </c>
      <c r="S107" s="4">
        <f t="shared" si="6"/>
        <v>42485.7247685185</v>
      </c>
      <c r="T107" s="4">
        <f t="shared" si="7"/>
        <v>42504</v>
      </c>
    </row>
    <row r="108" ht="15" spans="1:20">
      <c r="A108" s="1">
        <v>106</v>
      </c>
      <c r="B108" s="2" t="s">
        <v>277</v>
      </c>
      <c r="C108" s="2" t="s">
        <v>278</v>
      </c>
      <c r="D108" s="12">
        <v>5000</v>
      </c>
      <c r="E108" s="13">
        <v>5025</v>
      </c>
      <c r="F108" t="s">
        <v>28</v>
      </c>
      <c r="G108" t="s">
        <v>49</v>
      </c>
      <c r="H108" t="s">
        <v>50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182</v>
      </c>
      <c r="O108">
        <f t="shared" si="4"/>
        <v>101</v>
      </c>
      <c r="P108">
        <f t="shared" si="5"/>
        <v>186.11</v>
      </c>
      <c r="Q108" s="11" t="s">
        <v>52</v>
      </c>
      <c r="R108" t="s">
        <v>183</v>
      </c>
      <c r="S108" s="4">
        <f t="shared" si="6"/>
        <v>40987.7766319444</v>
      </c>
      <c r="T108" s="4">
        <f t="shared" si="7"/>
        <v>41001.7766319444</v>
      </c>
    </row>
    <row r="109" ht="44" spans="1:20">
      <c r="A109" s="1">
        <v>107</v>
      </c>
      <c r="B109" s="2" t="s">
        <v>279</v>
      </c>
      <c r="C109" s="2" t="s">
        <v>280</v>
      </c>
      <c r="D109" s="12">
        <v>7500</v>
      </c>
      <c r="E109" s="13">
        <v>7685</v>
      </c>
      <c r="F109" t="s">
        <v>28</v>
      </c>
      <c r="G109" t="s">
        <v>49</v>
      </c>
      <c r="H109" t="s">
        <v>50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182</v>
      </c>
      <c r="O109">
        <f t="shared" si="4"/>
        <v>102</v>
      </c>
      <c r="P109">
        <f t="shared" si="5"/>
        <v>111.38</v>
      </c>
      <c r="Q109" s="11" t="s">
        <v>52</v>
      </c>
      <c r="R109" t="s">
        <v>183</v>
      </c>
      <c r="S109" s="4">
        <f t="shared" si="6"/>
        <v>40635.9824884259</v>
      </c>
      <c r="T109" s="4">
        <f t="shared" si="7"/>
        <v>40657.9824884259</v>
      </c>
    </row>
    <row r="110" ht="44" spans="1:20">
      <c r="A110" s="1">
        <v>108</v>
      </c>
      <c r="B110" s="2" t="s">
        <v>281</v>
      </c>
      <c r="C110" s="2" t="s">
        <v>282</v>
      </c>
      <c r="D110" s="12">
        <v>1500</v>
      </c>
      <c r="E110" s="13">
        <v>3700</v>
      </c>
      <c r="F110" t="s">
        <v>28</v>
      </c>
      <c r="G110" t="s">
        <v>49</v>
      </c>
      <c r="H110" t="s">
        <v>50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182</v>
      </c>
      <c r="O110">
        <f t="shared" si="4"/>
        <v>247</v>
      </c>
      <c r="P110">
        <f t="shared" si="5"/>
        <v>78.72</v>
      </c>
      <c r="Q110" s="11" t="s">
        <v>52</v>
      </c>
      <c r="R110" t="s">
        <v>183</v>
      </c>
      <c r="S110" s="4">
        <f t="shared" si="6"/>
        <v>41365.6130787037</v>
      </c>
      <c r="T110" s="4">
        <f t="shared" si="7"/>
        <v>41425.6130787037</v>
      </c>
    </row>
    <row r="111" ht="44" spans="1:20">
      <c r="A111" s="1">
        <v>109</v>
      </c>
      <c r="B111" s="2" t="s">
        <v>283</v>
      </c>
      <c r="C111" s="2" t="s">
        <v>284</v>
      </c>
      <c r="D111" s="12">
        <v>1000</v>
      </c>
      <c r="E111" s="13">
        <v>2195</v>
      </c>
      <c r="F111" t="s">
        <v>28</v>
      </c>
      <c r="G111" t="s">
        <v>49</v>
      </c>
      <c r="H111" t="s">
        <v>50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182</v>
      </c>
      <c r="O111">
        <f t="shared" si="4"/>
        <v>220</v>
      </c>
      <c r="P111">
        <f t="shared" si="5"/>
        <v>46.7</v>
      </c>
      <c r="Q111" s="11" t="s">
        <v>52</v>
      </c>
      <c r="R111" t="s">
        <v>183</v>
      </c>
      <c r="S111" s="4">
        <f t="shared" si="6"/>
        <v>40570.0258101852</v>
      </c>
      <c r="T111" s="4">
        <f t="shared" si="7"/>
        <v>40600.0258101852</v>
      </c>
    </row>
    <row r="112" ht="44" spans="1:20">
      <c r="A112" s="1">
        <v>110</v>
      </c>
      <c r="B112" s="2" t="s">
        <v>285</v>
      </c>
      <c r="C112" s="2" t="s">
        <v>286</v>
      </c>
      <c r="D112" s="12">
        <v>1300</v>
      </c>
      <c r="E112" s="13">
        <v>1700</v>
      </c>
      <c r="F112" t="s">
        <v>28</v>
      </c>
      <c r="G112" t="s">
        <v>49</v>
      </c>
      <c r="H112" t="s">
        <v>50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182</v>
      </c>
      <c r="O112">
        <f t="shared" si="4"/>
        <v>131</v>
      </c>
      <c r="P112">
        <f t="shared" si="5"/>
        <v>65.38</v>
      </c>
      <c r="Q112" s="11" t="s">
        <v>52</v>
      </c>
      <c r="R112" t="s">
        <v>183</v>
      </c>
      <c r="S112" s="4">
        <f t="shared" si="6"/>
        <v>41557.9496875</v>
      </c>
      <c r="T112" s="4">
        <f t="shared" si="7"/>
        <v>41592.2493055556</v>
      </c>
    </row>
    <row r="113" ht="44" spans="1:20">
      <c r="A113" s="1">
        <v>111</v>
      </c>
      <c r="B113" s="2" t="s">
        <v>287</v>
      </c>
      <c r="C113" s="2" t="s">
        <v>288</v>
      </c>
      <c r="D113" s="12">
        <v>3500</v>
      </c>
      <c r="E113" s="13">
        <v>5410</v>
      </c>
      <c r="F113" t="s">
        <v>28</v>
      </c>
      <c r="G113" t="s">
        <v>84</v>
      </c>
      <c r="H113" t="s">
        <v>85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182</v>
      </c>
      <c r="O113">
        <f t="shared" si="4"/>
        <v>155</v>
      </c>
      <c r="P113">
        <f t="shared" si="5"/>
        <v>102.08</v>
      </c>
      <c r="Q113" s="11" t="s">
        <v>52</v>
      </c>
      <c r="R113" t="s">
        <v>183</v>
      </c>
      <c r="S113" s="4">
        <f t="shared" si="6"/>
        <v>42125.3331828704</v>
      </c>
      <c r="T113" s="4">
        <f t="shared" si="7"/>
        <v>42155.3331828704</v>
      </c>
    </row>
    <row r="114" ht="44" spans="1:20">
      <c r="A114" s="1">
        <v>112</v>
      </c>
      <c r="B114" s="2" t="s">
        <v>289</v>
      </c>
      <c r="C114" s="2" t="s">
        <v>290</v>
      </c>
      <c r="D114" s="12">
        <v>5000</v>
      </c>
      <c r="E114" s="13">
        <v>5200</v>
      </c>
      <c r="F114" t="s">
        <v>28</v>
      </c>
      <c r="G114" t="s">
        <v>49</v>
      </c>
      <c r="H114" t="s">
        <v>50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182</v>
      </c>
      <c r="O114">
        <f t="shared" si="4"/>
        <v>104</v>
      </c>
      <c r="P114">
        <f t="shared" si="5"/>
        <v>64.2</v>
      </c>
      <c r="Q114" s="11" t="s">
        <v>52</v>
      </c>
      <c r="R114" t="s">
        <v>183</v>
      </c>
      <c r="S114" s="4">
        <f t="shared" si="6"/>
        <v>41718.0430324074</v>
      </c>
      <c r="T114" s="4">
        <f t="shared" si="7"/>
        <v>41742.0833333333</v>
      </c>
    </row>
    <row r="115" ht="29" spans="1:20">
      <c r="A115" s="1">
        <v>113</v>
      </c>
      <c r="B115" s="2" t="s">
        <v>291</v>
      </c>
      <c r="C115" s="2" t="s">
        <v>292</v>
      </c>
      <c r="D115" s="12">
        <v>5000</v>
      </c>
      <c r="E115" s="13">
        <v>7050</v>
      </c>
      <c r="F115" t="s">
        <v>28</v>
      </c>
      <c r="G115" t="s">
        <v>49</v>
      </c>
      <c r="H115" t="s">
        <v>50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182</v>
      </c>
      <c r="O115">
        <f t="shared" si="4"/>
        <v>141</v>
      </c>
      <c r="P115">
        <f t="shared" si="5"/>
        <v>90.38</v>
      </c>
      <c r="Q115" s="11" t="s">
        <v>52</v>
      </c>
      <c r="R115" t="s">
        <v>183</v>
      </c>
      <c r="S115" s="4">
        <f t="shared" si="6"/>
        <v>40753.7584259259</v>
      </c>
      <c r="T115" s="4">
        <f t="shared" si="7"/>
        <v>40761.625</v>
      </c>
    </row>
    <row r="116" ht="44" spans="1:20">
      <c r="A116" s="1">
        <v>114</v>
      </c>
      <c r="B116" s="2" t="s">
        <v>293</v>
      </c>
      <c r="C116" s="2" t="s">
        <v>294</v>
      </c>
      <c r="D116" s="12">
        <v>3000</v>
      </c>
      <c r="E116" s="13">
        <v>3100</v>
      </c>
      <c r="F116" t="s">
        <v>28</v>
      </c>
      <c r="G116" t="s">
        <v>49</v>
      </c>
      <c r="H116" t="s">
        <v>50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182</v>
      </c>
      <c r="O116">
        <f t="shared" si="4"/>
        <v>103</v>
      </c>
      <c r="P116">
        <f t="shared" si="5"/>
        <v>88.57</v>
      </c>
      <c r="Q116" s="11" t="s">
        <v>52</v>
      </c>
      <c r="R116" t="s">
        <v>183</v>
      </c>
      <c r="S116" s="4">
        <f t="shared" si="6"/>
        <v>40861.2741666667</v>
      </c>
      <c r="T116" s="4">
        <f t="shared" si="7"/>
        <v>40921.2741666667</v>
      </c>
    </row>
    <row r="117" ht="15" spans="1:20">
      <c r="A117" s="1">
        <v>115</v>
      </c>
      <c r="B117" s="2" t="s">
        <v>295</v>
      </c>
      <c r="C117" s="2" t="s">
        <v>296</v>
      </c>
      <c r="D117" s="12">
        <v>450</v>
      </c>
      <c r="E117" s="13">
        <v>632</v>
      </c>
      <c r="F117" t="s">
        <v>28</v>
      </c>
      <c r="G117" t="s">
        <v>49</v>
      </c>
      <c r="H117" t="s">
        <v>50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182</v>
      </c>
      <c r="O117">
        <f t="shared" si="4"/>
        <v>140</v>
      </c>
      <c r="P117">
        <f t="shared" si="5"/>
        <v>28.73</v>
      </c>
      <c r="Q117" s="11" t="s">
        <v>52</v>
      </c>
      <c r="R117" t="s">
        <v>183</v>
      </c>
      <c r="S117" s="4">
        <f t="shared" si="6"/>
        <v>40918.7389351852</v>
      </c>
      <c r="T117" s="4">
        <f t="shared" si="7"/>
        <v>40943.7389351852</v>
      </c>
    </row>
    <row r="118" ht="44" spans="1:20">
      <c r="A118" s="1">
        <v>116</v>
      </c>
      <c r="B118" s="2" t="s">
        <v>297</v>
      </c>
      <c r="C118" s="2" t="s">
        <v>298</v>
      </c>
      <c r="D118" s="12">
        <v>3500</v>
      </c>
      <c r="E118" s="13">
        <v>3978</v>
      </c>
      <c r="F118" t="s">
        <v>28</v>
      </c>
      <c r="G118" t="s">
        <v>49</v>
      </c>
      <c r="H118" t="s">
        <v>50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182</v>
      </c>
      <c r="O118">
        <f t="shared" si="4"/>
        <v>114</v>
      </c>
      <c r="P118">
        <f t="shared" si="5"/>
        <v>69.79</v>
      </c>
      <c r="Q118" s="11" t="s">
        <v>52</v>
      </c>
      <c r="R118" t="s">
        <v>183</v>
      </c>
      <c r="S118" s="4">
        <f t="shared" si="6"/>
        <v>40595.4971643519</v>
      </c>
      <c r="T118" s="4">
        <f t="shared" si="7"/>
        <v>40641.4554976852</v>
      </c>
    </row>
    <row r="119" ht="58" spans="1:20">
      <c r="A119" s="1">
        <v>117</v>
      </c>
      <c r="B119" s="2" t="s">
        <v>299</v>
      </c>
      <c r="C119" s="2" t="s">
        <v>300</v>
      </c>
      <c r="D119" s="12">
        <v>4500</v>
      </c>
      <c r="E119" s="13">
        <v>4522.22</v>
      </c>
      <c r="F119" t="s">
        <v>28</v>
      </c>
      <c r="G119" t="s">
        <v>49</v>
      </c>
      <c r="H119" t="s">
        <v>50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182</v>
      </c>
      <c r="O119">
        <f t="shared" si="4"/>
        <v>100</v>
      </c>
      <c r="P119">
        <f t="shared" si="5"/>
        <v>167.49</v>
      </c>
      <c r="Q119" s="11" t="s">
        <v>52</v>
      </c>
      <c r="R119" t="s">
        <v>183</v>
      </c>
      <c r="S119" s="4">
        <f t="shared" si="6"/>
        <v>40248.835</v>
      </c>
      <c r="T119" s="4">
        <f t="shared" si="7"/>
        <v>40338.7916666667</v>
      </c>
    </row>
    <row r="120" ht="29" spans="1:20">
      <c r="A120" s="1">
        <v>118</v>
      </c>
      <c r="B120" s="2" t="s">
        <v>301</v>
      </c>
      <c r="C120" s="2" t="s">
        <v>302</v>
      </c>
      <c r="D120" s="12">
        <v>5000</v>
      </c>
      <c r="E120" s="13">
        <v>5651.58</v>
      </c>
      <c r="F120" t="s">
        <v>28</v>
      </c>
      <c r="G120" t="s">
        <v>49</v>
      </c>
      <c r="H120" t="s">
        <v>50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182</v>
      </c>
      <c r="O120">
        <f t="shared" si="4"/>
        <v>113</v>
      </c>
      <c r="P120">
        <f t="shared" si="5"/>
        <v>144.91</v>
      </c>
      <c r="Q120" s="11" t="s">
        <v>52</v>
      </c>
      <c r="R120" t="s">
        <v>183</v>
      </c>
      <c r="S120" s="4">
        <f t="shared" si="6"/>
        <v>40723.0536574074</v>
      </c>
      <c r="T120" s="4">
        <f t="shared" si="7"/>
        <v>40753.0536574074</v>
      </c>
    </row>
    <row r="121" ht="44" spans="1:20">
      <c r="A121" s="1">
        <v>119</v>
      </c>
      <c r="B121" s="2" t="s">
        <v>303</v>
      </c>
      <c r="C121" s="2" t="s">
        <v>304</v>
      </c>
      <c r="D121" s="12">
        <v>3250</v>
      </c>
      <c r="E121" s="13">
        <v>3398.1</v>
      </c>
      <c r="F121" t="s">
        <v>28</v>
      </c>
      <c r="G121" t="s">
        <v>49</v>
      </c>
      <c r="H121" t="s">
        <v>50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182</v>
      </c>
      <c r="O121">
        <f t="shared" si="4"/>
        <v>105</v>
      </c>
      <c r="P121">
        <f t="shared" si="5"/>
        <v>91.84</v>
      </c>
      <c r="Q121" s="11" t="s">
        <v>52</v>
      </c>
      <c r="R121" t="s">
        <v>183</v>
      </c>
      <c r="S121" s="4">
        <f t="shared" si="6"/>
        <v>40739.0692824074</v>
      </c>
      <c r="T121" s="4">
        <f t="shared" si="7"/>
        <v>40768.9583333333</v>
      </c>
    </row>
    <row r="122" ht="44" spans="1:20">
      <c r="A122" s="1">
        <v>120</v>
      </c>
      <c r="B122" s="2" t="s">
        <v>305</v>
      </c>
      <c r="C122" s="2" t="s">
        <v>306</v>
      </c>
      <c r="D122" s="12">
        <v>70000</v>
      </c>
      <c r="E122" s="13">
        <v>10</v>
      </c>
      <c r="F122" t="s">
        <v>25</v>
      </c>
      <c r="G122" t="s">
        <v>307</v>
      </c>
      <c r="H122" t="s">
        <v>308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309</v>
      </c>
      <c r="O122">
        <f t="shared" si="4"/>
        <v>0</v>
      </c>
      <c r="P122">
        <f t="shared" si="5"/>
        <v>10</v>
      </c>
      <c r="Q122" s="11" t="s">
        <v>52</v>
      </c>
      <c r="R122" t="s">
        <v>310</v>
      </c>
      <c r="S122" s="4">
        <f t="shared" si="6"/>
        <v>42616.049849537</v>
      </c>
      <c r="T122" s="4">
        <f t="shared" si="7"/>
        <v>42646.049849537</v>
      </c>
    </row>
    <row r="123" ht="44" spans="1:20">
      <c r="A123" s="1">
        <v>121</v>
      </c>
      <c r="B123" s="2" t="s">
        <v>311</v>
      </c>
      <c r="C123" s="2" t="s">
        <v>312</v>
      </c>
      <c r="D123" s="12">
        <v>3000</v>
      </c>
      <c r="E123" s="13">
        <v>1</v>
      </c>
      <c r="F123" t="s">
        <v>25</v>
      </c>
      <c r="G123" t="s">
        <v>49</v>
      </c>
      <c r="H123" t="s">
        <v>50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309</v>
      </c>
      <c r="O123">
        <f t="shared" si="4"/>
        <v>0</v>
      </c>
      <c r="P123">
        <f t="shared" si="5"/>
        <v>1</v>
      </c>
      <c r="Q123" s="11" t="s">
        <v>52</v>
      </c>
      <c r="R123" t="s">
        <v>310</v>
      </c>
      <c r="S123" s="4">
        <f t="shared" si="6"/>
        <v>42096.7049768518</v>
      </c>
      <c r="T123" s="4">
        <f t="shared" si="7"/>
        <v>42112.4277777778</v>
      </c>
    </row>
    <row r="124" ht="29" spans="1:20">
      <c r="A124" s="1">
        <v>122</v>
      </c>
      <c r="B124" s="2" t="s">
        <v>313</v>
      </c>
      <c r="C124" s="2" t="s">
        <v>314</v>
      </c>
      <c r="D124" s="12">
        <v>100000000</v>
      </c>
      <c r="E124" s="13">
        <v>0</v>
      </c>
      <c r="F124" t="s">
        <v>25</v>
      </c>
      <c r="G124" t="s">
        <v>49</v>
      </c>
      <c r="H124" t="s">
        <v>50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309</v>
      </c>
      <c r="O124">
        <f t="shared" si="4"/>
        <v>0</v>
      </c>
      <c r="P124">
        <f t="shared" si="5"/>
        <v>0</v>
      </c>
      <c r="Q124" s="11" t="s">
        <v>52</v>
      </c>
      <c r="R124" t="s">
        <v>310</v>
      </c>
      <c r="S124" s="4">
        <f t="shared" si="6"/>
        <v>42593.4317939815</v>
      </c>
      <c r="T124" s="4">
        <f t="shared" si="7"/>
        <v>42653.4317939815</v>
      </c>
    </row>
    <row r="125" ht="44" spans="1:20">
      <c r="A125" s="1">
        <v>123</v>
      </c>
      <c r="B125" s="2" t="s">
        <v>315</v>
      </c>
      <c r="C125" s="2" t="s">
        <v>316</v>
      </c>
      <c r="D125" s="12">
        <v>55000</v>
      </c>
      <c r="E125" s="13">
        <v>151</v>
      </c>
      <c r="F125" t="s">
        <v>25</v>
      </c>
      <c r="G125" t="s">
        <v>49</v>
      </c>
      <c r="H125" t="s">
        <v>50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309</v>
      </c>
      <c r="O125">
        <f t="shared" si="4"/>
        <v>0</v>
      </c>
      <c r="P125">
        <f t="shared" si="5"/>
        <v>25.17</v>
      </c>
      <c r="Q125" s="11" t="s">
        <v>52</v>
      </c>
      <c r="R125" t="s">
        <v>310</v>
      </c>
      <c r="S125" s="4">
        <f t="shared" si="6"/>
        <v>41904.7819907407</v>
      </c>
      <c r="T125" s="4">
        <f t="shared" si="7"/>
        <v>41940.9166666667</v>
      </c>
    </row>
    <row r="126" ht="44" spans="1:20">
      <c r="A126" s="1">
        <v>124</v>
      </c>
      <c r="B126" s="2" t="s">
        <v>317</v>
      </c>
      <c r="C126" s="2" t="s">
        <v>318</v>
      </c>
      <c r="D126" s="12">
        <v>4000</v>
      </c>
      <c r="E126" s="13">
        <v>0</v>
      </c>
      <c r="F126" t="s">
        <v>25</v>
      </c>
      <c r="G126" t="s">
        <v>49</v>
      </c>
      <c r="H126" t="s">
        <v>50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309</v>
      </c>
      <c r="O126">
        <f t="shared" si="4"/>
        <v>0</v>
      </c>
      <c r="P126">
        <f t="shared" si="5"/>
        <v>0</v>
      </c>
      <c r="Q126" s="11" t="s">
        <v>52</v>
      </c>
      <c r="R126" t="s">
        <v>310</v>
      </c>
      <c r="S126" s="4">
        <f t="shared" si="6"/>
        <v>42114.9287268519</v>
      </c>
      <c r="T126" s="4">
        <f t="shared" si="7"/>
        <v>42139.9287268519</v>
      </c>
    </row>
    <row r="127" ht="44" spans="1:20">
      <c r="A127" s="1">
        <v>125</v>
      </c>
      <c r="B127" s="2" t="s">
        <v>319</v>
      </c>
      <c r="C127" s="2" t="s">
        <v>320</v>
      </c>
      <c r="D127" s="12">
        <v>500</v>
      </c>
      <c r="E127" s="13">
        <v>70</v>
      </c>
      <c r="F127" t="s">
        <v>25</v>
      </c>
      <c r="G127" t="s">
        <v>194</v>
      </c>
      <c r="H127" t="s">
        <v>195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309</v>
      </c>
      <c r="O127">
        <f t="shared" si="4"/>
        <v>14</v>
      </c>
      <c r="P127">
        <f t="shared" si="5"/>
        <v>11.67</v>
      </c>
      <c r="Q127" s="11" t="s">
        <v>52</v>
      </c>
      <c r="R127" t="s">
        <v>310</v>
      </c>
      <c r="S127" s="4">
        <f t="shared" si="6"/>
        <v>42709.9939814815</v>
      </c>
      <c r="T127" s="4">
        <f t="shared" si="7"/>
        <v>42769.9939814815</v>
      </c>
    </row>
    <row r="128" ht="44" spans="1:20">
      <c r="A128" s="1">
        <v>126</v>
      </c>
      <c r="B128" s="2" t="s">
        <v>321</v>
      </c>
      <c r="C128" s="2" t="s">
        <v>322</v>
      </c>
      <c r="D128" s="12">
        <v>25000</v>
      </c>
      <c r="E128" s="13">
        <v>1387</v>
      </c>
      <c r="F128" t="s">
        <v>25</v>
      </c>
      <c r="G128" t="s">
        <v>49</v>
      </c>
      <c r="H128" t="s">
        <v>50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309</v>
      </c>
      <c r="O128">
        <f t="shared" si="4"/>
        <v>6</v>
      </c>
      <c r="P128">
        <f t="shared" si="5"/>
        <v>106.69</v>
      </c>
      <c r="Q128" s="11" t="s">
        <v>52</v>
      </c>
      <c r="R128" t="s">
        <v>310</v>
      </c>
      <c r="S128" s="4">
        <f t="shared" si="6"/>
        <v>42135.5895486111</v>
      </c>
      <c r="T128" s="4">
        <f t="shared" si="7"/>
        <v>42166.0833333333</v>
      </c>
    </row>
    <row r="129" ht="44" spans="1:20">
      <c r="A129" s="1">
        <v>127</v>
      </c>
      <c r="B129" s="2" t="s">
        <v>323</v>
      </c>
      <c r="C129" s="2" t="s">
        <v>324</v>
      </c>
      <c r="D129" s="12">
        <v>8000</v>
      </c>
      <c r="E129" s="13">
        <v>190</v>
      </c>
      <c r="F129" t="s">
        <v>25</v>
      </c>
      <c r="G129" t="s">
        <v>49</v>
      </c>
      <c r="H129" t="s">
        <v>50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309</v>
      </c>
      <c r="O129">
        <f t="shared" si="4"/>
        <v>2</v>
      </c>
      <c r="P129">
        <f t="shared" si="5"/>
        <v>47.5</v>
      </c>
      <c r="Q129" s="11" t="s">
        <v>52</v>
      </c>
      <c r="R129" t="s">
        <v>310</v>
      </c>
      <c r="S129" s="4">
        <f t="shared" si="6"/>
        <v>42067.6243171296</v>
      </c>
      <c r="T129" s="4">
        <f t="shared" si="7"/>
        <v>42097.582650463</v>
      </c>
    </row>
    <row r="130" ht="29" spans="1:20">
      <c r="A130" s="1">
        <v>128</v>
      </c>
      <c r="B130" s="2" t="s">
        <v>325</v>
      </c>
      <c r="C130" s="2" t="s">
        <v>326</v>
      </c>
      <c r="D130" s="12">
        <v>100000</v>
      </c>
      <c r="E130" s="13">
        <v>1867</v>
      </c>
      <c r="F130" t="s">
        <v>25</v>
      </c>
      <c r="G130" t="s">
        <v>49</v>
      </c>
      <c r="H130" t="s">
        <v>50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309</v>
      </c>
      <c r="O130">
        <f t="shared" si="4"/>
        <v>2</v>
      </c>
      <c r="P130">
        <f t="shared" si="5"/>
        <v>311.17</v>
      </c>
      <c r="Q130" s="11" t="s">
        <v>52</v>
      </c>
      <c r="R130" t="s">
        <v>310</v>
      </c>
      <c r="S130" s="4">
        <f t="shared" si="6"/>
        <v>42628.2279282407</v>
      </c>
      <c r="T130" s="4">
        <f t="shared" si="7"/>
        <v>42663.2279282407</v>
      </c>
    </row>
    <row r="131" ht="44" spans="1:20">
      <c r="A131" s="1">
        <v>129</v>
      </c>
      <c r="B131" s="2" t="s">
        <v>327</v>
      </c>
      <c r="C131" s="2" t="s">
        <v>328</v>
      </c>
      <c r="D131" s="12">
        <v>20000</v>
      </c>
      <c r="E131" s="13">
        <v>0</v>
      </c>
      <c r="F131" t="s">
        <v>25</v>
      </c>
      <c r="G131" t="s">
        <v>49</v>
      </c>
      <c r="H131" t="s">
        <v>50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309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52</v>
      </c>
      <c r="R131" t="s">
        <v>310</v>
      </c>
      <c r="S131" s="4">
        <f t="shared" ref="S131:S194" si="10">(((J131/60)/60)/24)+DATE(1970,1,1)</f>
        <v>41882.9373032407</v>
      </c>
      <c r="T131" s="4">
        <f t="shared" ref="T131:T194" si="11">(((I131/60)/60)/24)+DATE(1970,1,1)</f>
        <v>41942.9373032407</v>
      </c>
    </row>
    <row r="132" ht="44" spans="1:20">
      <c r="A132" s="1">
        <v>130</v>
      </c>
      <c r="B132" s="2" t="s">
        <v>329</v>
      </c>
      <c r="C132" s="2" t="s">
        <v>330</v>
      </c>
      <c r="D132" s="12">
        <v>600</v>
      </c>
      <c r="E132" s="13">
        <v>0</v>
      </c>
      <c r="F132" t="s">
        <v>25</v>
      </c>
      <c r="G132" t="s">
        <v>58</v>
      </c>
      <c r="H132" t="s">
        <v>59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309</v>
      </c>
      <c r="O132">
        <f t="shared" si="8"/>
        <v>0</v>
      </c>
      <c r="P132">
        <f t="shared" si="9"/>
        <v>0</v>
      </c>
      <c r="Q132" s="11" t="s">
        <v>52</v>
      </c>
      <c r="R132" t="s">
        <v>310</v>
      </c>
      <c r="S132" s="4">
        <f t="shared" si="10"/>
        <v>41778.9154166667</v>
      </c>
      <c r="T132" s="4">
        <f t="shared" si="11"/>
        <v>41806.8444444444</v>
      </c>
    </row>
    <row r="133" ht="15" spans="1:20">
      <c r="A133" s="1">
        <v>131</v>
      </c>
      <c r="B133" s="2" t="s">
        <v>331</v>
      </c>
      <c r="C133" s="2" t="s">
        <v>332</v>
      </c>
      <c r="D133" s="12">
        <v>1200</v>
      </c>
      <c r="E133" s="13">
        <v>0</v>
      </c>
      <c r="F133" t="s">
        <v>25</v>
      </c>
      <c r="G133" t="s">
        <v>49</v>
      </c>
      <c r="H133" t="s">
        <v>50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309</v>
      </c>
      <c r="O133">
        <f t="shared" si="8"/>
        <v>0</v>
      </c>
      <c r="P133">
        <f t="shared" si="9"/>
        <v>0</v>
      </c>
      <c r="Q133" s="11" t="s">
        <v>52</v>
      </c>
      <c r="R133" t="s">
        <v>310</v>
      </c>
      <c r="S133" s="4">
        <f t="shared" si="10"/>
        <v>42541.8375115741</v>
      </c>
      <c r="T133" s="4">
        <f t="shared" si="11"/>
        <v>42557</v>
      </c>
    </row>
    <row r="134" ht="44" spans="1:20">
      <c r="A134" s="1">
        <v>132</v>
      </c>
      <c r="B134" s="2" t="s">
        <v>333</v>
      </c>
      <c r="C134" s="2" t="s">
        <v>334</v>
      </c>
      <c r="D134" s="12">
        <v>80000</v>
      </c>
      <c r="E134" s="13">
        <v>7655</v>
      </c>
      <c r="F134" t="s">
        <v>25</v>
      </c>
      <c r="G134" t="s">
        <v>49</v>
      </c>
      <c r="H134" t="s">
        <v>50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309</v>
      </c>
      <c r="O134">
        <f t="shared" si="8"/>
        <v>10</v>
      </c>
      <c r="P134">
        <f t="shared" si="9"/>
        <v>94.51</v>
      </c>
      <c r="Q134" s="11" t="s">
        <v>52</v>
      </c>
      <c r="R134" t="s">
        <v>310</v>
      </c>
      <c r="S134" s="4">
        <f t="shared" si="10"/>
        <v>41905.8125810185</v>
      </c>
      <c r="T134" s="4">
        <f t="shared" si="11"/>
        <v>41950.8542476852</v>
      </c>
    </row>
    <row r="135" ht="29" spans="1:20">
      <c r="A135" s="1">
        <v>133</v>
      </c>
      <c r="B135" s="2" t="s">
        <v>335</v>
      </c>
      <c r="C135" s="2" t="s">
        <v>336</v>
      </c>
      <c r="D135" s="12">
        <v>71764</v>
      </c>
      <c r="E135" s="13">
        <v>0</v>
      </c>
      <c r="F135" t="s">
        <v>25</v>
      </c>
      <c r="G135" t="s">
        <v>49</v>
      </c>
      <c r="H135" t="s">
        <v>50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309</v>
      </c>
      <c r="O135">
        <f t="shared" si="8"/>
        <v>0</v>
      </c>
      <c r="P135">
        <f t="shared" si="9"/>
        <v>0</v>
      </c>
      <c r="Q135" s="11" t="s">
        <v>52</v>
      </c>
      <c r="R135" t="s">
        <v>310</v>
      </c>
      <c r="S135" s="4">
        <f t="shared" si="10"/>
        <v>42491.8076851852</v>
      </c>
      <c r="T135" s="4">
        <f t="shared" si="11"/>
        <v>42521.7298611111</v>
      </c>
    </row>
    <row r="136" ht="29" spans="1:20">
      <c r="A136" s="1">
        <v>134</v>
      </c>
      <c r="B136" s="2" t="s">
        <v>337</v>
      </c>
      <c r="C136" s="2" t="s">
        <v>338</v>
      </c>
      <c r="D136" s="12">
        <v>5000</v>
      </c>
      <c r="E136" s="13">
        <v>0</v>
      </c>
      <c r="F136" t="s">
        <v>25</v>
      </c>
      <c r="G136" t="s">
        <v>49</v>
      </c>
      <c r="H136" t="s">
        <v>50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309</v>
      </c>
      <c r="O136">
        <f t="shared" si="8"/>
        <v>0</v>
      </c>
      <c r="P136">
        <f t="shared" si="9"/>
        <v>0</v>
      </c>
      <c r="Q136" s="11" t="s">
        <v>52</v>
      </c>
      <c r="R136" t="s">
        <v>310</v>
      </c>
      <c r="S136" s="4">
        <f t="shared" si="10"/>
        <v>42221.9099305556</v>
      </c>
      <c r="T136" s="4">
        <f t="shared" si="11"/>
        <v>42251.7083333333</v>
      </c>
    </row>
    <row r="137" ht="44" spans="1:20">
      <c r="A137" s="1">
        <v>135</v>
      </c>
      <c r="B137" s="2" t="s">
        <v>339</v>
      </c>
      <c r="C137" s="2" t="s">
        <v>340</v>
      </c>
      <c r="D137" s="12">
        <v>3000</v>
      </c>
      <c r="E137" s="13">
        <v>403</v>
      </c>
      <c r="F137" t="s">
        <v>25</v>
      </c>
      <c r="G137" t="s">
        <v>49</v>
      </c>
      <c r="H137" t="s">
        <v>50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309</v>
      </c>
      <c r="O137">
        <f t="shared" si="8"/>
        <v>13</v>
      </c>
      <c r="P137">
        <f t="shared" si="9"/>
        <v>80.6</v>
      </c>
      <c r="Q137" s="11" t="s">
        <v>52</v>
      </c>
      <c r="R137" t="s">
        <v>310</v>
      </c>
      <c r="S137" s="4">
        <f t="shared" si="10"/>
        <v>41788.3819097222</v>
      </c>
      <c r="T137" s="4">
        <f t="shared" si="11"/>
        <v>41821.7916666667</v>
      </c>
    </row>
    <row r="138" ht="44" spans="1:20">
      <c r="A138" s="1">
        <v>136</v>
      </c>
      <c r="B138" s="2" t="s">
        <v>341</v>
      </c>
      <c r="C138" s="2" t="s">
        <v>312</v>
      </c>
      <c r="D138" s="12">
        <v>3000</v>
      </c>
      <c r="E138" s="13">
        <v>0</v>
      </c>
      <c r="F138" t="s">
        <v>25</v>
      </c>
      <c r="G138" t="s">
        <v>49</v>
      </c>
      <c r="H138" t="s">
        <v>50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309</v>
      </c>
      <c r="O138">
        <f t="shared" si="8"/>
        <v>0</v>
      </c>
      <c r="P138">
        <f t="shared" si="9"/>
        <v>0</v>
      </c>
      <c r="Q138" s="11" t="s">
        <v>52</v>
      </c>
      <c r="R138" t="s">
        <v>310</v>
      </c>
      <c r="S138" s="4">
        <f t="shared" si="10"/>
        <v>42096.4101157407</v>
      </c>
      <c r="T138" s="4">
        <f t="shared" si="11"/>
        <v>42140.4277777778</v>
      </c>
    </row>
    <row r="139" ht="44" spans="1:20">
      <c r="A139" s="1">
        <v>137</v>
      </c>
      <c r="B139" s="2" t="s">
        <v>342</v>
      </c>
      <c r="C139" s="2" t="s">
        <v>343</v>
      </c>
      <c r="D139" s="12">
        <v>55000</v>
      </c>
      <c r="E139" s="13">
        <v>0</v>
      </c>
      <c r="F139" t="s">
        <v>25</v>
      </c>
      <c r="G139" t="s">
        <v>344</v>
      </c>
      <c r="H139" t="s">
        <v>345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309</v>
      </c>
      <c r="O139">
        <f t="shared" si="8"/>
        <v>0</v>
      </c>
      <c r="P139">
        <f t="shared" si="9"/>
        <v>0</v>
      </c>
      <c r="Q139" s="11" t="s">
        <v>52</v>
      </c>
      <c r="R139" t="s">
        <v>310</v>
      </c>
      <c r="S139" s="4">
        <f t="shared" si="10"/>
        <v>42239.5739930556</v>
      </c>
      <c r="T139" s="4">
        <f t="shared" si="11"/>
        <v>42289.5739930556</v>
      </c>
    </row>
    <row r="140" ht="44" spans="1:20">
      <c r="A140" s="1">
        <v>138</v>
      </c>
      <c r="B140" s="2" t="s">
        <v>346</v>
      </c>
      <c r="C140" s="2" t="s">
        <v>347</v>
      </c>
      <c r="D140" s="12">
        <v>150000</v>
      </c>
      <c r="E140" s="13">
        <v>4712</v>
      </c>
      <c r="F140" t="s">
        <v>25</v>
      </c>
      <c r="G140" t="s">
        <v>49</v>
      </c>
      <c r="H140" t="s">
        <v>50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309</v>
      </c>
      <c r="O140">
        <f t="shared" si="8"/>
        <v>3</v>
      </c>
      <c r="P140">
        <f t="shared" si="9"/>
        <v>81.24</v>
      </c>
      <c r="Q140" s="11" t="s">
        <v>52</v>
      </c>
      <c r="R140" t="s">
        <v>310</v>
      </c>
      <c r="S140" s="4">
        <f t="shared" si="10"/>
        <v>42186.2574189815</v>
      </c>
      <c r="T140" s="4">
        <f t="shared" si="11"/>
        <v>42217.2076388889</v>
      </c>
    </row>
    <row r="141" ht="44" spans="1:20">
      <c r="A141" s="1">
        <v>139</v>
      </c>
      <c r="B141" s="2" t="s">
        <v>348</v>
      </c>
      <c r="C141" s="2" t="s">
        <v>349</v>
      </c>
      <c r="D141" s="12">
        <v>500</v>
      </c>
      <c r="E141" s="13">
        <v>500</v>
      </c>
      <c r="F141" t="s">
        <v>25</v>
      </c>
      <c r="G141" t="s">
        <v>49</v>
      </c>
      <c r="H141" t="s">
        <v>50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309</v>
      </c>
      <c r="O141">
        <f t="shared" si="8"/>
        <v>100</v>
      </c>
      <c r="P141">
        <f t="shared" si="9"/>
        <v>500</v>
      </c>
      <c r="Q141" s="11" t="s">
        <v>52</v>
      </c>
      <c r="R141" t="s">
        <v>310</v>
      </c>
      <c r="S141" s="4">
        <f t="shared" si="10"/>
        <v>42187.9209722222</v>
      </c>
      <c r="T141" s="4">
        <f t="shared" si="11"/>
        <v>42197.9209722222</v>
      </c>
    </row>
    <row r="142" ht="44" spans="1:20">
      <c r="A142" s="1">
        <v>140</v>
      </c>
      <c r="B142" s="2" t="s">
        <v>350</v>
      </c>
      <c r="C142" s="2" t="s">
        <v>351</v>
      </c>
      <c r="D142" s="12">
        <v>200000</v>
      </c>
      <c r="E142" s="13">
        <v>0</v>
      </c>
      <c r="F142" t="s">
        <v>25</v>
      </c>
      <c r="G142" t="s">
        <v>49</v>
      </c>
      <c r="H142" t="s">
        <v>50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309</v>
      </c>
      <c r="O142">
        <f t="shared" si="8"/>
        <v>0</v>
      </c>
      <c r="P142">
        <f t="shared" si="9"/>
        <v>0</v>
      </c>
      <c r="Q142" s="11" t="s">
        <v>52</v>
      </c>
      <c r="R142" t="s">
        <v>310</v>
      </c>
      <c r="S142" s="4">
        <f t="shared" si="10"/>
        <v>42053.198287037</v>
      </c>
      <c r="T142" s="4">
        <f t="shared" si="11"/>
        <v>42083.1566203704</v>
      </c>
    </row>
    <row r="143" ht="44" spans="1:20">
      <c r="A143" s="1">
        <v>141</v>
      </c>
      <c r="B143" s="2" t="s">
        <v>352</v>
      </c>
      <c r="C143" s="2" t="s">
        <v>353</v>
      </c>
      <c r="D143" s="12">
        <v>12000</v>
      </c>
      <c r="E143" s="13">
        <v>1293</v>
      </c>
      <c r="F143" t="s">
        <v>25</v>
      </c>
      <c r="G143" t="s">
        <v>49</v>
      </c>
      <c r="H143" t="s">
        <v>50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309</v>
      </c>
      <c r="O143">
        <f t="shared" si="8"/>
        <v>11</v>
      </c>
      <c r="P143">
        <f t="shared" si="9"/>
        <v>46.18</v>
      </c>
      <c r="Q143" s="11" t="s">
        <v>52</v>
      </c>
      <c r="R143" t="s">
        <v>310</v>
      </c>
      <c r="S143" s="4">
        <f t="shared" si="10"/>
        <v>42110.1530439815</v>
      </c>
      <c r="T143" s="4">
        <f t="shared" si="11"/>
        <v>42155.1530439815</v>
      </c>
    </row>
    <row r="144" ht="44" spans="1:20">
      <c r="A144" s="1">
        <v>142</v>
      </c>
      <c r="B144" s="2" t="s">
        <v>354</v>
      </c>
      <c r="C144" s="2" t="s">
        <v>355</v>
      </c>
      <c r="D144" s="12">
        <v>3000</v>
      </c>
      <c r="E144" s="13">
        <v>10</v>
      </c>
      <c r="F144" t="s">
        <v>25</v>
      </c>
      <c r="G144" t="s">
        <v>49</v>
      </c>
      <c r="H144" t="s">
        <v>50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309</v>
      </c>
      <c r="O144">
        <f t="shared" si="8"/>
        <v>0</v>
      </c>
      <c r="P144">
        <f t="shared" si="9"/>
        <v>10</v>
      </c>
      <c r="Q144" s="11" t="s">
        <v>52</v>
      </c>
      <c r="R144" t="s">
        <v>310</v>
      </c>
      <c r="S144" s="4">
        <f t="shared" si="10"/>
        <v>41938.8932638889</v>
      </c>
      <c r="T144" s="4">
        <f t="shared" si="11"/>
        <v>41959.9349305556</v>
      </c>
    </row>
    <row r="145" ht="44" spans="1:20">
      <c r="A145" s="1">
        <v>143</v>
      </c>
      <c r="B145" s="2" t="s">
        <v>356</v>
      </c>
      <c r="C145" s="2" t="s">
        <v>357</v>
      </c>
      <c r="D145" s="12">
        <v>5500</v>
      </c>
      <c r="E145" s="13">
        <v>0</v>
      </c>
      <c r="F145" t="s">
        <v>25</v>
      </c>
      <c r="G145" t="s">
        <v>84</v>
      </c>
      <c r="H145" t="s">
        <v>85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309</v>
      </c>
      <c r="O145">
        <f t="shared" si="8"/>
        <v>0</v>
      </c>
      <c r="P145">
        <f t="shared" si="9"/>
        <v>0</v>
      </c>
      <c r="Q145" s="11" t="s">
        <v>52</v>
      </c>
      <c r="R145" t="s">
        <v>310</v>
      </c>
      <c r="S145" s="4">
        <f t="shared" si="10"/>
        <v>42559.0641435185</v>
      </c>
      <c r="T145" s="4">
        <f t="shared" si="11"/>
        <v>42616.2465277778</v>
      </c>
    </row>
    <row r="146" ht="44" spans="1:20">
      <c r="A146" s="1">
        <v>144</v>
      </c>
      <c r="B146" s="2" t="s">
        <v>358</v>
      </c>
      <c r="C146" s="2" t="s">
        <v>359</v>
      </c>
      <c r="D146" s="12">
        <v>7500</v>
      </c>
      <c r="E146" s="13">
        <v>2070</v>
      </c>
      <c r="F146" t="s">
        <v>25</v>
      </c>
      <c r="G146" t="s">
        <v>194</v>
      </c>
      <c r="H146" t="s">
        <v>195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309</v>
      </c>
      <c r="O146">
        <f t="shared" si="8"/>
        <v>28</v>
      </c>
      <c r="P146">
        <f t="shared" si="9"/>
        <v>55.95</v>
      </c>
      <c r="Q146" s="11" t="s">
        <v>52</v>
      </c>
      <c r="R146" t="s">
        <v>310</v>
      </c>
      <c r="S146" s="4">
        <f t="shared" si="10"/>
        <v>42047.7624074074</v>
      </c>
      <c r="T146" s="4">
        <f t="shared" si="11"/>
        <v>42107.7207407407</v>
      </c>
    </row>
    <row r="147" ht="44" spans="1:20">
      <c r="A147" s="1">
        <v>145</v>
      </c>
      <c r="B147" s="2" t="s">
        <v>360</v>
      </c>
      <c r="C147" s="2" t="s">
        <v>361</v>
      </c>
      <c r="D147" s="12">
        <v>4500</v>
      </c>
      <c r="E147" s="13">
        <v>338</v>
      </c>
      <c r="F147" t="s">
        <v>25</v>
      </c>
      <c r="G147" t="s">
        <v>49</v>
      </c>
      <c r="H147" t="s">
        <v>50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309</v>
      </c>
      <c r="O147">
        <f t="shared" si="8"/>
        <v>8</v>
      </c>
      <c r="P147">
        <f t="shared" si="9"/>
        <v>37.56</v>
      </c>
      <c r="Q147" s="11" t="s">
        <v>52</v>
      </c>
      <c r="R147" t="s">
        <v>310</v>
      </c>
      <c r="S147" s="4">
        <f t="shared" si="10"/>
        <v>42200.5422685185</v>
      </c>
      <c r="T147" s="4">
        <f t="shared" si="11"/>
        <v>42227.5422685185</v>
      </c>
    </row>
    <row r="148" ht="44" spans="1:20">
      <c r="A148" s="1">
        <v>146</v>
      </c>
      <c r="B148" s="2" t="s">
        <v>362</v>
      </c>
      <c r="C148" s="2" t="s">
        <v>363</v>
      </c>
      <c r="D148" s="12">
        <v>20000</v>
      </c>
      <c r="E148" s="13">
        <v>115</v>
      </c>
      <c r="F148" t="s">
        <v>25</v>
      </c>
      <c r="G148" t="s">
        <v>49</v>
      </c>
      <c r="H148" t="s">
        <v>50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309</v>
      </c>
      <c r="O148">
        <f t="shared" si="8"/>
        <v>1</v>
      </c>
      <c r="P148">
        <f t="shared" si="9"/>
        <v>38.33</v>
      </c>
      <c r="Q148" s="11" t="s">
        <v>52</v>
      </c>
      <c r="R148" t="s">
        <v>310</v>
      </c>
      <c r="S148" s="4">
        <f t="shared" si="10"/>
        <v>42693.0161805556</v>
      </c>
      <c r="T148" s="4">
        <f t="shared" si="11"/>
        <v>42753.0161805556</v>
      </c>
    </row>
    <row r="149" ht="29" spans="1:20">
      <c r="A149" s="1">
        <v>147</v>
      </c>
      <c r="B149" s="2" t="s">
        <v>364</v>
      </c>
      <c r="C149" s="2" t="s">
        <v>365</v>
      </c>
      <c r="D149" s="12">
        <v>7000</v>
      </c>
      <c r="E149" s="13">
        <v>0</v>
      </c>
      <c r="F149" t="s">
        <v>25</v>
      </c>
      <c r="G149" t="s">
        <v>58</v>
      </c>
      <c r="H149" t="s">
        <v>59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309</v>
      </c>
      <c r="O149">
        <f t="shared" si="8"/>
        <v>0</v>
      </c>
      <c r="P149">
        <f t="shared" si="9"/>
        <v>0</v>
      </c>
      <c r="Q149" s="11" t="s">
        <v>52</v>
      </c>
      <c r="R149" t="s">
        <v>310</v>
      </c>
      <c r="S149" s="4">
        <f t="shared" si="10"/>
        <v>41969.7678240741</v>
      </c>
      <c r="T149" s="4">
        <f t="shared" si="11"/>
        <v>42012.7625</v>
      </c>
    </row>
    <row r="150" ht="44" spans="1:20">
      <c r="A150" s="1">
        <v>148</v>
      </c>
      <c r="B150" s="2" t="s">
        <v>366</v>
      </c>
      <c r="C150" s="2" t="s">
        <v>367</v>
      </c>
      <c r="D150" s="12">
        <v>50000</v>
      </c>
      <c r="E150" s="13">
        <v>40</v>
      </c>
      <c r="F150" t="s">
        <v>25</v>
      </c>
      <c r="G150" t="s">
        <v>49</v>
      </c>
      <c r="H150" t="s">
        <v>50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309</v>
      </c>
      <c r="O150">
        <f t="shared" si="8"/>
        <v>0</v>
      </c>
      <c r="P150">
        <f t="shared" si="9"/>
        <v>20</v>
      </c>
      <c r="Q150" s="11" t="s">
        <v>52</v>
      </c>
      <c r="R150" t="s">
        <v>310</v>
      </c>
      <c r="S150" s="4">
        <f t="shared" si="10"/>
        <v>42397.2816666667</v>
      </c>
      <c r="T150" s="4">
        <f t="shared" si="11"/>
        <v>42427.2816666667</v>
      </c>
    </row>
    <row r="151" ht="44" spans="1:20">
      <c r="A151" s="1">
        <v>149</v>
      </c>
      <c r="B151" s="2" t="s">
        <v>368</v>
      </c>
      <c r="C151" s="2" t="s">
        <v>369</v>
      </c>
      <c r="D151" s="12">
        <v>10000</v>
      </c>
      <c r="E151" s="13">
        <v>92</v>
      </c>
      <c r="F151" t="s">
        <v>25</v>
      </c>
      <c r="G151" t="s">
        <v>49</v>
      </c>
      <c r="H151" t="s">
        <v>50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309</v>
      </c>
      <c r="O151">
        <f t="shared" si="8"/>
        <v>1</v>
      </c>
      <c r="P151">
        <f t="shared" si="9"/>
        <v>15.33</v>
      </c>
      <c r="Q151" s="11" t="s">
        <v>52</v>
      </c>
      <c r="R151" t="s">
        <v>310</v>
      </c>
      <c r="S151" s="4">
        <f t="shared" si="10"/>
        <v>41968.1721064815</v>
      </c>
      <c r="T151" s="4">
        <f t="shared" si="11"/>
        <v>41998.3333333333</v>
      </c>
    </row>
    <row r="152" ht="44" spans="1:20">
      <c r="A152" s="1">
        <v>150</v>
      </c>
      <c r="B152" s="2" t="s">
        <v>370</v>
      </c>
      <c r="C152" s="2" t="s">
        <v>371</v>
      </c>
      <c r="D152" s="12">
        <v>130000</v>
      </c>
      <c r="E152" s="13">
        <v>30112</v>
      </c>
      <c r="F152" t="s">
        <v>25</v>
      </c>
      <c r="G152" t="s">
        <v>49</v>
      </c>
      <c r="H152" t="s">
        <v>50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309</v>
      </c>
      <c r="O152">
        <f t="shared" si="8"/>
        <v>23</v>
      </c>
      <c r="P152">
        <f t="shared" si="9"/>
        <v>449.43</v>
      </c>
      <c r="Q152" s="11" t="s">
        <v>52</v>
      </c>
      <c r="R152" t="s">
        <v>310</v>
      </c>
      <c r="S152" s="4">
        <f t="shared" si="10"/>
        <v>42090.1618287037</v>
      </c>
      <c r="T152" s="4">
        <f t="shared" si="11"/>
        <v>42150.1618287037</v>
      </c>
    </row>
    <row r="153" ht="44" spans="1:20">
      <c r="A153" s="1">
        <v>151</v>
      </c>
      <c r="B153" s="2" t="s">
        <v>372</v>
      </c>
      <c r="C153" s="2" t="s">
        <v>373</v>
      </c>
      <c r="D153" s="12">
        <v>250000</v>
      </c>
      <c r="E153" s="13">
        <v>140</v>
      </c>
      <c r="F153" t="s">
        <v>25</v>
      </c>
      <c r="G153" t="s">
        <v>84</v>
      </c>
      <c r="H153" t="s">
        <v>85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309</v>
      </c>
      <c r="O153">
        <f t="shared" si="8"/>
        <v>0</v>
      </c>
      <c r="P153">
        <f t="shared" si="9"/>
        <v>28</v>
      </c>
      <c r="Q153" s="11" t="s">
        <v>52</v>
      </c>
      <c r="R153" t="s">
        <v>310</v>
      </c>
      <c r="S153" s="4">
        <f t="shared" si="10"/>
        <v>42113.5508217593</v>
      </c>
      <c r="T153" s="4">
        <f t="shared" si="11"/>
        <v>42173.5508217593</v>
      </c>
    </row>
    <row r="154" ht="29" spans="1:20">
      <c r="A154" s="1">
        <v>152</v>
      </c>
      <c r="B154" s="2" t="s">
        <v>374</v>
      </c>
      <c r="C154" s="2" t="s">
        <v>375</v>
      </c>
      <c r="D154" s="12">
        <v>380000</v>
      </c>
      <c r="E154" s="13">
        <v>30</v>
      </c>
      <c r="F154" t="s">
        <v>25</v>
      </c>
      <c r="G154" t="s">
        <v>49</v>
      </c>
      <c r="H154" t="s">
        <v>50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309</v>
      </c>
      <c r="O154">
        <f t="shared" si="8"/>
        <v>0</v>
      </c>
      <c r="P154">
        <f t="shared" si="9"/>
        <v>15</v>
      </c>
      <c r="Q154" s="11" t="s">
        <v>52</v>
      </c>
      <c r="R154" t="s">
        <v>310</v>
      </c>
      <c r="S154" s="4">
        <f t="shared" si="10"/>
        <v>41875.0775462963</v>
      </c>
      <c r="T154" s="4">
        <f t="shared" si="11"/>
        <v>41905.0775462963</v>
      </c>
    </row>
    <row r="155" ht="44" spans="1:20">
      <c r="A155" s="1">
        <v>153</v>
      </c>
      <c r="B155" s="2" t="s">
        <v>376</v>
      </c>
      <c r="C155" s="2" t="s">
        <v>377</v>
      </c>
      <c r="D155" s="12">
        <v>50000</v>
      </c>
      <c r="E155" s="13">
        <v>359</v>
      </c>
      <c r="F155" t="s">
        <v>25</v>
      </c>
      <c r="G155" t="s">
        <v>49</v>
      </c>
      <c r="H155" t="s">
        <v>50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309</v>
      </c>
      <c r="O155">
        <f t="shared" si="8"/>
        <v>1</v>
      </c>
      <c r="P155">
        <f t="shared" si="9"/>
        <v>35.9</v>
      </c>
      <c r="Q155" s="11" t="s">
        <v>52</v>
      </c>
      <c r="R155" t="s">
        <v>310</v>
      </c>
      <c r="S155" s="4">
        <f t="shared" si="10"/>
        <v>41933.5861574074</v>
      </c>
      <c r="T155" s="4">
        <f t="shared" si="11"/>
        <v>41975.6278240741</v>
      </c>
    </row>
    <row r="156" ht="29" spans="1:20">
      <c r="A156" s="1">
        <v>154</v>
      </c>
      <c r="B156" s="2" t="s">
        <v>378</v>
      </c>
      <c r="C156" s="2" t="s">
        <v>379</v>
      </c>
      <c r="D156" s="12">
        <v>1500</v>
      </c>
      <c r="E156" s="13">
        <v>40</v>
      </c>
      <c r="F156" t="s">
        <v>25</v>
      </c>
      <c r="G156" t="s">
        <v>49</v>
      </c>
      <c r="H156" t="s">
        <v>50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309</v>
      </c>
      <c r="O156">
        <f t="shared" si="8"/>
        <v>3</v>
      </c>
      <c r="P156">
        <f t="shared" si="9"/>
        <v>13.33</v>
      </c>
      <c r="Q156" s="11" t="s">
        <v>52</v>
      </c>
      <c r="R156" t="s">
        <v>310</v>
      </c>
      <c r="S156" s="4">
        <f t="shared" si="10"/>
        <v>42115.5473958333</v>
      </c>
      <c r="T156" s="4">
        <f t="shared" si="11"/>
        <v>42158.5473958333</v>
      </c>
    </row>
    <row r="157" ht="58" spans="1:20">
      <c r="A157" s="1">
        <v>155</v>
      </c>
      <c r="B157" s="2" t="s">
        <v>380</v>
      </c>
      <c r="C157" s="2" t="s">
        <v>381</v>
      </c>
      <c r="D157" s="12">
        <v>1350000</v>
      </c>
      <c r="E157" s="13">
        <v>81</v>
      </c>
      <c r="F157" t="s">
        <v>25</v>
      </c>
      <c r="G157" t="s">
        <v>49</v>
      </c>
      <c r="H157" t="s">
        <v>50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309</v>
      </c>
      <c r="O157">
        <f t="shared" si="8"/>
        <v>0</v>
      </c>
      <c r="P157">
        <f t="shared" si="9"/>
        <v>20.25</v>
      </c>
      <c r="Q157" s="11" t="s">
        <v>52</v>
      </c>
      <c r="R157" t="s">
        <v>310</v>
      </c>
      <c r="S157" s="4">
        <f t="shared" si="10"/>
        <v>42168.5594328704</v>
      </c>
      <c r="T157" s="4">
        <f t="shared" si="11"/>
        <v>42208.5594328704</v>
      </c>
    </row>
    <row r="158" ht="44" spans="1:20">
      <c r="A158" s="1">
        <v>156</v>
      </c>
      <c r="B158" s="2" t="s">
        <v>382</v>
      </c>
      <c r="C158" s="2" t="s">
        <v>383</v>
      </c>
      <c r="D158" s="12">
        <v>35000</v>
      </c>
      <c r="E158" s="13">
        <v>1785</v>
      </c>
      <c r="F158" t="s">
        <v>25</v>
      </c>
      <c r="G158" t="s">
        <v>194</v>
      </c>
      <c r="H158" t="s">
        <v>195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309</v>
      </c>
      <c r="O158">
        <f t="shared" si="8"/>
        <v>5</v>
      </c>
      <c r="P158">
        <f t="shared" si="9"/>
        <v>119</v>
      </c>
      <c r="Q158" s="11" t="s">
        <v>52</v>
      </c>
      <c r="R158" t="s">
        <v>310</v>
      </c>
      <c r="S158" s="4">
        <f t="shared" si="10"/>
        <v>41794.1249537037</v>
      </c>
      <c r="T158" s="4">
        <f t="shared" si="11"/>
        <v>41854.1249537037</v>
      </c>
    </row>
    <row r="159" ht="44" spans="1:20">
      <c r="A159" s="1">
        <v>157</v>
      </c>
      <c r="B159" s="2" t="s">
        <v>384</v>
      </c>
      <c r="C159" s="2" t="s">
        <v>385</v>
      </c>
      <c r="D159" s="12">
        <v>2995</v>
      </c>
      <c r="E159" s="13">
        <v>8</v>
      </c>
      <c r="F159" t="s">
        <v>25</v>
      </c>
      <c r="G159" t="s">
        <v>49</v>
      </c>
      <c r="H159" t="s">
        <v>50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309</v>
      </c>
      <c r="O159">
        <f t="shared" si="8"/>
        <v>0</v>
      </c>
      <c r="P159">
        <f t="shared" si="9"/>
        <v>4</v>
      </c>
      <c r="Q159" s="11" t="s">
        <v>52</v>
      </c>
      <c r="R159" t="s">
        <v>310</v>
      </c>
      <c r="S159" s="4">
        <f t="shared" si="10"/>
        <v>42396.911712963</v>
      </c>
      <c r="T159" s="4">
        <f t="shared" si="11"/>
        <v>42426.911712963</v>
      </c>
    </row>
    <row r="160" ht="44" spans="1:20">
      <c r="A160" s="1">
        <v>158</v>
      </c>
      <c r="B160" s="2" t="s">
        <v>386</v>
      </c>
      <c r="C160" s="2" t="s">
        <v>387</v>
      </c>
      <c r="D160" s="12">
        <v>5000</v>
      </c>
      <c r="E160" s="13">
        <v>0</v>
      </c>
      <c r="F160" t="s">
        <v>25</v>
      </c>
      <c r="G160" t="s">
        <v>49</v>
      </c>
      <c r="H160" t="s">
        <v>50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309</v>
      </c>
      <c r="O160">
        <f t="shared" si="8"/>
        <v>0</v>
      </c>
      <c r="P160">
        <f t="shared" si="9"/>
        <v>0</v>
      </c>
      <c r="Q160" s="11" t="s">
        <v>52</v>
      </c>
      <c r="R160" t="s">
        <v>310</v>
      </c>
      <c r="S160" s="4">
        <f t="shared" si="10"/>
        <v>41904.076712963</v>
      </c>
      <c r="T160" s="4">
        <f t="shared" si="11"/>
        <v>41934.076712963</v>
      </c>
    </row>
    <row r="161" ht="44" spans="1:20">
      <c r="A161" s="1">
        <v>159</v>
      </c>
      <c r="B161" s="2" t="s">
        <v>388</v>
      </c>
      <c r="C161" s="2" t="s">
        <v>389</v>
      </c>
      <c r="D161" s="12">
        <v>500000</v>
      </c>
      <c r="E161" s="13">
        <v>10</v>
      </c>
      <c r="F161" t="s">
        <v>25</v>
      </c>
      <c r="G161" t="s">
        <v>49</v>
      </c>
      <c r="H161" t="s">
        <v>50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309</v>
      </c>
      <c r="O161">
        <f t="shared" si="8"/>
        <v>0</v>
      </c>
      <c r="P161">
        <f t="shared" si="9"/>
        <v>10</v>
      </c>
      <c r="Q161" s="11" t="s">
        <v>52</v>
      </c>
      <c r="R161" t="s">
        <v>310</v>
      </c>
      <c r="S161" s="4">
        <f t="shared" si="10"/>
        <v>42514.4345486111</v>
      </c>
      <c r="T161" s="4">
        <f t="shared" si="11"/>
        <v>42554.4345486111</v>
      </c>
    </row>
    <row r="162" ht="44" spans="1:20">
      <c r="A162" s="1">
        <v>160</v>
      </c>
      <c r="B162" s="2" t="s">
        <v>390</v>
      </c>
      <c r="C162" s="2" t="s">
        <v>391</v>
      </c>
      <c r="D162" s="12">
        <v>5000</v>
      </c>
      <c r="E162" s="13">
        <v>0</v>
      </c>
      <c r="F162" t="s">
        <v>26</v>
      </c>
      <c r="G162" t="s">
        <v>49</v>
      </c>
      <c r="H162" t="s">
        <v>50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392</v>
      </c>
      <c r="O162">
        <f t="shared" si="8"/>
        <v>0</v>
      </c>
      <c r="P162">
        <f t="shared" si="9"/>
        <v>0</v>
      </c>
      <c r="Q162" s="11" t="s">
        <v>52</v>
      </c>
      <c r="R162" t="s">
        <v>393</v>
      </c>
      <c r="S162" s="4">
        <f t="shared" si="10"/>
        <v>42171.9130902778</v>
      </c>
      <c r="T162" s="4">
        <f t="shared" si="11"/>
        <v>42231.9130902778</v>
      </c>
    </row>
    <row r="163" ht="44" spans="1:20">
      <c r="A163" s="1">
        <v>161</v>
      </c>
      <c r="B163" s="2" t="s">
        <v>394</v>
      </c>
      <c r="C163" s="2" t="s">
        <v>395</v>
      </c>
      <c r="D163" s="12">
        <v>50000</v>
      </c>
      <c r="E163" s="13">
        <v>5</v>
      </c>
      <c r="F163" t="s">
        <v>26</v>
      </c>
      <c r="G163" t="s">
        <v>49</v>
      </c>
      <c r="H163" t="s">
        <v>50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392</v>
      </c>
      <c r="O163">
        <f t="shared" si="8"/>
        <v>0</v>
      </c>
      <c r="P163">
        <f t="shared" si="9"/>
        <v>5</v>
      </c>
      <c r="Q163" s="11" t="s">
        <v>52</v>
      </c>
      <c r="R163" t="s">
        <v>393</v>
      </c>
      <c r="S163" s="4">
        <f t="shared" si="10"/>
        <v>41792.6874421296</v>
      </c>
      <c r="T163" s="4">
        <f t="shared" si="11"/>
        <v>41822.6874421296</v>
      </c>
    </row>
    <row r="164" ht="44" spans="1:20">
      <c r="A164" s="1">
        <v>162</v>
      </c>
      <c r="B164" s="2" t="s">
        <v>396</v>
      </c>
      <c r="C164" s="2" t="s">
        <v>397</v>
      </c>
      <c r="D164" s="12">
        <v>2800</v>
      </c>
      <c r="E164" s="13">
        <v>435</v>
      </c>
      <c r="F164" t="s">
        <v>26</v>
      </c>
      <c r="G164" t="s">
        <v>49</v>
      </c>
      <c r="H164" t="s">
        <v>50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392</v>
      </c>
      <c r="O164">
        <f t="shared" si="8"/>
        <v>16</v>
      </c>
      <c r="P164">
        <f t="shared" si="9"/>
        <v>43.5</v>
      </c>
      <c r="Q164" s="11" t="s">
        <v>52</v>
      </c>
      <c r="R164" t="s">
        <v>393</v>
      </c>
      <c r="S164" s="4">
        <f t="shared" si="10"/>
        <v>41835.1268055556</v>
      </c>
      <c r="T164" s="4">
        <f t="shared" si="11"/>
        <v>41867.9875</v>
      </c>
    </row>
    <row r="165" ht="58" spans="1:20">
      <c r="A165" s="1">
        <v>163</v>
      </c>
      <c r="B165" s="2" t="s">
        <v>398</v>
      </c>
      <c r="C165" s="2" t="s">
        <v>399</v>
      </c>
      <c r="D165" s="12">
        <v>2000000</v>
      </c>
      <c r="E165" s="13">
        <v>0</v>
      </c>
      <c r="F165" t="s">
        <v>26</v>
      </c>
      <c r="G165" t="s">
        <v>49</v>
      </c>
      <c r="H165" t="s">
        <v>50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392</v>
      </c>
      <c r="O165">
        <f t="shared" si="8"/>
        <v>0</v>
      </c>
      <c r="P165">
        <f t="shared" si="9"/>
        <v>0</v>
      </c>
      <c r="Q165" s="11" t="s">
        <v>52</v>
      </c>
      <c r="R165" t="s">
        <v>393</v>
      </c>
      <c r="S165" s="4">
        <f t="shared" si="10"/>
        <v>42243.9612731481</v>
      </c>
      <c r="T165" s="4">
        <f t="shared" si="11"/>
        <v>42278</v>
      </c>
    </row>
    <row r="166" ht="44" spans="1:20">
      <c r="A166" s="1">
        <v>164</v>
      </c>
      <c r="B166" s="2" t="s">
        <v>400</v>
      </c>
      <c r="C166" s="2" t="s">
        <v>401</v>
      </c>
      <c r="D166" s="12">
        <v>120000</v>
      </c>
      <c r="E166" s="13">
        <v>640</v>
      </c>
      <c r="F166" t="s">
        <v>26</v>
      </c>
      <c r="G166" t="s">
        <v>49</v>
      </c>
      <c r="H166" t="s">
        <v>50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392</v>
      </c>
      <c r="O166">
        <f t="shared" si="8"/>
        <v>1</v>
      </c>
      <c r="P166">
        <f t="shared" si="9"/>
        <v>91.43</v>
      </c>
      <c r="Q166" s="11" t="s">
        <v>52</v>
      </c>
      <c r="R166" t="s">
        <v>393</v>
      </c>
      <c r="S166" s="4">
        <f t="shared" si="10"/>
        <v>41841.7627430556</v>
      </c>
      <c r="T166" s="4">
        <f t="shared" si="11"/>
        <v>41901.7627430556</v>
      </c>
    </row>
    <row r="167" ht="29" spans="1:20">
      <c r="A167" s="1">
        <v>165</v>
      </c>
      <c r="B167" s="2" t="s">
        <v>402</v>
      </c>
      <c r="C167" s="2" t="s">
        <v>403</v>
      </c>
      <c r="D167" s="12">
        <v>17000</v>
      </c>
      <c r="E167" s="13">
        <v>0</v>
      </c>
      <c r="F167" t="s">
        <v>26</v>
      </c>
      <c r="G167" t="s">
        <v>58</v>
      </c>
      <c r="H167" t="s">
        <v>59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392</v>
      </c>
      <c r="O167">
        <f t="shared" si="8"/>
        <v>0</v>
      </c>
      <c r="P167">
        <f t="shared" si="9"/>
        <v>0</v>
      </c>
      <c r="Q167" s="11" t="s">
        <v>52</v>
      </c>
      <c r="R167" t="s">
        <v>393</v>
      </c>
      <c r="S167" s="4">
        <f t="shared" si="10"/>
        <v>42351.6588425926</v>
      </c>
      <c r="T167" s="4">
        <f t="shared" si="11"/>
        <v>42381.6588425926</v>
      </c>
    </row>
    <row r="168" ht="44" spans="1:20">
      <c r="A168" s="1">
        <v>166</v>
      </c>
      <c r="B168" s="2" t="s">
        <v>404</v>
      </c>
      <c r="C168" s="2" t="s">
        <v>405</v>
      </c>
      <c r="D168" s="12">
        <v>5000</v>
      </c>
      <c r="E168" s="13">
        <v>3000</v>
      </c>
      <c r="F168" t="s">
        <v>26</v>
      </c>
      <c r="G168" t="s">
        <v>49</v>
      </c>
      <c r="H168" t="s">
        <v>50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392</v>
      </c>
      <c r="O168">
        <f t="shared" si="8"/>
        <v>60</v>
      </c>
      <c r="P168">
        <f t="shared" si="9"/>
        <v>3000</v>
      </c>
      <c r="Q168" s="11" t="s">
        <v>52</v>
      </c>
      <c r="R168" t="s">
        <v>393</v>
      </c>
      <c r="S168" s="4">
        <f t="shared" si="10"/>
        <v>42721.0759490741</v>
      </c>
      <c r="T168" s="4">
        <f t="shared" si="11"/>
        <v>42751.0759490741</v>
      </c>
    </row>
    <row r="169" ht="44" spans="1:20">
      <c r="A169" s="1">
        <v>167</v>
      </c>
      <c r="B169" s="2" t="s">
        <v>406</v>
      </c>
      <c r="C169" s="2" t="s">
        <v>407</v>
      </c>
      <c r="D169" s="12">
        <v>110000</v>
      </c>
      <c r="E169" s="13">
        <v>11</v>
      </c>
      <c r="F169" t="s">
        <v>26</v>
      </c>
      <c r="G169" t="s">
        <v>49</v>
      </c>
      <c r="H169" t="s">
        <v>50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392</v>
      </c>
      <c r="O169">
        <f t="shared" si="8"/>
        <v>0</v>
      </c>
      <c r="P169">
        <f t="shared" si="9"/>
        <v>5.5</v>
      </c>
      <c r="Q169" s="11" t="s">
        <v>52</v>
      </c>
      <c r="R169" t="s">
        <v>393</v>
      </c>
      <c r="S169" s="4">
        <f t="shared" si="10"/>
        <v>42160.9274884259</v>
      </c>
      <c r="T169" s="4">
        <f t="shared" si="11"/>
        <v>42220.9274884259</v>
      </c>
    </row>
    <row r="170" ht="44" spans="1:20">
      <c r="A170" s="1">
        <v>168</v>
      </c>
      <c r="B170" s="2" t="s">
        <v>408</v>
      </c>
      <c r="C170" s="2" t="s">
        <v>409</v>
      </c>
      <c r="D170" s="12">
        <v>8000</v>
      </c>
      <c r="E170" s="13">
        <v>325</v>
      </c>
      <c r="F170" t="s">
        <v>26</v>
      </c>
      <c r="G170" t="s">
        <v>49</v>
      </c>
      <c r="H170" t="s">
        <v>50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392</v>
      </c>
      <c r="O170">
        <f t="shared" si="8"/>
        <v>4</v>
      </c>
      <c r="P170">
        <f t="shared" si="9"/>
        <v>108.33</v>
      </c>
      <c r="Q170" s="11" t="s">
        <v>52</v>
      </c>
      <c r="R170" t="s">
        <v>393</v>
      </c>
      <c r="S170" s="4">
        <f t="shared" si="10"/>
        <v>42052.8353009259</v>
      </c>
      <c r="T170" s="4">
        <f t="shared" si="11"/>
        <v>42082.7936342593</v>
      </c>
    </row>
    <row r="171" ht="44" spans="1:20">
      <c r="A171" s="1">
        <v>169</v>
      </c>
      <c r="B171" s="2" t="s">
        <v>410</v>
      </c>
      <c r="C171" s="2" t="s">
        <v>411</v>
      </c>
      <c r="D171" s="12">
        <v>2500</v>
      </c>
      <c r="E171" s="13">
        <v>560</v>
      </c>
      <c r="F171" t="s">
        <v>26</v>
      </c>
      <c r="G171" t="s">
        <v>58</v>
      </c>
      <c r="H171" t="s">
        <v>59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392</v>
      </c>
      <c r="O171">
        <f t="shared" si="8"/>
        <v>22</v>
      </c>
      <c r="P171">
        <f t="shared" si="9"/>
        <v>56</v>
      </c>
      <c r="Q171" s="11" t="s">
        <v>52</v>
      </c>
      <c r="R171" t="s">
        <v>393</v>
      </c>
      <c r="S171" s="4">
        <f t="shared" si="10"/>
        <v>41900.5053125</v>
      </c>
      <c r="T171" s="4">
        <f t="shared" si="11"/>
        <v>41930.5053125</v>
      </c>
    </row>
    <row r="172" ht="44" spans="1:20">
      <c r="A172" s="1">
        <v>170</v>
      </c>
      <c r="B172" s="2" t="s">
        <v>412</v>
      </c>
      <c r="C172" s="2" t="s">
        <v>413</v>
      </c>
      <c r="D172" s="12">
        <v>10000</v>
      </c>
      <c r="E172" s="13">
        <v>325</v>
      </c>
      <c r="F172" t="s">
        <v>26</v>
      </c>
      <c r="G172" t="s">
        <v>49</v>
      </c>
      <c r="H172" t="s">
        <v>50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392</v>
      </c>
      <c r="O172">
        <f t="shared" si="8"/>
        <v>3</v>
      </c>
      <c r="P172">
        <f t="shared" si="9"/>
        <v>32.5</v>
      </c>
      <c r="Q172" s="11" t="s">
        <v>52</v>
      </c>
      <c r="R172" t="s">
        <v>393</v>
      </c>
      <c r="S172" s="4">
        <f t="shared" si="10"/>
        <v>42216.9778125</v>
      </c>
      <c r="T172" s="4">
        <f t="shared" si="11"/>
        <v>42246.2277777778</v>
      </c>
    </row>
    <row r="173" ht="44" spans="1:20">
      <c r="A173" s="1">
        <v>171</v>
      </c>
      <c r="B173" s="2" t="s">
        <v>414</v>
      </c>
      <c r="C173" s="2" t="s">
        <v>415</v>
      </c>
      <c r="D173" s="12">
        <v>50000</v>
      </c>
      <c r="E173" s="13">
        <v>1</v>
      </c>
      <c r="F173" t="s">
        <v>26</v>
      </c>
      <c r="G173" t="s">
        <v>49</v>
      </c>
      <c r="H173" t="s">
        <v>50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392</v>
      </c>
      <c r="O173">
        <f t="shared" si="8"/>
        <v>0</v>
      </c>
      <c r="P173">
        <f t="shared" si="9"/>
        <v>1</v>
      </c>
      <c r="Q173" s="11" t="s">
        <v>52</v>
      </c>
      <c r="R173" t="s">
        <v>393</v>
      </c>
      <c r="S173" s="4">
        <f t="shared" si="10"/>
        <v>42534.1807175926</v>
      </c>
      <c r="T173" s="4">
        <f t="shared" si="11"/>
        <v>42594.1807175926</v>
      </c>
    </row>
    <row r="174" ht="44" spans="1:20">
      <c r="A174" s="1">
        <v>172</v>
      </c>
      <c r="B174" s="2" t="s">
        <v>416</v>
      </c>
      <c r="C174" s="2" t="s">
        <v>417</v>
      </c>
      <c r="D174" s="12">
        <v>95000</v>
      </c>
      <c r="E174" s="13">
        <v>0</v>
      </c>
      <c r="F174" t="s">
        <v>26</v>
      </c>
      <c r="G174" t="s">
        <v>49</v>
      </c>
      <c r="H174" t="s">
        <v>50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392</v>
      </c>
      <c r="O174">
        <f t="shared" si="8"/>
        <v>0</v>
      </c>
      <c r="P174">
        <f t="shared" si="9"/>
        <v>0</v>
      </c>
      <c r="Q174" s="11" t="s">
        <v>52</v>
      </c>
      <c r="R174" t="s">
        <v>393</v>
      </c>
      <c r="S174" s="4">
        <f t="shared" si="10"/>
        <v>42047.3949421296</v>
      </c>
      <c r="T174" s="4">
        <f t="shared" si="11"/>
        <v>42082.353275463</v>
      </c>
    </row>
    <row r="175" ht="44" spans="1:20">
      <c r="A175" s="1">
        <v>173</v>
      </c>
      <c r="B175" s="2" t="s">
        <v>418</v>
      </c>
      <c r="C175" s="2" t="s">
        <v>419</v>
      </c>
      <c r="D175" s="12">
        <v>1110</v>
      </c>
      <c r="E175" s="13">
        <v>0</v>
      </c>
      <c r="F175" t="s">
        <v>26</v>
      </c>
      <c r="G175" t="s">
        <v>58</v>
      </c>
      <c r="H175" t="s">
        <v>59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392</v>
      </c>
      <c r="O175">
        <f t="shared" si="8"/>
        <v>0</v>
      </c>
      <c r="P175">
        <f t="shared" si="9"/>
        <v>0</v>
      </c>
      <c r="Q175" s="11" t="s">
        <v>52</v>
      </c>
      <c r="R175" t="s">
        <v>393</v>
      </c>
      <c r="S175" s="4">
        <f t="shared" si="10"/>
        <v>42033.5730092593</v>
      </c>
      <c r="T175" s="4">
        <f t="shared" si="11"/>
        <v>42063.5730092593</v>
      </c>
    </row>
    <row r="176" ht="44" spans="1:20">
      <c r="A176" s="1">
        <v>174</v>
      </c>
      <c r="B176" s="2" t="s">
        <v>420</v>
      </c>
      <c r="C176" s="2" t="s">
        <v>421</v>
      </c>
      <c r="D176" s="12">
        <v>6000</v>
      </c>
      <c r="E176" s="13">
        <v>0</v>
      </c>
      <c r="F176" t="s">
        <v>26</v>
      </c>
      <c r="G176" t="s">
        <v>422</v>
      </c>
      <c r="H176" t="s">
        <v>89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392</v>
      </c>
      <c r="O176">
        <f t="shared" si="8"/>
        <v>0</v>
      </c>
      <c r="P176">
        <f t="shared" si="9"/>
        <v>0</v>
      </c>
      <c r="Q176" s="11" t="s">
        <v>52</v>
      </c>
      <c r="R176" t="s">
        <v>393</v>
      </c>
      <c r="S176" s="4">
        <f t="shared" si="10"/>
        <v>42072.7589814815</v>
      </c>
      <c r="T176" s="4">
        <f t="shared" si="11"/>
        <v>42132.7589814815</v>
      </c>
    </row>
    <row r="177" ht="44" spans="1:20">
      <c r="A177" s="1">
        <v>175</v>
      </c>
      <c r="B177" s="2" t="s">
        <v>423</v>
      </c>
      <c r="C177" s="2" t="s">
        <v>424</v>
      </c>
      <c r="D177" s="12">
        <v>20000</v>
      </c>
      <c r="E177" s="13">
        <v>1297</v>
      </c>
      <c r="F177" t="s">
        <v>26</v>
      </c>
      <c r="G177" t="s">
        <v>58</v>
      </c>
      <c r="H177" t="s">
        <v>59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392</v>
      </c>
      <c r="O177">
        <f t="shared" si="8"/>
        <v>6</v>
      </c>
      <c r="P177">
        <f t="shared" si="9"/>
        <v>49.88</v>
      </c>
      <c r="Q177" s="11" t="s">
        <v>52</v>
      </c>
      <c r="R177" t="s">
        <v>393</v>
      </c>
      <c r="S177" s="4">
        <f t="shared" si="10"/>
        <v>41855.7779050926</v>
      </c>
      <c r="T177" s="4">
        <f t="shared" si="11"/>
        <v>41880.7779050926</v>
      </c>
    </row>
    <row r="178" ht="44" spans="1:20">
      <c r="A178" s="1">
        <v>176</v>
      </c>
      <c r="B178" s="2" t="s">
        <v>425</v>
      </c>
      <c r="C178" s="2" t="s">
        <v>426</v>
      </c>
      <c r="D178" s="12">
        <v>1500</v>
      </c>
      <c r="E178" s="13">
        <v>0</v>
      </c>
      <c r="F178" t="s">
        <v>26</v>
      </c>
      <c r="G178" t="s">
        <v>49</v>
      </c>
      <c r="H178" t="s">
        <v>50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392</v>
      </c>
      <c r="O178">
        <f t="shared" si="8"/>
        <v>0</v>
      </c>
      <c r="P178">
        <f t="shared" si="9"/>
        <v>0</v>
      </c>
      <c r="Q178" s="11" t="s">
        <v>52</v>
      </c>
      <c r="R178" t="s">
        <v>393</v>
      </c>
      <c r="S178" s="4">
        <f t="shared" si="10"/>
        <v>42191.8240625</v>
      </c>
      <c r="T178" s="4">
        <f t="shared" si="11"/>
        <v>42221.8240625</v>
      </c>
    </row>
    <row r="179" ht="29" spans="1:20">
      <c r="A179" s="1">
        <v>177</v>
      </c>
      <c r="B179" s="2" t="s">
        <v>427</v>
      </c>
      <c r="C179" s="2" t="s">
        <v>428</v>
      </c>
      <c r="D179" s="12">
        <v>450</v>
      </c>
      <c r="E179" s="13">
        <v>180</v>
      </c>
      <c r="F179" t="s">
        <v>26</v>
      </c>
      <c r="G179" t="s">
        <v>49</v>
      </c>
      <c r="H179" t="s">
        <v>50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392</v>
      </c>
      <c r="O179">
        <f t="shared" si="8"/>
        <v>40</v>
      </c>
      <c r="P179">
        <f t="shared" si="9"/>
        <v>25.71</v>
      </c>
      <c r="Q179" s="11" t="s">
        <v>52</v>
      </c>
      <c r="R179" t="s">
        <v>393</v>
      </c>
      <c r="S179" s="4">
        <f t="shared" si="10"/>
        <v>42070.0477546296</v>
      </c>
      <c r="T179" s="4">
        <f t="shared" si="11"/>
        <v>42087.006087963</v>
      </c>
    </row>
    <row r="180" ht="29" spans="1:20">
      <c r="A180" s="1">
        <v>178</v>
      </c>
      <c r="B180" s="2" t="s">
        <v>429</v>
      </c>
      <c r="C180" s="2" t="s">
        <v>430</v>
      </c>
      <c r="D180" s="12">
        <v>500000</v>
      </c>
      <c r="E180" s="13">
        <v>0</v>
      </c>
      <c r="F180" t="s">
        <v>26</v>
      </c>
      <c r="G180" t="s">
        <v>88</v>
      </c>
      <c r="H180" t="s">
        <v>89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392</v>
      </c>
      <c r="O180">
        <f t="shared" si="8"/>
        <v>0</v>
      </c>
      <c r="P180">
        <f t="shared" si="9"/>
        <v>0</v>
      </c>
      <c r="Q180" s="11" t="s">
        <v>52</v>
      </c>
      <c r="R180" t="s">
        <v>393</v>
      </c>
      <c r="S180" s="4">
        <f t="shared" si="10"/>
        <v>42304.9553819444</v>
      </c>
      <c r="T180" s="4">
        <f t="shared" si="11"/>
        <v>42334.9970486111</v>
      </c>
    </row>
    <row r="181" ht="29" spans="1:20">
      <c r="A181" s="1">
        <v>179</v>
      </c>
      <c r="B181" s="2" t="s">
        <v>431</v>
      </c>
      <c r="C181" s="2" t="s">
        <v>432</v>
      </c>
      <c r="D181" s="12">
        <v>1000</v>
      </c>
      <c r="E181" s="13">
        <v>200</v>
      </c>
      <c r="F181" t="s">
        <v>26</v>
      </c>
      <c r="G181" t="s">
        <v>49</v>
      </c>
      <c r="H181" t="s">
        <v>50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392</v>
      </c>
      <c r="O181">
        <f t="shared" si="8"/>
        <v>20</v>
      </c>
      <c r="P181">
        <f t="shared" si="9"/>
        <v>100</v>
      </c>
      <c r="Q181" s="11" t="s">
        <v>52</v>
      </c>
      <c r="R181" t="s">
        <v>393</v>
      </c>
      <c r="S181" s="4">
        <f t="shared" si="10"/>
        <v>42403.0804976852</v>
      </c>
      <c r="T181" s="4">
        <f t="shared" si="11"/>
        <v>42433.0804976852</v>
      </c>
    </row>
    <row r="182" ht="44" spans="1:20">
      <c r="A182" s="1">
        <v>180</v>
      </c>
      <c r="B182" s="2" t="s">
        <v>433</v>
      </c>
      <c r="C182" s="2" t="s">
        <v>434</v>
      </c>
      <c r="D182" s="12">
        <v>1200</v>
      </c>
      <c r="E182" s="13">
        <v>401</v>
      </c>
      <c r="F182" t="s">
        <v>26</v>
      </c>
      <c r="G182" t="s">
        <v>58</v>
      </c>
      <c r="H182" t="s">
        <v>59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392</v>
      </c>
      <c r="O182">
        <f t="shared" si="8"/>
        <v>33</v>
      </c>
      <c r="P182">
        <f t="shared" si="9"/>
        <v>30.85</v>
      </c>
      <c r="Q182" s="11" t="s">
        <v>52</v>
      </c>
      <c r="R182" t="s">
        <v>393</v>
      </c>
      <c r="S182" s="4">
        <f t="shared" si="10"/>
        <v>42067.9912384259</v>
      </c>
      <c r="T182" s="4">
        <f t="shared" si="11"/>
        <v>42107.7916666667</v>
      </c>
    </row>
    <row r="183" ht="44" spans="1:20">
      <c r="A183" s="1">
        <v>181</v>
      </c>
      <c r="B183" s="2" t="s">
        <v>435</v>
      </c>
      <c r="C183" s="2" t="s">
        <v>436</v>
      </c>
      <c r="D183" s="12">
        <v>3423</v>
      </c>
      <c r="E183" s="13">
        <v>722</v>
      </c>
      <c r="F183" t="s">
        <v>26</v>
      </c>
      <c r="G183" t="s">
        <v>58</v>
      </c>
      <c r="H183" t="s">
        <v>59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392</v>
      </c>
      <c r="O183">
        <f t="shared" si="8"/>
        <v>21</v>
      </c>
      <c r="P183">
        <f t="shared" si="9"/>
        <v>180.5</v>
      </c>
      <c r="Q183" s="11" t="s">
        <v>52</v>
      </c>
      <c r="R183" t="s">
        <v>393</v>
      </c>
      <c r="S183" s="4">
        <f t="shared" si="10"/>
        <v>42147.7418402778</v>
      </c>
      <c r="T183" s="4">
        <f t="shared" si="11"/>
        <v>42177.7418402778</v>
      </c>
    </row>
    <row r="184" ht="44" spans="1:20">
      <c r="A184" s="1">
        <v>182</v>
      </c>
      <c r="B184" s="2" t="s">
        <v>437</v>
      </c>
      <c r="C184" s="2" t="s">
        <v>438</v>
      </c>
      <c r="D184" s="12">
        <v>1000</v>
      </c>
      <c r="E184" s="13">
        <v>0</v>
      </c>
      <c r="F184" t="s">
        <v>26</v>
      </c>
      <c r="G184" t="s">
        <v>49</v>
      </c>
      <c r="H184" t="s">
        <v>50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392</v>
      </c>
      <c r="O184">
        <f t="shared" si="8"/>
        <v>0</v>
      </c>
      <c r="P184">
        <f t="shared" si="9"/>
        <v>0</v>
      </c>
      <c r="Q184" s="11" t="s">
        <v>52</v>
      </c>
      <c r="R184" t="s">
        <v>393</v>
      </c>
      <c r="S184" s="4">
        <f t="shared" si="10"/>
        <v>42712.0119444444</v>
      </c>
      <c r="T184" s="4">
        <f t="shared" si="11"/>
        <v>42742.0119444444</v>
      </c>
    </row>
    <row r="185" ht="15" spans="1:20">
      <c r="A185" s="1">
        <v>183</v>
      </c>
      <c r="B185" s="2" t="s">
        <v>439</v>
      </c>
      <c r="C185" s="2" t="s">
        <v>440</v>
      </c>
      <c r="D185" s="12">
        <v>12500</v>
      </c>
      <c r="E185" s="13">
        <v>4482</v>
      </c>
      <c r="F185" t="s">
        <v>26</v>
      </c>
      <c r="G185" t="s">
        <v>58</v>
      </c>
      <c r="H185" t="s">
        <v>59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392</v>
      </c>
      <c r="O185">
        <f t="shared" si="8"/>
        <v>36</v>
      </c>
      <c r="P185">
        <f t="shared" si="9"/>
        <v>373.5</v>
      </c>
      <c r="Q185" s="11" t="s">
        <v>52</v>
      </c>
      <c r="R185" t="s">
        <v>393</v>
      </c>
      <c r="S185" s="4">
        <f t="shared" si="10"/>
        <v>41939.8103009259</v>
      </c>
      <c r="T185" s="4">
        <f t="shared" si="11"/>
        <v>41969.8519675926</v>
      </c>
    </row>
    <row r="186" ht="44" spans="1:20">
      <c r="A186" s="1">
        <v>184</v>
      </c>
      <c r="B186" s="2" t="s">
        <v>441</v>
      </c>
      <c r="C186" s="2" t="s">
        <v>442</v>
      </c>
      <c r="D186" s="12">
        <v>1500</v>
      </c>
      <c r="E186" s="13">
        <v>51</v>
      </c>
      <c r="F186" t="s">
        <v>26</v>
      </c>
      <c r="G186" t="s">
        <v>194</v>
      </c>
      <c r="H186" t="s">
        <v>195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392</v>
      </c>
      <c r="O186">
        <f t="shared" si="8"/>
        <v>3</v>
      </c>
      <c r="P186">
        <f t="shared" si="9"/>
        <v>25.5</v>
      </c>
      <c r="Q186" s="11" t="s">
        <v>52</v>
      </c>
      <c r="R186" t="s">
        <v>393</v>
      </c>
      <c r="S186" s="4">
        <f t="shared" si="10"/>
        <v>41825.7912268519</v>
      </c>
      <c r="T186" s="4">
        <f t="shared" si="11"/>
        <v>41883.1659722222</v>
      </c>
    </row>
    <row r="187" ht="15" spans="1:20">
      <c r="A187" s="1">
        <v>185</v>
      </c>
      <c r="B187" s="2" t="s">
        <v>443</v>
      </c>
      <c r="C187" s="2" t="s">
        <v>444</v>
      </c>
      <c r="D187" s="12">
        <v>40000</v>
      </c>
      <c r="E187" s="13">
        <v>2200</v>
      </c>
      <c r="F187" t="s">
        <v>26</v>
      </c>
      <c r="G187" t="s">
        <v>445</v>
      </c>
      <c r="H187" t="s">
        <v>446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392</v>
      </c>
      <c r="O187">
        <f t="shared" si="8"/>
        <v>6</v>
      </c>
      <c r="P187">
        <f t="shared" si="9"/>
        <v>220</v>
      </c>
      <c r="Q187" s="11" t="s">
        <v>52</v>
      </c>
      <c r="R187" t="s">
        <v>393</v>
      </c>
      <c r="S187" s="4">
        <f t="shared" si="10"/>
        <v>42570.9113310185</v>
      </c>
      <c r="T187" s="4">
        <f t="shared" si="11"/>
        <v>42600.9113310185</v>
      </c>
    </row>
    <row r="188" ht="44" spans="1:20">
      <c r="A188" s="1">
        <v>186</v>
      </c>
      <c r="B188" s="2" t="s">
        <v>447</v>
      </c>
      <c r="C188" s="2" t="s">
        <v>448</v>
      </c>
      <c r="D188" s="12">
        <v>5000</v>
      </c>
      <c r="E188" s="13">
        <v>0</v>
      </c>
      <c r="F188" t="s">
        <v>26</v>
      </c>
      <c r="G188" t="s">
        <v>49</v>
      </c>
      <c r="H188" t="s">
        <v>50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392</v>
      </c>
      <c r="O188">
        <f t="shared" si="8"/>
        <v>0</v>
      </c>
      <c r="P188">
        <f t="shared" si="9"/>
        <v>0</v>
      </c>
      <c r="Q188" s="11" t="s">
        <v>52</v>
      </c>
      <c r="R188" t="s">
        <v>393</v>
      </c>
      <c r="S188" s="4">
        <f t="shared" si="10"/>
        <v>42767.8128935185</v>
      </c>
      <c r="T188" s="4">
        <f t="shared" si="11"/>
        <v>42797.8333333333</v>
      </c>
    </row>
    <row r="189" ht="44" spans="1:20">
      <c r="A189" s="1">
        <v>187</v>
      </c>
      <c r="B189" s="2" t="s">
        <v>449</v>
      </c>
      <c r="C189" s="2" t="s">
        <v>450</v>
      </c>
      <c r="D189" s="12">
        <v>5000</v>
      </c>
      <c r="E189" s="13">
        <v>800</v>
      </c>
      <c r="F189" t="s">
        <v>26</v>
      </c>
      <c r="G189" t="s">
        <v>49</v>
      </c>
      <c r="H189" t="s">
        <v>50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392</v>
      </c>
      <c r="O189">
        <f t="shared" si="8"/>
        <v>16</v>
      </c>
      <c r="P189">
        <f t="shared" si="9"/>
        <v>160</v>
      </c>
      <c r="Q189" s="11" t="s">
        <v>52</v>
      </c>
      <c r="R189" t="s">
        <v>393</v>
      </c>
      <c r="S189" s="4">
        <f t="shared" si="10"/>
        <v>42182.2344560185</v>
      </c>
      <c r="T189" s="4">
        <f t="shared" si="11"/>
        <v>42206.2909722222</v>
      </c>
    </row>
    <row r="190" ht="44" spans="1:20">
      <c r="A190" s="1">
        <v>188</v>
      </c>
      <c r="B190" s="2" t="s">
        <v>451</v>
      </c>
      <c r="C190" s="2" t="s">
        <v>452</v>
      </c>
      <c r="D190" s="12">
        <v>1500</v>
      </c>
      <c r="E190" s="13">
        <v>0</v>
      </c>
      <c r="F190" t="s">
        <v>26</v>
      </c>
      <c r="G190" t="s">
        <v>49</v>
      </c>
      <c r="H190" t="s">
        <v>50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392</v>
      </c>
      <c r="O190">
        <f t="shared" si="8"/>
        <v>0</v>
      </c>
      <c r="P190">
        <f t="shared" si="9"/>
        <v>0</v>
      </c>
      <c r="Q190" s="11" t="s">
        <v>52</v>
      </c>
      <c r="R190" t="s">
        <v>393</v>
      </c>
      <c r="S190" s="4">
        <f t="shared" si="10"/>
        <v>41857.1830439815</v>
      </c>
      <c r="T190" s="4">
        <f t="shared" si="11"/>
        <v>41887.1830439815</v>
      </c>
    </row>
    <row r="191" ht="44" spans="1:20">
      <c r="A191" s="1">
        <v>189</v>
      </c>
      <c r="B191" s="2" t="s">
        <v>453</v>
      </c>
      <c r="C191" s="2" t="s">
        <v>454</v>
      </c>
      <c r="D191" s="12">
        <v>500000</v>
      </c>
      <c r="E191" s="13">
        <v>345</v>
      </c>
      <c r="F191" t="s">
        <v>26</v>
      </c>
      <c r="G191" t="s">
        <v>49</v>
      </c>
      <c r="H191" t="s">
        <v>50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392</v>
      </c>
      <c r="O191">
        <f t="shared" si="8"/>
        <v>0</v>
      </c>
      <c r="P191">
        <f t="shared" si="9"/>
        <v>69</v>
      </c>
      <c r="Q191" s="11" t="s">
        <v>52</v>
      </c>
      <c r="R191" t="s">
        <v>393</v>
      </c>
      <c r="S191" s="4">
        <f t="shared" si="10"/>
        <v>42556.6907060185</v>
      </c>
      <c r="T191" s="4">
        <f t="shared" si="11"/>
        <v>42616.6907060185</v>
      </c>
    </row>
    <row r="192" ht="15" spans="1:20">
      <c r="A192" s="1">
        <v>190</v>
      </c>
      <c r="B192" s="2" t="s">
        <v>455</v>
      </c>
      <c r="C192" s="2" t="s">
        <v>456</v>
      </c>
      <c r="D192" s="12">
        <v>12000</v>
      </c>
      <c r="E192" s="13">
        <v>50</v>
      </c>
      <c r="F192" t="s">
        <v>26</v>
      </c>
      <c r="G192" t="s">
        <v>49</v>
      </c>
      <c r="H192" t="s">
        <v>50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392</v>
      </c>
      <c r="O192">
        <f t="shared" si="8"/>
        <v>0</v>
      </c>
      <c r="P192">
        <f t="shared" si="9"/>
        <v>50</v>
      </c>
      <c r="Q192" s="11" t="s">
        <v>52</v>
      </c>
      <c r="R192" t="s">
        <v>393</v>
      </c>
      <c r="S192" s="4">
        <f t="shared" si="10"/>
        <v>42527.6509953704</v>
      </c>
      <c r="T192" s="4">
        <f t="shared" si="11"/>
        <v>42537.6509953704</v>
      </c>
    </row>
    <row r="193" ht="44" spans="1:20">
      <c r="A193" s="1">
        <v>191</v>
      </c>
      <c r="B193" s="2" t="s">
        <v>457</v>
      </c>
      <c r="C193" s="2" t="s">
        <v>458</v>
      </c>
      <c r="D193" s="12">
        <v>5000</v>
      </c>
      <c r="E193" s="13">
        <v>250</v>
      </c>
      <c r="F193" t="s">
        <v>26</v>
      </c>
      <c r="G193" t="s">
        <v>84</v>
      </c>
      <c r="H193" t="s">
        <v>85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392</v>
      </c>
      <c r="O193">
        <f t="shared" si="8"/>
        <v>5</v>
      </c>
      <c r="P193">
        <f t="shared" si="9"/>
        <v>83.33</v>
      </c>
      <c r="Q193" s="11" t="s">
        <v>52</v>
      </c>
      <c r="R193" t="s">
        <v>393</v>
      </c>
      <c r="S193" s="4">
        <f t="shared" si="10"/>
        <v>42239.441412037</v>
      </c>
      <c r="T193" s="4">
        <f t="shared" si="11"/>
        <v>42279.441412037</v>
      </c>
    </row>
    <row r="194" ht="58" spans="1:20">
      <c r="A194" s="1">
        <v>192</v>
      </c>
      <c r="B194" s="2" t="s">
        <v>459</v>
      </c>
      <c r="C194" s="2" t="s">
        <v>460</v>
      </c>
      <c r="D194" s="12">
        <v>1000000</v>
      </c>
      <c r="E194" s="13">
        <v>17</v>
      </c>
      <c r="F194" t="s">
        <v>26</v>
      </c>
      <c r="G194" t="s">
        <v>49</v>
      </c>
      <c r="H194" t="s">
        <v>50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392</v>
      </c>
      <c r="O194">
        <f t="shared" si="8"/>
        <v>0</v>
      </c>
      <c r="P194">
        <f t="shared" si="9"/>
        <v>5.67</v>
      </c>
      <c r="Q194" s="11" t="s">
        <v>52</v>
      </c>
      <c r="R194" t="s">
        <v>393</v>
      </c>
      <c r="S194" s="4">
        <f t="shared" si="10"/>
        <v>41899.792037037</v>
      </c>
      <c r="T194" s="4">
        <f t="shared" si="11"/>
        <v>41929.792037037</v>
      </c>
    </row>
    <row r="195" ht="58" spans="1:20">
      <c r="A195" s="1">
        <v>193</v>
      </c>
      <c r="B195" s="2" t="s">
        <v>461</v>
      </c>
      <c r="C195" s="2" t="s">
        <v>462</v>
      </c>
      <c r="D195" s="12">
        <v>1000</v>
      </c>
      <c r="E195" s="13">
        <v>0</v>
      </c>
      <c r="F195" t="s">
        <v>26</v>
      </c>
      <c r="G195" t="s">
        <v>58</v>
      </c>
      <c r="H195" t="s">
        <v>59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392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52</v>
      </c>
      <c r="R195" t="s">
        <v>393</v>
      </c>
      <c r="S195" s="4">
        <f t="shared" ref="S195:S258" si="14">(((J195/60)/60)/24)+DATE(1970,1,1)</f>
        <v>41911.9347916667</v>
      </c>
      <c r="T195" s="4">
        <f t="shared" ref="T195:T258" si="15">(((I195/60)/60)/24)+DATE(1970,1,1)</f>
        <v>41971.9764583333</v>
      </c>
    </row>
    <row r="196" ht="44" spans="1:20">
      <c r="A196" s="1">
        <v>194</v>
      </c>
      <c r="B196" s="2" t="s">
        <v>463</v>
      </c>
      <c r="C196" s="2" t="s">
        <v>464</v>
      </c>
      <c r="D196" s="12">
        <v>2500</v>
      </c>
      <c r="E196" s="13">
        <v>3</v>
      </c>
      <c r="F196" t="s">
        <v>26</v>
      </c>
      <c r="G196" t="s">
        <v>58</v>
      </c>
      <c r="H196" t="s">
        <v>59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392</v>
      </c>
      <c r="O196">
        <f t="shared" si="12"/>
        <v>0</v>
      </c>
      <c r="P196">
        <f t="shared" si="13"/>
        <v>1</v>
      </c>
      <c r="Q196" s="11" t="s">
        <v>52</v>
      </c>
      <c r="R196" t="s">
        <v>393</v>
      </c>
      <c r="S196" s="4">
        <f t="shared" si="14"/>
        <v>42375.9968865741</v>
      </c>
      <c r="T196" s="4">
        <f t="shared" si="15"/>
        <v>42435.9968865741</v>
      </c>
    </row>
    <row r="197" ht="44" spans="1:20">
      <c r="A197" s="1">
        <v>195</v>
      </c>
      <c r="B197" s="2" t="s">
        <v>465</v>
      </c>
      <c r="C197" s="2" t="s">
        <v>466</v>
      </c>
      <c r="D197" s="12">
        <v>2000000</v>
      </c>
      <c r="E197" s="13">
        <v>0</v>
      </c>
      <c r="F197" t="s">
        <v>26</v>
      </c>
      <c r="G197" t="s">
        <v>49</v>
      </c>
      <c r="H197" t="s">
        <v>50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392</v>
      </c>
      <c r="O197">
        <f t="shared" si="12"/>
        <v>0</v>
      </c>
      <c r="P197">
        <f t="shared" si="13"/>
        <v>0</v>
      </c>
      <c r="Q197" s="11" t="s">
        <v>52</v>
      </c>
      <c r="R197" t="s">
        <v>393</v>
      </c>
      <c r="S197" s="4">
        <f t="shared" si="14"/>
        <v>42135.6705092593</v>
      </c>
      <c r="T197" s="4">
        <f t="shared" si="15"/>
        <v>42195.6705092593</v>
      </c>
    </row>
    <row r="198" ht="44" spans="1:20">
      <c r="A198" s="1">
        <v>196</v>
      </c>
      <c r="B198" s="2" t="s">
        <v>467</v>
      </c>
      <c r="C198" s="2" t="s">
        <v>468</v>
      </c>
      <c r="D198" s="12">
        <v>3500</v>
      </c>
      <c r="E198" s="13">
        <v>1465</v>
      </c>
      <c r="F198" t="s">
        <v>26</v>
      </c>
      <c r="G198" t="s">
        <v>58</v>
      </c>
      <c r="H198" t="s">
        <v>59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392</v>
      </c>
      <c r="O198">
        <f t="shared" si="12"/>
        <v>42</v>
      </c>
      <c r="P198">
        <f t="shared" si="13"/>
        <v>77.11</v>
      </c>
      <c r="Q198" s="11" t="s">
        <v>52</v>
      </c>
      <c r="R198" t="s">
        <v>393</v>
      </c>
      <c r="S198" s="4">
        <f t="shared" si="14"/>
        <v>42259.5428009259</v>
      </c>
      <c r="T198" s="4">
        <f t="shared" si="15"/>
        <v>42287.875</v>
      </c>
    </row>
    <row r="199" ht="44" spans="1:20">
      <c r="A199" s="1">
        <v>197</v>
      </c>
      <c r="B199" s="2" t="s">
        <v>469</v>
      </c>
      <c r="C199" s="2" t="s">
        <v>470</v>
      </c>
      <c r="D199" s="12">
        <v>2500</v>
      </c>
      <c r="E199" s="13">
        <v>262</v>
      </c>
      <c r="F199" t="s">
        <v>26</v>
      </c>
      <c r="G199" t="s">
        <v>58</v>
      </c>
      <c r="H199" t="s">
        <v>59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392</v>
      </c>
      <c r="O199">
        <f t="shared" si="12"/>
        <v>10</v>
      </c>
      <c r="P199">
        <f t="shared" si="13"/>
        <v>32.75</v>
      </c>
      <c r="Q199" s="11" t="s">
        <v>52</v>
      </c>
      <c r="R199" t="s">
        <v>393</v>
      </c>
      <c r="S199" s="4">
        <f t="shared" si="14"/>
        <v>42741.8483796296</v>
      </c>
      <c r="T199" s="4">
        <f t="shared" si="15"/>
        <v>42783.875</v>
      </c>
    </row>
    <row r="200" ht="44" spans="1:20">
      <c r="A200" s="1">
        <v>198</v>
      </c>
      <c r="B200" s="2" t="s">
        <v>471</v>
      </c>
      <c r="C200" s="2" t="s">
        <v>472</v>
      </c>
      <c r="D200" s="12">
        <v>25000</v>
      </c>
      <c r="E200" s="13">
        <v>279</v>
      </c>
      <c r="F200" t="s">
        <v>26</v>
      </c>
      <c r="G200" t="s">
        <v>49</v>
      </c>
      <c r="H200" t="s">
        <v>50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392</v>
      </c>
      <c r="O200">
        <f t="shared" si="12"/>
        <v>1</v>
      </c>
      <c r="P200">
        <f t="shared" si="13"/>
        <v>46.5</v>
      </c>
      <c r="Q200" s="11" t="s">
        <v>52</v>
      </c>
      <c r="R200" t="s">
        <v>393</v>
      </c>
      <c r="S200" s="4">
        <f t="shared" si="14"/>
        <v>41887.3833564815</v>
      </c>
      <c r="T200" s="4">
        <f t="shared" si="15"/>
        <v>41917.3833564815</v>
      </c>
    </row>
    <row r="201" ht="44" spans="1:20">
      <c r="A201" s="1">
        <v>199</v>
      </c>
      <c r="B201" s="2" t="s">
        <v>473</v>
      </c>
      <c r="C201" s="2" t="s">
        <v>474</v>
      </c>
      <c r="D201" s="12">
        <v>10000</v>
      </c>
      <c r="E201" s="13">
        <v>0</v>
      </c>
      <c r="F201" t="s">
        <v>26</v>
      </c>
      <c r="G201" t="s">
        <v>49</v>
      </c>
      <c r="H201" t="s">
        <v>50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392</v>
      </c>
      <c r="O201">
        <f t="shared" si="12"/>
        <v>0</v>
      </c>
      <c r="P201">
        <f t="shared" si="13"/>
        <v>0</v>
      </c>
      <c r="Q201" s="11" t="s">
        <v>52</v>
      </c>
      <c r="R201" t="s">
        <v>393</v>
      </c>
      <c r="S201" s="4">
        <f t="shared" si="14"/>
        <v>42584.1238657407</v>
      </c>
      <c r="T201" s="4">
        <f t="shared" si="15"/>
        <v>42614.1238657407</v>
      </c>
    </row>
    <row r="202" ht="29" spans="1:20">
      <c r="A202" s="1">
        <v>200</v>
      </c>
      <c r="B202" s="2" t="s">
        <v>475</v>
      </c>
      <c r="C202" s="2" t="s">
        <v>476</v>
      </c>
      <c r="D202" s="12">
        <v>6000</v>
      </c>
      <c r="E202" s="13">
        <v>1571.55</v>
      </c>
      <c r="F202" t="s">
        <v>26</v>
      </c>
      <c r="G202" t="s">
        <v>49</v>
      </c>
      <c r="H202" t="s">
        <v>50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392</v>
      </c>
      <c r="O202">
        <f t="shared" si="12"/>
        <v>26</v>
      </c>
      <c r="P202">
        <f t="shared" si="13"/>
        <v>87.31</v>
      </c>
      <c r="Q202" s="11" t="s">
        <v>52</v>
      </c>
      <c r="R202" t="s">
        <v>393</v>
      </c>
      <c r="S202" s="4">
        <f t="shared" si="14"/>
        <v>41867.0833680556</v>
      </c>
      <c r="T202" s="4">
        <f t="shared" si="15"/>
        <v>41897.0833680556</v>
      </c>
    </row>
    <row r="203" ht="44" spans="1:20">
      <c r="A203" s="1">
        <v>201</v>
      </c>
      <c r="B203" s="2" t="s">
        <v>477</v>
      </c>
      <c r="C203" s="2" t="s">
        <v>478</v>
      </c>
      <c r="D203" s="12">
        <v>650</v>
      </c>
      <c r="E203" s="13">
        <v>380</v>
      </c>
      <c r="F203" t="s">
        <v>26</v>
      </c>
      <c r="G203" t="s">
        <v>49</v>
      </c>
      <c r="H203" t="s">
        <v>50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392</v>
      </c>
      <c r="O203">
        <f t="shared" si="12"/>
        <v>58</v>
      </c>
      <c r="P203">
        <f t="shared" si="13"/>
        <v>54.29</v>
      </c>
      <c r="Q203" s="11" t="s">
        <v>52</v>
      </c>
      <c r="R203" t="s">
        <v>393</v>
      </c>
      <c r="S203" s="4">
        <f t="shared" si="14"/>
        <v>42023.8186226852</v>
      </c>
      <c r="T203" s="4">
        <f t="shared" si="15"/>
        <v>42043.8186226852</v>
      </c>
    </row>
    <row r="204" ht="15" spans="1:20">
      <c r="A204" s="1">
        <v>202</v>
      </c>
      <c r="B204" s="2" t="s">
        <v>479</v>
      </c>
      <c r="C204" s="2" t="s">
        <v>480</v>
      </c>
      <c r="D204" s="12">
        <v>6000</v>
      </c>
      <c r="E204" s="13">
        <v>0</v>
      </c>
      <c r="F204" t="s">
        <v>26</v>
      </c>
      <c r="G204" t="s">
        <v>49</v>
      </c>
      <c r="H204" t="s">
        <v>50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392</v>
      </c>
      <c r="O204">
        <f t="shared" si="12"/>
        <v>0</v>
      </c>
      <c r="P204">
        <f t="shared" si="13"/>
        <v>0</v>
      </c>
      <c r="Q204" s="11" t="s">
        <v>52</v>
      </c>
      <c r="R204" t="s">
        <v>393</v>
      </c>
      <c r="S204" s="4">
        <f t="shared" si="14"/>
        <v>42255.9278240741</v>
      </c>
      <c r="T204" s="4">
        <f t="shared" si="15"/>
        <v>42285.8743055556</v>
      </c>
    </row>
    <row r="205" ht="44" spans="1:20">
      <c r="A205" s="1">
        <v>203</v>
      </c>
      <c r="B205" s="2" t="s">
        <v>481</v>
      </c>
      <c r="C205" s="2" t="s">
        <v>482</v>
      </c>
      <c r="D205" s="12">
        <v>2500</v>
      </c>
      <c r="E205" s="13">
        <v>746</v>
      </c>
      <c r="F205" t="s">
        <v>26</v>
      </c>
      <c r="G205" t="s">
        <v>58</v>
      </c>
      <c r="H205" t="s">
        <v>59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392</v>
      </c>
      <c r="O205">
        <f t="shared" si="12"/>
        <v>30</v>
      </c>
      <c r="P205">
        <f t="shared" si="13"/>
        <v>93.25</v>
      </c>
      <c r="Q205" s="11" t="s">
        <v>52</v>
      </c>
      <c r="R205" t="s">
        <v>393</v>
      </c>
      <c r="S205" s="4">
        <f t="shared" si="14"/>
        <v>41973.847962963</v>
      </c>
      <c r="T205" s="4">
        <f t="shared" si="15"/>
        <v>42033.847962963</v>
      </c>
    </row>
    <row r="206" ht="44" spans="1:20">
      <c r="A206" s="1">
        <v>204</v>
      </c>
      <c r="B206" s="2" t="s">
        <v>483</v>
      </c>
      <c r="C206" s="2" t="s">
        <v>484</v>
      </c>
      <c r="D206" s="12">
        <v>300000</v>
      </c>
      <c r="E206" s="13">
        <v>152165</v>
      </c>
      <c r="F206" t="s">
        <v>26</v>
      </c>
      <c r="G206" t="s">
        <v>84</v>
      </c>
      <c r="H206" t="s">
        <v>85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392</v>
      </c>
      <c r="O206">
        <f t="shared" si="12"/>
        <v>51</v>
      </c>
      <c r="P206">
        <f t="shared" si="13"/>
        <v>117.68</v>
      </c>
      <c r="Q206" s="11" t="s">
        <v>52</v>
      </c>
      <c r="R206" t="s">
        <v>393</v>
      </c>
      <c r="S206" s="4">
        <f t="shared" si="14"/>
        <v>42556.5833680556</v>
      </c>
      <c r="T206" s="4">
        <f t="shared" si="15"/>
        <v>42586.5833680556</v>
      </c>
    </row>
    <row r="207" ht="44" spans="1:20">
      <c r="A207" s="1">
        <v>205</v>
      </c>
      <c r="B207" s="2" t="s">
        <v>485</v>
      </c>
      <c r="C207" s="2" t="s">
        <v>486</v>
      </c>
      <c r="D207" s="12">
        <v>8000</v>
      </c>
      <c r="E207" s="13">
        <v>1300</v>
      </c>
      <c r="F207" t="s">
        <v>26</v>
      </c>
      <c r="G207" t="s">
        <v>49</v>
      </c>
      <c r="H207" t="s">
        <v>50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392</v>
      </c>
      <c r="O207">
        <f t="shared" si="12"/>
        <v>16</v>
      </c>
      <c r="P207">
        <f t="shared" si="13"/>
        <v>76.47</v>
      </c>
      <c r="Q207" s="11" t="s">
        <v>52</v>
      </c>
      <c r="R207" t="s">
        <v>393</v>
      </c>
      <c r="S207" s="4">
        <f t="shared" si="14"/>
        <v>42248.6321990741</v>
      </c>
      <c r="T207" s="4">
        <f t="shared" si="15"/>
        <v>42283.6321990741</v>
      </c>
    </row>
    <row r="208" ht="44" spans="1:20">
      <c r="A208" s="1">
        <v>206</v>
      </c>
      <c r="B208" s="2" t="s">
        <v>487</v>
      </c>
      <c r="C208" s="2" t="s">
        <v>488</v>
      </c>
      <c r="D208" s="12">
        <v>12700</v>
      </c>
      <c r="E208" s="13">
        <v>0</v>
      </c>
      <c r="F208" t="s">
        <v>26</v>
      </c>
      <c r="G208" t="s">
        <v>49</v>
      </c>
      <c r="H208" t="s">
        <v>50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392</v>
      </c>
      <c r="O208">
        <f t="shared" si="12"/>
        <v>0</v>
      </c>
      <c r="P208">
        <f t="shared" si="13"/>
        <v>0</v>
      </c>
      <c r="Q208" s="11" t="s">
        <v>52</v>
      </c>
      <c r="R208" t="s">
        <v>393</v>
      </c>
      <c r="S208" s="4">
        <f t="shared" si="14"/>
        <v>42567.0044328704</v>
      </c>
      <c r="T208" s="4">
        <f t="shared" si="15"/>
        <v>42588.0044328704</v>
      </c>
    </row>
    <row r="209" ht="44" spans="1:20">
      <c r="A209" s="1">
        <v>207</v>
      </c>
      <c r="B209" s="2" t="s">
        <v>489</v>
      </c>
      <c r="C209" s="2" t="s">
        <v>490</v>
      </c>
      <c r="D209" s="12">
        <v>14000</v>
      </c>
      <c r="E209" s="13">
        <v>2130</v>
      </c>
      <c r="F209" t="s">
        <v>26</v>
      </c>
      <c r="G209" t="s">
        <v>194</v>
      </c>
      <c r="H209" t="s">
        <v>195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392</v>
      </c>
      <c r="O209">
        <f t="shared" si="12"/>
        <v>15</v>
      </c>
      <c r="P209">
        <f t="shared" si="13"/>
        <v>163.85</v>
      </c>
      <c r="Q209" s="11" t="s">
        <v>52</v>
      </c>
      <c r="R209" t="s">
        <v>393</v>
      </c>
      <c r="S209" s="4">
        <f t="shared" si="14"/>
        <v>41978.1971990741</v>
      </c>
      <c r="T209" s="4">
        <f t="shared" si="15"/>
        <v>42008.1971990741</v>
      </c>
    </row>
    <row r="210" ht="44" spans="1:20">
      <c r="A210" s="1">
        <v>208</v>
      </c>
      <c r="B210" s="2" t="s">
        <v>491</v>
      </c>
      <c r="C210" s="2" t="s">
        <v>492</v>
      </c>
      <c r="D210" s="12">
        <v>50000</v>
      </c>
      <c r="E210" s="13">
        <v>0</v>
      </c>
      <c r="F210" t="s">
        <v>26</v>
      </c>
      <c r="G210" t="s">
        <v>84</v>
      </c>
      <c r="H210" t="s">
        <v>85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392</v>
      </c>
      <c r="O210">
        <f t="shared" si="12"/>
        <v>0</v>
      </c>
      <c r="P210">
        <f t="shared" si="13"/>
        <v>0</v>
      </c>
      <c r="Q210" s="11" t="s">
        <v>52</v>
      </c>
      <c r="R210" t="s">
        <v>393</v>
      </c>
      <c r="S210" s="4">
        <f t="shared" si="14"/>
        <v>41959.3699884259</v>
      </c>
      <c r="T210" s="4">
        <f t="shared" si="15"/>
        <v>41989.3699884259</v>
      </c>
    </row>
    <row r="211" ht="44" spans="1:20">
      <c r="A211" s="1">
        <v>209</v>
      </c>
      <c r="B211" s="2" t="s">
        <v>493</v>
      </c>
      <c r="C211" s="2" t="s">
        <v>494</v>
      </c>
      <c r="D211" s="12">
        <v>25000</v>
      </c>
      <c r="E211" s="13">
        <v>0</v>
      </c>
      <c r="F211" t="s">
        <v>26</v>
      </c>
      <c r="G211" t="s">
        <v>49</v>
      </c>
      <c r="H211" t="s">
        <v>50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392</v>
      </c>
      <c r="O211">
        <f t="shared" si="12"/>
        <v>0</v>
      </c>
      <c r="P211">
        <f t="shared" si="13"/>
        <v>0</v>
      </c>
      <c r="Q211" s="11" t="s">
        <v>52</v>
      </c>
      <c r="R211" t="s">
        <v>393</v>
      </c>
      <c r="S211" s="4">
        <f t="shared" si="14"/>
        <v>42165.9228587963</v>
      </c>
      <c r="T211" s="4">
        <f t="shared" si="15"/>
        <v>42195.9228587963</v>
      </c>
    </row>
    <row r="212" ht="44" spans="1:20">
      <c r="A212" s="1">
        <v>210</v>
      </c>
      <c r="B212" s="2" t="s">
        <v>495</v>
      </c>
      <c r="C212" s="2" t="s">
        <v>496</v>
      </c>
      <c r="D212" s="12">
        <v>12000</v>
      </c>
      <c r="E212" s="13">
        <v>3030</v>
      </c>
      <c r="F212" t="s">
        <v>26</v>
      </c>
      <c r="G212" t="s">
        <v>49</v>
      </c>
      <c r="H212" t="s">
        <v>50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392</v>
      </c>
      <c r="O212">
        <f t="shared" si="12"/>
        <v>25</v>
      </c>
      <c r="P212">
        <f t="shared" si="13"/>
        <v>91.82</v>
      </c>
      <c r="Q212" s="11" t="s">
        <v>52</v>
      </c>
      <c r="R212" t="s">
        <v>393</v>
      </c>
      <c r="S212" s="4">
        <f t="shared" si="14"/>
        <v>42249.0647222222</v>
      </c>
      <c r="T212" s="4">
        <f t="shared" si="15"/>
        <v>42278.2083333333</v>
      </c>
    </row>
    <row r="213" ht="44" spans="1:20">
      <c r="A213" s="1">
        <v>211</v>
      </c>
      <c r="B213" s="2" t="s">
        <v>497</v>
      </c>
      <c r="C213" s="2" t="s">
        <v>498</v>
      </c>
      <c r="D213" s="12">
        <v>5000</v>
      </c>
      <c r="E213" s="13">
        <v>2230</v>
      </c>
      <c r="F213" t="s">
        <v>26</v>
      </c>
      <c r="G213" t="s">
        <v>49</v>
      </c>
      <c r="H213" t="s">
        <v>50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392</v>
      </c>
      <c r="O213">
        <f t="shared" si="12"/>
        <v>45</v>
      </c>
      <c r="P213">
        <f t="shared" si="13"/>
        <v>185.83</v>
      </c>
      <c r="Q213" s="11" t="s">
        <v>52</v>
      </c>
      <c r="R213" t="s">
        <v>393</v>
      </c>
      <c r="S213" s="4">
        <f t="shared" si="14"/>
        <v>42236.1599189815</v>
      </c>
      <c r="T213" s="4">
        <f t="shared" si="15"/>
        <v>42266.1599189815</v>
      </c>
    </row>
    <row r="214" ht="29" spans="1:20">
      <c r="A214" s="1">
        <v>212</v>
      </c>
      <c r="B214" s="2" t="s">
        <v>499</v>
      </c>
      <c r="C214" s="2" t="s">
        <v>500</v>
      </c>
      <c r="D214" s="12">
        <v>6300</v>
      </c>
      <c r="E214" s="13">
        <v>1</v>
      </c>
      <c r="F214" t="s">
        <v>26</v>
      </c>
      <c r="G214" t="s">
        <v>49</v>
      </c>
      <c r="H214" t="s">
        <v>50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392</v>
      </c>
      <c r="O214">
        <f t="shared" si="12"/>
        <v>0</v>
      </c>
      <c r="P214">
        <f t="shared" si="13"/>
        <v>1</v>
      </c>
      <c r="Q214" s="11" t="s">
        <v>52</v>
      </c>
      <c r="R214" t="s">
        <v>393</v>
      </c>
      <c r="S214" s="4">
        <f t="shared" si="14"/>
        <v>42416.8810185185</v>
      </c>
      <c r="T214" s="4">
        <f t="shared" si="15"/>
        <v>42476.8393518519</v>
      </c>
    </row>
    <row r="215" ht="44" spans="1:20">
      <c r="A215" s="1">
        <v>213</v>
      </c>
      <c r="B215" s="2" t="s">
        <v>501</v>
      </c>
      <c r="C215" s="2" t="s">
        <v>502</v>
      </c>
      <c r="D215" s="12">
        <v>50000</v>
      </c>
      <c r="E215" s="13">
        <v>20</v>
      </c>
      <c r="F215" t="s">
        <v>26</v>
      </c>
      <c r="G215" t="s">
        <v>49</v>
      </c>
      <c r="H215" t="s">
        <v>50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392</v>
      </c>
      <c r="O215">
        <f t="shared" si="12"/>
        <v>0</v>
      </c>
      <c r="P215">
        <f t="shared" si="13"/>
        <v>20</v>
      </c>
      <c r="Q215" s="11" t="s">
        <v>52</v>
      </c>
      <c r="R215" t="s">
        <v>393</v>
      </c>
      <c r="S215" s="4">
        <f t="shared" si="14"/>
        <v>42202.5942939815</v>
      </c>
      <c r="T215" s="4">
        <f t="shared" si="15"/>
        <v>42232.587974537</v>
      </c>
    </row>
    <row r="216" ht="44" spans="1:20">
      <c r="A216" s="1">
        <v>214</v>
      </c>
      <c r="B216" s="2" t="s">
        <v>503</v>
      </c>
      <c r="C216" s="2" t="s">
        <v>504</v>
      </c>
      <c r="D216" s="12">
        <v>12500</v>
      </c>
      <c r="E216" s="13">
        <v>1</v>
      </c>
      <c r="F216" t="s">
        <v>26</v>
      </c>
      <c r="G216" t="s">
        <v>49</v>
      </c>
      <c r="H216" t="s">
        <v>50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392</v>
      </c>
      <c r="O216">
        <f t="shared" si="12"/>
        <v>0</v>
      </c>
      <c r="P216">
        <f t="shared" si="13"/>
        <v>1</v>
      </c>
      <c r="Q216" s="11" t="s">
        <v>52</v>
      </c>
      <c r="R216" t="s">
        <v>393</v>
      </c>
      <c r="S216" s="4">
        <f t="shared" si="14"/>
        <v>42009.6406134259</v>
      </c>
      <c r="T216" s="4">
        <f t="shared" si="15"/>
        <v>42069.6406134259</v>
      </c>
    </row>
    <row r="217" ht="44" spans="1:20">
      <c r="A217" s="1">
        <v>215</v>
      </c>
      <c r="B217" s="2" t="s">
        <v>505</v>
      </c>
      <c r="C217" s="2" t="s">
        <v>506</v>
      </c>
      <c r="D217" s="12">
        <v>4400</v>
      </c>
      <c r="E217" s="13">
        <v>10</v>
      </c>
      <c r="F217" t="s">
        <v>26</v>
      </c>
      <c r="G217" t="s">
        <v>58</v>
      </c>
      <c r="H217" t="s">
        <v>59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392</v>
      </c>
      <c r="O217">
        <f t="shared" si="12"/>
        <v>0</v>
      </c>
      <c r="P217">
        <f t="shared" si="13"/>
        <v>10</v>
      </c>
      <c r="Q217" s="11" t="s">
        <v>52</v>
      </c>
      <c r="R217" t="s">
        <v>393</v>
      </c>
      <c r="S217" s="4">
        <f t="shared" si="14"/>
        <v>42375.2301157407</v>
      </c>
      <c r="T217" s="4">
        <f t="shared" si="15"/>
        <v>42417.9993055556</v>
      </c>
    </row>
    <row r="218" ht="44" spans="1:20">
      <c r="A218" s="1">
        <v>216</v>
      </c>
      <c r="B218" s="2" t="s">
        <v>507</v>
      </c>
      <c r="C218" s="2" t="s">
        <v>508</v>
      </c>
      <c r="D218" s="12">
        <v>50000</v>
      </c>
      <c r="E218" s="13">
        <v>27849.22</v>
      </c>
      <c r="F218" t="s">
        <v>26</v>
      </c>
      <c r="G218" t="s">
        <v>49</v>
      </c>
      <c r="H218" t="s">
        <v>50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392</v>
      </c>
      <c r="O218">
        <f t="shared" si="12"/>
        <v>56</v>
      </c>
      <c r="P218">
        <f t="shared" si="13"/>
        <v>331.54</v>
      </c>
      <c r="Q218" s="11" t="s">
        <v>52</v>
      </c>
      <c r="R218" t="s">
        <v>393</v>
      </c>
      <c r="S218" s="4">
        <f t="shared" si="14"/>
        <v>42066.9587615741</v>
      </c>
      <c r="T218" s="4">
        <f t="shared" si="15"/>
        <v>42116.9170949074</v>
      </c>
    </row>
    <row r="219" ht="15" spans="1:20">
      <c r="A219" s="1">
        <v>217</v>
      </c>
      <c r="B219" s="2" t="s">
        <v>509</v>
      </c>
      <c r="C219" s="2" t="s">
        <v>510</v>
      </c>
      <c r="D219" s="12">
        <v>100000</v>
      </c>
      <c r="E219" s="13">
        <v>11943</v>
      </c>
      <c r="F219" t="s">
        <v>26</v>
      </c>
      <c r="G219" t="s">
        <v>511</v>
      </c>
      <c r="H219" t="s">
        <v>512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392</v>
      </c>
      <c r="O219">
        <f t="shared" si="12"/>
        <v>12</v>
      </c>
      <c r="P219">
        <f t="shared" si="13"/>
        <v>314.29</v>
      </c>
      <c r="Q219" s="11" t="s">
        <v>52</v>
      </c>
      <c r="R219" t="s">
        <v>393</v>
      </c>
      <c r="S219" s="4">
        <f t="shared" si="14"/>
        <v>41970.6406134259</v>
      </c>
      <c r="T219" s="4">
        <f t="shared" si="15"/>
        <v>42001.6406134259</v>
      </c>
    </row>
    <row r="220" ht="44" spans="1:20">
      <c r="A220" s="1">
        <v>218</v>
      </c>
      <c r="B220" s="2" t="s">
        <v>513</v>
      </c>
      <c r="C220" s="2" t="s">
        <v>514</v>
      </c>
      <c r="D220" s="12">
        <v>5000</v>
      </c>
      <c r="E220" s="13">
        <v>100</v>
      </c>
      <c r="F220" t="s">
        <v>26</v>
      </c>
      <c r="G220" t="s">
        <v>49</v>
      </c>
      <c r="H220" t="s">
        <v>50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392</v>
      </c>
      <c r="O220">
        <f t="shared" si="12"/>
        <v>2</v>
      </c>
      <c r="P220">
        <f t="shared" si="13"/>
        <v>100</v>
      </c>
      <c r="Q220" s="11" t="s">
        <v>52</v>
      </c>
      <c r="R220" t="s">
        <v>393</v>
      </c>
      <c r="S220" s="4">
        <f t="shared" si="14"/>
        <v>42079.6283449074</v>
      </c>
      <c r="T220" s="4">
        <f t="shared" si="15"/>
        <v>42139.6283449074</v>
      </c>
    </row>
    <row r="221" ht="29" spans="1:20">
      <c r="A221" s="1">
        <v>219</v>
      </c>
      <c r="B221" s="2" t="s">
        <v>515</v>
      </c>
      <c r="C221" s="2" t="s">
        <v>516</v>
      </c>
      <c r="D221" s="12">
        <v>50000</v>
      </c>
      <c r="E221" s="13">
        <v>8815</v>
      </c>
      <c r="F221" t="s">
        <v>26</v>
      </c>
      <c r="G221" t="s">
        <v>49</v>
      </c>
      <c r="H221" t="s">
        <v>50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392</v>
      </c>
      <c r="O221">
        <f t="shared" si="12"/>
        <v>18</v>
      </c>
      <c r="P221">
        <f t="shared" si="13"/>
        <v>115.99</v>
      </c>
      <c r="Q221" s="11" t="s">
        <v>52</v>
      </c>
      <c r="R221" t="s">
        <v>393</v>
      </c>
      <c r="S221" s="4">
        <f t="shared" si="14"/>
        <v>42429.3266782407</v>
      </c>
      <c r="T221" s="4">
        <f t="shared" si="15"/>
        <v>42461.2909722222</v>
      </c>
    </row>
    <row r="222" ht="44" spans="1:20">
      <c r="A222" s="1">
        <v>220</v>
      </c>
      <c r="B222" s="2" t="s">
        <v>517</v>
      </c>
      <c r="C222" s="2" t="s">
        <v>518</v>
      </c>
      <c r="D222" s="12">
        <v>50000</v>
      </c>
      <c r="E222" s="13">
        <v>360</v>
      </c>
      <c r="F222" t="s">
        <v>26</v>
      </c>
      <c r="G222" t="s">
        <v>49</v>
      </c>
      <c r="H222" t="s">
        <v>50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392</v>
      </c>
      <c r="O222">
        <f t="shared" si="12"/>
        <v>1</v>
      </c>
      <c r="P222">
        <f t="shared" si="13"/>
        <v>120</v>
      </c>
      <c r="Q222" s="11" t="s">
        <v>52</v>
      </c>
      <c r="R222" t="s">
        <v>393</v>
      </c>
      <c r="S222" s="4">
        <f t="shared" si="14"/>
        <v>42195.6438657407</v>
      </c>
      <c r="T222" s="4">
        <f t="shared" si="15"/>
        <v>42236.8375</v>
      </c>
    </row>
    <row r="223" ht="15" spans="1:20">
      <c r="A223" s="1">
        <v>221</v>
      </c>
      <c r="B223" s="2" t="s">
        <v>519</v>
      </c>
      <c r="C223" s="2" t="s">
        <v>520</v>
      </c>
      <c r="D223" s="12">
        <v>50000</v>
      </c>
      <c r="E223" s="13">
        <v>0</v>
      </c>
      <c r="F223" t="s">
        <v>26</v>
      </c>
      <c r="G223" t="s">
        <v>49</v>
      </c>
      <c r="H223" t="s">
        <v>50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392</v>
      </c>
      <c r="O223">
        <f t="shared" si="12"/>
        <v>0</v>
      </c>
      <c r="P223">
        <f t="shared" si="13"/>
        <v>0</v>
      </c>
      <c r="Q223" s="11" t="s">
        <v>52</v>
      </c>
      <c r="R223" t="s">
        <v>393</v>
      </c>
      <c r="S223" s="4">
        <f t="shared" si="14"/>
        <v>42031.8375462963</v>
      </c>
      <c r="T223" s="4">
        <f t="shared" si="15"/>
        <v>42091.7958796296</v>
      </c>
    </row>
    <row r="224" ht="44" spans="1:20">
      <c r="A224" s="1">
        <v>222</v>
      </c>
      <c r="B224" s="2" t="s">
        <v>521</v>
      </c>
      <c r="C224" s="2" t="s">
        <v>522</v>
      </c>
      <c r="D224" s="12">
        <v>1000</v>
      </c>
      <c r="E224" s="13">
        <v>130</v>
      </c>
      <c r="F224" t="s">
        <v>26</v>
      </c>
      <c r="G224" t="s">
        <v>49</v>
      </c>
      <c r="H224" t="s">
        <v>50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392</v>
      </c>
      <c r="O224">
        <f t="shared" si="12"/>
        <v>13</v>
      </c>
      <c r="P224">
        <f t="shared" si="13"/>
        <v>65</v>
      </c>
      <c r="Q224" s="11" t="s">
        <v>52</v>
      </c>
      <c r="R224" t="s">
        <v>393</v>
      </c>
      <c r="S224" s="4">
        <f t="shared" si="14"/>
        <v>42031.7698842593</v>
      </c>
      <c r="T224" s="4">
        <f t="shared" si="15"/>
        <v>42090.1104166667</v>
      </c>
    </row>
    <row r="225" ht="44" spans="1:20">
      <c r="A225" s="1">
        <v>223</v>
      </c>
      <c r="B225" s="2" t="s">
        <v>523</v>
      </c>
      <c r="C225" s="2" t="s">
        <v>524</v>
      </c>
      <c r="D225" s="12">
        <v>1500000</v>
      </c>
      <c r="E225" s="13">
        <v>0</v>
      </c>
      <c r="F225" t="s">
        <v>26</v>
      </c>
      <c r="G225" t="s">
        <v>49</v>
      </c>
      <c r="H225" t="s">
        <v>50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392</v>
      </c>
      <c r="O225">
        <f t="shared" si="12"/>
        <v>0</v>
      </c>
      <c r="P225">
        <f t="shared" si="13"/>
        <v>0</v>
      </c>
      <c r="Q225" s="11" t="s">
        <v>52</v>
      </c>
      <c r="R225" t="s">
        <v>393</v>
      </c>
      <c r="S225" s="4">
        <f t="shared" si="14"/>
        <v>42482.0480324074</v>
      </c>
      <c r="T225" s="4">
        <f t="shared" si="15"/>
        <v>42512.0451388889</v>
      </c>
    </row>
    <row r="226" ht="44" spans="1:20">
      <c r="A226" s="1">
        <v>224</v>
      </c>
      <c r="B226" s="2" t="s">
        <v>525</v>
      </c>
      <c r="C226" s="2" t="s">
        <v>526</v>
      </c>
      <c r="D226" s="12">
        <v>6000000</v>
      </c>
      <c r="E226" s="13">
        <v>0</v>
      </c>
      <c r="F226" t="s">
        <v>26</v>
      </c>
      <c r="G226" t="s">
        <v>84</v>
      </c>
      <c r="H226" t="s">
        <v>85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392</v>
      </c>
      <c r="O226">
        <f t="shared" si="12"/>
        <v>0</v>
      </c>
      <c r="P226">
        <f t="shared" si="13"/>
        <v>0</v>
      </c>
      <c r="Q226" s="11" t="s">
        <v>52</v>
      </c>
      <c r="R226" t="s">
        <v>393</v>
      </c>
      <c r="S226" s="4">
        <f t="shared" si="14"/>
        <v>42135.2352546296</v>
      </c>
      <c r="T226" s="4">
        <f t="shared" si="15"/>
        <v>42195.2352546296</v>
      </c>
    </row>
    <row r="227" ht="44" spans="1:20">
      <c r="A227" s="1">
        <v>225</v>
      </c>
      <c r="B227" s="2" t="s">
        <v>527</v>
      </c>
      <c r="C227" s="2" t="s">
        <v>528</v>
      </c>
      <c r="D227" s="12">
        <v>200</v>
      </c>
      <c r="E227" s="13">
        <v>0</v>
      </c>
      <c r="F227" t="s">
        <v>26</v>
      </c>
      <c r="G227" t="s">
        <v>49</v>
      </c>
      <c r="H227" t="s">
        <v>50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392</v>
      </c>
      <c r="O227">
        <f t="shared" si="12"/>
        <v>0</v>
      </c>
      <c r="P227">
        <f t="shared" si="13"/>
        <v>0</v>
      </c>
      <c r="Q227" s="11" t="s">
        <v>52</v>
      </c>
      <c r="R227" t="s">
        <v>393</v>
      </c>
      <c r="S227" s="4">
        <f t="shared" si="14"/>
        <v>42438.9612731481</v>
      </c>
      <c r="T227" s="4">
        <f t="shared" si="15"/>
        <v>42468.9196064815</v>
      </c>
    </row>
    <row r="228" ht="44" spans="1:20">
      <c r="A228" s="1">
        <v>226</v>
      </c>
      <c r="B228" s="2" t="s">
        <v>529</v>
      </c>
      <c r="C228" s="2" t="s">
        <v>530</v>
      </c>
      <c r="D228" s="12">
        <v>29000</v>
      </c>
      <c r="E228" s="13">
        <v>250</v>
      </c>
      <c r="F228" t="s">
        <v>26</v>
      </c>
      <c r="G228" t="s">
        <v>58</v>
      </c>
      <c r="H228" t="s">
        <v>59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392</v>
      </c>
      <c r="O228">
        <f t="shared" si="12"/>
        <v>1</v>
      </c>
      <c r="P228">
        <f t="shared" si="13"/>
        <v>125</v>
      </c>
      <c r="Q228" s="11" t="s">
        <v>52</v>
      </c>
      <c r="R228" t="s">
        <v>393</v>
      </c>
      <c r="S228" s="4">
        <f t="shared" si="14"/>
        <v>42106.6660185185</v>
      </c>
      <c r="T228" s="4">
        <f t="shared" si="15"/>
        <v>42155.3951388889</v>
      </c>
    </row>
    <row r="229" ht="44" spans="1:20">
      <c r="A229" s="1">
        <v>227</v>
      </c>
      <c r="B229" s="2" t="s">
        <v>531</v>
      </c>
      <c r="C229" s="2" t="s">
        <v>532</v>
      </c>
      <c r="D229" s="12">
        <v>28000</v>
      </c>
      <c r="E229" s="13">
        <v>0</v>
      </c>
      <c r="F229" t="s">
        <v>26</v>
      </c>
      <c r="G229" t="s">
        <v>49</v>
      </c>
      <c r="H229" t="s">
        <v>50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392</v>
      </c>
      <c r="O229">
        <f t="shared" si="12"/>
        <v>0</v>
      </c>
      <c r="P229">
        <f t="shared" si="13"/>
        <v>0</v>
      </c>
      <c r="Q229" s="11" t="s">
        <v>52</v>
      </c>
      <c r="R229" t="s">
        <v>393</v>
      </c>
      <c r="S229" s="4">
        <f t="shared" si="14"/>
        <v>42164.8939930556</v>
      </c>
      <c r="T229" s="4">
        <f t="shared" si="15"/>
        <v>42194.8939930556</v>
      </c>
    </row>
    <row r="230" ht="29" spans="1:20">
      <c r="A230" s="1">
        <v>228</v>
      </c>
      <c r="B230" s="2" t="s">
        <v>533</v>
      </c>
      <c r="C230" s="2" t="s">
        <v>534</v>
      </c>
      <c r="D230" s="12">
        <v>8000</v>
      </c>
      <c r="E230" s="13">
        <v>0</v>
      </c>
      <c r="F230" t="s">
        <v>26</v>
      </c>
      <c r="G230" t="s">
        <v>58</v>
      </c>
      <c r="H230" t="s">
        <v>59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392</v>
      </c>
      <c r="O230">
        <f t="shared" si="12"/>
        <v>0</v>
      </c>
      <c r="P230">
        <f t="shared" si="13"/>
        <v>0</v>
      </c>
      <c r="Q230" s="11" t="s">
        <v>52</v>
      </c>
      <c r="R230" t="s">
        <v>393</v>
      </c>
      <c r="S230" s="4">
        <f t="shared" si="14"/>
        <v>42096.686400463</v>
      </c>
      <c r="T230" s="4">
        <f t="shared" si="15"/>
        <v>42156.686400463</v>
      </c>
    </row>
    <row r="231" ht="44" spans="1:20">
      <c r="A231" s="1">
        <v>229</v>
      </c>
      <c r="B231" s="2" t="s">
        <v>535</v>
      </c>
      <c r="C231" s="2" t="s">
        <v>536</v>
      </c>
      <c r="D231" s="12">
        <v>3000</v>
      </c>
      <c r="E231" s="13">
        <v>0</v>
      </c>
      <c r="F231" t="s">
        <v>26</v>
      </c>
      <c r="G231" t="s">
        <v>537</v>
      </c>
      <c r="H231" t="s">
        <v>89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392</v>
      </c>
      <c r="O231">
        <f t="shared" si="12"/>
        <v>0</v>
      </c>
      <c r="P231">
        <f t="shared" si="13"/>
        <v>0</v>
      </c>
      <c r="Q231" s="11" t="s">
        <v>52</v>
      </c>
      <c r="R231" t="s">
        <v>393</v>
      </c>
      <c r="S231" s="4">
        <f t="shared" si="14"/>
        <v>42383.9339930556</v>
      </c>
      <c r="T231" s="4">
        <f t="shared" si="15"/>
        <v>42413.9339930556</v>
      </c>
    </row>
    <row r="232" ht="44" spans="1:20">
      <c r="A232" s="1">
        <v>230</v>
      </c>
      <c r="B232" s="2" t="s">
        <v>538</v>
      </c>
      <c r="C232" s="2" t="s">
        <v>539</v>
      </c>
      <c r="D232" s="12">
        <v>15000</v>
      </c>
      <c r="E232" s="13">
        <v>60</v>
      </c>
      <c r="F232" t="s">
        <v>26</v>
      </c>
      <c r="G232" t="s">
        <v>49</v>
      </c>
      <c r="H232" t="s">
        <v>50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392</v>
      </c>
      <c r="O232">
        <f t="shared" si="12"/>
        <v>0</v>
      </c>
      <c r="P232">
        <f t="shared" si="13"/>
        <v>30</v>
      </c>
      <c r="Q232" s="11" t="s">
        <v>52</v>
      </c>
      <c r="R232" t="s">
        <v>393</v>
      </c>
      <c r="S232" s="4">
        <f t="shared" si="14"/>
        <v>42129.7772106481</v>
      </c>
      <c r="T232" s="4">
        <f t="shared" si="15"/>
        <v>42159.7772106481</v>
      </c>
    </row>
    <row r="233" ht="44" spans="1:20">
      <c r="A233" s="1">
        <v>231</v>
      </c>
      <c r="B233" s="2" t="s">
        <v>540</v>
      </c>
      <c r="C233" s="2" t="s">
        <v>541</v>
      </c>
      <c r="D233" s="12">
        <v>1500000</v>
      </c>
      <c r="E233" s="13">
        <v>0</v>
      </c>
      <c r="F233" t="s">
        <v>26</v>
      </c>
      <c r="G233" t="s">
        <v>49</v>
      </c>
      <c r="H233" t="s">
        <v>50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392</v>
      </c>
      <c r="O233">
        <f t="shared" si="12"/>
        <v>0</v>
      </c>
      <c r="P233">
        <f t="shared" si="13"/>
        <v>0</v>
      </c>
      <c r="Q233" s="11" t="s">
        <v>52</v>
      </c>
      <c r="R233" t="s">
        <v>393</v>
      </c>
      <c r="S233" s="4">
        <f t="shared" si="14"/>
        <v>42341.9589236111</v>
      </c>
      <c r="T233" s="4">
        <f t="shared" si="15"/>
        <v>42371.9589236111</v>
      </c>
    </row>
    <row r="234" ht="44" spans="1:20">
      <c r="A234" s="1">
        <v>232</v>
      </c>
      <c r="B234" s="2" t="s">
        <v>542</v>
      </c>
      <c r="C234" s="2" t="s">
        <v>543</v>
      </c>
      <c r="D234" s="12">
        <v>4000</v>
      </c>
      <c r="E234" s="13">
        <v>110</v>
      </c>
      <c r="F234" t="s">
        <v>26</v>
      </c>
      <c r="G234" t="s">
        <v>58</v>
      </c>
      <c r="H234" t="s">
        <v>59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392</v>
      </c>
      <c r="O234">
        <f t="shared" si="12"/>
        <v>3</v>
      </c>
      <c r="P234">
        <f t="shared" si="13"/>
        <v>15.71</v>
      </c>
      <c r="Q234" s="11" t="s">
        <v>52</v>
      </c>
      <c r="R234" t="s">
        <v>393</v>
      </c>
      <c r="S234" s="4">
        <f t="shared" si="14"/>
        <v>42032.8257638889</v>
      </c>
      <c r="T234" s="4">
        <f t="shared" si="15"/>
        <v>42062.8257638889</v>
      </c>
    </row>
    <row r="235" ht="44" spans="1:20">
      <c r="A235" s="1">
        <v>233</v>
      </c>
      <c r="B235" s="2" t="s">
        <v>544</v>
      </c>
      <c r="C235" s="2" t="s">
        <v>545</v>
      </c>
      <c r="D235" s="12">
        <v>350000</v>
      </c>
      <c r="E235" s="13">
        <v>0</v>
      </c>
      <c r="F235" t="s">
        <v>26</v>
      </c>
      <c r="G235" t="s">
        <v>49</v>
      </c>
      <c r="H235" t="s">
        <v>50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392</v>
      </c>
      <c r="O235">
        <f t="shared" si="12"/>
        <v>0</v>
      </c>
      <c r="P235">
        <f t="shared" si="13"/>
        <v>0</v>
      </c>
      <c r="Q235" s="11" t="s">
        <v>52</v>
      </c>
      <c r="R235" t="s">
        <v>393</v>
      </c>
      <c r="S235" s="4">
        <f t="shared" si="14"/>
        <v>42612.911712963</v>
      </c>
      <c r="T235" s="4">
        <f t="shared" si="15"/>
        <v>42642.911712963</v>
      </c>
    </row>
    <row r="236" ht="44" spans="1:20">
      <c r="A236" s="1">
        <v>234</v>
      </c>
      <c r="B236" s="2" t="s">
        <v>546</v>
      </c>
      <c r="C236" s="2" t="s">
        <v>547</v>
      </c>
      <c r="D236" s="12">
        <v>1000</v>
      </c>
      <c r="E236" s="13">
        <v>401</v>
      </c>
      <c r="F236" t="s">
        <v>26</v>
      </c>
      <c r="G236" t="s">
        <v>49</v>
      </c>
      <c r="H236" t="s">
        <v>50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392</v>
      </c>
      <c r="O236">
        <f t="shared" si="12"/>
        <v>40</v>
      </c>
      <c r="P236">
        <f t="shared" si="13"/>
        <v>80.2</v>
      </c>
      <c r="Q236" s="11" t="s">
        <v>52</v>
      </c>
      <c r="R236" t="s">
        <v>393</v>
      </c>
      <c r="S236" s="4">
        <f t="shared" si="14"/>
        <v>42136.0354050926</v>
      </c>
      <c r="T236" s="4">
        <f t="shared" si="15"/>
        <v>42176.0354050926</v>
      </c>
    </row>
    <row r="237" ht="44" spans="1:20">
      <c r="A237" s="1">
        <v>235</v>
      </c>
      <c r="B237" s="2" t="s">
        <v>548</v>
      </c>
      <c r="C237" s="2" t="s">
        <v>549</v>
      </c>
      <c r="D237" s="12">
        <v>10000</v>
      </c>
      <c r="E237" s="13">
        <v>0</v>
      </c>
      <c r="F237" t="s">
        <v>26</v>
      </c>
      <c r="G237" t="s">
        <v>49</v>
      </c>
      <c r="H237" t="s">
        <v>50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392</v>
      </c>
      <c r="O237">
        <f t="shared" si="12"/>
        <v>0</v>
      </c>
      <c r="P237">
        <f t="shared" si="13"/>
        <v>0</v>
      </c>
      <c r="Q237" s="11" t="s">
        <v>52</v>
      </c>
      <c r="R237" t="s">
        <v>393</v>
      </c>
      <c r="S237" s="4">
        <f t="shared" si="14"/>
        <v>42164.9085300926</v>
      </c>
      <c r="T237" s="4">
        <f t="shared" si="15"/>
        <v>42194.9085300926</v>
      </c>
    </row>
    <row r="238" ht="44" spans="1:20">
      <c r="A238" s="1">
        <v>236</v>
      </c>
      <c r="B238" s="2" t="s">
        <v>550</v>
      </c>
      <c r="C238" s="2" t="s">
        <v>551</v>
      </c>
      <c r="D238" s="12">
        <v>150000</v>
      </c>
      <c r="E238" s="13">
        <v>0</v>
      </c>
      <c r="F238" t="s">
        <v>26</v>
      </c>
      <c r="G238" t="s">
        <v>49</v>
      </c>
      <c r="H238" t="s">
        <v>50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392</v>
      </c>
      <c r="O238">
        <f t="shared" si="12"/>
        <v>0</v>
      </c>
      <c r="P238">
        <f t="shared" si="13"/>
        <v>0</v>
      </c>
      <c r="Q238" s="11" t="s">
        <v>52</v>
      </c>
      <c r="R238" t="s">
        <v>393</v>
      </c>
      <c r="S238" s="4">
        <f t="shared" si="14"/>
        <v>42321.0844791667</v>
      </c>
      <c r="T238" s="4">
        <f t="shared" si="15"/>
        <v>42374</v>
      </c>
    </row>
    <row r="239" ht="15" spans="1:20">
      <c r="A239" s="1">
        <v>237</v>
      </c>
      <c r="B239" s="2" t="s">
        <v>552</v>
      </c>
      <c r="C239" s="2" t="s">
        <v>553</v>
      </c>
      <c r="D239" s="12">
        <v>15000</v>
      </c>
      <c r="E239" s="13">
        <v>50</v>
      </c>
      <c r="F239" t="s">
        <v>26</v>
      </c>
      <c r="G239" t="s">
        <v>49</v>
      </c>
      <c r="H239" t="s">
        <v>50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392</v>
      </c>
      <c r="O239">
        <f t="shared" si="12"/>
        <v>0</v>
      </c>
      <c r="P239">
        <f t="shared" si="13"/>
        <v>50</v>
      </c>
      <c r="Q239" s="11" t="s">
        <v>52</v>
      </c>
      <c r="R239" t="s">
        <v>393</v>
      </c>
      <c r="S239" s="4">
        <f t="shared" si="14"/>
        <v>42377.5771875</v>
      </c>
      <c r="T239" s="4">
        <f t="shared" si="15"/>
        <v>42437.5771875</v>
      </c>
    </row>
    <row r="240" ht="44" spans="1:20">
      <c r="A240" s="1">
        <v>238</v>
      </c>
      <c r="B240" s="2" t="s">
        <v>554</v>
      </c>
      <c r="C240" s="2" t="s">
        <v>555</v>
      </c>
      <c r="D240" s="12">
        <v>26000</v>
      </c>
      <c r="E240" s="13">
        <v>0</v>
      </c>
      <c r="F240" t="s">
        <v>26</v>
      </c>
      <c r="G240" t="s">
        <v>49</v>
      </c>
      <c r="H240" t="s">
        <v>50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392</v>
      </c>
      <c r="O240">
        <f t="shared" si="12"/>
        <v>0</v>
      </c>
      <c r="P240">
        <f t="shared" si="13"/>
        <v>0</v>
      </c>
      <c r="Q240" s="11" t="s">
        <v>52</v>
      </c>
      <c r="R240" t="s">
        <v>393</v>
      </c>
      <c r="S240" s="4">
        <f t="shared" si="14"/>
        <v>42713.9625</v>
      </c>
      <c r="T240" s="4">
        <f t="shared" si="15"/>
        <v>42734.375</v>
      </c>
    </row>
    <row r="241" ht="44" spans="1:20">
      <c r="A241" s="1">
        <v>239</v>
      </c>
      <c r="B241" s="2" t="s">
        <v>556</v>
      </c>
      <c r="C241" s="2" t="s">
        <v>557</v>
      </c>
      <c r="D241" s="12">
        <v>1000</v>
      </c>
      <c r="E241" s="13">
        <v>250</v>
      </c>
      <c r="F241" t="s">
        <v>26</v>
      </c>
      <c r="G241" t="s">
        <v>84</v>
      </c>
      <c r="H241" t="s">
        <v>85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392</v>
      </c>
      <c r="O241">
        <f t="shared" si="12"/>
        <v>25</v>
      </c>
      <c r="P241">
        <f t="shared" si="13"/>
        <v>50</v>
      </c>
      <c r="Q241" s="11" t="s">
        <v>52</v>
      </c>
      <c r="R241" t="s">
        <v>393</v>
      </c>
      <c r="S241" s="4">
        <f t="shared" si="14"/>
        <v>42297.1103009259</v>
      </c>
      <c r="T241" s="4">
        <f t="shared" si="15"/>
        <v>42316.5</v>
      </c>
    </row>
    <row r="242" ht="44" spans="1:20">
      <c r="A242" s="1">
        <v>240</v>
      </c>
      <c r="B242" s="2" t="s">
        <v>558</v>
      </c>
      <c r="C242" s="2" t="s">
        <v>559</v>
      </c>
      <c r="D242" s="12">
        <v>15000</v>
      </c>
      <c r="E242" s="13">
        <v>16145.12</v>
      </c>
      <c r="F242" t="s">
        <v>28</v>
      </c>
      <c r="G242" t="s">
        <v>49</v>
      </c>
      <c r="H242" t="s">
        <v>50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560</v>
      </c>
      <c r="O242">
        <f t="shared" si="12"/>
        <v>108</v>
      </c>
      <c r="P242">
        <f t="shared" si="13"/>
        <v>117.85</v>
      </c>
      <c r="Q242" s="11" t="s">
        <v>52</v>
      </c>
      <c r="R242" t="s">
        <v>561</v>
      </c>
      <c r="S242" s="4">
        <f t="shared" si="14"/>
        <v>41354.7084606482</v>
      </c>
      <c r="T242" s="4">
        <f t="shared" si="15"/>
        <v>41399.7084606482</v>
      </c>
    </row>
    <row r="243" ht="44" spans="1:20">
      <c r="A243" s="1">
        <v>241</v>
      </c>
      <c r="B243" s="2" t="s">
        <v>562</v>
      </c>
      <c r="C243" s="2" t="s">
        <v>563</v>
      </c>
      <c r="D243" s="12">
        <v>36400</v>
      </c>
      <c r="E243" s="13">
        <v>41000</v>
      </c>
      <c r="F243" t="s">
        <v>28</v>
      </c>
      <c r="G243" t="s">
        <v>49</v>
      </c>
      <c r="H243" t="s">
        <v>50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560</v>
      </c>
      <c r="O243">
        <f t="shared" si="12"/>
        <v>113</v>
      </c>
      <c r="P243">
        <f t="shared" si="13"/>
        <v>109.04</v>
      </c>
      <c r="Q243" s="11" t="s">
        <v>52</v>
      </c>
      <c r="R243" t="s">
        <v>561</v>
      </c>
      <c r="S243" s="4">
        <f t="shared" si="14"/>
        <v>41949.697962963</v>
      </c>
      <c r="T243" s="4">
        <f t="shared" si="15"/>
        <v>41994.697962963</v>
      </c>
    </row>
    <row r="244" ht="44" spans="1:20">
      <c r="A244" s="1">
        <v>242</v>
      </c>
      <c r="B244" s="2" t="s">
        <v>564</v>
      </c>
      <c r="C244" s="2" t="s">
        <v>565</v>
      </c>
      <c r="D244" s="12">
        <v>13000</v>
      </c>
      <c r="E244" s="13">
        <v>14750</v>
      </c>
      <c r="F244" t="s">
        <v>28</v>
      </c>
      <c r="G244" t="s">
        <v>49</v>
      </c>
      <c r="H244" t="s">
        <v>50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560</v>
      </c>
      <c r="O244">
        <f t="shared" si="12"/>
        <v>113</v>
      </c>
      <c r="P244">
        <f t="shared" si="13"/>
        <v>73.02</v>
      </c>
      <c r="Q244" s="11" t="s">
        <v>52</v>
      </c>
      <c r="R244" t="s">
        <v>561</v>
      </c>
      <c r="S244" s="4">
        <f t="shared" si="14"/>
        <v>40862.4929398148</v>
      </c>
      <c r="T244" s="4">
        <f t="shared" si="15"/>
        <v>40897.4929398148</v>
      </c>
    </row>
    <row r="245" ht="44" spans="1:20">
      <c r="A245" s="1">
        <v>243</v>
      </c>
      <c r="B245" s="2" t="s">
        <v>566</v>
      </c>
      <c r="C245" s="2" t="s">
        <v>567</v>
      </c>
      <c r="D245" s="12">
        <v>25000</v>
      </c>
      <c r="E245" s="13">
        <v>25648</v>
      </c>
      <c r="F245" t="s">
        <v>28</v>
      </c>
      <c r="G245" t="s">
        <v>49</v>
      </c>
      <c r="H245" t="s">
        <v>50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560</v>
      </c>
      <c r="O245">
        <f t="shared" si="12"/>
        <v>103</v>
      </c>
      <c r="P245">
        <f t="shared" si="13"/>
        <v>78.2</v>
      </c>
      <c r="Q245" s="11" t="s">
        <v>52</v>
      </c>
      <c r="R245" t="s">
        <v>561</v>
      </c>
      <c r="S245" s="4">
        <f t="shared" si="14"/>
        <v>41662.0475</v>
      </c>
      <c r="T245" s="4">
        <f t="shared" si="15"/>
        <v>41692.0475</v>
      </c>
    </row>
    <row r="246" ht="58" spans="1:20">
      <c r="A246" s="1">
        <v>244</v>
      </c>
      <c r="B246" s="21">
        <v>39756</v>
      </c>
      <c r="C246" s="2" t="s">
        <v>568</v>
      </c>
      <c r="D246" s="12">
        <v>3500</v>
      </c>
      <c r="E246" s="13">
        <v>3981.5</v>
      </c>
      <c r="F246" t="s">
        <v>28</v>
      </c>
      <c r="G246" t="s">
        <v>49</v>
      </c>
      <c r="H246" t="s">
        <v>50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560</v>
      </c>
      <c r="O246">
        <f t="shared" si="12"/>
        <v>114</v>
      </c>
      <c r="P246">
        <f t="shared" si="13"/>
        <v>47.4</v>
      </c>
      <c r="Q246" s="11" t="s">
        <v>52</v>
      </c>
      <c r="R246" t="s">
        <v>561</v>
      </c>
      <c r="S246" s="4">
        <f t="shared" si="14"/>
        <v>40213.323599537</v>
      </c>
      <c r="T246" s="4">
        <f t="shared" si="15"/>
        <v>40253.2958333333</v>
      </c>
    </row>
    <row r="247" ht="44" spans="1:20">
      <c r="A247" s="1">
        <v>245</v>
      </c>
      <c r="B247" s="2" t="s">
        <v>569</v>
      </c>
      <c r="C247" s="2" t="s">
        <v>570</v>
      </c>
      <c r="D247" s="12">
        <v>5000</v>
      </c>
      <c r="E247" s="13">
        <v>5186</v>
      </c>
      <c r="F247" t="s">
        <v>28</v>
      </c>
      <c r="G247" t="s">
        <v>49</v>
      </c>
      <c r="H247" t="s">
        <v>50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560</v>
      </c>
      <c r="O247">
        <f t="shared" si="12"/>
        <v>104</v>
      </c>
      <c r="P247">
        <f t="shared" si="13"/>
        <v>54.02</v>
      </c>
      <c r="Q247" s="11" t="s">
        <v>52</v>
      </c>
      <c r="R247" t="s">
        <v>561</v>
      </c>
      <c r="S247" s="4">
        <f t="shared" si="14"/>
        <v>41107.0530671296</v>
      </c>
      <c r="T247" s="4">
        <f t="shared" si="15"/>
        <v>41137.0530671296</v>
      </c>
    </row>
    <row r="248" ht="44" spans="1:20">
      <c r="A248" s="1">
        <v>246</v>
      </c>
      <c r="B248" s="2" t="s">
        <v>571</v>
      </c>
      <c r="C248" s="2" t="s">
        <v>572</v>
      </c>
      <c r="D248" s="12">
        <v>5000</v>
      </c>
      <c r="E248" s="13">
        <v>15273</v>
      </c>
      <c r="F248" t="s">
        <v>28</v>
      </c>
      <c r="G248" t="s">
        <v>49</v>
      </c>
      <c r="H248" t="s">
        <v>50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560</v>
      </c>
      <c r="O248">
        <f t="shared" si="12"/>
        <v>305</v>
      </c>
      <c r="P248">
        <f t="shared" si="13"/>
        <v>68.49</v>
      </c>
      <c r="Q248" s="11" t="s">
        <v>52</v>
      </c>
      <c r="R248" t="s">
        <v>561</v>
      </c>
      <c r="S248" s="4">
        <f t="shared" si="14"/>
        <v>40480.3634837963</v>
      </c>
      <c r="T248" s="4">
        <f t="shared" si="15"/>
        <v>40530.405150463</v>
      </c>
    </row>
    <row r="249" ht="58" spans="1:20">
      <c r="A249" s="1">
        <v>247</v>
      </c>
      <c r="B249" s="2" t="s">
        <v>573</v>
      </c>
      <c r="C249" s="2" t="s">
        <v>574</v>
      </c>
      <c r="D249" s="12">
        <v>5000</v>
      </c>
      <c r="E249" s="13">
        <v>6705</v>
      </c>
      <c r="F249" t="s">
        <v>28</v>
      </c>
      <c r="G249" t="s">
        <v>49</v>
      </c>
      <c r="H249" t="s">
        <v>50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560</v>
      </c>
      <c r="O249">
        <f t="shared" si="12"/>
        <v>134</v>
      </c>
      <c r="P249">
        <f t="shared" si="13"/>
        <v>108.15</v>
      </c>
      <c r="Q249" s="11" t="s">
        <v>52</v>
      </c>
      <c r="R249" t="s">
        <v>561</v>
      </c>
      <c r="S249" s="4">
        <f t="shared" si="14"/>
        <v>40430.6043287037</v>
      </c>
      <c r="T249" s="4">
        <f t="shared" si="15"/>
        <v>40467.1520833333</v>
      </c>
    </row>
    <row r="250" ht="44" spans="1:20">
      <c r="A250" s="1">
        <v>248</v>
      </c>
      <c r="B250" s="2" t="s">
        <v>575</v>
      </c>
      <c r="C250" s="2" t="s">
        <v>576</v>
      </c>
      <c r="D250" s="12">
        <v>85000</v>
      </c>
      <c r="E250" s="13">
        <v>86133</v>
      </c>
      <c r="F250" t="s">
        <v>28</v>
      </c>
      <c r="G250" t="s">
        <v>49</v>
      </c>
      <c r="H250" t="s">
        <v>50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560</v>
      </c>
      <c r="O250">
        <f t="shared" si="12"/>
        <v>101</v>
      </c>
      <c r="P250">
        <f t="shared" si="13"/>
        <v>589.95</v>
      </c>
      <c r="Q250" s="11" t="s">
        <v>52</v>
      </c>
      <c r="R250" t="s">
        <v>561</v>
      </c>
      <c r="S250" s="4">
        <f t="shared" si="14"/>
        <v>40870.7744097222</v>
      </c>
      <c r="T250" s="4">
        <f t="shared" si="15"/>
        <v>40915.7744097222</v>
      </c>
    </row>
    <row r="251" ht="58" spans="1:20">
      <c r="A251" s="1">
        <v>249</v>
      </c>
      <c r="B251" s="2" t="s">
        <v>577</v>
      </c>
      <c r="C251" s="2" t="s">
        <v>578</v>
      </c>
      <c r="D251" s="12">
        <v>10000</v>
      </c>
      <c r="E251" s="13">
        <v>11292</v>
      </c>
      <c r="F251" t="s">
        <v>28</v>
      </c>
      <c r="G251" t="s">
        <v>49</v>
      </c>
      <c r="H251" t="s">
        <v>50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560</v>
      </c>
      <c r="O251">
        <f t="shared" si="12"/>
        <v>113</v>
      </c>
      <c r="P251">
        <f t="shared" si="13"/>
        <v>48.05</v>
      </c>
      <c r="Q251" s="11" t="s">
        <v>52</v>
      </c>
      <c r="R251" t="s">
        <v>561</v>
      </c>
      <c r="S251" s="4">
        <f t="shared" si="14"/>
        <v>40332.9238425926</v>
      </c>
      <c r="T251" s="4">
        <f t="shared" si="15"/>
        <v>40412.7361111111</v>
      </c>
    </row>
    <row r="252" ht="44" spans="1:20">
      <c r="A252" s="1">
        <v>250</v>
      </c>
      <c r="B252" s="2" t="s">
        <v>579</v>
      </c>
      <c r="C252" s="2" t="s">
        <v>580</v>
      </c>
      <c r="D252" s="12">
        <v>30000</v>
      </c>
      <c r="E252" s="13">
        <v>31675</v>
      </c>
      <c r="F252" t="s">
        <v>28</v>
      </c>
      <c r="G252" t="s">
        <v>49</v>
      </c>
      <c r="H252" t="s">
        <v>50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560</v>
      </c>
      <c r="O252">
        <f t="shared" si="12"/>
        <v>106</v>
      </c>
      <c r="P252">
        <f t="shared" si="13"/>
        <v>72.48</v>
      </c>
      <c r="Q252" s="11" t="s">
        <v>52</v>
      </c>
      <c r="R252" t="s">
        <v>561</v>
      </c>
      <c r="S252" s="4">
        <f t="shared" si="14"/>
        <v>41401.5658680556</v>
      </c>
      <c r="T252" s="4">
        <f t="shared" si="15"/>
        <v>41431.5658680556</v>
      </c>
    </row>
    <row r="253" ht="44" spans="1:20">
      <c r="A253" s="1">
        <v>251</v>
      </c>
      <c r="B253" s="2" t="s">
        <v>581</v>
      </c>
      <c r="C253" s="2" t="s">
        <v>582</v>
      </c>
      <c r="D253" s="12">
        <v>3500</v>
      </c>
      <c r="E253" s="13">
        <v>4395</v>
      </c>
      <c r="F253" t="s">
        <v>28</v>
      </c>
      <c r="G253" t="s">
        <v>49</v>
      </c>
      <c r="H253" t="s">
        <v>50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560</v>
      </c>
      <c r="O253">
        <f t="shared" si="12"/>
        <v>126</v>
      </c>
      <c r="P253">
        <f t="shared" si="13"/>
        <v>57.08</v>
      </c>
      <c r="Q253" s="11" t="s">
        <v>52</v>
      </c>
      <c r="R253" t="s">
        <v>561</v>
      </c>
      <c r="S253" s="4">
        <f t="shared" si="14"/>
        <v>41013.7875694444</v>
      </c>
      <c r="T253" s="4">
        <f t="shared" si="15"/>
        <v>41045.7916666667</v>
      </c>
    </row>
    <row r="254" ht="44" spans="1:20">
      <c r="A254" s="1">
        <v>252</v>
      </c>
      <c r="B254" s="2" t="s">
        <v>583</v>
      </c>
      <c r="C254" s="2" t="s">
        <v>584</v>
      </c>
      <c r="D254" s="12">
        <v>5000</v>
      </c>
      <c r="E254" s="13">
        <v>9228</v>
      </c>
      <c r="F254" t="s">
        <v>28</v>
      </c>
      <c r="G254" t="s">
        <v>49</v>
      </c>
      <c r="H254" t="s">
        <v>50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560</v>
      </c>
      <c r="O254">
        <f t="shared" si="12"/>
        <v>185</v>
      </c>
      <c r="P254">
        <f t="shared" si="13"/>
        <v>85.44</v>
      </c>
      <c r="Q254" s="11" t="s">
        <v>52</v>
      </c>
      <c r="R254" t="s">
        <v>561</v>
      </c>
      <c r="S254" s="4">
        <f t="shared" si="14"/>
        <v>40266.6627083333</v>
      </c>
      <c r="T254" s="4">
        <f t="shared" si="15"/>
        <v>40330.1659722222</v>
      </c>
    </row>
    <row r="255" ht="58" spans="1:20">
      <c r="A255" s="1">
        <v>253</v>
      </c>
      <c r="B255" s="2" t="s">
        <v>585</v>
      </c>
      <c r="C255" s="2" t="s">
        <v>586</v>
      </c>
      <c r="D255" s="12">
        <v>1500</v>
      </c>
      <c r="E255" s="13">
        <v>1511</v>
      </c>
      <c r="F255" t="s">
        <v>28</v>
      </c>
      <c r="G255" t="s">
        <v>49</v>
      </c>
      <c r="H255" t="s">
        <v>50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560</v>
      </c>
      <c r="O255">
        <f t="shared" si="12"/>
        <v>101</v>
      </c>
      <c r="P255">
        <f t="shared" si="13"/>
        <v>215.86</v>
      </c>
      <c r="Q255" s="11" t="s">
        <v>52</v>
      </c>
      <c r="R255" t="s">
        <v>561</v>
      </c>
      <c r="S255" s="4">
        <f t="shared" si="14"/>
        <v>40924.6508680556</v>
      </c>
      <c r="T255" s="4">
        <f t="shared" si="15"/>
        <v>40954.6508680556</v>
      </c>
    </row>
    <row r="256" ht="44" spans="1:20">
      <c r="A256" s="1">
        <v>254</v>
      </c>
      <c r="B256" s="2" t="s">
        <v>587</v>
      </c>
      <c r="C256" s="2" t="s">
        <v>588</v>
      </c>
      <c r="D256" s="12">
        <v>24000</v>
      </c>
      <c r="E256" s="13">
        <v>28067.34</v>
      </c>
      <c r="F256" t="s">
        <v>28</v>
      </c>
      <c r="G256" t="s">
        <v>49</v>
      </c>
      <c r="H256" t="s">
        <v>50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560</v>
      </c>
      <c r="O256">
        <f t="shared" si="12"/>
        <v>117</v>
      </c>
      <c r="P256">
        <f t="shared" si="13"/>
        <v>89.39</v>
      </c>
      <c r="Q256" s="11" t="s">
        <v>52</v>
      </c>
      <c r="R256" t="s">
        <v>561</v>
      </c>
      <c r="S256" s="4">
        <f t="shared" si="14"/>
        <v>42263.952662037</v>
      </c>
      <c r="T256" s="4">
        <f t="shared" si="15"/>
        <v>42294.0833333333</v>
      </c>
    </row>
    <row r="257" ht="29" spans="1:20">
      <c r="A257" s="1">
        <v>255</v>
      </c>
      <c r="B257" s="2" t="s">
        <v>589</v>
      </c>
      <c r="C257" s="2" t="s">
        <v>590</v>
      </c>
      <c r="D257" s="12">
        <v>8000</v>
      </c>
      <c r="E257" s="13">
        <v>8538.66</v>
      </c>
      <c r="F257" t="s">
        <v>28</v>
      </c>
      <c r="G257" t="s">
        <v>49</v>
      </c>
      <c r="H257" t="s">
        <v>50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560</v>
      </c>
      <c r="O257">
        <f t="shared" si="12"/>
        <v>107</v>
      </c>
      <c r="P257">
        <f t="shared" si="13"/>
        <v>45.42</v>
      </c>
      <c r="Q257" s="11" t="s">
        <v>52</v>
      </c>
      <c r="R257" t="s">
        <v>561</v>
      </c>
      <c r="S257" s="4">
        <f t="shared" si="14"/>
        <v>40588.526412037</v>
      </c>
      <c r="T257" s="4">
        <f t="shared" si="15"/>
        <v>40618.4847453704</v>
      </c>
    </row>
    <row r="258" ht="44" spans="1:20">
      <c r="A258" s="1">
        <v>256</v>
      </c>
      <c r="B258" s="2" t="s">
        <v>591</v>
      </c>
      <c r="C258" s="2" t="s">
        <v>592</v>
      </c>
      <c r="D258" s="12">
        <v>13000</v>
      </c>
      <c r="E258" s="13">
        <v>18083</v>
      </c>
      <c r="F258" t="s">
        <v>28</v>
      </c>
      <c r="G258" t="s">
        <v>49</v>
      </c>
      <c r="H258" t="s">
        <v>50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560</v>
      </c>
      <c r="O258">
        <f t="shared" si="12"/>
        <v>139</v>
      </c>
      <c r="P258">
        <f t="shared" si="13"/>
        <v>65.76</v>
      </c>
      <c r="Q258" s="11" t="s">
        <v>52</v>
      </c>
      <c r="R258" t="s">
        <v>561</v>
      </c>
      <c r="S258" s="4">
        <f t="shared" si="14"/>
        <v>41319.7692939815</v>
      </c>
      <c r="T258" s="4">
        <f t="shared" si="15"/>
        <v>41349.7692939815</v>
      </c>
    </row>
    <row r="259" ht="44" spans="1:20">
      <c r="A259" s="1">
        <v>257</v>
      </c>
      <c r="B259" s="2" t="s">
        <v>593</v>
      </c>
      <c r="C259" s="2" t="s">
        <v>594</v>
      </c>
      <c r="D259" s="12">
        <v>35000</v>
      </c>
      <c r="E259" s="13">
        <v>37354.27</v>
      </c>
      <c r="F259" t="s">
        <v>28</v>
      </c>
      <c r="G259" t="s">
        <v>49</v>
      </c>
      <c r="H259" t="s">
        <v>50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560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52</v>
      </c>
      <c r="R259" t="s">
        <v>561</v>
      </c>
      <c r="S259" s="4">
        <f t="shared" ref="S259:S322" si="18">(((J259/60)/60)/24)+DATE(1970,1,1)</f>
        <v>42479.626875</v>
      </c>
      <c r="T259" s="4">
        <f t="shared" ref="T259:T322" si="19">(((I259/60)/60)/24)+DATE(1970,1,1)</f>
        <v>42509.626875</v>
      </c>
    </row>
    <row r="260" ht="44" spans="1:20">
      <c r="A260" s="1">
        <v>258</v>
      </c>
      <c r="B260" s="2" t="s">
        <v>595</v>
      </c>
      <c r="C260" s="2" t="s">
        <v>596</v>
      </c>
      <c r="D260" s="12">
        <v>30000</v>
      </c>
      <c r="E260" s="13">
        <v>57342</v>
      </c>
      <c r="F260" t="s">
        <v>28</v>
      </c>
      <c r="G260" t="s">
        <v>49</v>
      </c>
      <c r="H260" t="s">
        <v>50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560</v>
      </c>
      <c r="O260">
        <f t="shared" si="16"/>
        <v>191</v>
      </c>
      <c r="P260">
        <f t="shared" si="17"/>
        <v>83.35</v>
      </c>
      <c r="Q260" s="11" t="s">
        <v>52</v>
      </c>
      <c r="R260" t="s">
        <v>561</v>
      </c>
      <c r="S260" s="4">
        <f t="shared" si="18"/>
        <v>40682.0516898148</v>
      </c>
      <c r="T260" s="4">
        <f t="shared" si="19"/>
        <v>40712.0516898148</v>
      </c>
    </row>
    <row r="261" ht="44" spans="1:20">
      <c r="A261" s="1">
        <v>259</v>
      </c>
      <c r="B261" s="2" t="s">
        <v>597</v>
      </c>
      <c r="C261" s="2" t="s">
        <v>598</v>
      </c>
      <c r="D261" s="12">
        <v>75000</v>
      </c>
      <c r="E261" s="13">
        <v>98953.42</v>
      </c>
      <c r="F261" t="s">
        <v>28</v>
      </c>
      <c r="G261" t="s">
        <v>49</v>
      </c>
      <c r="H261" t="s">
        <v>50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560</v>
      </c>
      <c r="O261">
        <f t="shared" si="16"/>
        <v>132</v>
      </c>
      <c r="P261">
        <f t="shared" si="17"/>
        <v>105.05</v>
      </c>
      <c r="Q261" s="11" t="s">
        <v>52</v>
      </c>
      <c r="R261" t="s">
        <v>561</v>
      </c>
      <c r="S261" s="4">
        <f t="shared" si="18"/>
        <v>42072.7380671296</v>
      </c>
      <c r="T261" s="4">
        <f t="shared" si="19"/>
        <v>42102.7380671296</v>
      </c>
    </row>
    <row r="262" ht="44" spans="1:20">
      <c r="A262" s="1">
        <v>260</v>
      </c>
      <c r="B262" s="2" t="s">
        <v>599</v>
      </c>
      <c r="C262" s="2" t="s">
        <v>600</v>
      </c>
      <c r="D262" s="12">
        <v>10000</v>
      </c>
      <c r="E262" s="13">
        <v>10640</v>
      </c>
      <c r="F262" t="s">
        <v>28</v>
      </c>
      <c r="G262" t="s">
        <v>49</v>
      </c>
      <c r="H262" t="s">
        <v>50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560</v>
      </c>
      <c r="O262">
        <f t="shared" si="16"/>
        <v>106</v>
      </c>
      <c r="P262">
        <f t="shared" si="17"/>
        <v>120.91</v>
      </c>
      <c r="Q262" s="11" t="s">
        <v>52</v>
      </c>
      <c r="R262" t="s">
        <v>561</v>
      </c>
      <c r="S262" s="4">
        <f t="shared" si="18"/>
        <v>40330.7555439815</v>
      </c>
      <c r="T262" s="4">
        <f t="shared" si="19"/>
        <v>40376.4159722222</v>
      </c>
    </row>
    <row r="263" ht="29" spans="1:20">
      <c r="A263" s="1">
        <v>261</v>
      </c>
      <c r="B263" s="2" t="s">
        <v>601</v>
      </c>
      <c r="C263" s="2" t="s">
        <v>602</v>
      </c>
      <c r="D263" s="12">
        <v>20000</v>
      </c>
      <c r="E263" s="13">
        <v>21480</v>
      </c>
      <c r="F263" t="s">
        <v>28</v>
      </c>
      <c r="G263" t="s">
        <v>49</v>
      </c>
      <c r="H263" t="s">
        <v>50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560</v>
      </c>
      <c r="O263">
        <f t="shared" si="16"/>
        <v>107</v>
      </c>
      <c r="P263">
        <f t="shared" si="17"/>
        <v>97.64</v>
      </c>
      <c r="Q263" s="11" t="s">
        <v>52</v>
      </c>
      <c r="R263" t="s">
        <v>561</v>
      </c>
      <c r="S263" s="4">
        <f t="shared" si="18"/>
        <v>41017.885462963</v>
      </c>
      <c r="T263" s="4">
        <f t="shared" si="19"/>
        <v>41067.6215277778</v>
      </c>
    </row>
    <row r="264" ht="29" spans="1:20">
      <c r="A264" s="1">
        <v>262</v>
      </c>
      <c r="B264" s="2" t="s">
        <v>603</v>
      </c>
      <c r="C264" s="2" t="s">
        <v>604</v>
      </c>
      <c r="D264" s="12">
        <v>2500</v>
      </c>
      <c r="E264" s="13">
        <v>6000</v>
      </c>
      <c r="F264" t="s">
        <v>28</v>
      </c>
      <c r="G264" t="s">
        <v>49</v>
      </c>
      <c r="H264" t="s">
        <v>50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560</v>
      </c>
      <c r="O264">
        <f t="shared" si="16"/>
        <v>240</v>
      </c>
      <c r="P264">
        <f t="shared" si="17"/>
        <v>41.38</v>
      </c>
      <c r="Q264" s="11" t="s">
        <v>52</v>
      </c>
      <c r="R264" t="s">
        <v>561</v>
      </c>
      <c r="S264" s="4">
        <f t="shared" si="18"/>
        <v>40555.2480092593</v>
      </c>
      <c r="T264" s="4">
        <f t="shared" si="19"/>
        <v>40600.2480092593</v>
      </c>
    </row>
    <row r="265" ht="58" spans="1:20">
      <c r="A265" s="1">
        <v>263</v>
      </c>
      <c r="B265" s="2" t="s">
        <v>605</v>
      </c>
      <c r="C265" s="2" t="s">
        <v>606</v>
      </c>
      <c r="D265" s="12">
        <v>25000</v>
      </c>
      <c r="E265" s="13">
        <v>29520.27</v>
      </c>
      <c r="F265" t="s">
        <v>28</v>
      </c>
      <c r="G265" t="s">
        <v>49</v>
      </c>
      <c r="H265" t="s">
        <v>50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560</v>
      </c>
      <c r="O265">
        <f t="shared" si="16"/>
        <v>118</v>
      </c>
      <c r="P265">
        <f t="shared" si="17"/>
        <v>30.65</v>
      </c>
      <c r="Q265" s="11" t="s">
        <v>52</v>
      </c>
      <c r="R265" t="s">
        <v>561</v>
      </c>
      <c r="S265" s="4">
        <f t="shared" si="18"/>
        <v>41149.9547916667</v>
      </c>
      <c r="T265" s="4">
        <f t="shared" si="19"/>
        <v>41179.9547916667</v>
      </c>
    </row>
    <row r="266" ht="58" spans="1:20">
      <c r="A266" s="1">
        <v>264</v>
      </c>
      <c r="B266" s="2" t="s">
        <v>607</v>
      </c>
      <c r="C266" s="2" t="s">
        <v>608</v>
      </c>
      <c r="D266" s="12">
        <v>5000</v>
      </c>
      <c r="E266" s="13">
        <v>5910</v>
      </c>
      <c r="F266" t="s">
        <v>28</v>
      </c>
      <c r="G266" t="s">
        <v>49</v>
      </c>
      <c r="H266" t="s">
        <v>50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560</v>
      </c>
      <c r="O266">
        <f t="shared" si="16"/>
        <v>118</v>
      </c>
      <c r="P266">
        <f t="shared" si="17"/>
        <v>64.95</v>
      </c>
      <c r="Q266" s="11" t="s">
        <v>52</v>
      </c>
      <c r="R266" t="s">
        <v>561</v>
      </c>
      <c r="S266" s="4">
        <f t="shared" si="18"/>
        <v>41010.6203125</v>
      </c>
      <c r="T266" s="4">
        <f t="shared" si="19"/>
        <v>41040.6203125</v>
      </c>
    </row>
    <row r="267" ht="58" spans="1:20">
      <c r="A267" s="1">
        <v>265</v>
      </c>
      <c r="B267" s="2" t="s">
        <v>609</v>
      </c>
      <c r="C267" s="2" t="s">
        <v>610</v>
      </c>
      <c r="D267" s="12">
        <v>5000</v>
      </c>
      <c r="E267" s="13">
        <v>5555</v>
      </c>
      <c r="F267" t="s">
        <v>28</v>
      </c>
      <c r="G267" t="s">
        <v>49</v>
      </c>
      <c r="H267" t="s">
        <v>50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560</v>
      </c>
      <c r="O267">
        <f t="shared" si="16"/>
        <v>111</v>
      </c>
      <c r="P267">
        <f t="shared" si="17"/>
        <v>95.78</v>
      </c>
      <c r="Q267" s="11" t="s">
        <v>52</v>
      </c>
      <c r="R267" t="s">
        <v>561</v>
      </c>
      <c r="S267" s="4">
        <f t="shared" si="18"/>
        <v>40267.2457175926</v>
      </c>
      <c r="T267" s="4">
        <f t="shared" si="19"/>
        <v>40308.8444444444</v>
      </c>
    </row>
    <row r="268" ht="58" spans="1:20">
      <c r="A268" s="1">
        <v>266</v>
      </c>
      <c r="B268" s="2" t="s">
        <v>611</v>
      </c>
      <c r="C268" s="2" t="s">
        <v>612</v>
      </c>
      <c r="D268" s="12">
        <v>1000</v>
      </c>
      <c r="E268" s="13">
        <v>1455</v>
      </c>
      <c r="F268" t="s">
        <v>28</v>
      </c>
      <c r="G268" t="s">
        <v>49</v>
      </c>
      <c r="H268" t="s">
        <v>50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560</v>
      </c>
      <c r="O268">
        <f t="shared" si="16"/>
        <v>146</v>
      </c>
      <c r="P268">
        <f t="shared" si="17"/>
        <v>40.42</v>
      </c>
      <c r="Q268" s="11" t="s">
        <v>52</v>
      </c>
      <c r="R268" t="s">
        <v>561</v>
      </c>
      <c r="S268" s="4">
        <f t="shared" si="18"/>
        <v>40205.174849537</v>
      </c>
      <c r="T268" s="4">
        <f t="shared" si="19"/>
        <v>40291.1604166667</v>
      </c>
    </row>
    <row r="269" ht="44" spans="1:20">
      <c r="A269" s="1">
        <v>267</v>
      </c>
      <c r="B269" s="2" t="s">
        <v>613</v>
      </c>
      <c r="C269" s="2" t="s">
        <v>614</v>
      </c>
      <c r="D269" s="12">
        <v>9850</v>
      </c>
      <c r="E269" s="13">
        <v>12965.44</v>
      </c>
      <c r="F269" t="s">
        <v>28</v>
      </c>
      <c r="G269" t="s">
        <v>58</v>
      </c>
      <c r="H269" t="s">
        <v>59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560</v>
      </c>
      <c r="O269">
        <f t="shared" si="16"/>
        <v>132</v>
      </c>
      <c r="P269">
        <f t="shared" si="17"/>
        <v>78.58</v>
      </c>
      <c r="Q269" s="11" t="s">
        <v>52</v>
      </c>
      <c r="R269" t="s">
        <v>561</v>
      </c>
      <c r="S269" s="4">
        <f t="shared" si="18"/>
        <v>41785.4525347222</v>
      </c>
      <c r="T269" s="4">
        <f t="shared" si="19"/>
        <v>41815.4525347222</v>
      </c>
    </row>
    <row r="270" ht="44" spans="1:20">
      <c r="A270" s="1">
        <v>268</v>
      </c>
      <c r="B270" s="2" t="s">
        <v>615</v>
      </c>
      <c r="C270" s="2" t="s">
        <v>616</v>
      </c>
      <c r="D270" s="12">
        <v>5000</v>
      </c>
      <c r="E270" s="13">
        <v>5570</v>
      </c>
      <c r="F270" t="s">
        <v>28</v>
      </c>
      <c r="G270" t="s">
        <v>49</v>
      </c>
      <c r="H270" t="s">
        <v>50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560</v>
      </c>
      <c r="O270">
        <f t="shared" si="16"/>
        <v>111</v>
      </c>
      <c r="P270">
        <f t="shared" si="17"/>
        <v>50.18</v>
      </c>
      <c r="Q270" s="11" t="s">
        <v>52</v>
      </c>
      <c r="R270" t="s">
        <v>561</v>
      </c>
      <c r="S270" s="4">
        <f t="shared" si="18"/>
        <v>40809.1525231482</v>
      </c>
      <c r="T270" s="4">
        <f t="shared" si="19"/>
        <v>40854.1941898148</v>
      </c>
    </row>
    <row r="271" ht="44" spans="1:20">
      <c r="A271" s="1">
        <v>269</v>
      </c>
      <c r="B271" s="2" t="s">
        <v>617</v>
      </c>
      <c r="C271" s="2" t="s">
        <v>618</v>
      </c>
      <c r="D271" s="12">
        <v>100000</v>
      </c>
      <c r="E271" s="13">
        <v>147233.77</v>
      </c>
      <c r="F271" t="s">
        <v>28</v>
      </c>
      <c r="G271" t="s">
        <v>84</v>
      </c>
      <c r="H271" t="s">
        <v>85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560</v>
      </c>
      <c r="O271">
        <f t="shared" si="16"/>
        <v>147</v>
      </c>
      <c r="P271">
        <f t="shared" si="17"/>
        <v>92.25</v>
      </c>
      <c r="Q271" s="11" t="s">
        <v>52</v>
      </c>
      <c r="R271" t="s">
        <v>561</v>
      </c>
      <c r="S271" s="4">
        <f t="shared" si="18"/>
        <v>42758.1970138889</v>
      </c>
      <c r="T271" s="4">
        <f t="shared" si="19"/>
        <v>42788.1970138889</v>
      </c>
    </row>
    <row r="272" ht="44" spans="1:20">
      <c r="A272" s="1">
        <v>270</v>
      </c>
      <c r="B272" s="2" t="s">
        <v>619</v>
      </c>
      <c r="C272" s="2" t="s">
        <v>620</v>
      </c>
      <c r="D272" s="12">
        <v>2300</v>
      </c>
      <c r="E272" s="13">
        <v>3510</v>
      </c>
      <c r="F272" t="s">
        <v>28</v>
      </c>
      <c r="G272" t="s">
        <v>49</v>
      </c>
      <c r="H272" t="s">
        <v>50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560</v>
      </c>
      <c r="O272">
        <f t="shared" si="16"/>
        <v>153</v>
      </c>
      <c r="P272">
        <f t="shared" si="17"/>
        <v>57.54</v>
      </c>
      <c r="Q272" s="11" t="s">
        <v>52</v>
      </c>
      <c r="R272" t="s">
        <v>561</v>
      </c>
      <c r="S272" s="4">
        <f t="shared" si="18"/>
        <v>40637.8665509259</v>
      </c>
      <c r="T272" s="4">
        <f t="shared" si="19"/>
        <v>40688.1666666667</v>
      </c>
    </row>
    <row r="273" ht="44" spans="1:20">
      <c r="A273" s="1">
        <v>271</v>
      </c>
      <c r="B273" s="2" t="s">
        <v>621</v>
      </c>
      <c r="C273" s="2" t="s">
        <v>622</v>
      </c>
      <c r="D273" s="12">
        <v>30000</v>
      </c>
      <c r="E273" s="13">
        <v>31404</v>
      </c>
      <c r="F273" t="s">
        <v>28</v>
      </c>
      <c r="G273" t="s">
        <v>49</v>
      </c>
      <c r="H273" t="s">
        <v>50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560</v>
      </c>
      <c r="O273">
        <f t="shared" si="16"/>
        <v>105</v>
      </c>
      <c r="P273">
        <f t="shared" si="17"/>
        <v>109.42</v>
      </c>
      <c r="Q273" s="11" t="s">
        <v>52</v>
      </c>
      <c r="R273" t="s">
        <v>561</v>
      </c>
      <c r="S273" s="4">
        <f t="shared" si="18"/>
        <v>41612.1002430556</v>
      </c>
      <c r="T273" s="4">
        <f t="shared" si="19"/>
        <v>41641.3333333333</v>
      </c>
    </row>
    <row r="274" ht="44" spans="1:20">
      <c r="A274" s="1">
        <v>272</v>
      </c>
      <c r="B274" s="2" t="s">
        <v>623</v>
      </c>
      <c r="C274" s="2" t="s">
        <v>624</v>
      </c>
      <c r="D274" s="12">
        <v>3000</v>
      </c>
      <c r="E274" s="13">
        <v>5323.01</v>
      </c>
      <c r="F274" t="s">
        <v>28</v>
      </c>
      <c r="G274" t="s">
        <v>49</v>
      </c>
      <c r="H274" t="s">
        <v>50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560</v>
      </c>
      <c r="O274">
        <f t="shared" si="16"/>
        <v>177</v>
      </c>
      <c r="P274">
        <f t="shared" si="17"/>
        <v>81.89</v>
      </c>
      <c r="Q274" s="11" t="s">
        <v>52</v>
      </c>
      <c r="R274" t="s">
        <v>561</v>
      </c>
      <c r="S274" s="4">
        <f t="shared" si="18"/>
        <v>40235.9003587963</v>
      </c>
      <c r="T274" s="4">
        <f t="shared" si="19"/>
        <v>40296.7840277778</v>
      </c>
    </row>
    <row r="275" ht="44" spans="1:20">
      <c r="A275" s="1">
        <v>273</v>
      </c>
      <c r="B275" s="2" t="s">
        <v>625</v>
      </c>
      <c r="C275" s="2" t="s">
        <v>626</v>
      </c>
      <c r="D275" s="12">
        <v>5000</v>
      </c>
      <c r="E275" s="13">
        <v>5388.79</v>
      </c>
      <c r="F275" t="s">
        <v>28</v>
      </c>
      <c r="G275" t="s">
        <v>49</v>
      </c>
      <c r="H275" t="s">
        <v>50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560</v>
      </c>
      <c r="O275">
        <f t="shared" si="16"/>
        <v>108</v>
      </c>
      <c r="P275">
        <f t="shared" si="17"/>
        <v>45.67</v>
      </c>
      <c r="Q275" s="11" t="s">
        <v>52</v>
      </c>
      <c r="R275" t="s">
        <v>561</v>
      </c>
      <c r="S275" s="4">
        <f t="shared" si="18"/>
        <v>40697.4984490741</v>
      </c>
      <c r="T275" s="4">
        <f t="shared" si="19"/>
        <v>40727.4984490741</v>
      </c>
    </row>
    <row r="276" ht="44" spans="1:20">
      <c r="A276" s="1">
        <v>274</v>
      </c>
      <c r="B276" s="2" t="s">
        <v>627</v>
      </c>
      <c r="C276" s="2" t="s">
        <v>628</v>
      </c>
      <c r="D276" s="12">
        <v>4000</v>
      </c>
      <c r="E276" s="13">
        <v>6240</v>
      </c>
      <c r="F276" t="s">
        <v>28</v>
      </c>
      <c r="G276" t="s">
        <v>49</v>
      </c>
      <c r="H276" t="s">
        <v>50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560</v>
      </c>
      <c r="O276">
        <f t="shared" si="16"/>
        <v>156</v>
      </c>
      <c r="P276">
        <f t="shared" si="17"/>
        <v>55.22</v>
      </c>
      <c r="Q276" s="11" t="s">
        <v>52</v>
      </c>
      <c r="R276" t="s">
        <v>561</v>
      </c>
      <c r="S276" s="4">
        <f t="shared" si="18"/>
        <v>40969.9123726852</v>
      </c>
      <c r="T276" s="4">
        <f t="shared" si="19"/>
        <v>41004.2909722222</v>
      </c>
    </row>
    <row r="277" ht="44" spans="1:20">
      <c r="A277" s="1">
        <v>275</v>
      </c>
      <c r="B277" s="2" t="s">
        <v>629</v>
      </c>
      <c r="C277" s="2" t="s">
        <v>630</v>
      </c>
      <c r="D277" s="12">
        <v>20000</v>
      </c>
      <c r="E277" s="13">
        <v>21679</v>
      </c>
      <c r="F277" t="s">
        <v>28</v>
      </c>
      <c r="G277" t="s">
        <v>49</v>
      </c>
      <c r="H277" t="s">
        <v>50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560</v>
      </c>
      <c r="O277">
        <f t="shared" si="16"/>
        <v>108</v>
      </c>
      <c r="P277">
        <f t="shared" si="17"/>
        <v>65.3</v>
      </c>
      <c r="Q277" s="11" t="s">
        <v>52</v>
      </c>
      <c r="R277" t="s">
        <v>561</v>
      </c>
      <c r="S277" s="4">
        <f t="shared" si="18"/>
        <v>41193.0320138889</v>
      </c>
      <c r="T277" s="4">
        <f t="shared" si="19"/>
        <v>41223.0736805556</v>
      </c>
    </row>
    <row r="278" ht="44" spans="1:20">
      <c r="A278" s="1">
        <v>276</v>
      </c>
      <c r="B278" s="2" t="s">
        <v>631</v>
      </c>
      <c r="C278" s="2" t="s">
        <v>632</v>
      </c>
      <c r="D278" s="12">
        <v>4000</v>
      </c>
      <c r="E278" s="13">
        <v>5904</v>
      </c>
      <c r="F278" t="s">
        <v>28</v>
      </c>
      <c r="G278" t="s">
        <v>49</v>
      </c>
      <c r="H278" t="s">
        <v>50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560</v>
      </c>
      <c r="O278">
        <f t="shared" si="16"/>
        <v>148</v>
      </c>
      <c r="P278">
        <f t="shared" si="17"/>
        <v>95.23</v>
      </c>
      <c r="Q278" s="11" t="s">
        <v>52</v>
      </c>
      <c r="R278" t="s">
        <v>561</v>
      </c>
      <c r="S278" s="4">
        <f t="shared" si="18"/>
        <v>40967.081875</v>
      </c>
      <c r="T278" s="4">
        <f t="shared" si="19"/>
        <v>41027.0402083333</v>
      </c>
    </row>
    <row r="279" ht="44" spans="1:20">
      <c r="A279" s="1">
        <v>277</v>
      </c>
      <c r="B279" s="2" t="s">
        <v>633</v>
      </c>
      <c r="C279" s="2" t="s">
        <v>634</v>
      </c>
      <c r="D279" s="12">
        <v>65000</v>
      </c>
      <c r="E279" s="13">
        <v>71748</v>
      </c>
      <c r="F279" t="s">
        <v>28</v>
      </c>
      <c r="G279" t="s">
        <v>49</v>
      </c>
      <c r="H279" t="s">
        <v>50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560</v>
      </c>
      <c r="O279">
        <f t="shared" si="16"/>
        <v>110</v>
      </c>
      <c r="P279">
        <f t="shared" si="17"/>
        <v>75.44</v>
      </c>
      <c r="Q279" s="11" t="s">
        <v>52</v>
      </c>
      <c r="R279" t="s">
        <v>561</v>
      </c>
      <c r="S279" s="4">
        <f t="shared" si="18"/>
        <v>42117.8914236111</v>
      </c>
      <c r="T279" s="4">
        <f t="shared" si="19"/>
        <v>42147.8914236111</v>
      </c>
    </row>
    <row r="280" ht="29" spans="1:20">
      <c r="A280" s="1">
        <v>278</v>
      </c>
      <c r="B280" s="2" t="s">
        <v>635</v>
      </c>
      <c r="C280" s="2" t="s">
        <v>636</v>
      </c>
      <c r="D280" s="12">
        <v>27000</v>
      </c>
      <c r="E280" s="13">
        <v>40594</v>
      </c>
      <c r="F280" t="s">
        <v>28</v>
      </c>
      <c r="G280" t="s">
        <v>49</v>
      </c>
      <c r="H280" t="s">
        <v>50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560</v>
      </c>
      <c r="O280">
        <f t="shared" si="16"/>
        <v>150</v>
      </c>
      <c r="P280">
        <f t="shared" si="17"/>
        <v>97.82</v>
      </c>
      <c r="Q280" s="11" t="s">
        <v>52</v>
      </c>
      <c r="R280" t="s">
        <v>561</v>
      </c>
      <c r="S280" s="4">
        <f t="shared" si="18"/>
        <v>41164.0409606481</v>
      </c>
      <c r="T280" s="4">
        <f t="shared" si="19"/>
        <v>41194.0409606481</v>
      </c>
    </row>
    <row r="281" ht="44" spans="1:20">
      <c r="A281" s="1">
        <v>279</v>
      </c>
      <c r="B281" s="2" t="s">
        <v>637</v>
      </c>
      <c r="C281" s="2" t="s">
        <v>638</v>
      </c>
      <c r="D281" s="12">
        <v>17000</v>
      </c>
      <c r="E281" s="13">
        <v>26744.11</v>
      </c>
      <c r="F281" t="s">
        <v>28</v>
      </c>
      <c r="G281" t="s">
        <v>49</v>
      </c>
      <c r="H281" t="s">
        <v>50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560</v>
      </c>
      <c r="O281">
        <f t="shared" si="16"/>
        <v>157</v>
      </c>
      <c r="P281">
        <f t="shared" si="17"/>
        <v>87.69</v>
      </c>
      <c r="Q281" s="11" t="s">
        <v>52</v>
      </c>
      <c r="R281" t="s">
        <v>561</v>
      </c>
      <c r="S281" s="4">
        <f t="shared" si="18"/>
        <v>42759.2441666667</v>
      </c>
      <c r="T281" s="4">
        <f t="shared" si="19"/>
        <v>42793.0840277778</v>
      </c>
    </row>
    <row r="282" ht="44" spans="1:20">
      <c r="A282" s="1">
        <v>280</v>
      </c>
      <c r="B282" s="2" t="s">
        <v>639</v>
      </c>
      <c r="C282" s="2" t="s">
        <v>640</v>
      </c>
      <c r="D282" s="12">
        <v>75000</v>
      </c>
      <c r="E282" s="13">
        <v>117108</v>
      </c>
      <c r="F282" t="s">
        <v>28</v>
      </c>
      <c r="G282" t="s">
        <v>49</v>
      </c>
      <c r="H282" t="s">
        <v>50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560</v>
      </c>
      <c r="O282">
        <f t="shared" si="16"/>
        <v>156</v>
      </c>
      <c r="P282">
        <f t="shared" si="17"/>
        <v>54.75</v>
      </c>
      <c r="Q282" s="11" t="s">
        <v>52</v>
      </c>
      <c r="R282" t="s">
        <v>561</v>
      </c>
      <c r="S282" s="4">
        <f t="shared" si="18"/>
        <v>41744.5906828704</v>
      </c>
      <c r="T282" s="4">
        <f t="shared" si="19"/>
        <v>41789.5906828704</v>
      </c>
    </row>
    <row r="283" ht="44" spans="1:20">
      <c r="A283" s="1">
        <v>281</v>
      </c>
      <c r="B283" s="2" t="s">
        <v>641</v>
      </c>
      <c r="C283" s="2" t="s">
        <v>642</v>
      </c>
      <c r="D283" s="12">
        <v>5500</v>
      </c>
      <c r="E283" s="13">
        <v>6632.32</v>
      </c>
      <c r="F283" t="s">
        <v>28</v>
      </c>
      <c r="G283" t="s">
        <v>49</v>
      </c>
      <c r="H283" t="s">
        <v>50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560</v>
      </c>
      <c r="O283">
        <f t="shared" si="16"/>
        <v>121</v>
      </c>
      <c r="P283">
        <f t="shared" si="17"/>
        <v>83.95</v>
      </c>
      <c r="Q283" s="11" t="s">
        <v>52</v>
      </c>
      <c r="R283" t="s">
        <v>561</v>
      </c>
      <c r="S283" s="4">
        <f t="shared" si="18"/>
        <v>39950.1633449074</v>
      </c>
      <c r="T283" s="4">
        <f t="shared" si="19"/>
        <v>40035.8097222222</v>
      </c>
    </row>
    <row r="284" ht="44" spans="1:20">
      <c r="A284" s="1">
        <v>282</v>
      </c>
      <c r="B284" s="2" t="s">
        <v>643</v>
      </c>
      <c r="C284" s="2" t="s">
        <v>644</v>
      </c>
      <c r="D284" s="12">
        <v>45000</v>
      </c>
      <c r="E284" s="13">
        <v>45535</v>
      </c>
      <c r="F284" t="s">
        <v>28</v>
      </c>
      <c r="G284" t="s">
        <v>49</v>
      </c>
      <c r="H284" t="s">
        <v>50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560</v>
      </c>
      <c r="O284">
        <f t="shared" si="16"/>
        <v>101</v>
      </c>
      <c r="P284">
        <f t="shared" si="17"/>
        <v>254.39</v>
      </c>
      <c r="Q284" s="11" t="s">
        <v>52</v>
      </c>
      <c r="R284" t="s">
        <v>561</v>
      </c>
      <c r="S284" s="4">
        <f t="shared" si="18"/>
        <v>40194.9200462963</v>
      </c>
      <c r="T284" s="4">
        <f t="shared" si="19"/>
        <v>40231.9166666667</v>
      </c>
    </row>
    <row r="285" ht="29" spans="1:20">
      <c r="A285" s="1">
        <v>283</v>
      </c>
      <c r="B285" s="2" t="s">
        <v>645</v>
      </c>
      <c r="C285" s="2" t="s">
        <v>646</v>
      </c>
      <c r="D285" s="12">
        <v>18000</v>
      </c>
      <c r="E285" s="13">
        <v>20569.05</v>
      </c>
      <c r="F285" t="s">
        <v>28</v>
      </c>
      <c r="G285" t="s">
        <v>49</v>
      </c>
      <c r="H285" t="s">
        <v>50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560</v>
      </c>
      <c r="O285">
        <f t="shared" si="16"/>
        <v>114</v>
      </c>
      <c r="P285">
        <f t="shared" si="17"/>
        <v>101.83</v>
      </c>
      <c r="Q285" s="11" t="s">
        <v>52</v>
      </c>
      <c r="R285" t="s">
        <v>561</v>
      </c>
      <c r="S285" s="4">
        <f t="shared" si="18"/>
        <v>40675.71</v>
      </c>
      <c r="T285" s="4">
        <f t="shared" si="19"/>
        <v>40695.2076388889</v>
      </c>
    </row>
    <row r="286" ht="44" spans="1:20">
      <c r="A286" s="1">
        <v>284</v>
      </c>
      <c r="B286" s="2" t="s">
        <v>647</v>
      </c>
      <c r="C286" s="2" t="s">
        <v>648</v>
      </c>
      <c r="D286" s="12">
        <v>40000</v>
      </c>
      <c r="E286" s="13">
        <v>41850.46</v>
      </c>
      <c r="F286" t="s">
        <v>28</v>
      </c>
      <c r="G286" t="s">
        <v>49</v>
      </c>
      <c r="H286" t="s">
        <v>50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560</v>
      </c>
      <c r="O286">
        <f t="shared" si="16"/>
        <v>105</v>
      </c>
      <c r="P286">
        <f t="shared" si="17"/>
        <v>55.07</v>
      </c>
      <c r="Q286" s="11" t="s">
        <v>52</v>
      </c>
      <c r="R286" t="s">
        <v>561</v>
      </c>
      <c r="S286" s="4">
        <f t="shared" si="18"/>
        <v>40904.7381944444</v>
      </c>
      <c r="T286" s="4">
        <f t="shared" si="19"/>
        <v>40929.7381944444</v>
      </c>
    </row>
    <row r="287" ht="44" spans="1:20">
      <c r="A287" s="1">
        <v>285</v>
      </c>
      <c r="B287" s="2" t="s">
        <v>649</v>
      </c>
      <c r="C287" s="2" t="s">
        <v>650</v>
      </c>
      <c r="D287" s="12">
        <v>14000</v>
      </c>
      <c r="E287" s="13">
        <v>32035.51</v>
      </c>
      <c r="F287" t="s">
        <v>28</v>
      </c>
      <c r="G287" t="s">
        <v>49</v>
      </c>
      <c r="H287" t="s">
        <v>50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560</v>
      </c>
      <c r="O287">
        <f t="shared" si="16"/>
        <v>229</v>
      </c>
      <c r="P287">
        <f t="shared" si="17"/>
        <v>56.9</v>
      </c>
      <c r="Q287" s="11" t="s">
        <v>52</v>
      </c>
      <c r="R287" t="s">
        <v>561</v>
      </c>
      <c r="S287" s="4">
        <f t="shared" si="18"/>
        <v>41506.7561111111</v>
      </c>
      <c r="T287" s="4">
        <f t="shared" si="19"/>
        <v>41536.7561111111</v>
      </c>
    </row>
    <row r="288" ht="44" spans="1:20">
      <c r="A288" s="1">
        <v>286</v>
      </c>
      <c r="B288" s="2" t="s">
        <v>651</v>
      </c>
      <c r="C288" s="2" t="s">
        <v>652</v>
      </c>
      <c r="D288" s="12">
        <v>15000</v>
      </c>
      <c r="E288" s="13">
        <v>16373</v>
      </c>
      <c r="F288" t="s">
        <v>28</v>
      </c>
      <c r="G288" t="s">
        <v>49</v>
      </c>
      <c r="H288" t="s">
        <v>50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560</v>
      </c>
      <c r="O288">
        <f t="shared" si="16"/>
        <v>109</v>
      </c>
      <c r="P288">
        <f t="shared" si="17"/>
        <v>121.28</v>
      </c>
      <c r="Q288" s="11" t="s">
        <v>52</v>
      </c>
      <c r="R288" t="s">
        <v>561</v>
      </c>
      <c r="S288" s="4">
        <f t="shared" si="18"/>
        <v>41313.81625</v>
      </c>
      <c r="T288" s="4">
        <f t="shared" si="19"/>
        <v>41358.7745833333</v>
      </c>
    </row>
    <row r="289" ht="29" spans="1:20">
      <c r="A289" s="1">
        <v>287</v>
      </c>
      <c r="B289" s="2" t="s">
        <v>653</v>
      </c>
      <c r="C289" s="2" t="s">
        <v>654</v>
      </c>
      <c r="D289" s="12">
        <v>15000</v>
      </c>
      <c r="E289" s="13">
        <v>26445</v>
      </c>
      <c r="F289" t="s">
        <v>28</v>
      </c>
      <c r="G289" t="s">
        <v>49</v>
      </c>
      <c r="H289" t="s">
        <v>50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560</v>
      </c>
      <c r="O289">
        <f t="shared" si="16"/>
        <v>176</v>
      </c>
      <c r="P289">
        <f t="shared" si="17"/>
        <v>91.19</v>
      </c>
      <c r="Q289" s="11" t="s">
        <v>52</v>
      </c>
      <c r="R289" t="s">
        <v>561</v>
      </c>
      <c r="S289" s="4">
        <f t="shared" si="18"/>
        <v>41184.2779861111</v>
      </c>
      <c r="T289" s="4">
        <f t="shared" si="19"/>
        <v>41215.1666666667</v>
      </c>
    </row>
    <row r="290" ht="44" spans="1:20">
      <c r="A290" s="1">
        <v>288</v>
      </c>
      <c r="B290" s="2" t="s">
        <v>655</v>
      </c>
      <c r="C290" s="2" t="s">
        <v>656</v>
      </c>
      <c r="D290" s="12">
        <v>50000</v>
      </c>
      <c r="E290" s="13">
        <v>51605.31</v>
      </c>
      <c r="F290" t="s">
        <v>28</v>
      </c>
      <c r="G290" t="s">
        <v>49</v>
      </c>
      <c r="H290" t="s">
        <v>50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560</v>
      </c>
      <c r="O290">
        <f t="shared" si="16"/>
        <v>103</v>
      </c>
      <c r="P290">
        <f t="shared" si="17"/>
        <v>115.45</v>
      </c>
      <c r="Q290" s="11" t="s">
        <v>52</v>
      </c>
      <c r="R290" t="s">
        <v>561</v>
      </c>
      <c r="S290" s="4">
        <f t="shared" si="18"/>
        <v>41051.168900463</v>
      </c>
      <c r="T290" s="4">
        <f t="shared" si="19"/>
        <v>41086.168900463</v>
      </c>
    </row>
    <row r="291" ht="44" spans="1:20">
      <c r="A291" s="1">
        <v>289</v>
      </c>
      <c r="B291" s="2" t="s">
        <v>657</v>
      </c>
      <c r="C291" s="2" t="s">
        <v>658</v>
      </c>
      <c r="D291" s="12">
        <v>15000</v>
      </c>
      <c r="E291" s="13">
        <v>15723</v>
      </c>
      <c r="F291" t="s">
        <v>28</v>
      </c>
      <c r="G291" t="s">
        <v>58</v>
      </c>
      <c r="H291" t="s">
        <v>59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560</v>
      </c>
      <c r="O291">
        <f t="shared" si="16"/>
        <v>105</v>
      </c>
      <c r="P291">
        <f t="shared" si="17"/>
        <v>67.77</v>
      </c>
      <c r="Q291" s="11" t="s">
        <v>52</v>
      </c>
      <c r="R291" t="s">
        <v>561</v>
      </c>
      <c r="S291" s="4">
        <f t="shared" si="18"/>
        <v>41550.456412037</v>
      </c>
      <c r="T291" s="4">
        <f t="shared" si="19"/>
        <v>41580.456412037</v>
      </c>
    </row>
    <row r="292" ht="29" spans="1:20">
      <c r="A292" s="1">
        <v>290</v>
      </c>
      <c r="B292" s="2" t="s">
        <v>659</v>
      </c>
      <c r="C292" s="2" t="s">
        <v>660</v>
      </c>
      <c r="D292" s="12">
        <v>4500</v>
      </c>
      <c r="E292" s="13">
        <v>4800.8</v>
      </c>
      <c r="F292" t="s">
        <v>28</v>
      </c>
      <c r="G292" t="s">
        <v>49</v>
      </c>
      <c r="H292" t="s">
        <v>50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560</v>
      </c>
      <c r="O292">
        <f t="shared" si="16"/>
        <v>107</v>
      </c>
      <c r="P292">
        <f t="shared" si="17"/>
        <v>28.58</v>
      </c>
      <c r="Q292" s="11" t="s">
        <v>52</v>
      </c>
      <c r="R292" t="s">
        <v>561</v>
      </c>
      <c r="S292" s="4">
        <f t="shared" si="18"/>
        <v>40526.3691782407</v>
      </c>
      <c r="T292" s="4">
        <f t="shared" si="19"/>
        <v>40576.3326388889</v>
      </c>
    </row>
    <row r="293" ht="44" spans="1:20">
      <c r="A293" s="1">
        <v>291</v>
      </c>
      <c r="B293" s="2" t="s">
        <v>661</v>
      </c>
      <c r="C293" s="2" t="s">
        <v>662</v>
      </c>
      <c r="D293" s="12">
        <v>5000</v>
      </c>
      <c r="E293" s="13">
        <v>6001</v>
      </c>
      <c r="F293" t="s">
        <v>28</v>
      </c>
      <c r="G293" t="s">
        <v>49</v>
      </c>
      <c r="H293" t="s">
        <v>50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560</v>
      </c>
      <c r="O293">
        <f t="shared" si="16"/>
        <v>120</v>
      </c>
      <c r="P293">
        <f t="shared" si="17"/>
        <v>46.88</v>
      </c>
      <c r="Q293" s="11" t="s">
        <v>52</v>
      </c>
      <c r="R293" t="s">
        <v>561</v>
      </c>
      <c r="S293" s="4">
        <f t="shared" si="18"/>
        <v>41376.7690509259</v>
      </c>
      <c r="T293" s="4">
        <f t="shared" si="19"/>
        <v>41395.0006944444</v>
      </c>
    </row>
    <row r="294" ht="44" spans="1:20">
      <c r="A294" s="1">
        <v>292</v>
      </c>
      <c r="B294" s="2" t="s">
        <v>663</v>
      </c>
      <c r="C294" s="2" t="s">
        <v>664</v>
      </c>
      <c r="D294" s="12">
        <v>75000</v>
      </c>
      <c r="E294" s="13">
        <v>76130.2</v>
      </c>
      <c r="F294" t="s">
        <v>28</v>
      </c>
      <c r="G294" t="s">
        <v>49</v>
      </c>
      <c r="H294" t="s">
        <v>50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560</v>
      </c>
      <c r="O294">
        <f t="shared" si="16"/>
        <v>102</v>
      </c>
      <c r="P294">
        <f t="shared" si="17"/>
        <v>154.42</v>
      </c>
      <c r="Q294" s="11" t="s">
        <v>52</v>
      </c>
      <c r="R294" t="s">
        <v>561</v>
      </c>
      <c r="S294" s="4">
        <f t="shared" si="18"/>
        <v>40812.8032291667</v>
      </c>
      <c r="T294" s="4">
        <f t="shared" si="19"/>
        <v>40845.1659722222</v>
      </c>
    </row>
    <row r="295" ht="44" spans="1:20">
      <c r="A295" s="1">
        <v>293</v>
      </c>
      <c r="B295" s="2" t="s">
        <v>665</v>
      </c>
      <c r="C295" s="2" t="s">
        <v>666</v>
      </c>
      <c r="D295" s="12">
        <v>26000</v>
      </c>
      <c r="E295" s="13">
        <v>26360</v>
      </c>
      <c r="F295" t="s">
        <v>28</v>
      </c>
      <c r="G295" t="s">
        <v>49</v>
      </c>
      <c r="H295" t="s">
        <v>50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560</v>
      </c>
      <c r="O295">
        <f t="shared" si="16"/>
        <v>101</v>
      </c>
      <c r="P295">
        <f t="shared" si="17"/>
        <v>201.22</v>
      </c>
      <c r="Q295" s="11" t="s">
        <v>52</v>
      </c>
      <c r="R295" t="s">
        <v>561</v>
      </c>
      <c r="S295" s="4">
        <f t="shared" si="18"/>
        <v>41719.6679861111</v>
      </c>
      <c r="T295" s="4">
        <f t="shared" si="19"/>
        <v>41749.6679861111</v>
      </c>
    </row>
    <row r="296" ht="58" spans="1:20">
      <c r="A296" s="1">
        <v>294</v>
      </c>
      <c r="B296" s="2" t="s">
        <v>667</v>
      </c>
      <c r="C296" s="2" t="s">
        <v>668</v>
      </c>
      <c r="D296" s="12">
        <v>5000</v>
      </c>
      <c r="E296" s="13">
        <v>5000</v>
      </c>
      <c r="F296" t="s">
        <v>28</v>
      </c>
      <c r="G296" t="s">
        <v>49</v>
      </c>
      <c r="H296" t="s">
        <v>50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560</v>
      </c>
      <c r="O296">
        <f t="shared" si="16"/>
        <v>100</v>
      </c>
      <c r="P296">
        <f t="shared" si="17"/>
        <v>100</v>
      </c>
      <c r="Q296" s="11" t="s">
        <v>52</v>
      </c>
      <c r="R296" t="s">
        <v>561</v>
      </c>
      <c r="S296" s="4">
        <f t="shared" si="18"/>
        <v>40343.0844212963</v>
      </c>
      <c r="T296" s="4">
        <f t="shared" si="19"/>
        <v>40378.6666666667</v>
      </c>
    </row>
    <row r="297" ht="44" spans="1:20">
      <c r="A297" s="1">
        <v>295</v>
      </c>
      <c r="B297" s="2" t="s">
        <v>669</v>
      </c>
      <c r="C297" s="2" t="s">
        <v>670</v>
      </c>
      <c r="D297" s="12">
        <v>50000</v>
      </c>
      <c r="E297" s="13">
        <v>66554.56</v>
      </c>
      <c r="F297" t="s">
        <v>28</v>
      </c>
      <c r="G297" t="s">
        <v>49</v>
      </c>
      <c r="H297" t="s">
        <v>50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560</v>
      </c>
      <c r="O297">
        <f t="shared" si="16"/>
        <v>133</v>
      </c>
      <c r="P297">
        <f t="shared" si="17"/>
        <v>100.08</v>
      </c>
      <c r="Q297" s="11" t="s">
        <v>52</v>
      </c>
      <c r="R297" t="s">
        <v>561</v>
      </c>
      <c r="S297" s="4">
        <f t="shared" si="18"/>
        <v>41519.0047337963</v>
      </c>
      <c r="T297" s="4">
        <f t="shared" si="19"/>
        <v>41579</v>
      </c>
    </row>
    <row r="298" ht="44" spans="1:20">
      <c r="A298" s="1">
        <v>296</v>
      </c>
      <c r="B298" s="2" t="s">
        <v>671</v>
      </c>
      <c r="C298" s="2" t="s">
        <v>672</v>
      </c>
      <c r="D298" s="12">
        <v>25000</v>
      </c>
      <c r="E298" s="13">
        <v>29681.55</v>
      </c>
      <c r="F298" t="s">
        <v>28</v>
      </c>
      <c r="G298" t="s">
        <v>49</v>
      </c>
      <c r="H298" t="s">
        <v>50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560</v>
      </c>
      <c r="O298">
        <f t="shared" si="16"/>
        <v>119</v>
      </c>
      <c r="P298">
        <f t="shared" si="17"/>
        <v>230.09</v>
      </c>
      <c r="Q298" s="11" t="s">
        <v>52</v>
      </c>
      <c r="R298" t="s">
        <v>561</v>
      </c>
      <c r="S298" s="4">
        <f t="shared" si="18"/>
        <v>41134.4754976852</v>
      </c>
      <c r="T298" s="4">
        <f t="shared" si="19"/>
        <v>41159.4754976852</v>
      </c>
    </row>
    <row r="299" ht="44" spans="1:20">
      <c r="A299" s="1">
        <v>297</v>
      </c>
      <c r="B299" s="2" t="s">
        <v>673</v>
      </c>
      <c r="C299" s="2" t="s">
        <v>674</v>
      </c>
      <c r="D299" s="12">
        <v>20000</v>
      </c>
      <c r="E299" s="13">
        <v>20128</v>
      </c>
      <c r="F299" t="s">
        <v>28</v>
      </c>
      <c r="G299" t="s">
        <v>49</v>
      </c>
      <c r="H299" t="s">
        <v>50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560</v>
      </c>
      <c r="O299">
        <f t="shared" si="16"/>
        <v>101</v>
      </c>
      <c r="P299">
        <f t="shared" si="17"/>
        <v>141.75</v>
      </c>
      <c r="Q299" s="11" t="s">
        <v>52</v>
      </c>
      <c r="R299" t="s">
        <v>561</v>
      </c>
      <c r="S299" s="4">
        <f t="shared" si="18"/>
        <v>42089.7280208333</v>
      </c>
      <c r="T299" s="4">
        <f t="shared" si="19"/>
        <v>42125.1659722222</v>
      </c>
    </row>
    <row r="300" ht="29" spans="1:20">
      <c r="A300" s="1">
        <v>298</v>
      </c>
      <c r="B300" s="2" t="s">
        <v>675</v>
      </c>
      <c r="C300" s="2" t="s">
        <v>676</v>
      </c>
      <c r="D300" s="12">
        <v>126000</v>
      </c>
      <c r="E300" s="13">
        <v>137254.84</v>
      </c>
      <c r="F300" t="s">
        <v>28</v>
      </c>
      <c r="G300" t="s">
        <v>49</v>
      </c>
      <c r="H300" t="s">
        <v>50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560</v>
      </c>
      <c r="O300">
        <f t="shared" si="16"/>
        <v>109</v>
      </c>
      <c r="P300">
        <f t="shared" si="17"/>
        <v>56.34</v>
      </c>
      <c r="Q300" s="11" t="s">
        <v>52</v>
      </c>
      <c r="R300" t="s">
        <v>561</v>
      </c>
      <c r="S300" s="4">
        <f t="shared" si="18"/>
        <v>41709.4635185185</v>
      </c>
      <c r="T300" s="4">
        <f t="shared" si="19"/>
        <v>41768.875</v>
      </c>
    </row>
    <row r="301" ht="44" spans="1:20">
      <c r="A301" s="1">
        <v>299</v>
      </c>
      <c r="B301" s="2" t="s">
        <v>677</v>
      </c>
      <c r="C301" s="2" t="s">
        <v>678</v>
      </c>
      <c r="D301" s="12">
        <v>10000</v>
      </c>
      <c r="E301" s="13">
        <v>17895.25</v>
      </c>
      <c r="F301" t="s">
        <v>28</v>
      </c>
      <c r="G301" t="s">
        <v>49</v>
      </c>
      <c r="H301" t="s">
        <v>50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560</v>
      </c>
      <c r="O301">
        <f t="shared" si="16"/>
        <v>179</v>
      </c>
      <c r="P301">
        <f t="shared" si="17"/>
        <v>73.34</v>
      </c>
      <c r="Q301" s="11" t="s">
        <v>52</v>
      </c>
      <c r="R301" t="s">
        <v>561</v>
      </c>
      <c r="S301" s="4">
        <f t="shared" si="18"/>
        <v>40469.2252314815</v>
      </c>
      <c r="T301" s="4">
        <f t="shared" si="19"/>
        <v>40499.2668981481</v>
      </c>
    </row>
    <row r="302" ht="44" spans="1:20">
      <c r="A302" s="1">
        <v>300</v>
      </c>
      <c r="B302" s="2" t="s">
        <v>679</v>
      </c>
      <c r="C302" s="2" t="s">
        <v>680</v>
      </c>
      <c r="D302" s="12">
        <v>25000</v>
      </c>
      <c r="E302" s="13">
        <v>25430.66</v>
      </c>
      <c r="F302" t="s">
        <v>28</v>
      </c>
      <c r="G302" t="s">
        <v>49</v>
      </c>
      <c r="H302" t="s">
        <v>50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560</v>
      </c>
      <c r="O302">
        <f t="shared" si="16"/>
        <v>102</v>
      </c>
      <c r="P302">
        <f t="shared" si="17"/>
        <v>85.34</v>
      </c>
      <c r="Q302" s="11" t="s">
        <v>52</v>
      </c>
      <c r="R302" t="s">
        <v>561</v>
      </c>
      <c r="S302" s="4">
        <f t="shared" si="18"/>
        <v>40626.9599305556</v>
      </c>
      <c r="T302" s="4">
        <f t="shared" si="19"/>
        <v>40657.9599305556</v>
      </c>
    </row>
    <row r="303" ht="44" spans="1:20">
      <c r="A303" s="1">
        <v>301</v>
      </c>
      <c r="B303" s="2" t="s">
        <v>681</v>
      </c>
      <c r="C303" s="2" t="s">
        <v>682</v>
      </c>
      <c r="D303" s="12">
        <v>13000</v>
      </c>
      <c r="E303" s="13">
        <v>15435.55</v>
      </c>
      <c r="F303" t="s">
        <v>28</v>
      </c>
      <c r="G303" t="s">
        <v>49</v>
      </c>
      <c r="H303" t="s">
        <v>50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560</v>
      </c>
      <c r="O303">
        <f t="shared" si="16"/>
        <v>119</v>
      </c>
      <c r="P303">
        <f t="shared" si="17"/>
        <v>61.5</v>
      </c>
      <c r="Q303" s="11" t="s">
        <v>52</v>
      </c>
      <c r="R303" t="s">
        <v>561</v>
      </c>
      <c r="S303" s="4">
        <f t="shared" si="18"/>
        <v>41312.7376736111</v>
      </c>
      <c r="T303" s="4">
        <f t="shared" si="19"/>
        <v>41352.6960069444</v>
      </c>
    </row>
    <row r="304" ht="58" spans="1:20">
      <c r="A304" s="1">
        <v>302</v>
      </c>
      <c r="B304" s="2" t="s">
        <v>683</v>
      </c>
      <c r="C304" s="2" t="s">
        <v>684</v>
      </c>
      <c r="D304" s="12">
        <v>10000</v>
      </c>
      <c r="E304" s="13">
        <v>10046</v>
      </c>
      <c r="F304" t="s">
        <v>28</v>
      </c>
      <c r="G304" t="s">
        <v>49</v>
      </c>
      <c r="H304" t="s">
        <v>50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560</v>
      </c>
      <c r="O304">
        <f t="shared" si="16"/>
        <v>100</v>
      </c>
      <c r="P304">
        <f t="shared" si="17"/>
        <v>93.02</v>
      </c>
      <c r="Q304" s="11" t="s">
        <v>52</v>
      </c>
      <c r="R304" t="s">
        <v>561</v>
      </c>
      <c r="S304" s="4">
        <f t="shared" si="18"/>
        <v>40933.8569212963</v>
      </c>
      <c r="T304" s="4">
        <f t="shared" si="19"/>
        <v>40963.8569212963</v>
      </c>
    </row>
    <row r="305" ht="44" spans="1:20">
      <c r="A305" s="1">
        <v>303</v>
      </c>
      <c r="B305" s="2" t="s">
        <v>685</v>
      </c>
      <c r="C305" s="2" t="s">
        <v>686</v>
      </c>
      <c r="D305" s="12">
        <v>3000</v>
      </c>
      <c r="E305" s="13">
        <v>4124</v>
      </c>
      <c r="F305" t="s">
        <v>28</v>
      </c>
      <c r="G305" t="s">
        <v>49</v>
      </c>
      <c r="H305" t="s">
        <v>50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560</v>
      </c>
      <c r="O305">
        <f t="shared" si="16"/>
        <v>137</v>
      </c>
      <c r="P305">
        <f t="shared" si="17"/>
        <v>50.29</v>
      </c>
      <c r="Q305" s="11" t="s">
        <v>52</v>
      </c>
      <c r="R305" t="s">
        <v>561</v>
      </c>
      <c r="S305" s="4">
        <f t="shared" si="18"/>
        <v>41032.0711342593</v>
      </c>
      <c r="T305" s="4">
        <f t="shared" si="19"/>
        <v>41062.0711342593</v>
      </c>
    </row>
    <row r="306" ht="29" spans="1:20">
      <c r="A306" s="1">
        <v>304</v>
      </c>
      <c r="B306" s="2" t="s">
        <v>687</v>
      </c>
      <c r="C306" s="2" t="s">
        <v>688</v>
      </c>
      <c r="D306" s="12">
        <v>3400</v>
      </c>
      <c r="E306" s="13">
        <v>7876</v>
      </c>
      <c r="F306" t="s">
        <v>28</v>
      </c>
      <c r="G306" t="s">
        <v>49</v>
      </c>
      <c r="H306" t="s">
        <v>50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560</v>
      </c>
      <c r="O306">
        <f t="shared" si="16"/>
        <v>232</v>
      </c>
      <c r="P306">
        <f t="shared" si="17"/>
        <v>106.43</v>
      </c>
      <c r="Q306" s="11" t="s">
        <v>52</v>
      </c>
      <c r="R306" t="s">
        <v>561</v>
      </c>
      <c r="S306" s="4">
        <f t="shared" si="18"/>
        <v>41114.0948726852</v>
      </c>
      <c r="T306" s="4">
        <f t="shared" si="19"/>
        <v>41153.0833333333</v>
      </c>
    </row>
    <row r="307" ht="29" spans="1:20">
      <c r="A307" s="1">
        <v>305</v>
      </c>
      <c r="B307" s="2" t="s">
        <v>689</v>
      </c>
      <c r="C307" s="2" t="s">
        <v>690</v>
      </c>
      <c r="D307" s="12">
        <v>7500</v>
      </c>
      <c r="E307" s="13">
        <v>9775</v>
      </c>
      <c r="F307" t="s">
        <v>28</v>
      </c>
      <c r="G307" t="s">
        <v>49</v>
      </c>
      <c r="H307" t="s">
        <v>50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560</v>
      </c>
      <c r="O307">
        <f t="shared" si="16"/>
        <v>130</v>
      </c>
      <c r="P307">
        <f t="shared" si="17"/>
        <v>51.72</v>
      </c>
      <c r="Q307" s="11" t="s">
        <v>52</v>
      </c>
      <c r="R307" t="s">
        <v>561</v>
      </c>
      <c r="S307" s="4">
        <f t="shared" si="18"/>
        <v>40948.6301967593</v>
      </c>
      <c r="T307" s="4">
        <f t="shared" si="19"/>
        <v>40978.6301967593</v>
      </c>
    </row>
    <row r="308" ht="29" spans="1:20">
      <c r="A308" s="1">
        <v>306</v>
      </c>
      <c r="B308" s="2" t="s">
        <v>691</v>
      </c>
      <c r="C308" s="2" t="s">
        <v>692</v>
      </c>
      <c r="D308" s="12">
        <v>1000</v>
      </c>
      <c r="E308" s="13">
        <v>2929</v>
      </c>
      <c r="F308" t="s">
        <v>28</v>
      </c>
      <c r="G308" t="s">
        <v>49</v>
      </c>
      <c r="H308" t="s">
        <v>50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560</v>
      </c>
      <c r="O308">
        <f t="shared" si="16"/>
        <v>293</v>
      </c>
      <c r="P308">
        <f t="shared" si="17"/>
        <v>36.61</v>
      </c>
      <c r="Q308" s="11" t="s">
        <v>52</v>
      </c>
      <c r="R308" t="s">
        <v>561</v>
      </c>
      <c r="S308" s="4">
        <f t="shared" si="18"/>
        <v>41333.8371875</v>
      </c>
      <c r="T308" s="4">
        <f t="shared" si="19"/>
        <v>41353.7955208333</v>
      </c>
    </row>
    <row r="309" ht="15" spans="1:20">
      <c r="A309" s="1">
        <v>307</v>
      </c>
      <c r="B309" s="2" t="s">
        <v>693</v>
      </c>
      <c r="C309" s="2" t="s">
        <v>694</v>
      </c>
      <c r="D309" s="12">
        <v>22000</v>
      </c>
      <c r="E309" s="13">
        <v>24490</v>
      </c>
      <c r="F309" t="s">
        <v>28</v>
      </c>
      <c r="G309" t="s">
        <v>49</v>
      </c>
      <c r="H309" t="s">
        <v>50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560</v>
      </c>
      <c r="O309">
        <f t="shared" si="16"/>
        <v>111</v>
      </c>
      <c r="P309">
        <f t="shared" si="17"/>
        <v>42.52</v>
      </c>
      <c r="Q309" s="11" t="s">
        <v>52</v>
      </c>
      <c r="R309" t="s">
        <v>561</v>
      </c>
      <c r="S309" s="4">
        <f t="shared" si="18"/>
        <v>41282.9444560185</v>
      </c>
      <c r="T309" s="4">
        <f t="shared" si="19"/>
        <v>41312.9444560185</v>
      </c>
    </row>
    <row r="310" ht="44" spans="1:20">
      <c r="A310" s="1">
        <v>308</v>
      </c>
      <c r="B310" s="2" t="s">
        <v>695</v>
      </c>
      <c r="C310" s="2" t="s">
        <v>696</v>
      </c>
      <c r="D310" s="12">
        <v>12000</v>
      </c>
      <c r="E310" s="13">
        <v>12668</v>
      </c>
      <c r="F310" t="s">
        <v>28</v>
      </c>
      <c r="G310" t="s">
        <v>49</v>
      </c>
      <c r="H310" t="s">
        <v>50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560</v>
      </c>
      <c r="O310">
        <f t="shared" si="16"/>
        <v>106</v>
      </c>
      <c r="P310">
        <f t="shared" si="17"/>
        <v>62.71</v>
      </c>
      <c r="Q310" s="11" t="s">
        <v>52</v>
      </c>
      <c r="R310" t="s">
        <v>561</v>
      </c>
      <c r="S310" s="4">
        <f t="shared" si="18"/>
        <v>40567.6945601852</v>
      </c>
      <c r="T310" s="4">
        <f t="shared" si="19"/>
        <v>40612.6945601852</v>
      </c>
    </row>
    <row r="311" ht="44" spans="1:20">
      <c r="A311" s="1">
        <v>309</v>
      </c>
      <c r="B311" s="2" t="s">
        <v>697</v>
      </c>
      <c r="C311" s="2" t="s">
        <v>698</v>
      </c>
      <c r="D311" s="12">
        <v>18000</v>
      </c>
      <c r="E311" s="13">
        <v>21410</v>
      </c>
      <c r="F311" t="s">
        <v>28</v>
      </c>
      <c r="G311" t="s">
        <v>49</v>
      </c>
      <c r="H311" t="s">
        <v>50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560</v>
      </c>
      <c r="O311">
        <f t="shared" si="16"/>
        <v>119</v>
      </c>
      <c r="P311">
        <f t="shared" si="17"/>
        <v>89.96</v>
      </c>
      <c r="Q311" s="11" t="s">
        <v>52</v>
      </c>
      <c r="R311" t="s">
        <v>561</v>
      </c>
      <c r="S311" s="4">
        <f t="shared" si="18"/>
        <v>41134.7515509259</v>
      </c>
      <c r="T311" s="4">
        <f t="shared" si="19"/>
        <v>41155.7515509259</v>
      </c>
    </row>
    <row r="312" ht="44" spans="1:20">
      <c r="A312" s="1">
        <v>310</v>
      </c>
      <c r="B312" s="2" t="s">
        <v>699</v>
      </c>
      <c r="C312" s="2" t="s">
        <v>700</v>
      </c>
      <c r="D312" s="12">
        <v>1000</v>
      </c>
      <c r="E312" s="13">
        <v>1041.29</v>
      </c>
      <c r="F312" t="s">
        <v>28</v>
      </c>
      <c r="G312" t="s">
        <v>49</v>
      </c>
      <c r="H312" t="s">
        <v>50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560</v>
      </c>
      <c r="O312">
        <f t="shared" si="16"/>
        <v>104</v>
      </c>
      <c r="P312">
        <f t="shared" si="17"/>
        <v>28.92</v>
      </c>
      <c r="Q312" s="11" t="s">
        <v>52</v>
      </c>
      <c r="R312" t="s">
        <v>561</v>
      </c>
      <c r="S312" s="4">
        <f t="shared" si="18"/>
        <v>40821.1831365741</v>
      </c>
      <c r="T312" s="4">
        <f t="shared" si="19"/>
        <v>40836.0833333333</v>
      </c>
    </row>
    <row r="313" ht="44" spans="1:20">
      <c r="A313" s="1">
        <v>311</v>
      </c>
      <c r="B313" s="2" t="s">
        <v>701</v>
      </c>
      <c r="C313" s="2" t="s">
        <v>702</v>
      </c>
      <c r="D313" s="12">
        <v>20000</v>
      </c>
      <c r="E313" s="13">
        <v>20820.33</v>
      </c>
      <c r="F313" t="s">
        <v>28</v>
      </c>
      <c r="G313" t="s">
        <v>49</v>
      </c>
      <c r="H313" t="s">
        <v>50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560</v>
      </c>
      <c r="O313">
        <f t="shared" si="16"/>
        <v>104</v>
      </c>
      <c r="P313">
        <f t="shared" si="17"/>
        <v>138.8</v>
      </c>
      <c r="Q313" s="11" t="s">
        <v>52</v>
      </c>
      <c r="R313" t="s">
        <v>561</v>
      </c>
      <c r="S313" s="4">
        <f t="shared" si="18"/>
        <v>40868.2198148148</v>
      </c>
      <c r="T313" s="4">
        <f t="shared" si="19"/>
        <v>40909.3326388889</v>
      </c>
    </row>
    <row r="314" ht="44" spans="1:20">
      <c r="A314" s="1">
        <v>312</v>
      </c>
      <c r="B314" s="2" t="s">
        <v>703</v>
      </c>
      <c r="C314" s="2" t="s">
        <v>704</v>
      </c>
      <c r="D314" s="12">
        <v>8000</v>
      </c>
      <c r="E314" s="13">
        <v>8950</v>
      </c>
      <c r="F314" t="s">
        <v>28</v>
      </c>
      <c r="G314" t="s">
        <v>49</v>
      </c>
      <c r="H314" t="s">
        <v>50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560</v>
      </c>
      <c r="O314">
        <f t="shared" si="16"/>
        <v>112</v>
      </c>
      <c r="P314">
        <f t="shared" si="17"/>
        <v>61.3</v>
      </c>
      <c r="Q314" s="11" t="s">
        <v>52</v>
      </c>
      <c r="R314" t="s">
        <v>561</v>
      </c>
      <c r="S314" s="4">
        <f t="shared" si="18"/>
        <v>41348.8776851852</v>
      </c>
      <c r="T314" s="4">
        <f t="shared" si="19"/>
        <v>41378.8776851852</v>
      </c>
    </row>
    <row r="315" ht="58" spans="1:20">
      <c r="A315" s="1">
        <v>313</v>
      </c>
      <c r="B315" s="2" t="s">
        <v>705</v>
      </c>
      <c r="C315" s="2" t="s">
        <v>706</v>
      </c>
      <c r="D315" s="12">
        <v>17000</v>
      </c>
      <c r="E315" s="13">
        <v>17805</v>
      </c>
      <c r="F315" t="s">
        <v>28</v>
      </c>
      <c r="G315" t="s">
        <v>49</v>
      </c>
      <c r="H315" t="s">
        <v>50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560</v>
      </c>
      <c r="O315">
        <f t="shared" si="16"/>
        <v>105</v>
      </c>
      <c r="P315">
        <f t="shared" si="17"/>
        <v>80.2</v>
      </c>
      <c r="Q315" s="11" t="s">
        <v>52</v>
      </c>
      <c r="R315" t="s">
        <v>561</v>
      </c>
      <c r="S315" s="4">
        <f t="shared" si="18"/>
        <v>40357.2279398148</v>
      </c>
      <c r="T315" s="4">
        <f t="shared" si="19"/>
        <v>40401.6659722222</v>
      </c>
    </row>
    <row r="316" ht="44" spans="1:20">
      <c r="A316" s="1">
        <v>314</v>
      </c>
      <c r="B316" s="2" t="s">
        <v>707</v>
      </c>
      <c r="C316" s="2" t="s">
        <v>708</v>
      </c>
      <c r="D316" s="12">
        <v>1000</v>
      </c>
      <c r="E316" s="13">
        <v>3851.5</v>
      </c>
      <c r="F316" t="s">
        <v>28</v>
      </c>
      <c r="G316" t="s">
        <v>49</v>
      </c>
      <c r="H316" t="s">
        <v>50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560</v>
      </c>
      <c r="O316">
        <f t="shared" si="16"/>
        <v>385</v>
      </c>
      <c r="P316">
        <f t="shared" si="17"/>
        <v>32.1</v>
      </c>
      <c r="Q316" s="11" t="s">
        <v>52</v>
      </c>
      <c r="R316" t="s">
        <v>561</v>
      </c>
      <c r="S316" s="4">
        <f t="shared" si="18"/>
        <v>41304.8331944444</v>
      </c>
      <c r="T316" s="4">
        <f t="shared" si="19"/>
        <v>41334.8331944444</v>
      </c>
    </row>
    <row r="317" ht="44" spans="1:20">
      <c r="A317" s="1">
        <v>315</v>
      </c>
      <c r="B317" s="2" t="s">
        <v>709</v>
      </c>
      <c r="C317" s="2" t="s">
        <v>710</v>
      </c>
      <c r="D317" s="12">
        <v>25000</v>
      </c>
      <c r="E317" s="13">
        <v>25312</v>
      </c>
      <c r="F317" t="s">
        <v>28</v>
      </c>
      <c r="G317" t="s">
        <v>49</v>
      </c>
      <c r="H317" t="s">
        <v>50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560</v>
      </c>
      <c r="O317">
        <f t="shared" si="16"/>
        <v>101</v>
      </c>
      <c r="P317">
        <f t="shared" si="17"/>
        <v>200.89</v>
      </c>
      <c r="Q317" s="11" t="s">
        <v>52</v>
      </c>
      <c r="R317" t="s">
        <v>561</v>
      </c>
      <c r="S317" s="4">
        <f t="shared" si="18"/>
        <v>41113.7723842593</v>
      </c>
      <c r="T317" s="4">
        <f t="shared" si="19"/>
        <v>41143.7723842593</v>
      </c>
    </row>
    <row r="318" ht="29" spans="1:20">
      <c r="A318" s="1">
        <v>316</v>
      </c>
      <c r="B318" s="2" t="s">
        <v>711</v>
      </c>
      <c r="C318" s="2" t="s">
        <v>712</v>
      </c>
      <c r="D318" s="12">
        <v>15000</v>
      </c>
      <c r="E318" s="13">
        <v>17066</v>
      </c>
      <c r="F318" t="s">
        <v>28</v>
      </c>
      <c r="G318" t="s">
        <v>194</v>
      </c>
      <c r="H318" t="s">
        <v>195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560</v>
      </c>
      <c r="O318">
        <f t="shared" si="16"/>
        <v>114</v>
      </c>
      <c r="P318">
        <f t="shared" si="17"/>
        <v>108.01</v>
      </c>
      <c r="Q318" s="11" t="s">
        <v>52</v>
      </c>
      <c r="R318" t="s">
        <v>561</v>
      </c>
      <c r="S318" s="4">
        <f t="shared" si="18"/>
        <v>41950.9235763889</v>
      </c>
      <c r="T318" s="4">
        <f t="shared" si="19"/>
        <v>41984.2076388889</v>
      </c>
    </row>
    <row r="319" ht="44" spans="1:20">
      <c r="A319" s="1">
        <v>317</v>
      </c>
      <c r="B319" s="2" t="s">
        <v>713</v>
      </c>
      <c r="C319" s="2" t="s">
        <v>714</v>
      </c>
      <c r="D319" s="12">
        <v>30000</v>
      </c>
      <c r="E319" s="13">
        <v>30241</v>
      </c>
      <c r="F319" t="s">
        <v>28</v>
      </c>
      <c r="G319" t="s">
        <v>49</v>
      </c>
      <c r="H319" t="s">
        <v>50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560</v>
      </c>
      <c r="O319">
        <f t="shared" si="16"/>
        <v>101</v>
      </c>
      <c r="P319">
        <f t="shared" si="17"/>
        <v>95.7</v>
      </c>
      <c r="Q319" s="11" t="s">
        <v>52</v>
      </c>
      <c r="R319" t="s">
        <v>561</v>
      </c>
      <c r="S319" s="4">
        <f t="shared" si="18"/>
        <v>41589.6768865741</v>
      </c>
      <c r="T319" s="4">
        <f t="shared" si="19"/>
        <v>41619.6768865741</v>
      </c>
    </row>
    <row r="320" ht="44" spans="1:20">
      <c r="A320" s="1">
        <v>318</v>
      </c>
      <c r="B320" s="2" t="s">
        <v>715</v>
      </c>
      <c r="C320" s="2" t="s">
        <v>716</v>
      </c>
      <c r="D320" s="12">
        <v>5000</v>
      </c>
      <c r="E320" s="13">
        <v>14166</v>
      </c>
      <c r="F320" t="s">
        <v>28</v>
      </c>
      <c r="G320" t="s">
        <v>49</v>
      </c>
      <c r="H320" t="s">
        <v>50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560</v>
      </c>
      <c r="O320">
        <f t="shared" si="16"/>
        <v>283</v>
      </c>
      <c r="P320">
        <f t="shared" si="17"/>
        <v>49.88</v>
      </c>
      <c r="Q320" s="11" t="s">
        <v>52</v>
      </c>
      <c r="R320" t="s">
        <v>561</v>
      </c>
      <c r="S320" s="4">
        <f t="shared" si="18"/>
        <v>41330.0387847222</v>
      </c>
      <c r="T320" s="4">
        <f t="shared" si="19"/>
        <v>41359.9971180556</v>
      </c>
    </row>
    <row r="321" ht="58" spans="1:20">
      <c r="A321" s="1">
        <v>319</v>
      </c>
      <c r="B321" s="2" t="s">
        <v>717</v>
      </c>
      <c r="C321" s="2" t="s">
        <v>718</v>
      </c>
      <c r="D321" s="12">
        <v>5000</v>
      </c>
      <c r="E321" s="13">
        <v>5634</v>
      </c>
      <c r="F321" t="s">
        <v>28</v>
      </c>
      <c r="G321" t="s">
        <v>49</v>
      </c>
      <c r="H321" t="s">
        <v>50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560</v>
      </c>
      <c r="O321">
        <f t="shared" si="16"/>
        <v>113</v>
      </c>
      <c r="P321">
        <f t="shared" si="17"/>
        <v>110.47</v>
      </c>
      <c r="Q321" s="11" t="s">
        <v>52</v>
      </c>
      <c r="R321" t="s">
        <v>561</v>
      </c>
      <c r="S321" s="4">
        <f t="shared" si="18"/>
        <v>40123.8382986111</v>
      </c>
      <c r="T321" s="4">
        <f t="shared" si="19"/>
        <v>40211.3326388889</v>
      </c>
    </row>
    <row r="322" ht="44" spans="1:20">
      <c r="A322" s="1">
        <v>320</v>
      </c>
      <c r="B322" s="2" t="s">
        <v>719</v>
      </c>
      <c r="C322" s="2" t="s">
        <v>720</v>
      </c>
      <c r="D322" s="12">
        <v>20000</v>
      </c>
      <c r="E322" s="13">
        <v>21316</v>
      </c>
      <c r="F322" t="s">
        <v>28</v>
      </c>
      <c r="G322" t="s">
        <v>58</v>
      </c>
      <c r="H322" t="s">
        <v>59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560</v>
      </c>
      <c r="O322">
        <f t="shared" si="16"/>
        <v>107</v>
      </c>
      <c r="P322">
        <f t="shared" si="17"/>
        <v>134.91</v>
      </c>
      <c r="Q322" s="11" t="s">
        <v>52</v>
      </c>
      <c r="R322" t="s">
        <v>561</v>
      </c>
      <c r="S322" s="4">
        <f t="shared" si="18"/>
        <v>42331.5513078704</v>
      </c>
      <c r="T322" s="4">
        <f t="shared" si="19"/>
        <v>42360.9583333333</v>
      </c>
    </row>
    <row r="323" ht="44" spans="1:20">
      <c r="A323" s="1">
        <v>321</v>
      </c>
      <c r="B323" s="2" t="s">
        <v>721</v>
      </c>
      <c r="C323" s="2" t="s">
        <v>722</v>
      </c>
      <c r="D323" s="12">
        <v>35000</v>
      </c>
      <c r="E323" s="13">
        <v>35932</v>
      </c>
      <c r="F323" t="s">
        <v>28</v>
      </c>
      <c r="G323" t="s">
        <v>537</v>
      </c>
      <c r="H323" t="s">
        <v>89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560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52</v>
      </c>
      <c r="R323" t="s">
        <v>561</v>
      </c>
      <c r="S323" s="4">
        <f t="shared" ref="S323:S386" si="22">(((J323/60)/60)/24)+DATE(1970,1,1)</f>
        <v>42647.4465972222</v>
      </c>
      <c r="T323" s="4">
        <f t="shared" ref="T323:T386" si="23">(((I323/60)/60)/24)+DATE(1970,1,1)</f>
        <v>42682.4882638889</v>
      </c>
    </row>
    <row r="324" ht="44" spans="1:20">
      <c r="A324" s="1">
        <v>322</v>
      </c>
      <c r="B324" s="2" t="s">
        <v>723</v>
      </c>
      <c r="C324" s="2" t="s">
        <v>724</v>
      </c>
      <c r="D324" s="12">
        <v>25000</v>
      </c>
      <c r="E324" s="13">
        <v>26978</v>
      </c>
      <c r="F324" t="s">
        <v>28</v>
      </c>
      <c r="G324" t="s">
        <v>49</v>
      </c>
      <c r="H324" t="s">
        <v>50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560</v>
      </c>
      <c r="O324">
        <f t="shared" si="20"/>
        <v>108</v>
      </c>
      <c r="P324">
        <f t="shared" si="21"/>
        <v>145.04</v>
      </c>
      <c r="Q324" s="11" t="s">
        <v>52</v>
      </c>
      <c r="R324" t="s">
        <v>561</v>
      </c>
      <c r="S324" s="4">
        <f t="shared" si="22"/>
        <v>42473.57</v>
      </c>
      <c r="T324" s="4">
        <f t="shared" si="23"/>
        <v>42503.57</v>
      </c>
    </row>
    <row r="325" ht="44" spans="1:20">
      <c r="A325" s="1">
        <v>323</v>
      </c>
      <c r="B325" s="2" t="s">
        <v>725</v>
      </c>
      <c r="C325" s="2" t="s">
        <v>726</v>
      </c>
      <c r="D325" s="12">
        <v>5400</v>
      </c>
      <c r="E325" s="13">
        <v>6646</v>
      </c>
      <c r="F325" t="s">
        <v>28</v>
      </c>
      <c r="G325" t="s">
        <v>49</v>
      </c>
      <c r="H325" t="s">
        <v>50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560</v>
      </c>
      <c r="O325">
        <f t="shared" si="20"/>
        <v>123</v>
      </c>
      <c r="P325">
        <f t="shared" si="21"/>
        <v>114.59</v>
      </c>
      <c r="Q325" s="11" t="s">
        <v>52</v>
      </c>
      <c r="R325" t="s">
        <v>561</v>
      </c>
      <c r="S325" s="4">
        <f t="shared" si="22"/>
        <v>42697.3213657407</v>
      </c>
      <c r="T325" s="4">
        <f t="shared" si="23"/>
        <v>42725.3326388889</v>
      </c>
    </row>
    <row r="326" ht="44" spans="1:20">
      <c r="A326" s="1">
        <v>324</v>
      </c>
      <c r="B326" s="2" t="s">
        <v>727</v>
      </c>
      <c r="C326" s="2" t="s">
        <v>728</v>
      </c>
      <c r="D326" s="12">
        <v>8500</v>
      </c>
      <c r="E326" s="13">
        <v>8636</v>
      </c>
      <c r="F326" t="s">
        <v>28</v>
      </c>
      <c r="G326" t="s">
        <v>49</v>
      </c>
      <c r="H326" t="s">
        <v>50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560</v>
      </c>
      <c r="O326">
        <f t="shared" si="20"/>
        <v>102</v>
      </c>
      <c r="P326">
        <f t="shared" si="21"/>
        <v>105.32</v>
      </c>
      <c r="Q326" s="11" t="s">
        <v>52</v>
      </c>
      <c r="R326" t="s">
        <v>561</v>
      </c>
      <c r="S326" s="4">
        <f t="shared" si="22"/>
        <v>42184.62625</v>
      </c>
      <c r="T326" s="4">
        <f t="shared" si="23"/>
        <v>42217.62625</v>
      </c>
    </row>
    <row r="327" ht="44" spans="1:20">
      <c r="A327" s="1">
        <v>325</v>
      </c>
      <c r="B327" s="2" t="s">
        <v>729</v>
      </c>
      <c r="C327" s="2" t="s">
        <v>730</v>
      </c>
      <c r="D327" s="12">
        <v>50000</v>
      </c>
      <c r="E327" s="13">
        <v>52198</v>
      </c>
      <c r="F327" t="s">
        <v>28</v>
      </c>
      <c r="G327" t="s">
        <v>49</v>
      </c>
      <c r="H327" t="s">
        <v>50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560</v>
      </c>
      <c r="O327">
        <f t="shared" si="20"/>
        <v>104</v>
      </c>
      <c r="P327">
        <f t="shared" si="21"/>
        <v>70.92</v>
      </c>
      <c r="Q327" s="11" t="s">
        <v>52</v>
      </c>
      <c r="R327" t="s">
        <v>561</v>
      </c>
      <c r="S327" s="4">
        <f t="shared" si="22"/>
        <v>42689.1878819444</v>
      </c>
      <c r="T327" s="4">
        <f t="shared" si="23"/>
        <v>42724.1878819444</v>
      </c>
    </row>
    <row r="328" ht="44" spans="1:20">
      <c r="A328" s="1">
        <v>326</v>
      </c>
      <c r="B328" s="2" t="s">
        <v>731</v>
      </c>
      <c r="C328" s="2" t="s">
        <v>732</v>
      </c>
      <c r="D328" s="12">
        <v>150000</v>
      </c>
      <c r="E328" s="13">
        <v>169394.6</v>
      </c>
      <c r="F328" t="s">
        <v>28</v>
      </c>
      <c r="G328" t="s">
        <v>49</v>
      </c>
      <c r="H328" t="s">
        <v>50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560</v>
      </c>
      <c r="O328">
        <f t="shared" si="20"/>
        <v>113</v>
      </c>
      <c r="P328">
        <f t="shared" si="21"/>
        <v>147.17</v>
      </c>
      <c r="Q328" s="11" t="s">
        <v>52</v>
      </c>
      <c r="R328" t="s">
        <v>561</v>
      </c>
      <c r="S328" s="4">
        <f t="shared" si="22"/>
        <v>42775.3148842593</v>
      </c>
      <c r="T328" s="4">
        <f t="shared" si="23"/>
        <v>42808.95625</v>
      </c>
    </row>
    <row r="329" ht="44" spans="1:20">
      <c r="A329" s="1">
        <v>327</v>
      </c>
      <c r="B329" s="2" t="s">
        <v>733</v>
      </c>
      <c r="C329" s="2" t="s">
        <v>734</v>
      </c>
      <c r="D329" s="12">
        <v>4000</v>
      </c>
      <c r="E329" s="13">
        <v>5456</v>
      </c>
      <c r="F329" t="s">
        <v>28</v>
      </c>
      <c r="G329" t="s">
        <v>49</v>
      </c>
      <c r="H329" t="s">
        <v>50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560</v>
      </c>
      <c r="O329">
        <f t="shared" si="20"/>
        <v>136</v>
      </c>
      <c r="P329">
        <f t="shared" si="21"/>
        <v>160.47</v>
      </c>
      <c r="Q329" s="11" t="s">
        <v>52</v>
      </c>
      <c r="R329" t="s">
        <v>561</v>
      </c>
      <c r="S329" s="4">
        <f t="shared" si="22"/>
        <v>42058.2352893519</v>
      </c>
      <c r="T329" s="4">
        <f t="shared" si="23"/>
        <v>42085.3333333333</v>
      </c>
    </row>
    <row r="330" ht="44" spans="1:20">
      <c r="A330" s="1">
        <v>328</v>
      </c>
      <c r="B330" s="2" t="s">
        <v>735</v>
      </c>
      <c r="C330" s="2" t="s">
        <v>736</v>
      </c>
      <c r="D330" s="12">
        <v>75000</v>
      </c>
      <c r="E330" s="13">
        <v>77710.8</v>
      </c>
      <c r="F330" t="s">
        <v>28</v>
      </c>
      <c r="G330" t="s">
        <v>49</v>
      </c>
      <c r="H330" t="s">
        <v>50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560</v>
      </c>
      <c r="O330">
        <f t="shared" si="20"/>
        <v>104</v>
      </c>
      <c r="P330">
        <f t="shared" si="21"/>
        <v>156.05</v>
      </c>
      <c r="Q330" s="11" t="s">
        <v>52</v>
      </c>
      <c r="R330" t="s">
        <v>561</v>
      </c>
      <c r="S330" s="4">
        <f t="shared" si="22"/>
        <v>42278.9466203704</v>
      </c>
      <c r="T330" s="4">
        <f t="shared" si="23"/>
        <v>42309.1666666667</v>
      </c>
    </row>
    <row r="331" ht="44" spans="1:20">
      <c r="A331" s="1">
        <v>329</v>
      </c>
      <c r="B331" s="2" t="s">
        <v>737</v>
      </c>
      <c r="C331" s="2" t="s">
        <v>738</v>
      </c>
      <c r="D331" s="12">
        <v>10000</v>
      </c>
      <c r="E331" s="13">
        <v>10550</v>
      </c>
      <c r="F331" t="s">
        <v>28</v>
      </c>
      <c r="G331" t="s">
        <v>49</v>
      </c>
      <c r="H331" t="s">
        <v>50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560</v>
      </c>
      <c r="O331">
        <f t="shared" si="20"/>
        <v>106</v>
      </c>
      <c r="P331">
        <f t="shared" si="21"/>
        <v>63.17</v>
      </c>
      <c r="Q331" s="11" t="s">
        <v>52</v>
      </c>
      <c r="R331" t="s">
        <v>561</v>
      </c>
      <c r="S331" s="4">
        <f t="shared" si="22"/>
        <v>42291.4667476852</v>
      </c>
      <c r="T331" s="4">
        <f t="shared" si="23"/>
        <v>42315.1666666667</v>
      </c>
    </row>
    <row r="332" ht="44" spans="1:20">
      <c r="A332" s="1">
        <v>330</v>
      </c>
      <c r="B332" s="2" t="s">
        <v>739</v>
      </c>
      <c r="C332" s="2" t="s">
        <v>740</v>
      </c>
      <c r="D332" s="12">
        <v>35000</v>
      </c>
      <c r="E332" s="13">
        <v>35640</v>
      </c>
      <c r="F332" t="s">
        <v>28</v>
      </c>
      <c r="G332" t="s">
        <v>49</v>
      </c>
      <c r="H332" t="s">
        <v>50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560</v>
      </c>
      <c r="O332">
        <f t="shared" si="20"/>
        <v>102</v>
      </c>
      <c r="P332">
        <f t="shared" si="21"/>
        <v>104.82</v>
      </c>
      <c r="Q332" s="11" t="s">
        <v>52</v>
      </c>
      <c r="R332" t="s">
        <v>561</v>
      </c>
      <c r="S332" s="4">
        <f t="shared" si="22"/>
        <v>41379.515775463</v>
      </c>
      <c r="T332" s="4">
        <f t="shared" si="23"/>
        <v>41411.1659722222</v>
      </c>
    </row>
    <row r="333" ht="44" spans="1:20">
      <c r="A333" s="1">
        <v>331</v>
      </c>
      <c r="B333" s="2" t="s">
        <v>741</v>
      </c>
      <c r="C333" s="2" t="s">
        <v>742</v>
      </c>
      <c r="D333" s="12">
        <v>40000</v>
      </c>
      <c r="E333" s="13">
        <v>42642</v>
      </c>
      <c r="F333" t="s">
        <v>28</v>
      </c>
      <c r="G333" t="s">
        <v>49</v>
      </c>
      <c r="H333" t="s">
        <v>50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560</v>
      </c>
      <c r="O333">
        <f t="shared" si="20"/>
        <v>107</v>
      </c>
      <c r="P333">
        <f t="shared" si="21"/>
        <v>97.36</v>
      </c>
      <c r="Q333" s="11" t="s">
        <v>52</v>
      </c>
      <c r="R333" t="s">
        <v>561</v>
      </c>
      <c r="S333" s="4">
        <f t="shared" si="22"/>
        <v>42507.581412037</v>
      </c>
      <c r="T333" s="4">
        <f t="shared" si="23"/>
        <v>42538.581412037</v>
      </c>
    </row>
    <row r="334" ht="44" spans="1:20">
      <c r="A334" s="1">
        <v>332</v>
      </c>
      <c r="B334" s="2" t="s">
        <v>743</v>
      </c>
      <c r="C334" s="2" t="s">
        <v>744</v>
      </c>
      <c r="D334" s="12">
        <v>100000</v>
      </c>
      <c r="E334" s="13">
        <v>113015</v>
      </c>
      <c r="F334" t="s">
        <v>28</v>
      </c>
      <c r="G334" t="s">
        <v>49</v>
      </c>
      <c r="H334" t="s">
        <v>50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560</v>
      </c>
      <c r="O334">
        <f t="shared" si="20"/>
        <v>113</v>
      </c>
      <c r="P334">
        <f t="shared" si="21"/>
        <v>203.63</v>
      </c>
      <c r="Q334" s="11" t="s">
        <v>52</v>
      </c>
      <c r="R334" t="s">
        <v>561</v>
      </c>
      <c r="S334" s="4">
        <f t="shared" si="22"/>
        <v>42263.6802893518</v>
      </c>
      <c r="T334" s="4">
        <f t="shared" si="23"/>
        <v>42305.3333333333</v>
      </c>
    </row>
    <row r="335" ht="44" spans="1:20">
      <c r="A335" s="1">
        <v>333</v>
      </c>
      <c r="B335" s="2" t="s">
        <v>745</v>
      </c>
      <c r="C335" s="2" t="s">
        <v>746</v>
      </c>
      <c r="D335" s="12">
        <v>40000</v>
      </c>
      <c r="E335" s="13">
        <v>50091</v>
      </c>
      <c r="F335" t="s">
        <v>28</v>
      </c>
      <c r="G335" t="s">
        <v>49</v>
      </c>
      <c r="H335" t="s">
        <v>50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560</v>
      </c>
      <c r="O335">
        <f t="shared" si="20"/>
        <v>125</v>
      </c>
      <c r="P335">
        <f t="shared" si="21"/>
        <v>188.31</v>
      </c>
      <c r="Q335" s="11" t="s">
        <v>52</v>
      </c>
      <c r="R335" t="s">
        <v>561</v>
      </c>
      <c r="S335" s="4">
        <f t="shared" si="22"/>
        <v>42437.6364699074</v>
      </c>
      <c r="T335" s="4">
        <f t="shared" si="23"/>
        <v>42467.5948032407</v>
      </c>
    </row>
    <row r="336" ht="44" spans="1:20">
      <c r="A336" s="1">
        <v>334</v>
      </c>
      <c r="B336" s="2" t="s">
        <v>747</v>
      </c>
      <c r="C336" s="2" t="s">
        <v>748</v>
      </c>
      <c r="D336" s="12">
        <v>10000</v>
      </c>
      <c r="E336" s="13">
        <v>10119</v>
      </c>
      <c r="F336" t="s">
        <v>28</v>
      </c>
      <c r="G336" t="s">
        <v>49</v>
      </c>
      <c r="H336" t="s">
        <v>50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560</v>
      </c>
      <c r="O336">
        <f t="shared" si="20"/>
        <v>101</v>
      </c>
      <c r="P336">
        <f t="shared" si="21"/>
        <v>146.65</v>
      </c>
      <c r="Q336" s="11" t="s">
        <v>52</v>
      </c>
      <c r="R336" t="s">
        <v>561</v>
      </c>
      <c r="S336" s="4">
        <f t="shared" si="22"/>
        <v>42101.6823726852</v>
      </c>
      <c r="T336" s="4">
        <f t="shared" si="23"/>
        <v>42139.7916666667</v>
      </c>
    </row>
    <row r="337" ht="44" spans="1:20">
      <c r="A337" s="1">
        <v>335</v>
      </c>
      <c r="B337" s="2" t="s">
        <v>749</v>
      </c>
      <c r="C337" s="2" t="s">
        <v>750</v>
      </c>
      <c r="D337" s="12">
        <v>8500</v>
      </c>
      <c r="E337" s="13">
        <v>8735</v>
      </c>
      <c r="F337" t="s">
        <v>28</v>
      </c>
      <c r="G337" t="s">
        <v>49</v>
      </c>
      <c r="H337" t="s">
        <v>50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560</v>
      </c>
      <c r="O337">
        <f t="shared" si="20"/>
        <v>103</v>
      </c>
      <c r="P337">
        <f t="shared" si="21"/>
        <v>109.19</v>
      </c>
      <c r="Q337" s="11" t="s">
        <v>52</v>
      </c>
      <c r="R337" t="s">
        <v>561</v>
      </c>
      <c r="S337" s="4">
        <f t="shared" si="22"/>
        <v>42101.7374421296</v>
      </c>
      <c r="T337" s="4">
        <f t="shared" si="23"/>
        <v>42132.9166666667</v>
      </c>
    </row>
    <row r="338" ht="44" spans="1:20">
      <c r="A338" s="1">
        <v>336</v>
      </c>
      <c r="B338" s="2" t="s">
        <v>751</v>
      </c>
      <c r="C338" s="2" t="s">
        <v>752</v>
      </c>
      <c r="D338" s="12">
        <v>25000</v>
      </c>
      <c r="E338" s="13">
        <v>29209.78</v>
      </c>
      <c r="F338" t="s">
        <v>28</v>
      </c>
      <c r="G338" t="s">
        <v>49</v>
      </c>
      <c r="H338" t="s">
        <v>50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560</v>
      </c>
      <c r="O338">
        <f t="shared" si="20"/>
        <v>117</v>
      </c>
      <c r="P338">
        <f t="shared" si="21"/>
        <v>59.25</v>
      </c>
      <c r="Q338" s="11" t="s">
        <v>52</v>
      </c>
      <c r="R338" t="s">
        <v>561</v>
      </c>
      <c r="S338" s="4">
        <f t="shared" si="22"/>
        <v>42291.5962731481</v>
      </c>
      <c r="T338" s="4">
        <f t="shared" si="23"/>
        <v>42321.6379398148</v>
      </c>
    </row>
    <row r="339" ht="44" spans="1:20">
      <c r="A339" s="1">
        <v>337</v>
      </c>
      <c r="B339" s="2" t="s">
        <v>753</v>
      </c>
      <c r="C339" s="2" t="s">
        <v>754</v>
      </c>
      <c r="D339" s="12">
        <v>3000</v>
      </c>
      <c r="E339" s="13">
        <v>3035.05</v>
      </c>
      <c r="F339" t="s">
        <v>28</v>
      </c>
      <c r="G339" t="s">
        <v>49</v>
      </c>
      <c r="H339" t="s">
        <v>50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560</v>
      </c>
      <c r="O339">
        <f t="shared" si="20"/>
        <v>101</v>
      </c>
      <c r="P339">
        <f t="shared" si="21"/>
        <v>97.9</v>
      </c>
      <c r="Q339" s="11" t="s">
        <v>52</v>
      </c>
      <c r="R339" t="s">
        <v>561</v>
      </c>
      <c r="S339" s="4">
        <f t="shared" si="22"/>
        <v>42047.1285648148</v>
      </c>
      <c r="T339" s="4">
        <f t="shared" si="23"/>
        <v>42077.0868981481</v>
      </c>
    </row>
    <row r="340" ht="44" spans="1:20">
      <c r="A340" s="1">
        <v>338</v>
      </c>
      <c r="B340" s="2" t="s">
        <v>755</v>
      </c>
      <c r="C340" s="2" t="s">
        <v>756</v>
      </c>
      <c r="D340" s="12">
        <v>15000</v>
      </c>
      <c r="E340" s="13">
        <v>16520.04</v>
      </c>
      <c r="F340" t="s">
        <v>28</v>
      </c>
      <c r="G340" t="s">
        <v>49</v>
      </c>
      <c r="H340" t="s">
        <v>50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560</v>
      </c>
      <c r="O340">
        <f t="shared" si="20"/>
        <v>110</v>
      </c>
      <c r="P340">
        <f t="shared" si="21"/>
        <v>70</v>
      </c>
      <c r="Q340" s="11" t="s">
        <v>52</v>
      </c>
      <c r="R340" t="s">
        <v>561</v>
      </c>
      <c r="S340" s="4">
        <f t="shared" si="22"/>
        <v>42559.7556712963</v>
      </c>
      <c r="T340" s="4">
        <f t="shared" si="23"/>
        <v>42616.0416666667</v>
      </c>
    </row>
    <row r="341" ht="44" spans="1:20">
      <c r="A341" s="1">
        <v>339</v>
      </c>
      <c r="B341" s="2" t="s">
        <v>757</v>
      </c>
      <c r="C341" s="2" t="s">
        <v>758</v>
      </c>
      <c r="D341" s="12">
        <v>6000</v>
      </c>
      <c r="E341" s="13">
        <v>6485</v>
      </c>
      <c r="F341" t="s">
        <v>28</v>
      </c>
      <c r="G341" t="s">
        <v>49</v>
      </c>
      <c r="H341" t="s">
        <v>50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560</v>
      </c>
      <c r="O341">
        <f t="shared" si="20"/>
        <v>108</v>
      </c>
      <c r="P341">
        <f t="shared" si="21"/>
        <v>72.87</v>
      </c>
      <c r="Q341" s="11" t="s">
        <v>52</v>
      </c>
      <c r="R341" t="s">
        <v>561</v>
      </c>
      <c r="S341" s="4">
        <f t="shared" si="22"/>
        <v>42093.7600462963</v>
      </c>
      <c r="T341" s="4">
        <f t="shared" si="23"/>
        <v>42123.7600462963</v>
      </c>
    </row>
    <row r="342" ht="44" spans="1:20">
      <c r="A342" s="1">
        <v>340</v>
      </c>
      <c r="B342" s="2" t="s">
        <v>759</v>
      </c>
      <c r="C342" s="2" t="s">
        <v>760</v>
      </c>
      <c r="D342" s="12">
        <v>35000</v>
      </c>
      <c r="E342" s="13">
        <v>43758</v>
      </c>
      <c r="F342" t="s">
        <v>28</v>
      </c>
      <c r="G342" t="s">
        <v>49</v>
      </c>
      <c r="H342" t="s">
        <v>50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560</v>
      </c>
      <c r="O342">
        <f t="shared" si="20"/>
        <v>125</v>
      </c>
      <c r="P342">
        <f t="shared" si="21"/>
        <v>146.35</v>
      </c>
      <c r="Q342" s="11" t="s">
        <v>52</v>
      </c>
      <c r="R342" t="s">
        <v>561</v>
      </c>
      <c r="S342" s="4">
        <f t="shared" si="22"/>
        <v>42772.6690625</v>
      </c>
      <c r="T342" s="4">
        <f t="shared" si="23"/>
        <v>42802.875</v>
      </c>
    </row>
    <row r="343" ht="44" spans="1:20">
      <c r="A343" s="1">
        <v>341</v>
      </c>
      <c r="B343" s="2" t="s">
        <v>761</v>
      </c>
      <c r="C343" s="2" t="s">
        <v>762</v>
      </c>
      <c r="D343" s="12">
        <v>3500</v>
      </c>
      <c r="E343" s="13">
        <v>3735</v>
      </c>
      <c r="F343" t="s">
        <v>28</v>
      </c>
      <c r="G343" t="s">
        <v>49</v>
      </c>
      <c r="H343" t="s">
        <v>50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560</v>
      </c>
      <c r="O343">
        <f t="shared" si="20"/>
        <v>107</v>
      </c>
      <c r="P343">
        <f t="shared" si="21"/>
        <v>67.91</v>
      </c>
      <c r="Q343" s="11" t="s">
        <v>52</v>
      </c>
      <c r="R343" t="s">
        <v>561</v>
      </c>
      <c r="S343" s="4">
        <f t="shared" si="22"/>
        <v>41894.8796064815</v>
      </c>
      <c r="T343" s="4">
        <f t="shared" si="23"/>
        <v>41913.1659722222</v>
      </c>
    </row>
    <row r="344" ht="29" spans="1:20">
      <c r="A344" s="1">
        <v>342</v>
      </c>
      <c r="B344" s="2" t="s">
        <v>763</v>
      </c>
      <c r="C344" s="2" t="s">
        <v>764</v>
      </c>
      <c r="D344" s="12">
        <v>55000</v>
      </c>
      <c r="E344" s="13">
        <v>55201.52</v>
      </c>
      <c r="F344" t="s">
        <v>28</v>
      </c>
      <c r="G344" t="s">
        <v>49</v>
      </c>
      <c r="H344" t="s">
        <v>50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560</v>
      </c>
      <c r="O344">
        <f t="shared" si="20"/>
        <v>100</v>
      </c>
      <c r="P344">
        <f t="shared" si="21"/>
        <v>169.85</v>
      </c>
      <c r="Q344" s="11" t="s">
        <v>52</v>
      </c>
      <c r="R344" t="s">
        <v>561</v>
      </c>
      <c r="S344" s="4">
        <f t="shared" si="22"/>
        <v>42459.7808449074</v>
      </c>
      <c r="T344" s="4">
        <f t="shared" si="23"/>
        <v>42489.7808449074</v>
      </c>
    </row>
    <row r="345" ht="44" spans="1:20">
      <c r="A345" s="1">
        <v>343</v>
      </c>
      <c r="B345" s="2" t="s">
        <v>765</v>
      </c>
      <c r="C345" s="2" t="s">
        <v>766</v>
      </c>
      <c r="D345" s="12">
        <v>30000</v>
      </c>
      <c r="E345" s="13">
        <v>30608.59</v>
      </c>
      <c r="F345" t="s">
        <v>28</v>
      </c>
      <c r="G345" t="s">
        <v>49</v>
      </c>
      <c r="H345" t="s">
        <v>50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560</v>
      </c>
      <c r="O345">
        <f t="shared" si="20"/>
        <v>102</v>
      </c>
      <c r="P345">
        <f t="shared" si="21"/>
        <v>58.41</v>
      </c>
      <c r="Q345" s="11" t="s">
        <v>52</v>
      </c>
      <c r="R345" t="s">
        <v>561</v>
      </c>
      <c r="S345" s="4">
        <f t="shared" si="22"/>
        <v>41926.7377893518</v>
      </c>
      <c r="T345" s="4">
        <f t="shared" si="23"/>
        <v>41957.125</v>
      </c>
    </row>
    <row r="346" ht="44" spans="1:20">
      <c r="A346" s="1">
        <v>344</v>
      </c>
      <c r="B346" s="2" t="s">
        <v>767</v>
      </c>
      <c r="C346" s="2" t="s">
        <v>768</v>
      </c>
      <c r="D346" s="12">
        <v>33500</v>
      </c>
      <c r="E346" s="13">
        <v>34198</v>
      </c>
      <c r="F346" t="s">
        <v>28</v>
      </c>
      <c r="G346" t="s">
        <v>49</v>
      </c>
      <c r="H346" t="s">
        <v>50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560</v>
      </c>
      <c r="O346">
        <f t="shared" si="20"/>
        <v>102</v>
      </c>
      <c r="P346">
        <f t="shared" si="21"/>
        <v>119.99</v>
      </c>
      <c r="Q346" s="11" t="s">
        <v>52</v>
      </c>
      <c r="R346" t="s">
        <v>561</v>
      </c>
      <c r="S346" s="4">
        <f t="shared" si="22"/>
        <v>42111.9709953704</v>
      </c>
      <c r="T346" s="4">
        <f t="shared" si="23"/>
        <v>42156.0972222222</v>
      </c>
    </row>
    <row r="347" ht="44" spans="1:20">
      <c r="A347" s="1">
        <v>345</v>
      </c>
      <c r="B347" s="2" t="s">
        <v>769</v>
      </c>
      <c r="C347" s="2" t="s">
        <v>770</v>
      </c>
      <c r="D347" s="12">
        <v>14500</v>
      </c>
      <c r="E347" s="13">
        <v>17875</v>
      </c>
      <c r="F347" t="s">
        <v>28</v>
      </c>
      <c r="G347" t="s">
        <v>49</v>
      </c>
      <c r="H347" t="s">
        <v>50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560</v>
      </c>
      <c r="O347">
        <f t="shared" si="20"/>
        <v>123</v>
      </c>
      <c r="P347">
        <f t="shared" si="21"/>
        <v>99.86</v>
      </c>
      <c r="Q347" s="11" t="s">
        <v>52</v>
      </c>
      <c r="R347" t="s">
        <v>561</v>
      </c>
      <c r="S347" s="4">
        <f t="shared" si="22"/>
        <v>42114.9443287037</v>
      </c>
      <c r="T347" s="4">
        <f t="shared" si="23"/>
        <v>42144.9443287037</v>
      </c>
    </row>
    <row r="348" ht="44" spans="1:20">
      <c r="A348" s="1">
        <v>346</v>
      </c>
      <c r="B348" s="2" t="s">
        <v>771</v>
      </c>
      <c r="C348" s="2" t="s">
        <v>772</v>
      </c>
      <c r="D348" s="12">
        <v>10000</v>
      </c>
      <c r="E348" s="13">
        <v>17028.88</v>
      </c>
      <c r="F348" t="s">
        <v>28</v>
      </c>
      <c r="G348" t="s">
        <v>49</v>
      </c>
      <c r="H348" t="s">
        <v>50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560</v>
      </c>
      <c r="O348">
        <f t="shared" si="20"/>
        <v>170</v>
      </c>
      <c r="P348">
        <f t="shared" si="21"/>
        <v>90.58</v>
      </c>
      <c r="Q348" s="11" t="s">
        <v>52</v>
      </c>
      <c r="R348" t="s">
        <v>561</v>
      </c>
      <c r="S348" s="4">
        <f t="shared" si="22"/>
        <v>42261.5002430556</v>
      </c>
      <c r="T348" s="4">
        <f t="shared" si="23"/>
        <v>42291.5002430556</v>
      </c>
    </row>
    <row r="349" ht="44" spans="1:20">
      <c r="A349" s="1">
        <v>347</v>
      </c>
      <c r="B349" s="2" t="s">
        <v>773</v>
      </c>
      <c r="C349" s="2" t="s">
        <v>774</v>
      </c>
      <c r="D349" s="12">
        <v>40000</v>
      </c>
      <c r="E349" s="13">
        <v>44636.2</v>
      </c>
      <c r="F349" t="s">
        <v>28</v>
      </c>
      <c r="G349" t="s">
        <v>49</v>
      </c>
      <c r="H349" t="s">
        <v>50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560</v>
      </c>
      <c r="O349">
        <f t="shared" si="20"/>
        <v>112</v>
      </c>
      <c r="P349">
        <f t="shared" si="21"/>
        <v>117.77</v>
      </c>
      <c r="Q349" s="11" t="s">
        <v>52</v>
      </c>
      <c r="R349" t="s">
        <v>561</v>
      </c>
      <c r="S349" s="4">
        <f t="shared" si="22"/>
        <v>42292.495474537</v>
      </c>
      <c r="T349" s="4">
        <f t="shared" si="23"/>
        <v>42322.5371412037</v>
      </c>
    </row>
    <row r="350" ht="44" spans="1:20">
      <c r="A350" s="1">
        <v>348</v>
      </c>
      <c r="B350" s="2" t="s">
        <v>775</v>
      </c>
      <c r="C350" s="2" t="s">
        <v>776</v>
      </c>
      <c r="D350" s="12">
        <v>10000</v>
      </c>
      <c r="E350" s="13">
        <v>10300</v>
      </c>
      <c r="F350" t="s">
        <v>28</v>
      </c>
      <c r="G350" t="s">
        <v>49</v>
      </c>
      <c r="H350" t="s">
        <v>50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560</v>
      </c>
      <c r="O350">
        <f t="shared" si="20"/>
        <v>103</v>
      </c>
      <c r="P350">
        <f t="shared" si="21"/>
        <v>86.55</v>
      </c>
      <c r="Q350" s="11" t="s">
        <v>52</v>
      </c>
      <c r="R350" t="s">
        <v>561</v>
      </c>
      <c r="S350" s="4">
        <f t="shared" si="22"/>
        <v>42207.5869907407</v>
      </c>
      <c r="T350" s="4">
        <f t="shared" si="23"/>
        <v>42237.5869907407</v>
      </c>
    </row>
    <row r="351" ht="44" spans="1:20">
      <c r="A351" s="1">
        <v>349</v>
      </c>
      <c r="B351" s="2" t="s">
        <v>777</v>
      </c>
      <c r="C351" s="2" t="s">
        <v>778</v>
      </c>
      <c r="D351" s="12">
        <v>11260</v>
      </c>
      <c r="E351" s="13">
        <v>12007.18</v>
      </c>
      <c r="F351" t="s">
        <v>28</v>
      </c>
      <c r="G351" t="s">
        <v>49</v>
      </c>
      <c r="H351" t="s">
        <v>50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560</v>
      </c>
      <c r="O351">
        <f t="shared" si="20"/>
        <v>107</v>
      </c>
      <c r="P351">
        <f t="shared" si="21"/>
        <v>71.9</v>
      </c>
      <c r="Q351" s="11" t="s">
        <v>52</v>
      </c>
      <c r="R351" t="s">
        <v>561</v>
      </c>
      <c r="S351" s="4">
        <f t="shared" si="22"/>
        <v>42760.4989351852</v>
      </c>
      <c r="T351" s="4">
        <f t="shared" si="23"/>
        <v>42790.4989351852</v>
      </c>
    </row>
    <row r="352" ht="44" spans="1:20">
      <c r="A352" s="1">
        <v>350</v>
      </c>
      <c r="B352" s="2" t="s">
        <v>779</v>
      </c>
      <c r="C352" s="2" t="s">
        <v>780</v>
      </c>
      <c r="D352" s="12">
        <v>25000</v>
      </c>
      <c r="E352" s="13">
        <v>28690</v>
      </c>
      <c r="F352" t="s">
        <v>28</v>
      </c>
      <c r="G352" t="s">
        <v>49</v>
      </c>
      <c r="H352" t="s">
        <v>50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560</v>
      </c>
      <c r="O352">
        <f t="shared" si="20"/>
        <v>115</v>
      </c>
      <c r="P352">
        <f t="shared" si="21"/>
        <v>129.82</v>
      </c>
      <c r="Q352" s="11" t="s">
        <v>52</v>
      </c>
      <c r="R352" t="s">
        <v>561</v>
      </c>
      <c r="S352" s="4">
        <f t="shared" si="22"/>
        <v>42586.0660763889</v>
      </c>
      <c r="T352" s="4">
        <f t="shared" si="23"/>
        <v>42624.1659722222</v>
      </c>
    </row>
    <row r="353" ht="44" spans="1:20">
      <c r="A353" s="1">
        <v>351</v>
      </c>
      <c r="B353" s="2" t="s">
        <v>781</v>
      </c>
      <c r="C353" s="2" t="s">
        <v>782</v>
      </c>
      <c r="D353" s="12">
        <v>34000</v>
      </c>
      <c r="E353" s="13">
        <v>43296</v>
      </c>
      <c r="F353" t="s">
        <v>28</v>
      </c>
      <c r="G353" t="s">
        <v>88</v>
      </c>
      <c r="H353" t="s">
        <v>89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560</v>
      </c>
      <c r="O353">
        <f t="shared" si="20"/>
        <v>127</v>
      </c>
      <c r="P353">
        <f t="shared" si="21"/>
        <v>44.91</v>
      </c>
      <c r="Q353" s="11" t="s">
        <v>52</v>
      </c>
      <c r="R353" t="s">
        <v>561</v>
      </c>
      <c r="S353" s="4">
        <f t="shared" si="22"/>
        <v>42427.9647453704</v>
      </c>
      <c r="T353" s="4">
        <f t="shared" si="23"/>
        <v>42467.9230787037</v>
      </c>
    </row>
    <row r="354" ht="44" spans="1:20">
      <c r="A354" s="1">
        <v>352</v>
      </c>
      <c r="B354" s="2" t="s">
        <v>783</v>
      </c>
      <c r="C354" s="2" t="s">
        <v>784</v>
      </c>
      <c r="D354" s="12">
        <v>10000</v>
      </c>
      <c r="E354" s="13">
        <v>11656</v>
      </c>
      <c r="F354" t="s">
        <v>28</v>
      </c>
      <c r="G354" t="s">
        <v>49</v>
      </c>
      <c r="H354" t="s">
        <v>50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560</v>
      </c>
      <c r="O354">
        <f t="shared" si="20"/>
        <v>117</v>
      </c>
      <c r="P354">
        <f t="shared" si="21"/>
        <v>40.76</v>
      </c>
      <c r="Q354" s="11" t="s">
        <v>52</v>
      </c>
      <c r="R354" t="s">
        <v>561</v>
      </c>
      <c r="S354" s="4">
        <f t="shared" si="22"/>
        <v>41890.1674537037</v>
      </c>
      <c r="T354" s="4">
        <f t="shared" si="23"/>
        <v>41920.1674537037</v>
      </c>
    </row>
    <row r="355" ht="44" spans="1:20">
      <c r="A355" s="1">
        <v>353</v>
      </c>
      <c r="B355" s="2" t="s">
        <v>785</v>
      </c>
      <c r="C355" s="2" t="s">
        <v>786</v>
      </c>
      <c r="D355" s="12">
        <v>58425</v>
      </c>
      <c r="E355" s="13">
        <v>63460.18</v>
      </c>
      <c r="F355" t="s">
        <v>28</v>
      </c>
      <c r="G355" t="s">
        <v>49</v>
      </c>
      <c r="H355" t="s">
        <v>50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560</v>
      </c>
      <c r="O355">
        <f t="shared" si="20"/>
        <v>109</v>
      </c>
      <c r="P355">
        <f t="shared" si="21"/>
        <v>103.52</v>
      </c>
      <c r="Q355" s="11" t="s">
        <v>52</v>
      </c>
      <c r="R355" t="s">
        <v>561</v>
      </c>
      <c r="S355" s="4">
        <f t="shared" si="22"/>
        <v>42297.7918865741</v>
      </c>
      <c r="T355" s="4">
        <f t="shared" si="23"/>
        <v>42327.8335532407</v>
      </c>
    </row>
    <row r="356" ht="44" spans="1:20">
      <c r="A356" s="1">
        <v>354</v>
      </c>
      <c r="B356" s="2" t="s">
        <v>787</v>
      </c>
      <c r="C356" s="2" t="s">
        <v>788</v>
      </c>
      <c r="D356" s="12">
        <v>3500</v>
      </c>
      <c r="E356" s="13">
        <v>3638</v>
      </c>
      <c r="F356" t="s">
        <v>28</v>
      </c>
      <c r="G356" t="s">
        <v>49</v>
      </c>
      <c r="H356" t="s">
        <v>50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560</v>
      </c>
      <c r="O356">
        <f t="shared" si="20"/>
        <v>104</v>
      </c>
      <c r="P356">
        <f t="shared" si="21"/>
        <v>125.45</v>
      </c>
      <c r="Q356" s="11" t="s">
        <v>52</v>
      </c>
      <c r="R356" t="s">
        <v>561</v>
      </c>
      <c r="S356" s="4">
        <f t="shared" si="22"/>
        <v>42438.8277893519</v>
      </c>
      <c r="T356" s="4">
        <f t="shared" si="23"/>
        <v>42468.7861226852</v>
      </c>
    </row>
    <row r="357" ht="29" spans="1:20">
      <c r="A357" s="1">
        <v>355</v>
      </c>
      <c r="B357" s="2" t="s">
        <v>789</v>
      </c>
      <c r="C357" s="2" t="s">
        <v>790</v>
      </c>
      <c r="D357" s="12">
        <v>35000</v>
      </c>
      <c r="E357" s="13">
        <v>40690</v>
      </c>
      <c r="F357" t="s">
        <v>28</v>
      </c>
      <c r="G357" t="s">
        <v>49</v>
      </c>
      <c r="H357" t="s">
        <v>50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560</v>
      </c>
      <c r="O357">
        <f t="shared" si="20"/>
        <v>116</v>
      </c>
      <c r="P357">
        <f t="shared" si="21"/>
        <v>246.61</v>
      </c>
      <c r="Q357" s="11" t="s">
        <v>52</v>
      </c>
      <c r="R357" t="s">
        <v>561</v>
      </c>
      <c r="S357" s="4">
        <f t="shared" si="22"/>
        <v>41943.293912037</v>
      </c>
      <c r="T357" s="4">
        <f t="shared" si="23"/>
        <v>41974.3355787037</v>
      </c>
    </row>
    <row r="358" ht="29" spans="1:20">
      <c r="A358" s="1">
        <v>356</v>
      </c>
      <c r="B358" s="2" t="s">
        <v>791</v>
      </c>
      <c r="C358" s="2" t="s">
        <v>792</v>
      </c>
      <c r="D358" s="12">
        <v>7500</v>
      </c>
      <c r="E358" s="13">
        <v>7701.93</v>
      </c>
      <c r="F358" t="s">
        <v>28</v>
      </c>
      <c r="G358" t="s">
        <v>49</v>
      </c>
      <c r="H358" t="s">
        <v>50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560</v>
      </c>
      <c r="O358">
        <f t="shared" si="20"/>
        <v>103</v>
      </c>
      <c r="P358">
        <f t="shared" si="21"/>
        <v>79.4</v>
      </c>
      <c r="Q358" s="11" t="s">
        <v>52</v>
      </c>
      <c r="R358" t="s">
        <v>561</v>
      </c>
      <c r="S358" s="4">
        <f t="shared" si="22"/>
        <v>42415.8031597222</v>
      </c>
      <c r="T358" s="4">
        <f t="shared" si="23"/>
        <v>42445.7614930556</v>
      </c>
    </row>
    <row r="359" ht="44" spans="1:20">
      <c r="A359" s="1">
        <v>357</v>
      </c>
      <c r="B359" s="2" t="s">
        <v>793</v>
      </c>
      <c r="C359" s="2" t="s">
        <v>794</v>
      </c>
      <c r="D359" s="12">
        <v>15000</v>
      </c>
      <c r="E359" s="13">
        <v>26100</v>
      </c>
      <c r="F359" t="s">
        <v>28</v>
      </c>
      <c r="G359" t="s">
        <v>49</v>
      </c>
      <c r="H359" t="s">
        <v>50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560</v>
      </c>
      <c r="O359">
        <f t="shared" si="20"/>
        <v>174</v>
      </c>
      <c r="P359">
        <f t="shared" si="21"/>
        <v>86.14</v>
      </c>
      <c r="Q359" s="11" t="s">
        <v>52</v>
      </c>
      <c r="R359" t="s">
        <v>561</v>
      </c>
      <c r="S359" s="4">
        <f t="shared" si="22"/>
        <v>42078.2221875</v>
      </c>
      <c r="T359" s="4">
        <f t="shared" si="23"/>
        <v>42118.2221875</v>
      </c>
    </row>
    <row r="360" ht="44" spans="1:20">
      <c r="A360" s="1">
        <v>358</v>
      </c>
      <c r="B360" s="2" t="s">
        <v>795</v>
      </c>
      <c r="C360" s="2" t="s">
        <v>796</v>
      </c>
      <c r="D360" s="12">
        <v>50000</v>
      </c>
      <c r="E360" s="13">
        <v>51544</v>
      </c>
      <c r="F360" t="s">
        <v>28</v>
      </c>
      <c r="G360" t="s">
        <v>49</v>
      </c>
      <c r="H360" t="s">
        <v>50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560</v>
      </c>
      <c r="O360">
        <f t="shared" si="20"/>
        <v>103</v>
      </c>
      <c r="P360">
        <f t="shared" si="21"/>
        <v>193.05</v>
      </c>
      <c r="Q360" s="11" t="s">
        <v>52</v>
      </c>
      <c r="R360" t="s">
        <v>561</v>
      </c>
      <c r="S360" s="4">
        <f t="shared" si="22"/>
        <v>42507.8601967593</v>
      </c>
      <c r="T360" s="4">
        <f t="shared" si="23"/>
        <v>42536.625</v>
      </c>
    </row>
    <row r="361" ht="44" spans="1:20">
      <c r="A361" s="1">
        <v>359</v>
      </c>
      <c r="B361" s="2" t="s">
        <v>797</v>
      </c>
      <c r="C361" s="2" t="s">
        <v>798</v>
      </c>
      <c r="D361" s="12">
        <v>24200</v>
      </c>
      <c r="E361" s="13">
        <v>25375</v>
      </c>
      <c r="F361" t="s">
        <v>28</v>
      </c>
      <c r="G361" t="s">
        <v>49</v>
      </c>
      <c r="H361" t="s">
        <v>50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560</v>
      </c>
      <c r="O361">
        <f t="shared" si="20"/>
        <v>105</v>
      </c>
      <c r="P361">
        <f t="shared" si="21"/>
        <v>84.02</v>
      </c>
      <c r="Q361" s="11" t="s">
        <v>52</v>
      </c>
      <c r="R361" t="s">
        <v>561</v>
      </c>
      <c r="S361" s="4">
        <f t="shared" si="22"/>
        <v>41935.0704861111</v>
      </c>
      <c r="T361" s="4">
        <f t="shared" si="23"/>
        <v>41957.2166666667</v>
      </c>
    </row>
    <row r="362" ht="44" spans="1:20">
      <c r="A362" s="1">
        <v>360</v>
      </c>
      <c r="B362" s="2" t="s">
        <v>799</v>
      </c>
      <c r="C362" s="2" t="s">
        <v>800</v>
      </c>
      <c r="D362" s="12">
        <v>12000</v>
      </c>
      <c r="E362" s="13">
        <v>12165</v>
      </c>
      <c r="F362" t="s">
        <v>28</v>
      </c>
      <c r="G362" t="s">
        <v>49</v>
      </c>
      <c r="H362" t="s">
        <v>50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560</v>
      </c>
      <c r="O362">
        <f t="shared" si="20"/>
        <v>101</v>
      </c>
      <c r="P362">
        <f t="shared" si="21"/>
        <v>139.83</v>
      </c>
      <c r="Q362" s="11" t="s">
        <v>52</v>
      </c>
      <c r="R362" t="s">
        <v>561</v>
      </c>
      <c r="S362" s="4">
        <f t="shared" si="22"/>
        <v>42163.8979166667</v>
      </c>
      <c r="T362" s="4">
        <f t="shared" si="23"/>
        <v>42208.1326388889</v>
      </c>
    </row>
    <row r="363" ht="44" spans="1:20">
      <c r="A363" s="1">
        <v>361</v>
      </c>
      <c r="B363" s="2" t="s">
        <v>801</v>
      </c>
      <c r="C363" s="2" t="s">
        <v>802</v>
      </c>
      <c r="D363" s="12">
        <v>35000</v>
      </c>
      <c r="E363" s="13">
        <v>38876.95</v>
      </c>
      <c r="F363" t="s">
        <v>28</v>
      </c>
      <c r="G363" t="s">
        <v>49</v>
      </c>
      <c r="H363" t="s">
        <v>50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560</v>
      </c>
      <c r="O363">
        <f t="shared" si="20"/>
        <v>111</v>
      </c>
      <c r="P363">
        <f t="shared" si="21"/>
        <v>109.82</v>
      </c>
      <c r="Q363" s="11" t="s">
        <v>52</v>
      </c>
      <c r="R363" t="s">
        <v>561</v>
      </c>
      <c r="S363" s="4">
        <f t="shared" si="22"/>
        <v>41936.0012268518</v>
      </c>
      <c r="T363" s="4">
        <f t="shared" si="23"/>
        <v>41966.0428935185</v>
      </c>
    </row>
    <row r="364" ht="44" spans="1:20">
      <c r="A364" s="1">
        <v>362</v>
      </c>
      <c r="B364" s="2" t="s">
        <v>803</v>
      </c>
      <c r="C364" s="2" t="s">
        <v>804</v>
      </c>
      <c r="D364" s="12">
        <v>9665</v>
      </c>
      <c r="E364" s="13">
        <v>12000</v>
      </c>
      <c r="F364" t="s">
        <v>28</v>
      </c>
      <c r="G364" t="s">
        <v>49</v>
      </c>
      <c r="H364" t="s">
        <v>50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560</v>
      </c>
      <c r="O364">
        <f t="shared" si="20"/>
        <v>124</v>
      </c>
      <c r="P364">
        <f t="shared" si="21"/>
        <v>139.53</v>
      </c>
      <c r="Q364" s="11" t="s">
        <v>52</v>
      </c>
      <c r="R364" t="s">
        <v>561</v>
      </c>
      <c r="S364" s="4">
        <f t="shared" si="22"/>
        <v>41837.2105439815</v>
      </c>
      <c r="T364" s="4">
        <f t="shared" si="23"/>
        <v>41859</v>
      </c>
    </row>
    <row r="365" ht="44" spans="1:20">
      <c r="A365" s="1">
        <v>363</v>
      </c>
      <c r="B365" s="2" t="s">
        <v>805</v>
      </c>
      <c r="C365" s="2" t="s">
        <v>806</v>
      </c>
      <c r="D365" s="12">
        <v>8925</v>
      </c>
      <c r="E365" s="13">
        <v>9044</v>
      </c>
      <c r="F365" t="s">
        <v>28</v>
      </c>
      <c r="G365" t="s">
        <v>49</v>
      </c>
      <c r="H365" t="s">
        <v>50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560</v>
      </c>
      <c r="O365">
        <f t="shared" si="20"/>
        <v>101</v>
      </c>
      <c r="P365">
        <f t="shared" si="21"/>
        <v>347.85</v>
      </c>
      <c r="Q365" s="11" t="s">
        <v>52</v>
      </c>
      <c r="R365" t="s">
        <v>561</v>
      </c>
      <c r="S365" s="4">
        <f t="shared" si="22"/>
        <v>40255.7446296296</v>
      </c>
      <c r="T365" s="4">
        <f t="shared" si="23"/>
        <v>40300.8069444444</v>
      </c>
    </row>
    <row r="366" ht="44" spans="1:20">
      <c r="A366" s="1">
        <v>364</v>
      </c>
      <c r="B366" s="2" t="s">
        <v>807</v>
      </c>
      <c r="C366" s="2" t="s">
        <v>808</v>
      </c>
      <c r="D366" s="12">
        <v>7000</v>
      </c>
      <c r="E366" s="13">
        <v>7711.3</v>
      </c>
      <c r="F366" t="s">
        <v>28</v>
      </c>
      <c r="G366" t="s">
        <v>49</v>
      </c>
      <c r="H366" t="s">
        <v>50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560</v>
      </c>
      <c r="O366">
        <f t="shared" si="20"/>
        <v>110</v>
      </c>
      <c r="P366">
        <f t="shared" si="21"/>
        <v>68.24</v>
      </c>
      <c r="Q366" s="11" t="s">
        <v>52</v>
      </c>
      <c r="R366" t="s">
        <v>561</v>
      </c>
      <c r="S366" s="4">
        <f t="shared" si="22"/>
        <v>41780.8596296296</v>
      </c>
      <c r="T366" s="4">
        <f t="shared" si="23"/>
        <v>41811.1659722222</v>
      </c>
    </row>
    <row r="367" ht="44" spans="1:20">
      <c r="A367" s="1">
        <v>365</v>
      </c>
      <c r="B367" s="2" t="s">
        <v>809</v>
      </c>
      <c r="C367" s="2" t="s">
        <v>810</v>
      </c>
      <c r="D367" s="12">
        <v>15000</v>
      </c>
      <c r="E367" s="13">
        <v>15596</v>
      </c>
      <c r="F367" t="s">
        <v>28</v>
      </c>
      <c r="G367" t="s">
        <v>58</v>
      </c>
      <c r="H367" t="s">
        <v>59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560</v>
      </c>
      <c r="O367">
        <f t="shared" si="20"/>
        <v>104</v>
      </c>
      <c r="P367">
        <f t="shared" si="21"/>
        <v>239.94</v>
      </c>
      <c r="Q367" s="11" t="s">
        <v>52</v>
      </c>
      <c r="R367" t="s">
        <v>561</v>
      </c>
      <c r="S367" s="4">
        <f t="shared" si="22"/>
        <v>41668.6064699074</v>
      </c>
      <c r="T367" s="4">
        <f t="shared" si="23"/>
        <v>41698.6064699074</v>
      </c>
    </row>
    <row r="368" ht="44" spans="1:20">
      <c r="A368" s="1">
        <v>366</v>
      </c>
      <c r="B368" s="2" t="s">
        <v>811</v>
      </c>
      <c r="C368" s="2" t="s">
        <v>812</v>
      </c>
      <c r="D368" s="12">
        <v>38000</v>
      </c>
      <c r="E368" s="13">
        <v>38500</v>
      </c>
      <c r="F368" t="s">
        <v>28</v>
      </c>
      <c r="G368" t="s">
        <v>49</v>
      </c>
      <c r="H368" t="s">
        <v>50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560</v>
      </c>
      <c r="O368">
        <f t="shared" si="20"/>
        <v>101</v>
      </c>
      <c r="P368">
        <f t="shared" si="21"/>
        <v>287.31</v>
      </c>
      <c r="Q368" s="11" t="s">
        <v>52</v>
      </c>
      <c r="R368" t="s">
        <v>561</v>
      </c>
      <c r="S368" s="4">
        <f t="shared" si="22"/>
        <v>41019.7930324074</v>
      </c>
      <c r="T368" s="4">
        <f t="shared" si="23"/>
        <v>41049.7930324074</v>
      </c>
    </row>
    <row r="369" ht="44" spans="1:20">
      <c r="A369" s="1">
        <v>367</v>
      </c>
      <c r="B369" s="2" t="s">
        <v>813</v>
      </c>
      <c r="C369" s="2" t="s">
        <v>814</v>
      </c>
      <c r="D369" s="12">
        <v>10000</v>
      </c>
      <c r="E369" s="13">
        <v>10335.01</v>
      </c>
      <c r="F369" t="s">
        <v>28</v>
      </c>
      <c r="G369" t="s">
        <v>49</v>
      </c>
      <c r="H369" t="s">
        <v>50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560</v>
      </c>
      <c r="O369">
        <f t="shared" si="20"/>
        <v>103</v>
      </c>
      <c r="P369">
        <f t="shared" si="21"/>
        <v>86.85</v>
      </c>
      <c r="Q369" s="11" t="s">
        <v>52</v>
      </c>
      <c r="R369" t="s">
        <v>561</v>
      </c>
      <c r="S369" s="4">
        <f t="shared" si="22"/>
        <v>41355.5772916667</v>
      </c>
      <c r="T369" s="4">
        <f t="shared" si="23"/>
        <v>41395.2076388889</v>
      </c>
    </row>
    <row r="370" ht="44" spans="1:20">
      <c r="A370" s="1">
        <v>368</v>
      </c>
      <c r="B370" s="2" t="s">
        <v>815</v>
      </c>
      <c r="C370" s="2" t="s">
        <v>816</v>
      </c>
      <c r="D370" s="12">
        <v>12500</v>
      </c>
      <c r="E370" s="13">
        <v>13014</v>
      </c>
      <c r="F370" t="s">
        <v>28</v>
      </c>
      <c r="G370" t="s">
        <v>49</v>
      </c>
      <c r="H370" t="s">
        <v>50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560</v>
      </c>
      <c r="O370">
        <f t="shared" si="20"/>
        <v>104</v>
      </c>
      <c r="P370">
        <f t="shared" si="21"/>
        <v>81.85</v>
      </c>
      <c r="Q370" s="11" t="s">
        <v>52</v>
      </c>
      <c r="R370" t="s">
        <v>561</v>
      </c>
      <c r="S370" s="4">
        <f t="shared" si="22"/>
        <v>42043.6055787037</v>
      </c>
      <c r="T370" s="4">
        <f t="shared" si="23"/>
        <v>42078.563912037</v>
      </c>
    </row>
    <row r="371" ht="44" spans="1:20">
      <c r="A371" s="1">
        <v>369</v>
      </c>
      <c r="B371" s="2" t="s">
        <v>817</v>
      </c>
      <c r="C371" s="2" t="s">
        <v>818</v>
      </c>
      <c r="D371" s="12">
        <v>6500</v>
      </c>
      <c r="E371" s="13">
        <v>7160.12</v>
      </c>
      <c r="F371" t="s">
        <v>28</v>
      </c>
      <c r="G371" t="s">
        <v>49</v>
      </c>
      <c r="H371" t="s">
        <v>50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560</v>
      </c>
      <c r="O371">
        <f t="shared" si="20"/>
        <v>110</v>
      </c>
      <c r="P371">
        <f t="shared" si="21"/>
        <v>42.87</v>
      </c>
      <c r="Q371" s="11" t="s">
        <v>52</v>
      </c>
      <c r="R371" t="s">
        <v>561</v>
      </c>
      <c r="S371" s="4">
        <f t="shared" si="22"/>
        <v>40893.551724537</v>
      </c>
      <c r="T371" s="4">
        <f t="shared" si="23"/>
        <v>40923.551724537</v>
      </c>
    </row>
    <row r="372" ht="44" spans="1:20">
      <c r="A372" s="1">
        <v>370</v>
      </c>
      <c r="B372" s="2" t="s">
        <v>819</v>
      </c>
      <c r="C372" s="2" t="s">
        <v>820</v>
      </c>
      <c r="D372" s="12">
        <v>25000</v>
      </c>
      <c r="E372" s="13">
        <v>30505</v>
      </c>
      <c r="F372" t="s">
        <v>28</v>
      </c>
      <c r="G372" t="s">
        <v>49</v>
      </c>
      <c r="H372" t="s">
        <v>50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560</v>
      </c>
      <c r="O372">
        <f t="shared" si="20"/>
        <v>122</v>
      </c>
      <c r="P372">
        <f t="shared" si="21"/>
        <v>709.42</v>
      </c>
      <c r="Q372" s="11" t="s">
        <v>52</v>
      </c>
      <c r="R372" t="s">
        <v>561</v>
      </c>
      <c r="S372" s="4">
        <f t="shared" si="22"/>
        <v>42711.7951388889</v>
      </c>
      <c r="T372" s="4">
        <f t="shared" si="23"/>
        <v>42741.7951388889</v>
      </c>
    </row>
    <row r="373" ht="44" spans="1:20">
      <c r="A373" s="1">
        <v>371</v>
      </c>
      <c r="B373" s="2" t="s">
        <v>821</v>
      </c>
      <c r="C373" s="2" t="s">
        <v>822</v>
      </c>
      <c r="D373" s="12">
        <v>150000</v>
      </c>
      <c r="E373" s="13">
        <v>171253</v>
      </c>
      <c r="F373" t="s">
        <v>28</v>
      </c>
      <c r="G373" t="s">
        <v>49</v>
      </c>
      <c r="H373" t="s">
        <v>50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560</v>
      </c>
      <c r="O373">
        <f t="shared" si="20"/>
        <v>114</v>
      </c>
      <c r="P373">
        <f t="shared" si="21"/>
        <v>161.26</v>
      </c>
      <c r="Q373" s="11" t="s">
        <v>52</v>
      </c>
      <c r="R373" t="s">
        <v>561</v>
      </c>
      <c r="S373" s="4">
        <f t="shared" si="22"/>
        <v>41261.7678125</v>
      </c>
      <c r="T373" s="4">
        <f t="shared" si="23"/>
        <v>41306.7678125</v>
      </c>
    </row>
    <row r="374" ht="29" spans="1:20">
      <c r="A374" s="1">
        <v>372</v>
      </c>
      <c r="B374" s="2" t="s">
        <v>823</v>
      </c>
      <c r="C374" s="2" t="s">
        <v>824</v>
      </c>
      <c r="D374" s="12">
        <v>300</v>
      </c>
      <c r="E374" s="13">
        <v>376</v>
      </c>
      <c r="F374" t="s">
        <v>28</v>
      </c>
      <c r="G374" t="s">
        <v>58</v>
      </c>
      <c r="H374" t="s">
        <v>59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560</v>
      </c>
      <c r="O374">
        <f t="shared" si="20"/>
        <v>125</v>
      </c>
      <c r="P374">
        <f t="shared" si="21"/>
        <v>41.78</v>
      </c>
      <c r="Q374" s="11" t="s">
        <v>52</v>
      </c>
      <c r="R374" t="s">
        <v>561</v>
      </c>
      <c r="S374" s="4">
        <f t="shared" si="22"/>
        <v>42425.5768981482</v>
      </c>
      <c r="T374" s="4">
        <f t="shared" si="23"/>
        <v>42465.6666666667</v>
      </c>
    </row>
    <row r="375" ht="44" spans="1:20">
      <c r="A375" s="1">
        <v>373</v>
      </c>
      <c r="B375" s="2" t="s">
        <v>825</v>
      </c>
      <c r="C375" s="2" t="s">
        <v>826</v>
      </c>
      <c r="D375" s="12">
        <v>7500</v>
      </c>
      <c r="E375" s="13">
        <v>8000</v>
      </c>
      <c r="F375" t="s">
        <v>28</v>
      </c>
      <c r="G375" t="s">
        <v>49</v>
      </c>
      <c r="H375" t="s">
        <v>50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560</v>
      </c>
      <c r="O375">
        <f t="shared" si="20"/>
        <v>107</v>
      </c>
      <c r="P375">
        <f t="shared" si="21"/>
        <v>89.89</v>
      </c>
      <c r="Q375" s="11" t="s">
        <v>52</v>
      </c>
      <c r="R375" t="s">
        <v>561</v>
      </c>
      <c r="S375" s="4">
        <f t="shared" si="22"/>
        <v>41078.9120138889</v>
      </c>
      <c r="T375" s="4">
        <f t="shared" si="23"/>
        <v>41108.9120138889</v>
      </c>
    </row>
    <row r="376" ht="44" spans="1:20">
      <c r="A376" s="1">
        <v>374</v>
      </c>
      <c r="B376" s="2" t="s">
        <v>827</v>
      </c>
      <c r="C376" s="2" t="s">
        <v>828</v>
      </c>
      <c r="D376" s="12">
        <v>6000</v>
      </c>
      <c r="E376" s="13">
        <v>7839</v>
      </c>
      <c r="F376" t="s">
        <v>28</v>
      </c>
      <c r="G376" t="s">
        <v>49</v>
      </c>
      <c r="H376" t="s">
        <v>50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560</v>
      </c>
      <c r="O376">
        <f t="shared" si="20"/>
        <v>131</v>
      </c>
      <c r="P376">
        <f t="shared" si="21"/>
        <v>45.05</v>
      </c>
      <c r="Q376" s="11" t="s">
        <v>52</v>
      </c>
      <c r="R376" t="s">
        <v>561</v>
      </c>
      <c r="S376" s="4">
        <f t="shared" si="22"/>
        <v>40757.8892476852</v>
      </c>
      <c r="T376" s="4">
        <f t="shared" si="23"/>
        <v>40802.8892476852</v>
      </c>
    </row>
    <row r="377" ht="44" spans="1:20">
      <c r="A377" s="1">
        <v>375</v>
      </c>
      <c r="B377" s="2" t="s">
        <v>829</v>
      </c>
      <c r="C377" s="2" t="s">
        <v>830</v>
      </c>
      <c r="D377" s="12">
        <v>500</v>
      </c>
      <c r="E377" s="13">
        <v>600</v>
      </c>
      <c r="F377" t="s">
        <v>28</v>
      </c>
      <c r="G377" t="s">
        <v>49</v>
      </c>
      <c r="H377" t="s">
        <v>50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560</v>
      </c>
      <c r="O377">
        <f t="shared" si="20"/>
        <v>120</v>
      </c>
      <c r="P377">
        <f t="shared" si="21"/>
        <v>42.86</v>
      </c>
      <c r="Q377" s="11" t="s">
        <v>52</v>
      </c>
      <c r="R377" t="s">
        <v>561</v>
      </c>
      <c r="S377" s="4">
        <f t="shared" si="22"/>
        <v>41657.9850810185</v>
      </c>
      <c r="T377" s="4">
        <f t="shared" si="23"/>
        <v>41699.7208333333</v>
      </c>
    </row>
    <row r="378" ht="44" spans="1:20">
      <c r="A378" s="1">
        <v>376</v>
      </c>
      <c r="B378" s="2" t="s">
        <v>831</v>
      </c>
      <c r="C378" s="2" t="s">
        <v>832</v>
      </c>
      <c r="D378" s="12">
        <v>2450</v>
      </c>
      <c r="E378" s="13">
        <v>2596</v>
      </c>
      <c r="F378" t="s">
        <v>28</v>
      </c>
      <c r="G378" t="s">
        <v>58</v>
      </c>
      <c r="H378" t="s">
        <v>59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560</v>
      </c>
      <c r="O378">
        <f t="shared" si="20"/>
        <v>106</v>
      </c>
      <c r="P378">
        <f t="shared" si="21"/>
        <v>54.08</v>
      </c>
      <c r="Q378" s="11" t="s">
        <v>52</v>
      </c>
      <c r="R378" t="s">
        <v>561</v>
      </c>
      <c r="S378" s="4">
        <f t="shared" si="22"/>
        <v>42576.4527314815</v>
      </c>
      <c r="T378" s="4">
        <f t="shared" si="23"/>
        <v>42607.4527314815</v>
      </c>
    </row>
    <row r="379" ht="44" spans="1:20">
      <c r="A379" s="1">
        <v>377</v>
      </c>
      <c r="B379" s="2" t="s">
        <v>833</v>
      </c>
      <c r="C379" s="2" t="s">
        <v>834</v>
      </c>
      <c r="D379" s="12">
        <v>12000</v>
      </c>
      <c r="E379" s="13">
        <v>13728</v>
      </c>
      <c r="F379" t="s">
        <v>28</v>
      </c>
      <c r="G379" t="s">
        <v>49</v>
      </c>
      <c r="H379" t="s">
        <v>50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560</v>
      </c>
      <c r="O379">
        <f t="shared" si="20"/>
        <v>114</v>
      </c>
      <c r="P379">
        <f t="shared" si="21"/>
        <v>103.22</v>
      </c>
      <c r="Q379" s="11" t="s">
        <v>52</v>
      </c>
      <c r="R379" t="s">
        <v>561</v>
      </c>
      <c r="S379" s="4">
        <f t="shared" si="22"/>
        <v>42292.250787037</v>
      </c>
      <c r="T379" s="4">
        <f t="shared" si="23"/>
        <v>42322.2923611111</v>
      </c>
    </row>
    <row r="380" ht="58" spans="1:20">
      <c r="A380" s="1">
        <v>378</v>
      </c>
      <c r="B380" s="2" t="s">
        <v>835</v>
      </c>
      <c r="C380" s="2" t="s">
        <v>836</v>
      </c>
      <c r="D380" s="12">
        <v>3000</v>
      </c>
      <c r="E380" s="13">
        <v>3353</v>
      </c>
      <c r="F380" t="s">
        <v>28</v>
      </c>
      <c r="G380" t="s">
        <v>194</v>
      </c>
      <c r="H380" t="s">
        <v>195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560</v>
      </c>
      <c r="O380">
        <f t="shared" si="20"/>
        <v>112</v>
      </c>
      <c r="P380">
        <f t="shared" si="21"/>
        <v>40.4</v>
      </c>
      <c r="Q380" s="11" t="s">
        <v>52</v>
      </c>
      <c r="R380" t="s">
        <v>561</v>
      </c>
      <c r="S380" s="4">
        <f t="shared" si="22"/>
        <v>42370.5718518519</v>
      </c>
      <c r="T380" s="4">
        <f t="shared" si="23"/>
        <v>42394.9944444444</v>
      </c>
    </row>
    <row r="381" ht="44" spans="1:20">
      <c r="A381" s="1">
        <v>379</v>
      </c>
      <c r="B381" s="2" t="s">
        <v>837</v>
      </c>
      <c r="C381" s="2" t="s">
        <v>838</v>
      </c>
      <c r="D381" s="12">
        <v>15000</v>
      </c>
      <c r="E381" s="13">
        <v>17412</v>
      </c>
      <c r="F381" t="s">
        <v>28</v>
      </c>
      <c r="G381" t="s">
        <v>49</v>
      </c>
      <c r="H381" t="s">
        <v>50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560</v>
      </c>
      <c r="O381">
        <f t="shared" si="20"/>
        <v>116</v>
      </c>
      <c r="P381">
        <f t="shared" si="21"/>
        <v>116.86</v>
      </c>
      <c r="Q381" s="11" t="s">
        <v>52</v>
      </c>
      <c r="R381" t="s">
        <v>561</v>
      </c>
      <c r="S381" s="4">
        <f t="shared" si="22"/>
        <v>40987.6883333333</v>
      </c>
      <c r="T381" s="4">
        <f t="shared" si="23"/>
        <v>41032.6883333333</v>
      </c>
    </row>
    <row r="382" ht="44" spans="1:20">
      <c r="A382" s="1">
        <v>380</v>
      </c>
      <c r="B382" s="2" t="s">
        <v>839</v>
      </c>
      <c r="C382" s="2" t="s">
        <v>840</v>
      </c>
      <c r="D382" s="12">
        <v>4000</v>
      </c>
      <c r="E382" s="13">
        <v>5660</v>
      </c>
      <c r="F382" t="s">
        <v>28</v>
      </c>
      <c r="G382" t="s">
        <v>49</v>
      </c>
      <c r="H382" t="s">
        <v>50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560</v>
      </c>
      <c r="O382">
        <f t="shared" si="20"/>
        <v>142</v>
      </c>
      <c r="P382">
        <f t="shared" si="21"/>
        <v>115.51</v>
      </c>
      <c r="Q382" s="11" t="s">
        <v>52</v>
      </c>
      <c r="R382" t="s">
        <v>561</v>
      </c>
      <c r="S382" s="4">
        <f t="shared" si="22"/>
        <v>42367.7198148148</v>
      </c>
      <c r="T382" s="4">
        <f t="shared" si="23"/>
        <v>42392.7198148148</v>
      </c>
    </row>
    <row r="383" ht="44" spans="1:20">
      <c r="A383" s="1">
        <v>381</v>
      </c>
      <c r="B383" s="2" t="s">
        <v>841</v>
      </c>
      <c r="C383" s="2" t="s">
        <v>842</v>
      </c>
      <c r="D383" s="12">
        <v>25000</v>
      </c>
      <c r="E383" s="13">
        <v>26182.5</v>
      </c>
      <c r="F383" t="s">
        <v>28</v>
      </c>
      <c r="G383" t="s">
        <v>49</v>
      </c>
      <c r="H383" t="s">
        <v>50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560</v>
      </c>
      <c r="O383">
        <f t="shared" si="20"/>
        <v>105</v>
      </c>
      <c r="P383">
        <f t="shared" si="21"/>
        <v>104.31</v>
      </c>
      <c r="Q383" s="11" t="s">
        <v>52</v>
      </c>
      <c r="R383" t="s">
        <v>561</v>
      </c>
      <c r="S383" s="4">
        <f t="shared" si="22"/>
        <v>41085.6981134259</v>
      </c>
      <c r="T383" s="4">
        <f t="shared" si="23"/>
        <v>41120.2083333333</v>
      </c>
    </row>
    <row r="384" ht="44" spans="1:20">
      <c r="A384" s="1">
        <v>382</v>
      </c>
      <c r="B384" s="2" t="s">
        <v>843</v>
      </c>
      <c r="C384" s="2" t="s">
        <v>844</v>
      </c>
      <c r="D384" s="12">
        <v>600</v>
      </c>
      <c r="E384" s="13">
        <v>1535</v>
      </c>
      <c r="F384" t="s">
        <v>28</v>
      </c>
      <c r="G384" t="s">
        <v>49</v>
      </c>
      <c r="H384" t="s">
        <v>50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560</v>
      </c>
      <c r="O384">
        <f t="shared" si="20"/>
        <v>256</v>
      </c>
      <c r="P384">
        <f t="shared" si="21"/>
        <v>69.77</v>
      </c>
      <c r="Q384" s="11" t="s">
        <v>52</v>
      </c>
      <c r="R384" t="s">
        <v>561</v>
      </c>
      <c r="S384" s="4">
        <f t="shared" si="22"/>
        <v>41144.7094907407</v>
      </c>
      <c r="T384" s="4">
        <f t="shared" si="23"/>
        <v>41158.7094907407</v>
      </c>
    </row>
    <row r="385" ht="44" spans="1:20">
      <c r="A385" s="1">
        <v>383</v>
      </c>
      <c r="B385" s="2" t="s">
        <v>845</v>
      </c>
      <c r="C385" s="2" t="s">
        <v>846</v>
      </c>
      <c r="D385" s="12">
        <v>999</v>
      </c>
      <c r="E385" s="13">
        <v>2065</v>
      </c>
      <c r="F385" t="s">
        <v>28</v>
      </c>
      <c r="G385" t="s">
        <v>49</v>
      </c>
      <c r="H385" t="s">
        <v>50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560</v>
      </c>
      <c r="O385">
        <f t="shared" si="20"/>
        <v>207</v>
      </c>
      <c r="P385">
        <f t="shared" si="21"/>
        <v>43.02</v>
      </c>
      <c r="Q385" s="11" t="s">
        <v>52</v>
      </c>
      <c r="R385" t="s">
        <v>561</v>
      </c>
      <c r="S385" s="4">
        <f t="shared" si="22"/>
        <v>41755.1175810185</v>
      </c>
      <c r="T385" s="4">
        <f t="shared" si="23"/>
        <v>41778.1175810185</v>
      </c>
    </row>
    <row r="386" ht="44" spans="1:20">
      <c r="A386" s="1">
        <v>384</v>
      </c>
      <c r="B386" s="2" t="s">
        <v>847</v>
      </c>
      <c r="C386" s="2" t="s">
        <v>848</v>
      </c>
      <c r="D386" s="12">
        <v>20000</v>
      </c>
      <c r="E386" s="13">
        <v>22421</v>
      </c>
      <c r="F386" t="s">
        <v>28</v>
      </c>
      <c r="G386" t="s">
        <v>49</v>
      </c>
      <c r="H386" t="s">
        <v>50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560</v>
      </c>
      <c r="O386">
        <f t="shared" si="20"/>
        <v>112</v>
      </c>
      <c r="P386">
        <f t="shared" si="21"/>
        <v>58.54</v>
      </c>
      <c r="Q386" s="11" t="s">
        <v>52</v>
      </c>
      <c r="R386" t="s">
        <v>561</v>
      </c>
      <c r="S386" s="4">
        <f t="shared" si="22"/>
        <v>41980.7817939815</v>
      </c>
      <c r="T386" s="4">
        <f t="shared" si="23"/>
        <v>42010.7817939815</v>
      </c>
    </row>
    <row r="387" ht="44" spans="1:20">
      <c r="A387" s="1">
        <v>385</v>
      </c>
      <c r="B387" s="2" t="s">
        <v>849</v>
      </c>
      <c r="C387" s="2" t="s">
        <v>850</v>
      </c>
      <c r="D387" s="12">
        <v>25000</v>
      </c>
      <c r="E387" s="13">
        <v>26495.5</v>
      </c>
      <c r="F387" t="s">
        <v>28</v>
      </c>
      <c r="G387" t="s">
        <v>49</v>
      </c>
      <c r="H387" t="s">
        <v>50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560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52</v>
      </c>
      <c r="R387" t="s">
        <v>561</v>
      </c>
      <c r="S387" s="4">
        <f t="shared" ref="S387:S450" si="26">(((J387/60)/60)/24)+DATE(1970,1,1)</f>
        <v>41934.5845023148</v>
      </c>
      <c r="T387" s="4">
        <f t="shared" ref="T387:T450" si="27">(((I387/60)/60)/24)+DATE(1970,1,1)</f>
        <v>41964.6261689815</v>
      </c>
    </row>
    <row r="388" ht="44" spans="1:20">
      <c r="A388" s="1">
        <v>386</v>
      </c>
      <c r="B388" s="2" t="s">
        <v>851</v>
      </c>
      <c r="C388" s="2" t="s">
        <v>852</v>
      </c>
      <c r="D388" s="12">
        <v>600</v>
      </c>
      <c r="E388" s="13">
        <v>601</v>
      </c>
      <c r="F388" t="s">
        <v>28</v>
      </c>
      <c r="G388" t="s">
        <v>49</v>
      </c>
      <c r="H388" t="s">
        <v>50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560</v>
      </c>
      <c r="O388">
        <f t="shared" si="24"/>
        <v>100</v>
      </c>
      <c r="P388">
        <f t="shared" si="25"/>
        <v>46.23</v>
      </c>
      <c r="Q388" s="11" t="s">
        <v>52</v>
      </c>
      <c r="R388" t="s">
        <v>561</v>
      </c>
      <c r="S388" s="4">
        <f t="shared" si="26"/>
        <v>42211.9512847222</v>
      </c>
      <c r="T388" s="4">
        <f t="shared" si="27"/>
        <v>42226.9512847222</v>
      </c>
    </row>
    <row r="389" ht="44" spans="1:20">
      <c r="A389" s="1">
        <v>387</v>
      </c>
      <c r="B389" s="2" t="s">
        <v>853</v>
      </c>
      <c r="C389" s="2" t="s">
        <v>854</v>
      </c>
      <c r="D389" s="12">
        <v>38000</v>
      </c>
      <c r="E389" s="13">
        <v>81316</v>
      </c>
      <c r="F389" t="s">
        <v>28</v>
      </c>
      <c r="G389" t="s">
        <v>49</v>
      </c>
      <c r="H389" t="s">
        <v>50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560</v>
      </c>
      <c r="O389">
        <f t="shared" si="24"/>
        <v>214</v>
      </c>
      <c r="P389">
        <f t="shared" si="25"/>
        <v>144.69</v>
      </c>
      <c r="Q389" s="11" t="s">
        <v>52</v>
      </c>
      <c r="R389" t="s">
        <v>561</v>
      </c>
      <c r="S389" s="4">
        <f t="shared" si="26"/>
        <v>42200.6765972222</v>
      </c>
      <c r="T389" s="4">
        <f t="shared" si="27"/>
        <v>42231.25</v>
      </c>
    </row>
    <row r="390" ht="44" spans="1:20">
      <c r="A390" s="1">
        <v>388</v>
      </c>
      <c r="B390" s="2" t="s">
        <v>855</v>
      </c>
      <c r="C390" s="2" t="s">
        <v>856</v>
      </c>
      <c r="D390" s="12">
        <v>5000</v>
      </c>
      <c r="E390" s="13">
        <v>6308</v>
      </c>
      <c r="F390" t="s">
        <v>28</v>
      </c>
      <c r="G390" t="s">
        <v>49</v>
      </c>
      <c r="H390" t="s">
        <v>50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560</v>
      </c>
      <c r="O390">
        <f t="shared" si="24"/>
        <v>126</v>
      </c>
      <c r="P390">
        <f t="shared" si="25"/>
        <v>88.85</v>
      </c>
      <c r="Q390" s="11" t="s">
        <v>52</v>
      </c>
      <c r="R390" t="s">
        <v>561</v>
      </c>
      <c r="S390" s="4">
        <f t="shared" si="26"/>
        <v>42549.0761574074</v>
      </c>
      <c r="T390" s="4">
        <f t="shared" si="27"/>
        <v>42579.0761574074</v>
      </c>
    </row>
    <row r="391" ht="44" spans="1:20">
      <c r="A391" s="1">
        <v>389</v>
      </c>
      <c r="B391" s="2" t="s">
        <v>857</v>
      </c>
      <c r="C391" s="2" t="s">
        <v>858</v>
      </c>
      <c r="D391" s="12">
        <v>68000</v>
      </c>
      <c r="E391" s="13">
        <v>123444.12</v>
      </c>
      <c r="F391" t="s">
        <v>28</v>
      </c>
      <c r="G391" t="s">
        <v>49</v>
      </c>
      <c r="H391" t="s">
        <v>50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560</v>
      </c>
      <c r="O391">
        <f t="shared" si="24"/>
        <v>182</v>
      </c>
      <c r="P391">
        <f t="shared" si="25"/>
        <v>81.75</v>
      </c>
      <c r="Q391" s="11" t="s">
        <v>52</v>
      </c>
      <c r="R391" t="s">
        <v>561</v>
      </c>
      <c r="S391" s="4">
        <f t="shared" si="26"/>
        <v>41674.0630787037</v>
      </c>
      <c r="T391" s="4">
        <f t="shared" si="27"/>
        <v>41705.9576388889</v>
      </c>
    </row>
    <row r="392" ht="44" spans="1:20">
      <c r="A392" s="1">
        <v>390</v>
      </c>
      <c r="B392" s="2" t="s">
        <v>859</v>
      </c>
      <c r="C392" s="2" t="s">
        <v>860</v>
      </c>
      <c r="D392" s="12">
        <v>1000</v>
      </c>
      <c r="E392" s="13">
        <v>1000</v>
      </c>
      <c r="F392" t="s">
        <v>28</v>
      </c>
      <c r="G392" t="s">
        <v>49</v>
      </c>
      <c r="H392" t="s">
        <v>50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560</v>
      </c>
      <c r="O392">
        <f t="shared" si="24"/>
        <v>100</v>
      </c>
      <c r="P392">
        <f t="shared" si="25"/>
        <v>71.43</v>
      </c>
      <c r="Q392" s="11" t="s">
        <v>52</v>
      </c>
      <c r="R392" t="s">
        <v>561</v>
      </c>
      <c r="S392" s="4">
        <f t="shared" si="26"/>
        <v>42112.036712963</v>
      </c>
      <c r="T392" s="4">
        <f t="shared" si="27"/>
        <v>42132.036712963</v>
      </c>
    </row>
    <row r="393" ht="44" spans="1:20">
      <c r="A393" s="1">
        <v>391</v>
      </c>
      <c r="B393" s="2" t="s">
        <v>861</v>
      </c>
      <c r="C393" s="2" t="s">
        <v>862</v>
      </c>
      <c r="D393" s="12">
        <v>20000</v>
      </c>
      <c r="E393" s="13">
        <v>20122</v>
      </c>
      <c r="F393" t="s">
        <v>28</v>
      </c>
      <c r="G393" t="s">
        <v>49</v>
      </c>
      <c r="H393" t="s">
        <v>50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560</v>
      </c>
      <c r="O393">
        <f t="shared" si="24"/>
        <v>101</v>
      </c>
      <c r="P393">
        <f t="shared" si="25"/>
        <v>104.26</v>
      </c>
      <c r="Q393" s="11" t="s">
        <v>52</v>
      </c>
      <c r="R393" t="s">
        <v>561</v>
      </c>
      <c r="S393" s="4">
        <f t="shared" si="26"/>
        <v>40865.0422569444</v>
      </c>
      <c r="T393" s="4">
        <f t="shared" si="27"/>
        <v>40895.0409722222</v>
      </c>
    </row>
    <row r="394" ht="44" spans="1:20">
      <c r="A394" s="1">
        <v>392</v>
      </c>
      <c r="B394" s="2" t="s">
        <v>863</v>
      </c>
      <c r="C394" s="2" t="s">
        <v>864</v>
      </c>
      <c r="D394" s="12">
        <v>18500</v>
      </c>
      <c r="E394" s="13">
        <v>18667</v>
      </c>
      <c r="F394" t="s">
        <v>28</v>
      </c>
      <c r="G394" t="s">
        <v>49</v>
      </c>
      <c r="H394" t="s">
        <v>50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560</v>
      </c>
      <c r="O394">
        <f t="shared" si="24"/>
        <v>101</v>
      </c>
      <c r="P394">
        <f t="shared" si="25"/>
        <v>90.62</v>
      </c>
      <c r="Q394" s="11" t="s">
        <v>52</v>
      </c>
      <c r="R394" t="s">
        <v>561</v>
      </c>
      <c r="S394" s="4">
        <f t="shared" si="26"/>
        <v>40763.7172569444</v>
      </c>
      <c r="T394" s="4">
        <f t="shared" si="27"/>
        <v>40794.125</v>
      </c>
    </row>
    <row r="395" ht="29" spans="1:20">
      <c r="A395" s="1">
        <v>393</v>
      </c>
      <c r="B395" s="2" t="s">
        <v>865</v>
      </c>
      <c r="C395" s="2" t="s">
        <v>866</v>
      </c>
      <c r="D395" s="12">
        <v>50000</v>
      </c>
      <c r="E395" s="13">
        <v>55223</v>
      </c>
      <c r="F395" t="s">
        <v>28</v>
      </c>
      <c r="G395" t="s">
        <v>49</v>
      </c>
      <c r="H395" t="s">
        <v>50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560</v>
      </c>
      <c r="O395">
        <f t="shared" si="24"/>
        <v>110</v>
      </c>
      <c r="P395">
        <f t="shared" si="25"/>
        <v>157.33</v>
      </c>
      <c r="Q395" s="11" t="s">
        <v>52</v>
      </c>
      <c r="R395" t="s">
        <v>561</v>
      </c>
      <c r="S395" s="4">
        <f t="shared" si="26"/>
        <v>41526.7089351852</v>
      </c>
      <c r="T395" s="4">
        <f t="shared" si="27"/>
        <v>41557.7089351852</v>
      </c>
    </row>
    <row r="396" ht="44" spans="1:20">
      <c r="A396" s="1">
        <v>394</v>
      </c>
      <c r="B396" s="2" t="s">
        <v>867</v>
      </c>
      <c r="C396" s="2" t="s">
        <v>868</v>
      </c>
      <c r="D396" s="12">
        <v>4700</v>
      </c>
      <c r="E396" s="13">
        <v>5259</v>
      </c>
      <c r="F396" t="s">
        <v>28</v>
      </c>
      <c r="G396" t="s">
        <v>88</v>
      </c>
      <c r="H396" t="s">
        <v>89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560</v>
      </c>
      <c r="O396">
        <f t="shared" si="24"/>
        <v>112</v>
      </c>
      <c r="P396">
        <f t="shared" si="25"/>
        <v>105.18</v>
      </c>
      <c r="Q396" s="11" t="s">
        <v>52</v>
      </c>
      <c r="R396" t="s">
        <v>561</v>
      </c>
      <c r="S396" s="4">
        <f t="shared" si="26"/>
        <v>42417.8180787037</v>
      </c>
      <c r="T396" s="4">
        <f t="shared" si="27"/>
        <v>42477.776412037</v>
      </c>
    </row>
    <row r="397" ht="44" spans="1:20">
      <c r="A397" s="1">
        <v>395</v>
      </c>
      <c r="B397" s="2" t="s">
        <v>869</v>
      </c>
      <c r="C397" s="2" t="s">
        <v>870</v>
      </c>
      <c r="D397" s="12">
        <v>10000</v>
      </c>
      <c r="E397" s="13">
        <v>10804.45</v>
      </c>
      <c r="F397" t="s">
        <v>28</v>
      </c>
      <c r="G397" t="s">
        <v>49</v>
      </c>
      <c r="H397" t="s">
        <v>50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560</v>
      </c>
      <c r="O397">
        <f t="shared" si="24"/>
        <v>108</v>
      </c>
      <c r="P397">
        <f t="shared" si="25"/>
        <v>58.72</v>
      </c>
      <c r="Q397" s="11" t="s">
        <v>52</v>
      </c>
      <c r="R397" t="s">
        <v>561</v>
      </c>
      <c r="S397" s="4">
        <f t="shared" si="26"/>
        <v>40990.9092592593</v>
      </c>
      <c r="T397" s="4">
        <f t="shared" si="27"/>
        <v>41026.8972222222</v>
      </c>
    </row>
    <row r="398" ht="44" spans="1:20">
      <c r="A398" s="1">
        <v>396</v>
      </c>
      <c r="B398" s="2" t="s">
        <v>871</v>
      </c>
      <c r="C398" s="2" t="s">
        <v>872</v>
      </c>
      <c r="D398" s="12">
        <v>15000</v>
      </c>
      <c r="E398" s="13">
        <v>16000</v>
      </c>
      <c r="F398" t="s">
        <v>28</v>
      </c>
      <c r="G398" t="s">
        <v>49</v>
      </c>
      <c r="H398" t="s">
        <v>50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560</v>
      </c>
      <c r="O398">
        <f t="shared" si="24"/>
        <v>107</v>
      </c>
      <c r="P398">
        <f t="shared" si="25"/>
        <v>81.63</v>
      </c>
      <c r="Q398" s="11" t="s">
        <v>52</v>
      </c>
      <c r="R398" t="s">
        <v>561</v>
      </c>
      <c r="S398" s="4">
        <f t="shared" si="26"/>
        <v>41082.5648842593</v>
      </c>
      <c r="T398" s="4">
        <f t="shared" si="27"/>
        <v>41097.5648842593</v>
      </c>
    </row>
    <row r="399" ht="58" spans="1:20">
      <c r="A399" s="1">
        <v>397</v>
      </c>
      <c r="B399" s="2" t="s">
        <v>873</v>
      </c>
      <c r="C399" s="2" t="s">
        <v>874</v>
      </c>
      <c r="D399" s="12">
        <v>12444</v>
      </c>
      <c r="E399" s="13">
        <v>12929.35</v>
      </c>
      <c r="F399" t="s">
        <v>28</v>
      </c>
      <c r="G399" t="s">
        <v>49</v>
      </c>
      <c r="H399" t="s">
        <v>50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560</v>
      </c>
      <c r="O399">
        <f t="shared" si="24"/>
        <v>104</v>
      </c>
      <c r="P399">
        <f t="shared" si="25"/>
        <v>56.46</v>
      </c>
      <c r="Q399" s="11" t="s">
        <v>52</v>
      </c>
      <c r="R399" t="s">
        <v>561</v>
      </c>
      <c r="S399" s="4">
        <f t="shared" si="26"/>
        <v>40379.7764351852</v>
      </c>
      <c r="T399" s="4">
        <f t="shared" si="27"/>
        <v>40422.1555555556</v>
      </c>
    </row>
    <row r="400" ht="44" spans="1:20">
      <c r="A400" s="1">
        <v>398</v>
      </c>
      <c r="B400" s="2" t="s">
        <v>875</v>
      </c>
      <c r="C400" s="2" t="s">
        <v>876</v>
      </c>
      <c r="D400" s="12">
        <v>7500</v>
      </c>
      <c r="E400" s="13">
        <v>9387</v>
      </c>
      <c r="F400" t="s">
        <v>28</v>
      </c>
      <c r="G400" t="s">
        <v>49</v>
      </c>
      <c r="H400" t="s">
        <v>50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560</v>
      </c>
      <c r="O400">
        <f t="shared" si="24"/>
        <v>125</v>
      </c>
      <c r="P400">
        <f t="shared" si="25"/>
        <v>140.1</v>
      </c>
      <c r="Q400" s="11" t="s">
        <v>52</v>
      </c>
      <c r="R400" t="s">
        <v>561</v>
      </c>
      <c r="S400" s="4">
        <f t="shared" si="26"/>
        <v>42078.793125</v>
      </c>
      <c r="T400" s="4">
        <f t="shared" si="27"/>
        <v>42123.793125</v>
      </c>
    </row>
    <row r="401" ht="44" spans="1:20">
      <c r="A401" s="1">
        <v>399</v>
      </c>
      <c r="B401" s="2" t="s">
        <v>877</v>
      </c>
      <c r="C401" s="2" t="s">
        <v>878</v>
      </c>
      <c r="D401" s="12">
        <v>20000</v>
      </c>
      <c r="E401" s="13">
        <v>21361</v>
      </c>
      <c r="F401" t="s">
        <v>28</v>
      </c>
      <c r="G401" t="s">
        <v>58</v>
      </c>
      <c r="H401" t="s">
        <v>59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560</v>
      </c>
      <c r="O401">
        <f t="shared" si="24"/>
        <v>107</v>
      </c>
      <c r="P401">
        <f t="shared" si="25"/>
        <v>224.85</v>
      </c>
      <c r="Q401" s="11" t="s">
        <v>52</v>
      </c>
      <c r="R401" t="s">
        <v>561</v>
      </c>
      <c r="S401" s="4">
        <f t="shared" si="26"/>
        <v>42687.875775463</v>
      </c>
      <c r="T401" s="4">
        <f t="shared" si="27"/>
        <v>42718.5</v>
      </c>
    </row>
    <row r="402" ht="44" spans="1:20">
      <c r="A402" s="1">
        <v>400</v>
      </c>
      <c r="B402" s="2" t="s">
        <v>879</v>
      </c>
      <c r="C402" s="2" t="s">
        <v>880</v>
      </c>
      <c r="D402" s="12">
        <v>10000</v>
      </c>
      <c r="E402" s="13">
        <v>11230.25</v>
      </c>
      <c r="F402" t="s">
        <v>28</v>
      </c>
      <c r="G402" t="s">
        <v>49</v>
      </c>
      <c r="H402" t="s">
        <v>50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560</v>
      </c>
      <c r="O402">
        <f t="shared" si="24"/>
        <v>112</v>
      </c>
      <c r="P402">
        <f t="shared" si="25"/>
        <v>181.13</v>
      </c>
      <c r="Q402" s="11" t="s">
        <v>52</v>
      </c>
      <c r="R402" t="s">
        <v>561</v>
      </c>
      <c r="S402" s="4">
        <f t="shared" si="26"/>
        <v>41745.6359606481</v>
      </c>
      <c r="T402" s="4">
        <f t="shared" si="27"/>
        <v>41776.1458333333</v>
      </c>
    </row>
    <row r="403" ht="44" spans="1:20">
      <c r="A403" s="1">
        <v>401</v>
      </c>
      <c r="B403" s="2" t="s">
        <v>881</v>
      </c>
      <c r="C403" s="2" t="s">
        <v>882</v>
      </c>
      <c r="D403" s="12">
        <v>50000</v>
      </c>
      <c r="E403" s="13">
        <v>51906</v>
      </c>
      <c r="F403" t="s">
        <v>28</v>
      </c>
      <c r="G403" t="s">
        <v>49</v>
      </c>
      <c r="H403" t="s">
        <v>50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560</v>
      </c>
      <c r="O403">
        <f t="shared" si="24"/>
        <v>104</v>
      </c>
      <c r="P403">
        <f t="shared" si="25"/>
        <v>711.04</v>
      </c>
      <c r="Q403" s="11" t="s">
        <v>52</v>
      </c>
      <c r="R403" t="s">
        <v>561</v>
      </c>
      <c r="S403" s="4">
        <f t="shared" si="26"/>
        <v>40732.8422453704</v>
      </c>
      <c r="T403" s="4">
        <f t="shared" si="27"/>
        <v>40762.8422453704</v>
      </c>
    </row>
    <row r="404" ht="44" spans="1:20">
      <c r="A404" s="1">
        <v>402</v>
      </c>
      <c r="B404" s="2" t="s">
        <v>883</v>
      </c>
      <c r="C404" s="2" t="s">
        <v>884</v>
      </c>
      <c r="D404" s="12">
        <v>2000</v>
      </c>
      <c r="E404" s="13">
        <v>2833</v>
      </c>
      <c r="F404" t="s">
        <v>28</v>
      </c>
      <c r="G404" t="s">
        <v>49</v>
      </c>
      <c r="H404" t="s">
        <v>50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560</v>
      </c>
      <c r="O404">
        <f t="shared" si="24"/>
        <v>142</v>
      </c>
      <c r="P404">
        <f t="shared" si="25"/>
        <v>65.88</v>
      </c>
      <c r="Q404" s="11" t="s">
        <v>52</v>
      </c>
      <c r="R404" t="s">
        <v>561</v>
      </c>
      <c r="S404" s="4">
        <f t="shared" si="26"/>
        <v>42292.5395486111</v>
      </c>
      <c r="T404" s="4">
        <f t="shared" si="27"/>
        <v>42313.5812152778</v>
      </c>
    </row>
    <row r="405" ht="44" spans="1:20">
      <c r="A405" s="1">
        <v>403</v>
      </c>
      <c r="B405" s="2" t="s">
        <v>885</v>
      </c>
      <c r="C405" s="2" t="s">
        <v>886</v>
      </c>
      <c r="D405" s="12">
        <v>5000</v>
      </c>
      <c r="E405" s="13">
        <v>5263</v>
      </c>
      <c r="F405" t="s">
        <v>28</v>
      </c>
      <c r="G405" t="s">
        <v>49</v>
      </c>
      <c r="H405" t="s">
        <v>50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560</v>
      </c>
      <c r="O405">
        <f t="shared" si="24"/>
        <v>105</v>
      </c>
      <c r="P405">
        <f t="shared" si="25"/>
        <v>75.19</v>
      </c>
      <c r="Q405" s="11" t="s">
        <v>52</v>
      </c>
      <c r="R405" t="s">
        <v>561</v>
      </c>
      <c r="S405" s="4">
        <f t="shared" si="26"/>
        <v>40718.3106597222</v>
      </c>
      <c r="T405" s="4">
        <f t="shared" si="27"/>
        <v>40765.2972222222</v>
      </c>
    </row>
    <row r="406" ht="44" spans="1:20">
      <c r="A406" s="1">
        <v>404</v>
      </c>
      <c r="B406" s="2" t="s">
        <v>887</v>
      </c>
      <c r="C406" s="2" t="s">
        <v>888</v>
      </c>
      <c r="D406" s="12">
        <v>35000</v>
      </c>
      <c r="E406" s="13">
        <v>36082</v>
      </c>
      <c r="F406" t="s">
        <v>28</v>
      </c>
      <c r="G406" t="s">
        <v>49</v>
      </c>
      <c r="H406" t="s">
        <v>50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560</v>
      </c>
      <c r="O406">
        <f t="shared" si="24"/>
        <v>103</v>
      </c>
      <c r="P406">
        <f t="shared" si="25"/>
        <v>133.14</v>
      </c>
      <c r="Q406" s="11" t="s">
        <v>52</v>
      </c>
      <c r="R406" t="s">
        <v>561</v>
      </c>
      <c r="S406" s="4">
        <f t="shared" si="26"/>
        <v>41646.6280324074</v>
      </c>
      <c r="T406" s="4">
        <f t="shared" si="27"/>
        <v>41675.9611111111</v>
      </c>
    </row>
    <row r="407" ht="29" spans="1:20">
      <c r="A407" s="1">
        <v>405</v>
      </c>
      <c r="B407" s="2" t="s">
        <v>889</v>
      </c>
      <c r="C407" s="2" t="s">
        <v>890</v>
      </c>
      <c r="D407" s="12">
        <v>2820</v>
      </c>
      <c r="E407" s="13">
        <v>3036</v>
      </c>
      <c r="F407" t="s">
        <v>28</v>
      </c>
      <c r="G407" t="s">
        <v>49</v>
      </c>
      <c r="H407" t="s">
        <v>50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560</v>
      </c>
      <c r="O407">
        <f t="shared" si="24"/>
        <v>108</v>
      </c>
      <c r="P407">
        <f t="shared" si="25"/>
        <v>55.2</v>
      </c>
      <c r="Q407" s="11" t="s">
        <v>52</v>
      </c>
      <c r="R407" t="s">
        <v>561</v>
      </c>
      <c r="S407" s="4">
        <f t="shared" si="26"/>
        <v>41674.0849421296</v>
      </c>
      <c r="T407" s="4">
        <f t="shared" si="27"/>
        <v>41704.0849421296</v>
      </c>
    </row>
    <row r="408" ht="44" spans="1:20">
      <c r="A408" s="1">
        <v>406</v>
      </c>
      <c r="B408" s="2" t="s">
        <v>891</v>
      </c>
      <c r="C408" s="2" t="s">
        <v>892</v>
      </c>
      <c r="D408" s="12">
        <v>2800</v>
      </c>
      <c r="E408" s="13">
        <v>3015.73</v>
      </c>
      <c r="F408" t="s">
        <v>28</v>
      </c>
      <c r="G408" t="s">
        <v>49</v>
      </c>
      <c r="H408" t="s">
        <v>50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560</v>
      </c>
      <c r="O408">
        <f t="shared" si="24"/>
        <v>108</v>
      </c>
      <c r="P408">
        <f t="shared" si="25"/>
        <v>86.16</v>
      </c>
      <c r="Q408" s="11" t="s">
        <v>52</v>
      </c>
      <c r="R408" t="s">
        <v>561</v>
      </c>
      <c r="S408" s="4">
        <f t="shared" si="26"/>
        <v>40638.1624652778</v>
      </c>
      <c r="T408" s="4">
        <f t="shared" si="27"/>
        <v>40672.2493055556</v>
      </c>
    </row>
    <row r="409" ht="44" spans="1:20">
      <c r="A409" s="1">
        <v>407</v>
      </c>
      <c r="B409" s="2" t="s">
        <v>893</v>
      </c>
      <c r="C409" s="2" t="s">
        <v>894</v>
      </c>
      <c r="D409" s="12">
        <v>2000</v>
      </c>
      <c r="E409" s="13">
        <v>2031</v>
      </c>
      <c r="F409" t="s">
        <v>28</v>
      </c>
      <c r="G409" t="s">
        <v>49</v>
      </c>
      <c r="H409" t="s">
        <v>50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560</v>
      </c>
      <c r="O409">
        <f t="shared" si="24"/>
        <v>102</v>
      </c>
      <c r="P409">
        <f t="shared" si="25"/>
        <v>92.32</v>
      </c>
      <c r="Q409" s="11" t="s">
        <v>52</v>
      </c>
      <c r="R409" t="s">
        <v>561</v>
      </c>
      <c r="S409" s="4">
        <f t="shared" si="26"/>
        <v>40806.8709490741</v>
      </c>
      <c r="T409" s="4">
        <f t="shared" si="27"/>
        <v>40866.9126157407</v>
      </c>
    </row>
    <row r="410" ht="44" spans="1:20">
      <c r="A410" s="1">
        <v>408</v>
      </c>
      <c r="B410" s="2" t="s">
        <v>895</v>
      </c>
      <c r="C410" s="2" t="s">
        <v>896</v>
      </c>
      <c r="D410" s="12">
        <v>6000</v>
      </c>
      <c r="E410" s="13">
        <v>6086.26</v>
      </c>
      <c r="F410" t="s">
        <v>28</v>
      </c>
      <c r="G410" t="s">
        <v>49</v>
      </c>
      <c r="H410" t="s">
        <v>50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560</v>
      </c>
      <c r="O410">
        <f t="shared" si="24"/>
        <v>101</v>
      </c>
      <c r="P410">
        <f t="shared" si="25"/>
        <v>160.16</v>
      </c>
      <c r="Q410" s="11" t="s">
        <v>52</v>
      </c>
      <c r="R410" t="s">
        <v>561</v>
      </c>
      <c r="S410" s="4">
        <f t="shared" si="26"/>
        <v>41543.7359953704</v>
      </c>
      <c r="T410" s="4">
        <f t="shared" si="27"/>
        <v>41583.777662037</v>
      </c>
    </row>
    <row r="411" ht="44" spans="1:20">
      <c r="A411" s="1">
        <v>409</v>
      </c>
      <c r="B411" s="2" t="s">
        <v>897</v>
      </c>
      <c r="C411" s="2" t="s">
        <v>898</v>
      </c>
      <c r="D411" s="12">
        <v>500</v>
      </c>
      <c r="E411" s="13">
        <v>684</v>
      </c>
      <c r="F411" t="s">
        <v>28</v>
      </c>
      <c r="G411" t="s">
        <v>58</v>
      </c>
      <c r="H411" t="s">
        <v>59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560</v>
      </c>
      <c r="O411">
        <f t="shared" si="24"/>
        <v>137</v>
      </c>
      <c r="P411">
        <f t="shared" si="25"/>
        <v>45.6</v>
      </c>
      <c r="Q411" s="11" t="s">
        <v>52</v>
      </c>
      <c r="R411" t="s">
        <v>561</v>
      </c>
      <c r="S411" s="4">
        <f t="shared" si="26"/>
        <v>42543.8627777778</v>
      </c>
      <c r="T411" s="4">
        <f t="shared" si="27"/>
        <v>42573.8627777778</v>
      </c>
    </row>
    <row r="412" ht="44" spans="1:20">
      <c r="A412" s="1">
        <v>410</v>
      </c>
      <c r="B412" s="2" t="s">
        <v>899</v>
      </c>
      <c r="C412" s="2" t="s">
        <v>900</v>
      </c>
      <c r="D412" s="12">
        <v>1000</v>
      </c>
      <c r="E412" s="13">
        <v>1283</v>
      </c>
      <c r="F412" t="s">
        <v>28</v>
      </c>
      <c r="G412" t="s">
        <v>194</v>
      </c>
      <c r="H412" t="s">
        <v>195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560</v>
      </c>
      <c r="O412">
        <f t="shared" si="24"/>
        <v>128</v>
      </c>
      <c r="P412">
        <f t="shared" si="25"/>
        <v>183.29</v>
      </c>
      <c r="Q412" s="11" t="s">
        <v>52</v>
      </c>
      <c r="R412" t="s">
        <v>561</v>
      </c>
      <c r="S412" s="4">
        <f t="shared" si="26"/>
        <v>42113.9814467593</v>
      </c>
      <c r="T412" s="4">
        <f t="shared" si="27"/>
        <v>42173.9814467593</v>
      </c>
    </row>
    <row r="413" ht="44" spans="1:20">
      <c r="A413" s="1">
        <v>411</v>
      </c>
      <c r="B413" s="2" t="s">
        <v>901</v>
      </c>
      <c r="C413" s="2" t="s">
        <v>902</v>
      </c>
      <c r="D413" s="12">
        <v>30000</v>
      </c>
      <c r="E413" s="13">
        <v>30315</v>
      </c>
      <c r="F413" t="s">
        <v>28</v>
      </c>
      <c r="G413" t="s">
        <v>49</v>
      </c>
      <c r="H413" t="s">
        <v>50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560</v>
      </c>
      <c r="O413">
        <f t="shared" si="24"/>
        <v>101</v>
      </c>
      <c r="P413">
        <f t="shared" si="25"/>
        <v>125.79</v>
      </c>
      <c r="Q413" s="11" t="s">
        <v>52</v>
      </c>
      <c r="R413" t="s">
        <v>561</v>
      </c>
      <c r="S413" s="4">
        <f t="shared" si="26"/>
        <v>41598.1759722222</v>
      </c>
      <c r="T413" s="4">
        <f t="shared" si="27"/>
        <v>41630.2083333333</v>
      </c>
    </row>
    <row r="414" ht="44" spans="1:20">
      <c r="A414" s="1">
        <v>412</v>
      </c>
      <c r="B414" s="2" t="s">
        <v>903</v>
      </c>
      <c r="C414" s="2" t="s">
        <v>904</v>
      </c>
      <c r="D414" s="12">
        <v>2500</v>
      </c>
      <c r="E414" s="13">
        <v>3171</v>
      </c>
      <c r="F414" t="s">
        <v>28</v>
      </c>
      <c r="G414" t="s">
        <v>49</v>
      </c>
      <c r="H414" t="s">
        <v>50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560</v>
      </c>
      <c r="O414">
        <f t="shared" si="24"/>
        <v>127</v>
      </c>
      <c r="P414">
        <f t="shared" si="25"/>
        <v>57.65</v>
      </c>
      <c r="Q414" s="11" t="s">
        <v>52</v>
      </c>
      <c r="R414" t="s">
        <v>561</v>
      </c>
      <c r="S414" s="4">
        <f t="shared" si="26"/>
        <v>41099.7428009259</v>
      </c>
      <c r="T414" s="4">
        <f t="shared" si="27"/>
        <v>41115.7428009259</v>
      </c>
    </row>
    <row r="415" ht="44" spans="1:20">
      <c r="A415" s="1">
        <v>413</v>
      </c>
      <c r="B415" s="2" t="s">
        <v>905</v>
      </c>
      <c r="C415" s="2" t="s">
        <v>906</v>
      </c>
      <c r="D415" s="12">
        <v>12800</v>
      </c>
      <c r="E415" s="13">
        <v>13451</v>
      </c>
      <c r="F415" t="s">
        <v>28</v>
      </c>
      <c r="G415" t="s">
        <v>49</v>
      </c>
      <c r="H415" t="s">
        <v>50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560</v>
      </c>
      <c r="O415">
        <f t="shared" si="24"/>
        <v>105</v>
      </c>
      <c r="P415">
        <f t="shared" si="25"/>
        <v>78.66</v>
      </c>
      <c r="Q415" s="11" t="s">
        <v>52</v>
      </c>
      <c r="R415" t="s">
        <v>561</v>
      </c>
      <c r="S415" s="4">
        <f t="shared" si="26"/>
        <v>41079.8774421296</v>
      </c>
      <c r="T415" s="4">
        <f t="shared" si="27"/>
        <v>41109.8774421296</v>
      </c>
    </row>
    <row r="416" ht="44" spans="1:20">
      <c r="A416" s="1">
        <v>414</v>
      </c>
      <c r="B416" s="2" t="s">
        <v>907</v>
      </c>
      <c r="C416" s="2" t="s">
        <v>908</v>
      </c>
      <c r="D416" s="12">
        <v>18500</v>
      </c>
      <c r="E416" s="13">
        <v>19028</v>
      </c>
      <c r="F416" t="s">
        <v>28</v>
      </c>
      <c r="G416" t="s">
        <v>49</v>
      </c>
      <c r="H416" t="s">
        <v>50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560</v>
      </c>
      <c r="O416">
        <f t="shared" si="24"/>
        <v>103</v>
      </c>
      <c r="P416">
        <f t="shared" si="25"/>
        <v>91.48</v>
      </c>
      <c r="Q416" s="11" t="s">
        <v>52</v>
      </c>
      <c r="R416" t="s">
        <v>561</v>
      </c>
      <c r="S416" s="4">
        <f t="shared" si="26"/>
        <v>41529.0632523148</v>
      </c>
      <c r="T416" s="4">
        <f t="shared" si="27"/>
        <v>41559.0632523148</v>
      </c>
    </row>
    <row r="417" ht="58" spans="1:20">
      <c r="A417" s="1">
        <v>415</v>
      </c>
      <c r="B417" s="2" t="s">
        <v>909</v>
      </c>
      <c r="C417" s="2" t="s">
        <v>910</v>
      </c>
      <c r="D417" s="12">
        <v>1400</v>
      </c>
      <c r="E417" s="13">
        <v>1430.06</v>
      </c>
      <c r="F417" t="s">
        <v>28</v>
      </c>
      <c r="G417" t="s">
        <v>194</v>
      </c>
      <c r="H417" t="s">
        <v>195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560</v>
      </c>
      <c r="O417">
        <f t="shared" si="24"/>
        <v>102</v>
      </c>
      <c r="P417">
        <f t="shared" si="25"/>
        <v>68.1</v>
      </c>
      <c r="Q417" s="11" t="s">
        <v>52</v>
      </c>
      <c r="R417" t="s">
        <v>561</v>
      </c>
      <c r="S417" s="4">
        <f t="shared" si="26"/>
        <v>41904.851875</v>
      </c>
      <c r="T417" s="4">
        <f t="shared" si="27"/>
        <v>41929.5</v>
      </c>
    </row>
    <row r="418" ht="29" spans="1:20">
      <c r="A418" s="1">
        <v>416</v>
      </c>
      <c r="B418" s="2" t="s">
        <v>911</v>
      </c>
      <c r="C418" s="2" t="s">
        <v>912</v>
      </c>
      <c r="D418" s="12">
        <v>1000</v>
      </c>
      <c r="E418" s="13">
        <v>1202.17</v>
      </c>
      <c r="F418" t="s">
        <v>28</v>
      </c>
      <c r="G418" t="s">
        <v>49</v>
      </c>
      <c r="H418" t="s">
        <v>50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560</v>
      </c>
      <c r="O418">
        <f t="shared" si="24"/>
        <v>120</v>
      </c>
      <c r="P418">
        <f t="shared" si="25"/>
        <v>48.09</v>
      </c>
      <c r="Q418" s="11" t="s">
        <v>52</v>
      </c>
      <c r="R418" t="s">
        <v>561</v>
      </c>
      <c r="S418" s="4">
        <f t="shared" si="26"/>
        <v>41648.3961921296</v>
      </c>
      <c r="T418" s="4">
        <f t="shared" si="27"/>
        <v>41678.3961921296</v>
      </c>
    </row>
    <row r="419" ht="44" spans="1:20">
      <c r="A419" s="1">
        <v>417</v>
      </c>
      <c r="B419" s="2" t="s">
        <v>913</v>
      </c>
      <c r="C419" s="2" t="s">
        <v>914</v>
      </c>
      <c r="D419" s="12">
        <v>10500</v>
      </c>
      <c r="E419" s="13">
        <v>10526</v>
      </c>
      <c r="F419" t="s">
        <v>28</v>
      </c>
      <c r="G419" t="s">
        <v>49</v>
      </c>
      <c r="H419" t="s">
        <v>50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560</v>
      </c>
      <c r="O419">
        <f t="shared" si="24"/>
        <v>100</v>
      </c>
      <c r="P419">
        <f t="shared" si="25"/>
        <v>202.42</v>
      </c>
      <c r="Q419" s="11" t="s">
        <v>52</v>
      </c>
      <c r="R419" t="s">
        <v>561</v>
      </c>
      <c r="S419" s="4">
        <f t="shared" si="26"/>
        <v>41360.9706018519</v>
      </c>
      <c r="T419" s="4">
        <f t="shared" si="27"/>
        <v>41372.1895833333</v>
      </c>
    </row>
    <row r="420" ht="44" spans="1:20">
      <c r="A420" s="1">
        <v>418</v>
      </c>
      <c r="B420" s="2" t="s">
        <v>915</v>
      </c>
      <c r="C420" s="2" t="s">
        <v>916</v>
      </c>
      <c r="D420" s="12">
        <v>22400</v>
      </c>
      <c r="E420" s="13">
        <v>22542</v>
      </c>
      <c r="F420" t="s">
        <v>28</v>
      </c>
      <c r="G420" t="s">
        <v>49</v>
      </c>
      <c r="H420" t="s">
        <v>50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560</v>
      </c>
      <c r="O420">
        <f t="shared" si="24"/>
        <v>101</v>
      </c>
      <c r="P420">
        <f t="shared" si="25"/>
        <v>216.75</v>
      </c>
      <c r="Q420" s="11" t="s">
        <v>52</v>
      </c>
      <c r="R420" t="s">
        <v>561</v>
      </c>
      <c r="S420" s="4">
        <f t="shared" si="26"/>
        <v>42178.2823726852</v>
      </c>
      <c r="T420" s="4">
        <f t="shared" si="27"/>
        <v>42208.2823726852</v>
      </c>
    </row>
    <row r="421" ht="44" spans="1:20">
      <c r="A421" s="1">
        <v>419</v>
      </c>
      <c r="B421" s="2" t="s">
        <v>917</v>
      </c>
      <c r="C421" s="2" t="s">
        <v>918</v>
      </c>
      <c r="D421" s="12">
        <v>8000</v>
      </c>
      <c r="E421" s="13">
        <v>8035</v>
      </c>
      <c r="F421" t="s">
        <v>28</v>
      </c>
      <c r="G421" t="s">
        <v>49</v>
      </c>
      <c r="H421" t="s">
        <v>50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560</v>
      </c>
      <c r="O421">
        <f t="shared" si="24"/>
        <v>100</v>
      </c>
      <c r="P421">
        <f t="shared" si="25"/>
        <v>110.07</v>
      </c>
      <c r="Q421" s="11" t="s">
        <v>52</v>
      </c>
      <c r="R421" t="s">
        <v>561</v>
      </c>
      <c r="S421" s="4">
        <f t="shared" si="26"/>
        <v>41394.8424421296</v>
      </c>
      <c r="T421" s="4">
        <f t="shared" si="27"/>
        <v>41454.8424421296</v>
      </c>
    </row>
    <row r="422" ht="44" spans="1:20">
      <c r="A422" s="1">
        <v>420</v>
      </c>
      <c r="B422" s="2" t="s">
        <v>919</v>
      </c>
      <c r="C422" s="2" t="s">
        <v>920</v>
      </c>
      <c r="D422" s="12">
        <v>3300</v>
      </c>
      <c r="E422" s="13">
        <v>14.5</v>
      </c>
      <c r="F422" t="s">
        <v>26</v>
      </c>
      <c r="G422" t="s">
        <v>49</v>
      </c>
      <c r="H422" t="s">
        <v>50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921</v>
      </c>
      <c r="O422">
        <f t="shared" si="24"/>
        <v>0</v>
      </c>
      <c r="P422">
        <f t="shared" si="25"/>
        <v>4.83</v>
      </c>
      <c r="Q422" s="11" t="s">
        <v>52</v>
      </c>
      <c r="R422" t="s">
        <v>922</v>
      </c>
      <c r="S422" s="4">
        <f t="shared" si="26"/>
        <v>41682.2364699074</v>
      </c>
      <c r="T422" s="4">
        <f t="shared" si="27"/>
        <v>41712.1948032407</v>
      </c>
    </row>
    <row r="423" ht="44" spans="1:20">
      <c r="A423" s="1">
        <v>421</v>
      </c>
      <c r="B423" s="2" t="s">
        <v>923</v>
      </c>
      <c r="C423" s="2" t="s">
        <v>924</v>
      </c>
      <c r="D423" s="12">
        <v>15000</v>
      </c>
      <c r="E423" s="13">
        <v>301</v>
      </c>
      <c r="F423" t="s">
        <v>26</v>
      </c>
      <c r="G423" t="s">
        <v>49</v>
      </c>
      <c r="H423" t="s">
        <v>50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921</v>
      </c>
      <c r="O423">
        <f t="shared" si="24"/>
        <v>2</v>
      </c>
      <c r="P423">
        <f t="shared" si="25"/>
        <v>50.17</v>
      </c>
      <c r="Q423" s="11" t="s">
        <v>52</v>
      </c>
      <c r="R423" t="s">
        <v>922</v>
      </c>
      <c r="S423" s="4">
        <f t="shared" si="26"/>
        <v>42177.4913888889</v>
      </c>
      <c r="T423" s="4">
        <f t="shared" si="27"/>
        <v>42237.4913888889</v>
      </c>
    </row>
    <row r="424" ht="44" spans="1:20">
      <c r="A424" s="1">
        <v>422</v>
      </c>
      <c r="B424" s="2" t="s">
        <v>925</v>
      </c>
      <c r="C424" s="2" t="s">
        <v>926</v>
      </c>
      <c r="D424" s="12">
        <v>40000</v>
      </c>
      <c r="E424" s="13">
        <v>430</v>
      </c>
      <c r="F424" t="s">
        <v>26</v>
      </c>
      <c r="G424" t="s">
        <v>49</v>
      </c>
      <c r="H424" t="s">
        <v>50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921</v>
      </c>
      <c r="O424">
        <f t="shared" si="24"/>
        <v>1</v>
      </c>
      <c r="P424">
        <f t="shared" si="25"/>
        <v>35.83</v>
      </c>
      <c r="Q424" s="11" t="s">
        <v>52</v>
      </c>
      <c r="R424" t="s">
        <v>922</v>
      </c>
      <c r="S424" s="4">
        <f t="shared" si="26"/>
        <v>41863.2603819444</v>
      </c>
      <c r="T424" s="4">
        <f t="shared" si="27"/>
        <v>41893.2603819444</v>
      </c>
    </row>
    <row r="425" ht="44" spans="1:20">
      <c r="A425" s="1">
        <v>423</v>
      </c>
      <c r="B425" s="2" t="s">
        <v>927</v>
      </c>
      <c r="C425" s="2" t="s">
        <v>928</v>
      </c>
      <c r="D425" s="12">
        <v>20000</v>
      </c>
      <c r="E425" s="13">
        <v>153</v>
      </c>
      <c r="F425" t="s">
        <v>26</v>
      </c>
      <c r="G425" t="s">
        <v>49</v>
      </c>
      <c r="H425" t="s">
        <v>50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921</v>
      </c>
      <c r="O425">
        <f t="shared" si="24"/>
        <v>1</v>
      </c>
      <c r="P425">
        <f t="shared" si="25"/>
        <v>11.77</v>
      </c>
      <c r="Q425" s="11" t="s">
        <v>52</v>
      </c>
      <c r="R425" t="s">
        <v>922</v>
      </c>
      <c r="S425" s="4">
        <f t="shared" si="26"/>
        <v>41400.9262731482</v>
      </c>
      <c r="T425" s="4">
        <f t="shared" si="27"/>
        <v>41430.9262731482</v>
      </c>
    </row>
    <row r="426" ht="44" spans="1:20">
      <c r="A426" s="1">
        <v>424</v>
      </c>
      <c r="B426" s="2" t="s">
        <v>929</v>
      </c>
      <c r="C426" s="2" t="s">
        <v>930</v>
      </c>
      <c r="D426" s="12">
        <v>3000</v>
      </c>
      <c r="E426" s="13">
        <v>203.9</v>
      </c>
      <c r="F426" t="s">
        <v>26</v>
      </c>
      <c r="G426" t="s">
        <v>49</v>
      </c>
      <c r="H426" t="s">
        <v>50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921</v>
      </c>
      <c r="O426">
        <f t="shared" si="24"/>
        <v>7</v>
      </c>
      <c r="P426">
        <f t="shared" si="25"/>
        <v>40.78</v>
      </c>
      <c r="Q426" s="11" t="s">
        <v>52</v>
      </c>
      <c r="R426" t="s">
        <v>922</v>
      </c>
      <c r="S426" s="4">
        <f t="shared" si="26"/>
        <v>40934.3761458333</v>
      </c>
      <c r="T426" s="4">
        <f t="shared" si="27"/>
        <v>40994.3344791667</v>
      </c>
    </row>
    <row r="427" ht="44" spans="1:20">
      <c r="A427" s="1">
        <v>425</v>
      </c>
      <c r="B427" s="2" t="s">
        <v>931</v>
      </c>
      <c r="C427" s="2" t="s">
        <v>932</v>
      </c>
      <c r="D427" s="12">
        <v>50000</v>
      </c>
      <c r="E427" s="13">
        <v>6</v>
      </c>
      <c r="F427" t="s">
        <v>26</v>
      </c>
      <c r="G427" t="s">
        <v>49</v>
      </c>
      <c r="H427" t="s">
        <v>50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921</v>
      </c>
      <c r="O427">
        <f t="shared" si="24"/>
        <v>0</v>
      </c>
      <c r="P427">
        <f t="shared" si="25"/>
        <v>3</v>
      </c>
      <c r="Q427" s="11" t="s">
        <v>52</v>
      </c>
      <c r="R427" t="s">
        <v>922</v>
      </c>
      <c r="S427" s="4">
        <f t="shared" si="26"/>
        <v>42275.8611574074</v>
      </c>
      <c r="T427" s="4">
        <f t="shared" si="27"/>
        <v>42335.9028240741</v>
      </c>
    </row>
    <row r="428" ht="44" spans="1:20">
      <c r="A428" s="1">
        <v>426</v>
      </c>
      <c r="B428" s="2" t="s">
        <v>933</v>
      </c>
      <c r="C428" s="2" t="s">
        <v>934</v>
      </c>
      <c r="D428" s="12">
        <v>10000</v>
      </c>
      <c r="E428" s="13">
        <v>133</v>
      </c>
      <c r="F428" t="s">
        <v>26</v>
      </c>
      <c r="G428" t="s">
        <v>49</v>
      </c>
      <c r="H428" t="s">
        <v>50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921</v>
      </c>
      <c r="O428">
        <f t="shared" si="24"/>
        <v>1</v>
      </c>
      <c r="P428">
        <f t="shared" si="25"/>
        <v>16.63</v>
      </c>
      <c r="Q428" s="11" t="s">
        <v>52</v>
      </c>
      <c r="R428" t="s">
        <v>922</v>
      </c>
      <c r="S428" s="4">
        <f t="shared" si="26"/>
        <v>42400.7119675926</v>
      </c>
      <c r="T428" s="4">
        <f t="shared" si="27"/>
        <v>42430.7119675926</v>
      </c>
    </row>
    <row r="429" ht="44" spans="1:20">
      <c r="A429" s="1">
        <v>427</v>
      </c>
      <c r="B429" s="2" t="s">
        <v>935</v>
      </c>
      <c r="C429" s="2" t="s">
        <v>936</v>
      </c>
      <c r="D429" s="12">
        <v>6500</v>
      </c>
      <c r="E429" s="13">
        <v>0</v>
      </c>
      <c r="F429" t="s">
        <v>26</v>
      </c>
      <c r="G429" t="s">
        <v>49</v>
      </c>
      <c r="H429" t="s">
        <v>50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921</v>
      </c>
      <c r="O429">
        <f t="shared" si="24"/>
        <v>0</v>
      </c>
      <c r="P429">
        <f t="shared" si="25"/>
        <v>0</v>
      </c>
      <c r="Q429" s="11" t="s">
        <v>52</v>
      </c>
      <c r="R429" t="s">
        <v>922</v>
      </c>
      <c r="S429" s="4">
        <f t="shared" si="26"/>
        <v>42285.9090277778</v>
      </c>
      <c r="T429" s="4">
        <f t="shared" si="27"/>
        <v>42299.7909722222</v>
      </c>
    </row>
    <row r="430" ht="29" spans="1:20">
      <c r="A430" s="1">
        <v>428</v>
      </c>
      <c r="B430" s="2" t="s">
        <v>937</v>
      </c>
      <c r="C430" s="2" t="s">
        <v>938</v>
      </c>
      <c r="D430" s="12">
        <v>12000</v>
      </c>
      <c r="E430" s="13">
        <v>676</v>
      </c>
      <c r="F430" t="s">
        <v>26</v>
      </c>
      <c r="G430" t="s">
        <v>49</v>
      </c>
      <c r="H430" t="s">
        <v>50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921</v>
      </c>
      <c r="O430">
        <f t="shared" si="24"/>
        <v>6</v>
      </c>
      <c r="P430">
        <f t="shared" si="25"/>
        <v>52</v>
      </c>
      <c r="Q430" s="11" t="s">
        <v>52</v>
      </c>
      <c r="R430" t="s">
        <v>922</v>
      </c>
      <c r="S430" s="4">
        <f t="shared" si="26"/>
        <v>41778.766724537</v>
      </c>
      <c r="T430" s="4">
        <f t="shared" si="27"/>
        <v>41806.9166666667</v>
      </c>
    </row>
    <row r="431" ht="58" spans="1:20">
      <c r="A431" s="1">
        <v>429</v>
      </c>
      <c r="B431" s="2" t="s">
        <v>939</v>
      </c>
      <c r="C431" s="2" t="s">
        <v>940</v>
      </c>
      <c r="D431" s="12">
        <v>5000</v>
      </c>
      <c r="E431" s="13">
        <v>0</v>
      </c>
      <c r="F431" t="s">
        <v>26</v>
      </c>
      <c r="G431" t="s">
        <v>49</v>
      </c>
      <c r="H431" t="s">
        <v>50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921</v>
      </c>
      <c r="O431">
        <f t="shared" si="24"/>
        <v>0</v>
      </c>
      <c r="P431">
        <f t="shared" si="25"/>
        <v>0</v>
      </c>
      <c r="Q431" s="11" t="s">
        <v>52</v>
      </c>
      <c r="R431" t="s">
        <v>922</v>
      </c>
      <c r="S431" s="4">
        <f t="shared" si="26"/>
        <v>40070.901412037</v>
      </c>
      <c r="T431" s="4">
        <f t="shared" si="27"/>
        <v>40144.2076388889</v>
      </c>
    </row>
    <row r="432" ht="44" spans="1:20">
      <c r="A432" s="1">
        <v>430</v>
      </c>
      <c r="B432" s="2" t="s">
        <v>941</v>
      </c>
      <c r="C432" s="2" t="s">
        <v>942</v>
      </c>
      <c r="D432" s="12">
        <v>1000</v>
      </c>
      <c r="E432" s="13">
        <v>24</v>
      </c>
      <c r="F432" t="s">
        <v>26</v>
      </c>
      <c r="G432" t="s">
        <v>49</v>
      </c>
      <c r="H432" t="s">
        <v>50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921</v>
      </c>
      <c r="O432">
        <f t="shared" si="24"/>
        <v>2</v>
      </c>
      <c r="P432">
        <f t="shared" si="25"/>
        <v>4.8</v>
      </c>
      <c r="Q432" s="11" t="s">
        <v>52</v>
      </c>
      <c r="R432" t="s">
        <v>922</v>
      </c>
      <c r="S432" s="4">
        <f t="shared" si="26"/>
        <v>41513.1072569444</v>
      </c>
      <c r="T432" s="4">
        <f t="shared" si="27"/>
        <v>41528.1072569444</v>
      </c>
    </row>
    <row r="433" ht="44" spans="1:20">
      <c r="A433" s="1">
        <v>431</v>
      </c>
      <c r="B433" s="2" t="s">
        <v>943</v>
      </c>
      <c r="C433" s="2" t="s">
        <v>944</v>
      </c>
      <c r="D433" s="12">
        <v>3000</v>
      </c>
      <c r="E433" s="13">
        <v>415</v>
      </c>
      <c r="F433" t="s">
        <v>26</v>
      </c>
      <c r="G433" t="s">
        <v>58</v>
      </c>
      <c r="H433" t="s">
        <v>59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921</v>
      </c>
      <c r="O433">
        <f t="shared" si="24"/>
        <v>14</v>
      </c>
      <c r="P433">
        <f t="shared" si="25"/>
        <v>51.88</v>
      </c>
      <c r="Q433" s="11" t="s">
        <v>52</v>
      </c>
      <c r="R433" t="s">
        <v>922</v>
      </c>
      <c r="S433" s="4">
        <f t="shared" si="26"/>
        <v>42526.8713310185</v>
      </c>
      <c r="T433" s="4">
        <f t="shared" si="27"/>
        <v>42556.8713310185</v>
      </c>
    </row>
    <row r="434" ht="44" spans="1:20">
      <c r="A434" s="1">
        <v>432</v>
      </c>
      <c r="B434" s="2" t="s">
        <v>945</v>
      </c>
      <c r="C434" s="2" t="s">
        <v>946</v>
      </c>
      <c r="D434" s="12">
        <v>6000</v>
      </c>
      <c r="E434" s="13">
        <v>570</v>
      </c>
      <c r="F434" t="s">
        <v>26</v>
      </c>
      <c r="G434" t="s">
        <v>49</v>
      </c>
      <c r="H434" t="s">
        <v>50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921</v>
      </c>
      <c r="O434">
        <f t="shared" si="24"/>
        <v>10</v>
      </c>
      <c r="P434">
        <f t="shared" si="25"/>
        <v>71.25</v>
      </c>
      <c r="Q434" s="11" t="s">
        <v>52</v>
      </c>
      <c r="R434" t="s">
        <v>922</v>
      </c>
      <c r="S434" s="4">
        <f t="shared" si="26"/>
        <v>42238.7266319444</v>
      </c>
      <c r="T434" s="4">
        <f t="shared" si="27"/>
        <v>42298.7266319444</v>
      </c>
    </row>
    <row r="435" ht="58" spans="1:20">
      <c r="A435" s="1">
        <v>433</v>
      </c>
      <c r="B435" s="2" t="s">
        <v>947</v>
      </c>
      <c r="C435" s="2" t="s">
        <v>948</v>
      </c>
      <c r="D435" s="12">
        <v>3000</v>
      </c>
      <c r="E435" s="13">
        <v>0</v>
      </c>
      <c r="F435" t="s">
        <v>26</v>
      </c>
      <c r="G435" t="s">
        <v>49</v>
      </c>
      <c r="H435" t="s">
        <v>50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921</v>
      </c>
      <c r="O435">
        <f t="shared" si="24"/>
        <v>0</v>
      </c>
      <c r="P435">
        <f t="shared" si="25"/>
        <v>0</v>
      </c>
      <c r="Q435" s="11" t="s">
        <v>52</v>
      </c>
      <c r="R435" t="s">
        <v>922</v>
      </c>
      <c r="S435" s="4">
        <f t="shared" si="26"/>
        <v>42228.6298842593</v>
      </c>
      <c r="T435" s="4">
        <f t="shared" si="27"/>
        <v>42288.6298842593</v>
      </c>
    </row>
    <row r="436" ht="44" spans="1:20">
      <c r="A436" s="1">
        <v>434</v>
      </c>
      <c r="B436" s="2" t="s">
        <v>949</v>
      </c>
      <c r="C436" s="2" t="s">
        <v>950</v>
      </c>
      <c r="D436" s="12">
        <v>2500</v>
      </c>
      <c r="E436" s="13">
        <v>125</v>
      </c>
      <c r="F436" t="s">
        <v>26</v>
      </c>
      <c r="G436" t="s">
        <v>49</v>
      </c>
      <c r="H436" t="s">
        <v>50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921</v>
      </c>
      <c r="O436">
        <f t="shared" si="24"/>
        <v>5</v>
      </c>
      <c r="P436">
        <f t="shared" si="25"/>
        <v>62.5</v>
      </c>
      <c r="Q436" s="11" t="s">
        <v>52</v>
      </c>
      <c r="R436" t="s">
        <v>922</v>
      </c>
      <c r="S436" s="4">
        <f t="shared" si="26"/>
        <v>41576.8345138889</v>
      </c>
      <c r="T436" s="4">
        <f t="shared" si="27"/>
        <v>41609.8761805556</v>
      </c>
    </row>
    <row r="437" ht="44" spans="1:20">
      <c r="A437" s="1">
        <v>435</v>
      </c>
      <c r="B437" s="2" t="s">
        <v>951</v>
      </c>
      <c r="C437" s="2" t="s">
        <v>952</v>
      </c>
      <c r="D437" s="12">
        <v>110000</v>
      </c>
      <c r="E437" s="13">
        <v>3</v>
      </c>
      <c r="F437" t="s">
        <v>26</v>
      </c>
      <c r="G437" t="s">
        <v>49</v>
      </c>
      <c r="H437" t="s">
        <v>50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921</v>
      </c>
      <c r="O437">
        <f t="shared" si="24"/>
        <v>0</v>
      </c>
      <c r="P437">
        <f t="shared" si="25"/>
        <v>1</v>
      </c>
      <c r="Q437" s="11" t="s">
        <v>52</v>
      </c>
      <c r="R437" t="s">
        <v>922</v>
      </c>
      <c r="S437" s="4">
        <f t="shared" si="26"/>
        <v>41500.7474537037</v>
      </c>
      <c r="T437" s="4">
        <f t="shared" si="27"/>
        <v>41530.7474537037</v>
      </c>
    </row>
    <row r="438" ht="44" spans="1:20">
      <c r="A438" s="1">
        <v>436</v>
      </c>
      <c r="B438" s="2" t="s">
        <v>953</v>
      </c>
      <c r="C438" s="2" t="s">
        <v>954</v>
      </c>
      <c r="D438" s="12">
        <v>1000</v>
      </c>
      <c r="E438" s="13">
        <v>0</v>
      </c>
      <c r="F438" t="s">
        <v>26</v>
      </c>
      <c r="G438" t="s">
        <v>49</v>
      </c>
      <c r="H438" t="s">
        <v>50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921</v>
      </c>
      <c r="O438">
        <f t="shared" si="24"/>
        <v>0</v>
      </c>
      <c r="P438">
        <f t="shared" si="25"/>
        <v>0</v>
      </c>
      <c r="Q438" s="11" t="s">
        <v>52</v>
      </c>
      <c r="R438" t="s">
        <v>922</v>
      </c>
      <c r="S438" s="4">
        <f t="shared" si="26"/>
        <v>41456.3624189815</v>
      </c>
      <c r="T438" s="4">
        <f t="shared" si="27"/>
        <v>41486.3624189815</v>
      </c>
    </row>
    <row r="439" ht="44" spans="1:20">
      <c r="A439" s="1">
        <v>437</v>
      </c>
      <c r="B439" s="2" t="s">
        <v>955</v>
      </c>
      <c r="C439" s="2" t="s">
        <v>956</v>
      </c>
      <c r="D439" s="12">
        <v>7000</v>
      </c>
      <c r="E439" s="13">
        <v>0</v>
      </c>
      <c r="F439" t="s">
        <v>26</v>
      </c>
      <c r="G439" t="s">
        <v>194</v>
      </c>
      <c r="H439" t="s">
        <v>195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921</v>
      </c>
      <c r="O439">
        <f t="shared" si="24"/>
        <v>0</v>
      </c>
      <c r="P439">
        <f t="shared" si="25"/>
        <v>0</v>
      </c>
      <c r="Q439" s="11" t="s">
        <v>52</v>
      </c>
      <c r="R439" t="s">
        <v>922</v>
      </c>
      <c r="S439" s="4">
        <f t="shared" si="26"/>
        <v>42591.318587963</v>
      </c>
      <c r="T439" s="4">
        <f t="shared" si="27"/>
        <v>42651.318587963</v>
      </c>
    </row>
    <row r="440" ht="44" spans="1:20">
      <c r="A440" s="1">
        <v>438</v>
      </c>
      <c r="B440" s="2" t="s">
        <v>957</v>
      </c>
      <c r="C440" s="2" t="s">
        <v>958</v>
      </c>
      <c r="D440" s="12">
        <v>20000</v>
      </c>
      <c r="E440" s="13">
        <v>1876</v>
      </c>
      <c r="F440" t="s">
        <v>26</v>
      </c>
      <c r="G440" t="s">
        <v>49</v>
      </c>
      <c r="H440" t="s">
        <v>50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921</v>
      </c>
      <c r="O440">
        <f t="shared" si="24"/>
        <v>9</v>
      </c>
      <c r="P440">
        <f t="shared" si="25"/>
        <v>170.55</v>
      </c>
      <c r="Q440" s="11" t="s">
        <v>52</v>
      </c>
      <c r="R440" t="s">
        <v>922</v>
      </c>
      <c r="S440" s="4">
        <f t="shared" si="26"/>
        <v>42296.261087963</v>
      </c>
      <c r="T440" s="4">
        <f t="shared" si="27"/>
        <v>42326.3027546296</v>
      </c>
    </row>
    <row r="441" ht="44" spans="1:20">
      <c r="A441" s="1">
        <v>439</v>
      </c>
      <c r="B441" s="2" t="s">
        <v>959</v>
      </c>
      <c r="C441" s="2" t="s">
        <v>960</v>
      </c>
      <c r="D441" s="12">
        <v>450</v>
      </c>
      <c r="E441" s="13">
        <v>0</v>
      </c>
      <c r="F441" t="s">
        <v>26</v>
      </c>
      <c r="G441" t="s">
        <v>49</v>
      </c>
      <c r="H441" t="s">
        <v>50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921</v>
      </c>
      <c r="O441">
        <f t="shared" si="24"/>
        <v>0</v>
      </c>
      <c r="P441">
        <f t="shared" si="25"/>
        <v>0</v>
      </c>
      <c r="Q441" s="11" t="s">
        <v>52</v>
      </c>
      <c r="R441" t="s">
        <v>922</v>
      </c>
      <c r="S441" s="4">
        <f t="shared" si="26"/>
        <v>41919.7617824074</v>
      </c>
      <c r="T441" s="4">
        <f t="shared" si="27"/>
        <v>41929.7617824074</v>
      </c>
    </row>
    <row r="442" ht="44" spans="1:20">
      <c r="A442" s="1">
        <v>440</v>
      </c>
      <c r="B442" s="2" t="s">
        <v>961</v>
      </c>
      <c r="C442" s="2" t="s">
        <v>962</v>
      </c>
      <c r="D442" s="12">
        <v>5000</v>
      </c>
      <c r="E442" s="13">
        <v>5</v>
      </c>
      <c r="F442" t="s">
        <v>26</v>
      </c>
      <c r="G442" t="s">
        <v>49</v>
      </c>
      <c r="H442" t="s">
        <v>50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921</v>
      </c>
      <c r="O442">
        <f t="shared" si="24"/>
        <v>0</v>
      </c>
      <c r="P442">
        <f t="shared" si="25"/>
        <v>5</v>
      </c>
      <c r="Q442" s="11" t="s">
        <v>52</v>
      </c>
      <c r="R442" t="s">
        <v>922</v>
      </c>
      <c r="S442" s="4">
        <f t="shared" si="26"/>
        <v>42423.9855671296</v>
      </c>
      <c r="T442" s="4">
        <f t="shared" si="27"/>
        <v>42453.943900463</v>
      </c>
    </row>
    <row r="443" ht="44" spans="1:20">
      <c r="A443" s="1">
        <v>441</v>
      </c>
      <c r="B443" s="2" t="s">
        <v>963</v>
      </c>
      <c r="C443" s="2" t="s">
        <v>964</v>
      </c>
      <c r="D443" s="12">
        <v>400</v>
      </c>
      <c r="E443" s="13">
        <v>0</v>
      </c>
      <c r="F443" t="s">
        <v>26</v>
      </c>
      <c r="G443" t="s">
        <v>58</v>
      </c>
      <c r="H443" t="s">
        <v>59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921</v>
      </c>
      <c r="O443">
        <f t="shared" si="24"/>
        <v>0</v>
      </c>
      <c r="P443">
        <f t="shared" si="25"/>
        <v>0</v>
      </c>
      <c r="Q443" s="11" t="s">
        <v>52</v>
      </c>
      <c r="R443" t="s">
        <v>922</v>
      </c>
      <c r="S443" s="4">
        <f t="shared" si="26"/>
        <v>41550.7939351852</v>
      </c>
      <c r="T443" s="4">
        <f t="shared" si="27"/>
        <v>41580.7939351852</v>
      </c>
    </row>
    <row r="444" ht="15" spans="1:20">
      <c r="A444" s="1">
        <v>442</v>
      </c>
      <c r="B444" s="2" t="s">
        <v>965</v>
      </c>
      <c r="C444" s="2" t="s">
        <v>966</v>
      </c>
      <c r="D444" s="12">
        <v>17000</v>
      </c>
      <c r="E444" s="13">
        <v>6691</v>
      </c>
      <c r="F444" t="s">
        <v>26</v>
      </c>
      <c r="G444" t="s">
        <v>49</v>
      </c>
      <c r="H444" t="s">
        <v>50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921</v>
      </c>
      <c r="O444">
        <f t="shared" si="24"/>
        <v>39</v>
      </c>
      <c r="P444">
        <f t="shared" si="25"/>
        <v>393.59</v>
      </c>
      <c r="Q444" s="11" t="s">
        <v>52</v>
      </c>
      <c r="R444" t="s">
        <v>922</v>
      </c>
      <c r="S444" s="4">
        <f t="shared" si="26"/>
        <v>42024.8886921296</v>
      </c>
      <c r="T444" s="4">
        <f t="shared" si="27"/>
        <v>42054.8886921296</v>
      </c>
    </row>
    <row r="445" ht="44" spans="1:20">
      <c r="A445" s="1">
        <v>443</v>
      </c>
      <c r="B445" s="2" t="s">
        <v>967</v>
      </c>
      <c r="C445" s="2" t="s">
        <v>968</v>
      </c>
      <c r="D445" s="12">
        <v>10000</v>
      </c>
      <c r="E445" s="13">
        <v>10</v>
      </c>
      <c r="F445" t="s">
        <v>26</v>
      </c>
      <c r="G445" t="s">
        <v>194</v>
      </c>
      <c r="H445" t="s">
        <v>195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921</v>
      </c>
      <c r="O445">
        <f t="shared" si="24"/>
        <v>0</v>
      </c>
      <c r="P445">
        <f t="shared" si="25"/>
        <v>5</v>
      </c>
      <c r="Q445" s="11" t="s">
        <v>52</v>
      </c>
      <c r="R445" t="s">
        <v>922</v>
      </c>
      <c r="S445" s="4">
        <f t="shared" si="26"/>
        <v>41650.0150578704</v>
      </c>
      <c r="T445" s="4">
        <f t="shared" si="27"/>
        <v>41680.0150578704</v>
      </c>
    </row>
    <row r="446" ht="44" spans="1:20">
      <c r="A446" s="1">
        <v>444</v>
      </c>
      <c r="B446" s="2" t="s">
        <v>969</v>
      </c>
      <c r="C446" s="2" t="s">
        <v>970</v>
      </c>
      <c r="D446" s="12">
        <v>1000</v>
      </c>
      <c r="E446" s="13">
        <v>50</v>
      </c>
      <c r="F446" t="s">
        <v>26</v>
      </c>
      <c r="G446" t="s">
        <v>49</v>
      </c>
      <c r="H446" t="s">
        <v>50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921</v>
      </c>
      <c r="O446">
        <f t="shared" si="24"/>
        <v>5</v>
      </c>
      <c r="P446">
        <f t="shared" si="25"/>
        <v>50</v>
      </c>
      <c r="Q446" s="11" t="s">
        <v>52</v>
      </c>
      <c r="R446" t="s">
        <v>922</v>
      </c>
      <c r="S446" s="4">
        <f t="shared" si="26"/>
        <v>40894.9069560185</v>
      </c>
      <c r="T446" s="4">
        <f t="shared" si="27"/>
        <v>40954.9069560185</v>
      </c>
    </row>
    <row r="447" ht="44" spans="1:20">
      <c r="A447" s="1">
        <v>445</v>
      </c>
      <c r="B447" s="2" t="s">
        <v>971</v>
      </c>
      <c r="C447" s="2" t="s">
        <v>972</v>
      </c>
      <c r="D447" s="12">
        <v>60000</v>
      </c>
      <c r="E447" s="13">
        <v>2</v>
      </c>
      <c r="F447" t="s">
        <v>26</v>
      </c>
      <c r="G447" t="s">
        <v>49</v>
      </c>
      <c r="H447" t="s">
        <v>50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921</v>
      </c>
      <c r="O447">
        <f t="shared" si="24"/>
        <v>0</v>
      </c>
      <c r="P447">
        <f t="shared" si="25"/>
        <v>1</v>
      </c>
      <c r="Q447" s="11" t="s">
        <v>52</v>
      </c>
      <c r="R447" t="s">
        <v>922</v>
      </c>
      <c r="S447" s="4">
        <f t="shared" si="26"/>
        <v>42130.3353587963</v>
      </c>
      <c r="T447" s="4">
        <f t="shared" si="27"/>
        <v>42145.3353587963</v>
      </c>
    </row>
    <row r="448" ht="44" spans="1:20">
      <c r="A448" s="1">
        <v>446</v>
      </c>
      <c r="B448" s="2" t="s">
        <v>973</v>
      </c>
      <c r="C448" s="2" t="s">
        <v>974</v>
      </c>
      <c r="D448" s="12">
        <v>10500</v>
      </c>
      <c r="E448" s="13">
        <v>766</v>
      </c>
      <c r="F448" t="s">
        <v>26</v>
      </c>
      <c r="G448" t="s">
        <v>49</v>
      </c>
      <c r="H448" t="s">
        <v>50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921</v>
      </c>
      <c r="O448">
        <f t="shared" si="24"/>
        <v>7</v>
      </c>
      <c r="P448">
        <f t="shared" si="25"/>
        <v>47.88</v>
      </c>
      <c r="Q448" s="11" t="s">
        <v>52</v>
      </c>
      <c r="R448" t="s">
        <v>922</v>
      </c>
      <c r="S448" s="4">
        <f t="shared" si="26"/>
        <v>42037.0835648148</v>
      </c>
      <c r="T448" s="4">
        <f t="shared" si="27"/>
        <v>42067.0835648148</v>
      </c>
    </row>
    <row r="449" ht="44" spans="1:20">
      <c r="A449" s="1">
        <v>447</v>
      </c>
      <c r="B449" s="2" t="s">
        <v>975</v>
      </c>
      <c r="C449" s="2" t="s">
        <v>976</v>
      </c>
      <c r="D449" s="12">
        <v>30000</v>
      </c>
      <c r="E449" s="13">
        <v>5</v>
      </c>
      <c r="F449" t="s">
        <v>26</v>
      </c>
      <c r="G449" t="s">
        <v>58</v>
      </c>
      <c r="H449" t="s">
        <v>59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921</v>
      </c>
      <c r="O449">
        <f t="shared" si="24"/>
        <v>0</v>
      </c>
      <c r="P449">
        <f t="shared" si="25"/>
        <v>5</v>
      </c>
      <c r="Q449" s="11" t="s">
        <v>52</v>
      </c>
      <c r="R449" t="s">
        <v>922</v>
      </c>
      <c r="S449" s="4">
        <f t="shared" si="26"/>
        <v>41331.5551273148</v>
      </c>
      <c r="T449" s="4">
        <f t="shared" si="27"/>
        <v>41356.5134606481</v>
      </c>
    </row>
    <row r="450" ht="44" spans="1:20">
      <c r="A450" s="1">
        <v>448</v>
      </c>
      <c r="B450" s="2" t="s">
        <v>977</v>
      </c>
      <c r="C450" s="2" t="s">
        <v>978</v>
      </c>
      <c r="D450" s="12">
        <v>2500</v>
      </c>
      <c r="E450" s="13">
        <v>82.01</v>
      </c>
      <c r="F450" t="s">
        <v>26</v>
      </c>
      <c r="G450" t="s">
        <v>49</v>
      </c>
      <c r="H450" t="s">
        <v>50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921</v>
      </c>
      <c r="O450">
        <f t="shared" si="24"/>
        <v>3</v>
      </c>
      <c r="P450">
        <f t="shared" si="25"/>
        <v>20.5</v>
      </c>
      <c r="Q450" s="11" t="s">
        <v>52</v>
      </c>
      <c r="R450" t="s">
        <v>922</v>
      </c>
      <c r="S450" s="4">
        <f t="shared" si="26"/>
        <v>41753.7580439815</v>
      </c>
      <c r="T450" s="4">
        <f t="shared" si="27"/>
        <v>41773.7580439815</v>
      </c>
    </row>
    <row r="451" ht="44" spans="1:20">
      <c r="A451" s="1">
        <v>449</v>
      </c>
      <c r="B451" s="2" t="s">
        <v>979</v>
      </c>
      <c r="C451" s="2" t="s">
        <v>980</v>
      </c>
      <c r="D451" s="12">
        <v>2000</v>
      </c>
      <c r="E451" s="13">
        <v>45</v>
      </c>
      <c r="F451" t="s">
        <v>26</v>
      </c>
      <c r="G451" t="s">
        <v>58</v>
      </c>
      <c r="H451" t="s">
        <v>59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921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52</v>
      </c>
      <c r="R451" t="s">
        <v>922</v>
      </c>
      <c r="S451" s="4">
        <f t="shared" ref="S451:S514" si="30">(((J451/60)/60)/24)+DATE(1970,1,1)</f>
        <v>41534.5681134259</v>
      </c>
      <c r="T451" s="4">
        <f t="shared" ref="T451:T514" si="31">(((I451/60)/60)/24)+DATE(1970,1,1)</f>
        <v>41564.5681134259</v>
      </c>
    </row>
    <row r="452" ht="44" spans="1:20">
      <c r="A452" s="1">
        <v>450</v>
      </c>
      <c r="B452" s="2" t="s">
        <v>981</v>
      </c>
      <c r="C452" s="2" t="s">
        <v>982</v>
      </c>
      <c r="D452" s="12">
        <v>50000</v>
      </c>
      <c r="E452" s="13">
        <v>396</v>
      </c>
      <c r="F452" t="s">
        <v>26</v>
      </c>
      <c r="G452" t="s">
        <v>49</v>
      </c>
      <c r="H452" t="s">
        <v>50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921</v>
      </c>
      <c r="O452">
        <f t="shared" si="28"/>
        <v>1</v>
      </c>
      <c r="P452">
        <f t="shared" si="29"/>
        <v>56.57</v>
      </c>
      <c r="Q452" s="11" t="s">
        <v>52</v>
      </c>
      <c r="R452" t="s">
        <v>922</v>
      </c>
      <c r="S452" s="4">
        <f t="shared" si="30"/>
        <v>41654.9467592593</v>
      </c>
      <c r="T452" s="4">
        <f t="shared" si="31"/>
        <v>41684.9467592593</v>
      </c>
    </row>
    <row r="453" ht="44" spans="1:20">
      <c r="A453" s="1">
        <v>451</v>
      </c>
      <c r="B453" s="2" t="s">
        <v>983</v>
      </c>
      <c r="C453" s="2" t="s">
        <v>984</v>
      </c>
      <c r="D453" s="12">
        <v>20000</v>
      </c>
      <c r="E453" s="13">
        <v>0</v>
      </c>
      <c r="F453" t="s">
        <v>26</v>
      </c>
      <c r="G453" t="s">
        <v>49</v>
      </c>
      <c r="H453" t="s">
        <v>50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921</v>
      </c>
      <c r="O453">
        <f t="shared" si="28"/>
        <v>0</v>
      </c>
      <c r="P453">
        <f t="shared" si="29"/>
        <v>0</v>
      </c>
      <c r="Q453" s="11" t="s">
        <v>52</v>
      </c>
      <c r="R453" t="s">
        <v>922</v>
      </c>
      <c r="S453" s="4">
        <f t="shared" si="30"/>
        <v>41634.7151736111</v>
      </c>
      <c r="T453" s="4">
        <f t="shared" si="31"/>
        <v>41664.7151736111</v>
      </c>
    </row>
    <row r="454" ht="29" spans="1:20">
      <c r="A454" s="1">
        <v>452</v>
      </c>
      <c r="B454" s="2" t="s">
        <v>985</v>
      </c>
      <c r="C454" s="2" t="s">
        <v>986</v>
      </c>
      <c r="D454" s="12">
        <v>750</v>
      </c>
      <c r="E454" s="13">
        <v>480</v>
      </c>
      <c r="F454" t="s">
        <v>26</v>
      </c>
      <c r="G454" t="s">
        <v>49</v>
      </c>
      <c r="H454" t="s">
        <v>50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921</v>
      </c>
      <c r="O454">
        <f t="shared" si="28"/>
        <v>64</v>
      </c>
      <c r="P454">
        <f t="shared" si="29"/>
        <v>40</v>
      </c>
      <c r="Q454" s="11" t="s">
        <v>52</v>
      </c>
      <c r="R454" t="s">
        <v>922</v>
      </c>
      <c r="S454" s="4">
        <f t="shared" si="30"/>
        <v>42107.7038773148</v>
      </c>
      <c r="T454" s="4">
        <f t="shared" si="31"/>
        <v>42137.7038773148</v>
      </c>
    </row>
    <row r="455" ht="44" spans="1:20">
      <c r="A455" s="1">
        <v>453</v>
      </c>
      <c r="B455" s="2" t="s">
        <v>987</v>
      </c>
      <c r="C455" s="2" t="s">
        <v>988</v>
      </c>
      <c r="D455" s="12">
        <v>94875</v>
      </c>
      <c r="E455" s="13">
        <v>26</v>
      </c>
      <c r="F455" t="s">
        <v>26</v>
      </c>
      <c r="G455" t="s">
        <v>49</v>
      </c>
      <c r="H455" t="s">
        <v>50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921</v>
      </c>
      <c r="O455">
        <f t="shared" si="28"/>
        <v>0</v>
      </c>
      <c r="P455">
        <f t="shared" si="29"/>
        <v>13</v>
      </c>
      <c r="Q455" s="11" t="s">
        <v>52</v>
      </c>
      <c r="R455" t="s">
        <v>922</v>
      </c>
      <c r="S455" s="4">
        <f t="shared" si="30"/>
        <v>42038.8249884259</v>
      </c>
      <c r="T455" s="4">
        <f t="shared" si="31"/>
        <v>42054.8249884259</v>
      </c>
    </row>
    <row r="456" ht="44" spans="1:20">
      <c r="A456" s="1">
        <v>454</v>
      </c>
      <c r="B456" s="2" t="s">
        <v>989</v>
      </c>
      <c r="C456" s="2" t="s">
        <v>990</v>
      </c>
      <c r="D456" s="12">
        <v>10000</v>
      </c>
      <c r="E456" s="13">
        <v>82</v>
      </c>
      <c r="F456" t="s">
        <v>26</v>
      </c>
      <c r="G456" t="s">
        <v>49</v>
      </c>
      <c r="H456" t="s">
        <v>50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921</v>
      </c>
      <c r="O456">
        <f t="shared" si="28"/>
        <v>1</v>
      </c>
      <c r="P456">
        <f t="shared" si="29"/>
        <v>16.4</v>
      </c>
      <c r="Q456" s="11" t="s">
        <v>52</v>
      </c>
      <c r="R456" t="s">
        <v>922</v>
      </c>
      <c r="S456" s="4">
        <f t="shared" si="30"/>
        <v>41938.7172569444</v>
      </c>
      <c r="T456" s="4">
        <f t="shared" si="31"/>
        <v>41969.5513888889</v>
      </c>
    </row>
    <row r="457" ht="44" spans="1:20">
      <c r="A457" s="1">
        <v>455</v>
      </c>
      <c r="B457" s="2" t="s">
        <v>991</v>
      </c>
      <c r="C457" s="2" t="s">
        <v>992</v>
      </c>
      <c r="D457" s="12">
        <v>65000</v>
      </c>
      <c r="E457" s="13">
        <v>45</v>
      </c>
      <c r="F457" t="s">
        <v>26</v>
      </c>
      <c r="G457" t="s">
        <v>49</v>
      </c>
      <c r="H457" t="s">
        <v>50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921</v>
      </c>
      <c r="O457">
        <f t="shared" si="28"/>
        <v>0</v>
      </c>
      <c r="P457">
        <f t="shared" si="29"/>
        <v>22.5</v>
      </c>
      <c r="Q457" s="11" t="s">
        <v>52</v>
      </c>
      <c r="R457" t="s">
        <v>922</v>
      </c>
      <c r="S457" s="4">
        <f t="shared" si="30"/>
        <v>40971.0025694444</v>
      </c>
      <c r="T457" s="4">
        <f t="shared" si="31"/>
        <v>41016.0215277778</v>
      </c>
    </row>
    <row r="458" ht="44" spans="1:20">
      <c r="A458" s="1">
        <v>456</v>
      </c>
      <c r="B458" s="2" t="s">
        <v>993</v>
      </c>
      <c r="C458" s="2" t="s">
        <v>994</v>
      </c>
      <c r="D458" s="12">
        <v>8888</v>
      </c>
      <c r="E458" s="13">
        <v>61</v>
      </c>
      <c r="F458" t="s">
        <v>26</v>
      </c>
      <c r="G458" t="s">
        <v>49</v>
      </c>
      <c r="H458" t="s">
        <v>50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921</v>
      </c>
      <c r="O458">
        <f t="shared" si="28"/>
        <v>1</v>
      </c>
      <c r="P458">
        <f t="shared" si="29"/>
        <v>20.33</v>
      </c>
      <c r="Q458" s="11" t="s">
        <v>52</v>
      </c>
      <c r="R458" t="s">
        <v>922</v>
      </c>
      <c r="S458" s="4">
        <f t="shared" si="30"/>
        <v>41547.6944560185</v>
      </c>
      <c r="T458" s="4">
        <f t="shared" si="31"/>
        <v>41569.1659722222</v>
      </c>
    </row>
    <row r="459" ht="44" spans="1:20">
      <c r="A459" s="1">
        <v>457</v>
      </c>
      <c r="B459" s="2" t="s">
        <v>995</v>
      </c>
      <c r="C459" s="2" t="s">
        <v>996</v>
      </c>
      <c r="D459" s="12">
        <v>20000</v>
      </c>
      <c r="E459" s="13">
        <v>0</v>
      </c>
      <c r="F459" t="s">
        <v>26</v>
      </c>
      <c r="G459" t="s">
        <v>194</v>
      </c>
      <c r="H459" t="s">
        <v>195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921</v>
      </c>
      <c r="O459">
        <f t="shared" si="28"/>
        <v>0</v>
      </c>
      <c r="P459">
        <f t="shared" si="29"/>
        <v>0</v>
      </c>
      <c r="Q459" s="11" t="s">
        <v>52</v>
      </c>
      <c r="R459" t="s">
        <v>922</v>
      </c>
      <c r="S459" s="4">
        <f t="shared" si="30"/>
        <v>41837.7675</v>
      </c>
      <c r="T459" s="4">
        <f t="shared" si="31"/>
        <v>41867.7675</v>
      </c>
    </row>
    <row r="460" ht="44" spans="1:20">
      <c r="A460" s="1">
        <v>458</v>
      </c>
      <c r="B460" s="2" t="s">
        <v>997</v>
      </c>
      <c r="C460" s="2" t="s">
        <v>998</v>
      </c>
      <c r="D460" s="12">
        <v>10000</v>
      </c>
      <c r="E460" s="13">
        <v>821</v>
      </c>
      <c r="F460" t="s">
        <v>26</v>
      </c>
      <c r="G460" t="s">
        <v>58</v>
      </c>
      <c r="H460" t="s">
        <v>59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921</v>
      </c>
      <c r="O460">
        <f t="shared" si="28"/>
        <v>8</v>
      </c>
      <c r="P460">
        <f t="shared" si="29"/>
        <v>16.76</v>
      </c>
      <c r="Q460" s="11" t="s">
        <v>52</v>
      </c>
      <c r="R460" t="s">
        <v>922</v>
      </c>
      <c r="S460" s="4">
        <f t="shared" si="30"/>
        <v>41378.6997685185</v>
      </c>
      <c r="T460" s="4">
        <f t="shared" si="31"/>
        <v>41408.6997685185</v>
      </c>
    </row>
    <row r="461" ht="44" spans="1:20">
      <c r="A461" s="1">
        <v>459</v>
      </c>
      <c r="B461" s="2" t="s">
        <v>999</v>
      </c>
      <c r="C461" s="2" t="s">
        <v>1000</v>
      </c>
      <c r="D461" s="12">
        <v>39000</v>
      </c>
      <c r="E461" s="13">
        <v>25</v>
      </c>
      <c r="F461" t="s">
        <v>26</v>
      </c>
      <c r="G461" t="s">
        <v>49</v>
      </c>
      <c r="H461" t="s">
        <v>50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921</v>
      </c>
      <c r="O461">
        <f t="shared" si="28"/>
        <v>0</v>
      </c>
      <c r="P461">
        <f t="shared" si="29"/>
        <v>25</v>
      </c>
      <c r="Q461" s="11" t="s">
        <v>52</v>
      </c>
      <c r="R461" t="s">
        <v>922</v>
      </c>
      <c r="S461" s="4">
        <f t="shared" si="30"/>
        <v>40800.6403587963</v>
      </c>
      <c r="T461" s="4">
        <f t="shared" si="31"/>
        <v>40860.682025463</v>
      </c>
    </row>
    <row r="462" ht="29" spans="1:20">
      <c r="A462" s="1">
        <v>460</v>
      </c>
      <c r="B462" s="2" t="s">
        <v>1001</v>
      </c>
      <c r="C462" s="2" t="s">
        <v>1002</v>
      </c>
      <c r="D462" s="12">
        <v>8500</v>
      </c>
      <c r="E462" s="13">
        <v>25</v>
      </c>
      <c r="F462" t="s">
        <v>26</v>
      </c>
      <c r="G462" t="s">
        <v>49</v>
      </c>
      <c r="H462" t="s">
        <v>50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921</v>
      </c>
      <c r="O462">
        <f t="shared" si="28"/>
        <v>0</v>
      </c>
      <c r="P462">
        <f t="shared" si="29"/>
        <v>12.5</v>
      </c>
      <c r="Q462" s="11" t="s">
        <v>52</v>
      </c>
      <c r="R462" t="s">
        <v>922</v>
      </c>
      <c r="S462" s="4">
        <f t="shared" si="30"/>
        <v>41759.5425347222</v>
      </c>
      <c r="T462" s="4">
        <f t="shared" si="31"/>
        <v>41791.1666666667</v>
      </c>
    </row>
    <row r="463" ht="44" spans="1:20">
      <c r="A463" s="1">
        <v>461</v>
      </c>
      <c r="B463" s="2" t="s">
        <v>1003</v>
      </c>
      <c r="C463" s="2" t="s">
        <v>1004</v>
      </c>
      <c r="D463" s="12">
        <v>550</v>
      </c>
      <c r="E463" s="13">
        <v>0</v>
      </c>
      <c r="F463" t="s">
        <v>26</v>
      </c>
      <c r="G463" t="s">
        <v>58</v>
      </c>
      <c r="H463" t="s">
        <v>59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921</v>
      </c>
      <c r="O463">
        <f t="shared" si="28"/>
        <v>0</v>
      </c>
      <c r="P463">
        <f t="shared" si="29"/>
        <v>0</v>
      </c>
      <c r="Q463" s="11" t="s">
        <v>52</v>
      </c>
      <c r="R463" t="s">
        <v>922</v>
      </c>
      <c r="S463" s="4">
        <f t="shared" si="30"/>
        <v>41407.8468402778</v>
      </c>
      <c r="T463" s="4">
        <f t="shared" si="31"/>
        <v>41427.8468402778</v>
      </c>
    </row>
    <row r="464" ht="44" spans="1:20">
      <c r="A464" s="1">
        <v>462</v>
      </c>
      <c r="B464" s="2" t="s">
        <v>1005</v>
      </c>
      <c r="C464" s="2" t="s">
        <v>1006</v>
      </c>
      <c r="D464" s="12">
        <v>100000</v>
      </c>
      <c r="E464" s="13">
        <v>0</v>
      </c>
      <c r="F464" t="s">
        <v>26</v>
      </c>
      <c r="G464" t="s">
        <v>49</v>
      </c>
      <c r="H464" t="s">
        <v>50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921</v>
      </c>
      <c r="O464">
        <f t="shared" si="28"/>
        <v>0</v>
      </c>
      <c r="P464">
        <f t="shared" si="29"/>
        <v>0</v>
      </c>
      <c r="Q464" s="11" t="s">
        <v>52</v>
      </c>
      <c r="R464" t="s">
        <v>922</v>
      </c>
      <c r="S464" s="4">
        <f t="shared" si="30"/>
        <v>40705.1266319444</v>
      </c>
      <c r="T464" s="4">
        <f t="shared" si="31"/>
        <v>40765.1266319444</v>
      </c>
    </row>
    <row r="465" ht="44" spans="1:20">
      <c r="A465" s="1">
        <v>463</v>
      </c>
      <c r="B465" s="2" t="s">
        <v>1007</v>
      </c>
      <c r="C465" s="2" t="s">
        <v>1008</v>
      </c>
      <c r="D465" s="12">
        <v>55000</v>
      </c>
      <c r="E465" s="13">
        <v>1250</v>
      </c>
      <c r="F465" t="s">
        <v>26</v>
      </c>
      <c r="G465" t="s">
        <v>49</v>
      </c>
      <c r="H465" t="s">
        <v>50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921</v>
      </c>
      <c r="O465">
        <f t="shared" si="28"/>
        <v>2</v>
      </c>
      <c r="P465">
        <f t="shared" si="29"/>
        <v>113.64</v>
      </c>
      <c r="Q465" s="11" t="s">
        <v>52</v>
      </c>
      <c r="R465" t="s">
        <v>922</v>
      </c>
      <c r="S465" s="4">
        <f t="shared" si="30"/>
        <v>40750.7101041667</v>
      </c>
      <c r="T465" s="4">
        <f t="shared" si="31"/>
        <v>40810.7101041667</v>
      </c>
    </row>
    <row r="466" ht="29" spans="1:20">
      <c r="A466" s="1">
        <v>464</v>
      </c>
      <c r="B466" s="2" t="s">
        <v>1009</v>
      </c>
      <c r="C466" s="2" t="s">
        <v>1010</v>
      </c>
      <c r="D466" s="12">
        <v>1010</v>
      </c>
      <c r="E466" s="13">
        <v>1</v>
      </c>
      <c r="F466" t="s">
        <v>26</v>
      </c>
      <c r="G466" t="s">
        <v>537</v>
      </c>
      <c r="H466" t="s">
        <v>89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921</v>
      </c>
      <c r="O466">
        <f t="shared" si="28"/>
        <v>0</v>
      </c>
      <c r="P466">
        <f t="shared" si="29"/>
        <v>1</v>
      </c>
      <c r="Q466" s="11" t="s">
        <v>52</v>
      </c>
      <c r="R466" t="s">
        <v>922</v>
      </c>
      <c r="S466" s="4">
        <f t="shared" si="30"/>
        <v>42488.8487847222</v>
      </c>
      <c r="T466" s="4">
        <f t="shared" si="31"/>
        <v>42508.8487847222</v>
      </c>
    </row>
    <row r="467" ht="15" spans="1:20">
      <c r="A467" s="1">
        <v>465</v>
      </c>
      <c r="B467" s="2" t="s">
        <v>1011</v>
      </c>
      <c r="C467" s="2" t="s">
        <v>1012</v>
      </c>
      <c r="D467" s="12">
        <v>512</v>
      </c>
      <c r="E467" s="13">
        <v>138</v>
      </c>
      <c r="F467" t="s">
        <v>26</v>
      </c>
      <c r="G467" t="s">
        <v>49</v>
      </c>
      <c r="H467" t="s">
        <v>50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921</v>
      </c>
      <c r="O467">
        <f t="shared" si="28"/>
        <v>27</v>
      </c>
      <c r="P467">
        <f t="shared" si="29"/>
        <v>17.25</v>
      </c>
      <c r="Q467" s="11" t="s">
        <v>52</v>
      </c>
      <c r="R467" t="s">
        <v>922</v>
      </c>
      <c r="S467" s="4">
        <f t="shared" si="30"/>
        <v>41801.1200694444</v>
      </c>
      <c r="T467" s="4">
        <f t="shared" si="31"/>
        <v>41817.1200694444</v>
      </c>
    </row>
    <row r="468" ht="44" spans="1:20">
      <c r="A468" s="1">
        <v>466</v>
      </c>
      <c r="B468" s="2" t="s">
        <v>1013</v>
      </c>
      <c r="C468" s="2" t="s">
        <v>1014</v>
      </c>
      <c r="D468" s="12">
        <v>10000</v>
      </c>
      <c r="E468" s="13">
        <v>76</v>
      </c>
      <c r="F468" t="s">
        <v>26</v>
      </c>
      <c r="G468" t="s">
        <v>49</v>
      </c>
      <c r="H468" t="s">
        <v>50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921</v>
      </c>
      <c r="O468">
        <f t="shared" si="28"/>
        <v>1</v>
      </c>
      <c r="P468">
        <f t="shared" si="29"/>
        <v>15.2</v>
      </c>
      <c r="Q468" s="11" t="s">
        <v>52</v>
      </c>
      <c r="R468" t="s">
        <v>922</v>
      </c>
      <c r="S468" s="4">
        <f t="shared" si="30"/>
        <v>41129.9428703704</v>
      </c>
      <c r="T468" s="4">
        <f t="shared" si="31"/>
        <v>41159.9428703704</v>
      </c>
    </row>
    <row r="469" ht="44" spans="1:20">
      <c r="A469" s="1">
        <v>467</v>
      </c>
      <c r="B469" s="2" t="s">
        <v>1015</v>
      </c>
      <c r="C469" s="2" t="s">
        <v>1016</v>
      </c>
      <c r="D469" s="12">
        <v>20000</v>
      </c>
      <c r="E469" s="13">
        <v>4315</v>
      </c>
      <c r="F469" t="s">
        <v>26</v>
      </c>
      <c r="G469" t="s">
        <v>49</v>
      </c>
      <c r="H469" t="s">
        <v>50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921</v>
      </c>
      <c r="O469">
        <f t="shared" si="28"/>
        <v>22</v>
      </c>
      <c r="P469">
        <f t="shared" si="29"/>
        <v>110.64</v>
      </c>
      <c r="Q469" s="11" t="s">
        <v>52</v>
      </c>
      <c r="R469" t="s">
        <v>922</v>
      </c>
      <c r="S469" s="4">
        <f t="shared" si="30"/>
        <v>41135.6797916667</v>
      </c>
      <c r="T469" s="4">
        <f t="shared" si="31"/>
        <v>41180.6797916667</v>
      </c>
    </row>
    <row r="470" ht="44" spans="1:20">
      <c r="A470" s="1">
        <v>468</v>
      </c>
      <c r="B470" s="2" t="s">
        <v>1017</v>
      </c>
      <c r="C470" s="2" t="s">
        <v>1018</v>
      </c>
      <c r="D470" s="12">
        <v>7500</v>
      </c>
      <c r="E470" s="13">
        <v>0</v>
      </c>
      <c r="F470" t="s">
        <v>26</v>
      </c>
      <c r="G470" t="s">
        <v>49</v>
      </c>
      <c r="H470" t="s">
        <v>50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921</v>
      </c>
      <c r="O470">
        <f t="shared" si="28"/>
        <v>0</v>
      </c>
      <c r="P470">
        <f t="shared" si="29"/>
        <v>0</v>
      </c>
      <c r="Q470" s="11" t="s">
        <v>52</v>
      </c>
      <c r="R470" t="s">
        <v>922</v>
      </c>
      <c r="S470" s="4">
        <f t="shared" si="30"/>
        <v>41041.1676273148</v>
      </c>
      <c r="T470" s="4">
        <f t="shared" si="31"/>
        <v>41101.160474537</v>
      </c>
    </row>
    <row r="471" ht="29" spans="1:20">
      <c r="A471" s="1">
        <v>469</v>
      </c>
      <c r="B471" s="2" t="s">
        <v>1019</v>
      </c>
      <c r="C471" s="2" t="s">
        <v>1020</v>
      </c>
      <c r="D471" s="12">
        <v>6000</v>
      </c>
      <c r="E471" s="13">
        <v>0</v>
      </c>
      <c r="F471" t="s">
        <v>26</v>
      </c>
      <c r="G471" t="s">
        <v>58</v>
      </c>
      <c r="H471" t="s">
        <v>59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921</v>
      </c>
      <c r="O471">
        <f t="shared" si="28"/>
        <v>0</v>
      </c>
      <c r="P471">
        <f t="shared" si="29"/>
        <v>0</v>
      </c>
      <c r="Q471" s="11" t="s">
        <v>52</v>
      </c>
      <c r="R471" t="s">
        <v>922</v>
      </c>
      <c r="S471" s="4">
        <f t="shared" si="30"/>
        <v>41827.9898611111</v>
      </c>
      <c r="T471" s="4">
        <f t="shared" si="31"/>
        <v>41887.9898611111</v>
      </c>
    </row>
    <row r="472" ht="44" spans="1:20">
      <c r="A472" s="1">
        <v>470</v>
      </c>
      <c r="B472" s="2" t="s">
        <v>1021</v>
      </c>
      <c r="C472" s="2" t="s">
        <v>1022</v>
      </c>
      <c r="D472" s="12">
        <v>5000</v>
      </c>
      <c r="E472" s="13">
        <v>51</v>
      </c>
      <c r="F472" t="s">
        <v>26</v>
      </c>
      <c r="G472" t="s">
        <v>49</v>
      </c>
      <c r="H472" t="s">
        <v>50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921</v>
      </c>
      <c r="O472">
        <f t="shared" si="28"/>
        <v>1</v>
      </c>
      <c r="P472">
        <f t="shared" si="29"/>
        <v>25.5</v>
      </c>
      <c r="Q472" s="11" t="s">
        <v>52</v>
      </c>
      <c r="R472" t="s">
        <v>922</v>
      </c>
      <c r="S472" s="4">
        <f t="shared" si="30"/>
        <v>41605.1676967593</v>
      </c>
      <c r="T472" s="4">
        <f t="shared" si="31"/>
        <v>41655.1666666667</v>
      </c>
    </row>
    <row r="473" ht="58" spans="1:20">
      <c r="A473" s="1">
        <v>471</v>
      </c>
      <c r="B473" s="2" t="s">
        <v>1023</v>
      </c>
      <c r="C473" s="2" t="s">
        <v>1024</v>
      </c>
      <c r="D473" s="12">
        <v>55000</v>
      </c>
      <c r="E473" s="13">
        <v>6541</v>
      </c>
      <c r="F473" t="s">
        <v>26</v>
      </c>
      <c r="G473" t="s">
        <v>49</v>
      </c>
      <c r="H473" t="s">
        <v>50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921</v>
      </c>
      <c r="O473">
        <f t="shared" si="28"/>
        <v>12</v>
      </c>
      <c r="P473">
        <f t="shared" si="29"/>
        <v>38.48</v>
      </c>
      <c r="Q473" s="11" t="s">
        <v>52</v>
      </c>
      <c r="R473" t="s">
        <v>922</v>
      </c>
      <c r="S473" s="4">
        <f t="shared" si="30"/>
        <v>41703.7219791667</v>
      </c>
      <c r="T473" s="4">
        <f t="shared" si="31"/>
        <v>41748.6803125</v>
      </c>
    </row>
    <row r="474" ht="44" spans="1:20">
      <c r="A474" s="1">
        <v>472</v>
      </c>
      <c r="B474" s="2" t="s">
        <v>1025</v>
      </c>
      <c r="C474" s="2" t="s">
        <v>1026</v>
      </c>
      <c r="D474" s="12">
        <v>800</v>
      </c>
      <c r="E474" s="13">
        <v>141</v>
      </c>
      <c r="F474" t="s">
        <v>26</v>
      </c>
      <c r="G474" t="s">
        <v>49</v>
      </c>
      <c r="H474" t="s">
        <v>50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921</v>
      </c>
      <c r="O474">
        <f t="shared" si="28"/>
        <v>18</v>
      </c>
      <c r="P474">
        <f t="shared" si="29"/>
        <v>28.2</v>
      </c>
      <c r="Q474" s="11" t="s">
        <v>52</v>
      </c>
      <c r="R474" t="s">
        <v>922</v>
      </c>
      <c r="S474" s="4">
        <f t="shared" si="30"/>
        <v>41844.922662037</v>
      </c>
      <c r="T474" s="4">
        <f t="shared" si="31"/>
        <v>41874.922662037</v>
      </c>
    </row>
    <row r="475" ht="44" spans="1:20">
      <c r="A475" s="1">
        <v>473</v>
      </c>
      <c r="B475" s="2" t="s">
        <v>1027</v>
      </c>
      <c r="C475" s="2" t="s">
        <v>1028</v>
      </c>
      <c r="D475" s="12">
        <v>30000</v>
      </c>
      <c r="E475" s="13">
        <v>861</v>
      </c>
      <c r="F475" t="s">
        <v>26</v>
      </c>
      <c r="G475" t="s">
        <v>49</v>
      </c>
      <c r="H475" t="s">
        <v>50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921</v>
      </c>
      <c r="O475">
        <f t="shared" si="28"/>
        <v>3</v>
      </c>
      <c r="P475">
        <f t="shared" si="29"/>
        <v>61.5</v>
      </c>
      <c r="Q475" s="11" t="s">
        <v>52</v>
      </c>
      <c r="R475" t="s">
        <v>922</v>
      </c>
      <c r="S475" s="4">
        <f t="shared" si="30"/>
        <v>41869.6981365741</v>
      </c>
      <c r="T475" s="4">
        <f t="shared" si="31"/>
        <v>41899.6981365741</v>
      </c>
    </row>
    <row r="476" ht="44" spans="1:20">
      <c r="A476" s="1">
        <v>474</v>
      </c>
      <c r="B476" s="2" t="s">
        <v>1029</v>
      </c>
      <c r="C476" s="2" t="s">
        <v>1030</v>
      </c>
      <c r="D476" s="12">
        <v>3300</v>
      </c>
      <c r="E476" s="13">
        <v>1</v>
      </c>
      <c r="F476" t="s">
        <v>26</v>
      </c>
      <c r="G476" t="s">
        <v>49</v>
      </c>
      <c r="H476" t="s">
        <v>50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921</v>
      </c>
      <c r="O476">
        <f t="shared" si="28"/>
        <v>0</v>
      </c>
      <c r="P476">
        <f t="shared" si="29"/>
        <v>1</v>
      </c>
      <c r="Q476" s="11" t="s">
        <v>52</v>
      </c>
      <c r="R476" t="s">
        <v>922</v>
      </c>
      <c r="S476" s="4">
        <f t="shared" si="30"/>
        <v>42753.3290393519</v>
      </c>
      <c r="T476" s="4">
        <f t="shared" si="31"/>
        <v>42783.3290393519</v>
      </c>
    </row>
    <row r="477" ht="44" spans="1:20">
      <c r="A477" s="1">
        <v>475</v>
      </c>
      <c r="B477" s="2" t="s">
        <v>1031</v>
      </c>
      <c r="C477" s="2" t="s">
        <v>1032</v>
      </c>
      <c r="D477" s="12">
        <v>2000</v>
      </c>
      <c r="E477" s="13">
        <v>0</v>
      </c>
      <c r="F477" t="s">
        <v>26</v>
      </c>
      <c r="G477" t="s">
        <v>49</v>
      </c>
      <c r="H477" t="s">
        <v>50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921</v>
      </c>
      <c r="O477">
        <f t="shared" si="28"/>
        <v>0</v>
      </c>
      <c r="P477">
        <f t="shared" si="29"/>
        <v>0</v>
      </c>
      <c r="Q477" s="11" t="s">
        <v>52</v>
      </c>
      <c r="R477" t="s">
        <v>922</v>
      </c>
      <c r="S477" s="4">
        <f t="shared" si="30"/>
        <v>42100.0861458333</v>
      </c>
      <c r="T477" s="4">
        <f t="shared" si="31"/>
        <v>42130.0861458333</v>
      </c>
    </row>
    <row r="478" ht="29" spans="1:20">
      <c r="A478" s="1">
        <v>476</v>
      </c>
      <c r="B478" s="2" t="s">
        <v>1033</v>
      </c>
      <c r="C478" s="2" t="s">
        <v>1034</v>
      </c>
      <c r="D478" s="12">
        <v>220000</v>
      </c>
      <c r="E478" s="13">
        <v>4906.59</v>
      </c>
      <c r="F478" t="s">
        <v>26</v>
      </c>
      <c r="G478" t="s">
        <v>49</v>
      </c>
      <c r="H478" t="s">
        <v>50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921</v>
      </c>
      <c r="O478">
        <f t="shared" si="28"/>
        <v>2</v>
      </c>
      <c r="P478">
        <f t="shared" si="29"/>
        <v>39.57</v>
      </c>
      <c r="Q478" s="11" t="s">
        <v>52</v>
      </c>
      <c r="R478" t="s">
        <v>922</v>
      </c>
      <c r="S478" s="4">
        <f t="shared" si="30"/>
        <v>41757.9750115741</v>
      </c>
      <c r="T478" s="4">
        <f t="shared" si="31"/>
        <v>41793.1659722222</v>
      </c>
    </row>
    <row r="479" ht="44" spans="1:20">
      <c r="A479" s="1">
        <v>477</v>
      </c>
      <c r="B479" s="2" t="s">
        <v>1035</v>
      </c>
      <c r="C479" s="2" t="s">
        <v>1036</v>
      </c>
      <c r="D479" s="12">
        <v>1500</v>
      </c>
      <c r="E479" s="13">
        <v>0</v>
      </c>
      <c r="F479" t="s">
        <v>26</v>
      </c>
      <c r="G479" t="s">
        <v>49</v>
      </c>
      <c r="H479" t="s">
        <v>50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921</v>
      </c>
      <c r="O479">
        <f t="shared" si="28"/>
        <v>0</v>
      </c>
      <c r="P479">
        <f t="shared" si="29"/>
        <v>0</v>
      </c>
      <c r="Q479" s="11" t="s">
        <v>52</v>
      </c>
      <c r="R479" t="s">
        <v>922</v>
      </c>
      <c r="S479" s="4">
        <f t="shared" si="30"/>
        <v>40987.8348842593</v>
      </c>
      <c r="T479" s="4">
        <f t="shared" si="31"/>
        <v>41047.8348842593</v>
      </c>
    </row>
    <row r="480" ht="44" spans="1:20">
      <c r="A480" s="1">
        <v>478</v>
      </c>
      <c r="B480" s="2" t="s">
        <v>1037</v>
      </c>
      <c r="C480" s="2" t="s">
        <v>1038</v>
      </c>
      <c r="D480" s="12">
        <v>10000</v>
      </c>
      <c r="E480" s="13">
        <v>0</v>
      </c>
      <c r="F480" t="s">
        <v>26</v>
      </c>
      <c r="G480" t="s">
        <v>49</v>
      </c>
      <c r="H480" t="s">
        <v>50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921</v>
      </c>
      <c r="O480">
        <f t="shared" si="28"/>
        <v>0</v>
      </c>
      <c r="P480">
        <f t="shared" si="29"/>
        <v>0</v>
      </c>
      <c r="Q480" s="11" t="s">
        <v>52</v>
      </c>
      <c r="R480" t="s">
        <v>922</v>
      </c>
      <c r="S480" s="4">
        <f t="shared" si="30"/>
        <v>42065.9109837963</v>
      </c>
      <c r="T480" s="4">
        <f t="shared" si="31"/>
        <v>42095.8693171296</v>
      </c>
    </row>
    <row r="481" ht="44" spans="1:20">
      <c r="A481" s="1">
        <v>479</v>
      </c>
      <c r="B481" s="2" t="s">
        <v>1039</v>
      </c>
      <c r="C481" s="2" t="s">
        <v>1040</v>
      </c>
      <c r="D481" s="12">
        <v>15000</v>
      </c>
      <c r="E481" s="13">
        <v>4884</v>
      </c>
      <c r="F481" t="s">
        <v>26</v>
      </c>
      <c r="G481" t="s">
        <v>49</v>
      </c>
      <c r="H481" t="s">
        <v>50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921</v>
      </c>
      <c r="O481">
        <f t="shared" si="28"/>
        <v>33</v>
      </c>
      <c r="P481">
        <f t="shared" si="29"/>
        <v>88.8</v>
      </c>
      <c r="Q481" s="11" t="s">
        <v>52</v>
      </c>
      <c r="R481" t="s">
        <v>922</v>
      </c>
      <c r="S481" s="4">
        <f t="shared" si="30"/>
        <v>41904.4078125</v>
      </c>
      <c r="T481" s="4">
        <f t="shared" si="31"/>
        <v>41964.4494791667</v>
      </c>
    </row>
    <row r="482" ht="44" spans="1:20">
      <c r="A482" s="1">
        <v>480</v>
      </c>
      <c r="B482" s="2" t="s">
        <v>1041</v>
      </c>
      <c r="C482" s="2" t="s">
        <v>1042</v>
      </c>
      <c r="D482" s="12">
        <v>40000</v>
      </c>
      <c r="E482" s="13">
        <v>7764</v>
      </c>
      <c r="F482" t="s">
        <v>26</v>
      </c>
      <c r="G482" t="s">
        <v>49</v>
      </c>
      <c r="H482" t="s">
        <v>50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921</v>
      </c>
      <c r="O482">
        <f t="shared" si="28"/>
        <v>19</v>
      </c>
      <c r="P482">
        <f t="shared" si="29"/>
        <v>55.46</v>
      </c>
      <c r="Q482" s="11" t="s">
        <v>52</v>
      </c>
      <c r="R482" t="s">
        <v>922</v>
      </c>
      <c r="S482" s="4">
        <f t="shared" si="30"/>
        <v>41465.5001736111</v>
      </c>
      <c r="T482" s="4">
        <f t="shared" si="31"/>
        <v>41495.5001736111</v>
      </c>
    </row>
    <row r="483" ht="44" spans="1:20">
      <c r="A483" s="1">
        <v>481</v>
      </c>
      <c r="B483" s="2" t="s">
        <v>1043</v>
      </c>
      <c r="C483" s="2" t="s">
        <v>1044</v>
      </c>
      <c r="D483" s="12">
        <v>30000</v>
      </c>
      <c r="E483" s="13">
        <v>1830</v>
      </c>
      <c r="F483" t="s">
        <v>26</v>
      </c>
      <c r="G483" t="s">
        <v>49</v>
      </c>
      <c r="H483" t="s">
        <v>50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921</v>
      </c>
      <c r="O483">
        <f t="shared" si="28"/>
        <v>6</v>
      </c>
      <c r="P483">
        <f t="shared" si="29"/>
        <v>87.14</v>
      </c>
      <c r="Q483" s="11" t="s">
        <v>52</v>
      </c>
      <c r="R483" t="s">
        <v>922</v>
      </c>
      <c r="S483" s="4">
        <f t="shared" si="30"/>
        <v>41162.6723263889</v>
      </c>
      <c r="T483" s="4">
        <f t="shared" si="31"/>
        <v>41192.6723263889</v>
      </c>
    </row>
    <row r="484" ht="44" spans="1:20">
      <c r="A484" s="1">
        <v>482</v>
      </c>
      <c r="B484" s="2" t="s">
        <v>1045</v>
      </c>
      <c r="C484" s="2" t="s">
        <v>1046</v>
      </c>
      <c r="D484" s="12">
        <v>10000</v>
      </c>
      <c r="E484" s="13">
        <v>10</v>
      </c>
      <c r="F484" t="s">
        <v>26</v>
      </c>
      <c r="G484" t="s">
        <v>49</v>
      </c>
      <c r="H484" t="s">
        <v>50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921</v>
      </c>
      <c r="O484">
        <f t="shared" si="28"/>
        <v>0</v>
      </c>
      <c r="P484">
        <f t="shared" si="29"/>
        <v>10</v>
      </c>
      <c r="Q484" s="11" t="s">
        <v>52</v>
      </c>
      <c r="R484" t="s">
        <v>922</v>
      </c>
      <c r="S484" s="4">
        <f t="shared" si="30"/>
        <v>42447.896875</v>
      </c>
      <c r="T484" s="4">
        <f t="shared" si="31"/>
        <v>42474.6069444444</v>
      </c>
    </row>
    <row r="485" ht="44" spans="1:20">
      <c r="A485" s="1">
        <v>483</v>
      </c>
      <c r="B485" s="2" t="s">
        <v>1047</v>
      </c>
      <c r="C485" s="2" t="s">
        <v>1048</v>
      </c>
      <c r="D485" s="12">
        <v>15000</v>
      </c>
      <c r="E485" s="13">
        <v>7530</v>
      </c>
      <c r="F485" t="s">
        <v>26</v>
      </c>
      <c r="G485" t="s">
        <v>58</v>
      </c>
      <c r="H485" t="s">
        <v>59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921</v>
      </c>
      <c r="O485">
        <f t="shared" si="28"/>
        <v>50</v>
      </c>
      <c r="P485">
        <f t="shared" si="29"/>
        <v>51.22</v>
      </c>
      <c r="Q485" s="11" t="s">
        <v>52</v>
      </c>
      <c r="R485" t="s">
        <v>922</v>
      </c>
      <c r="S485" s="4">
        <f t="shared" si="30"/>
        <v>41243.1975925926</v>
      </c>
      <c r="T485" s="4">
        <f t="shared" si="31"/>
        <v>41303.1975925926</v>
      </c>
    </row>
    <row r="486" ht="58" spans="1:20">
      <c r="A486" s="1">
        <v>484</v>
      </c>
      <c r="B486" s="2" t="s">
        <v>1049</v>
      </c>
      <c r="C486" s="2" t="s">
        <v>1050</v>
      </c>
      <c r="D486" s="12">
        <v>80000</v>
      </c>
      <c r="E486" s="13">
        <v>149</v>
      </c>
      <c r="F486" t="s">
        <v>26</v>
      </c>
      <c r="G486" t="s">
        <v>58</v>
      </c>
      <c r="H486" t="s">
        <v>59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921</v>
      </c>
      <c r="O486">
        <f t="shared" si="28"/>
        <v>0</v>
      </c>
      <c r="P486">
        <f t="shared" si="29"/>
        <v>13.55</v>
      </c>
      <c r="Q486" s="11" t="s">
        <v>52</v>
      </c>
      <c r="R486" t="s">
        <v>922</v>
      </c>
      <c r="S486" s="4">
        <f t="shared" si="30"/>
        <v>42272.9394907407</v>
      </c>
      <c r="T486" s="4">
        <f t="shared" si="31"/>
        <v>42313.9811574074</v>
      </c>
    </row>
    <row r="487" ht="29" spans="1:20">
      <c r="A487" s="1">
        <v>485</v>
      </c>
      <c r="B487" s="2" t="s">
        <v>1051</v>
      </c>
      <c r="C487" s="2" t="s">
        <v>1052</v>
      </c>
      <c r="D487" s="12">
        <v>37956</v>
      </c>
      <c r="E487" s="13">
        <v>8315.01</v>
      </c>
      <c r="F487" t="s">
        <v>26</v>
      </c>
      <c r="G487" t="s">
        <v>58</v>
      </c>
      <c r="H487" t="s">
        <v>59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921</v>
      </c>
      <c r="O487">
        <f t="shared" si="28"/>
        <v>22</v>
      </c>
      <c r="P487">
        <f t="shared" si="29"/>
        <v>66.52</v>
      </c>
      <c r="Q487" s="11" t="s">
        <v>52</v>
      </c>
      <c r="R487" t="s">
        <v>922</v>
      </c>
      <c r="S487" s="4">
        <f t="shared" si="30"/>
        <v>41381.505775463</v>
      </c>
      <c r="T487" s="4">
        <f t="shared" si="31"/>
        <v>41411.505775463</v>
      </c>
    </row>
    <row r="488" ht="44" spans="1:20">
      <c r="A488" s="1">
        <v>486</v>
      </c>
      <c r="B488" s="2" t="s">
        <v>1053</v>
      </c>
      <c r="C488" s="2" t="s">
        <v>1054</v>
      </c>
      <c r="D488" s="12">
        <v>550000</v>
      </c>
      <c r="E488" s="13">
        <v>50</v>
      </c>
      <c r="F488" t="s">
        <v>26</v>
      </c>
      <c r="G488" t="s">
        <v>84</v>
      </c>
      <c r="H488" t="s">
        <v>85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921</v>
      </c>
      <c r="O488">
        <f t="shared" si="28"/>
        <v>0</v>
      </c>
      <c r="P488">
        <f t="shared" si="29"/>
        <v>50</v>
      </c>
      <c r="Q488" s="11" t="s">
        <v>52</v>
      </c>
      <c r="R488" t="s">
        <v>922</v>
      </c>
      <c r="S488" s="4">
        <f t="shared" si="30"/>
        <v>41761.9425810185</v>
      </c>
      <c r="T488" s="4">
        <f t="shared" si="31"/>
        <v>41791.9425810185</v>
      </c>
    </row>
    <row r="489" ht="44" spans="1:20">
      <c r="A489" s="1">
        <v>487</v>
      </c>
      <c r="B489" s="2" t="s">
        <v>1055</v>
      </c>
      <c r="C489" s="2" t="s">
        <v>1056</v>
      </c>
      <c r="D489" s="12">
        <v>50000</v>
      </c>
      <c r="E489" s="13">
        <v>0</v>
      </c>
      <c r="F489" t="s">
        <v>26</v>
      </c>
      <c r="G489" t="s">
        <v>194</v>
      </c>
      <c r="H489" t="s">
        <v>195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921</v>
      </c>
      <c r="O489">
        <f t="shared" si="28"/>
        <v>0</v>
      </c>
      <c r="P489">
        <f t="shared" si="29"/>
        <v>0</v>
      </c>
      <c r="Q489" s="11" t="s">
        <v>52</v>
      </c>
      <c r="R489" t="s">
        <v>922</v>
      </c>
      <c r="S489" s="4">
        <f t="shared" si="30"/>
        <v>42669.594837963</v>
      </c>
      <c r="T489" s="4">
        <f t="shared" si="31"/>
        <v>42729.6365046296</v>
      </c>
    </row>
    <row r="490" ht="44" spans="1:20">
      <c r="A490" s="1">
        <v>488</v>
      </c>
      <c r="B490" s="2" t="s">
        <v>1057</v>
      </c>
      <c r="C490" s="2" t="s">
        <v>1058</v>
      </c>
      <c r="D490" s="12">
        <v>12000</v>
      </c>
      <c r="E490" s="13">
        <v>0</v>
      </c>
      <c r="F490" t="s">
        <v>26</v>
      </c>
      <c r="G490" t="s">
        <v>49</v>
      </c>
      <c r="H490" t="s">
        <v>50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921</v>
      </c>
      <c r="O490">
        <f t="shared" si="28"/>
        <v>0</v>
      </c>
      <c r="P490">
        <f t="shared" si="29"/>
        <v>0</v>
      </c>
      <c r="Q490" s="11" t="s">
        <v>52</v>
      </c>
      <c r="R490" t="s">
        <v>922</v>
      </c>
      <c r="S490" s="4">
        <f t="shared" si="30"/>
        <v>42714.0543981481</v>
      </c>
      <c r="T490" s="4">
        <f t="shared" si="31"/>
        <v>42744.0543981481</v>
      </c>
    </row>
    <row r="491" ht="44" spans="1:20">
      <c r="A491" s="1">
        <v>489</v>
      </c>
      <c r="B491" s="2" t="s">
        <v>1059</v>
      </c>
      <c r="C491" s="2" t="s">
        <v>1060</v>
      </c>
      <c r="D491" s="12">
        <v>74997</v>
      </c>
      <c r="E491" s="13">
        <v>215</v>
      </c>
      <c r="F491" t="s">
        <v>26</v>
      </c>
      <c r="G491" t="s">
        <v>49</v>
      </c>
      <c r="H491" t="s">
        <v>50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921</v>
      </c>
      <c r="O491">
        <f t="shared" si="28"/>
        <v>0</v>
      </c>
      <c r="P491">
        <f t="shared" si="29"/>
        <v>71.67</v>
      </c>
      <c r="Q491" s="11" t="s">
        <v>52</v>
      </c>
      <c r="R491" t="s">
        <v>922</v>
      </c>
      <c r="S491" s="4">
        <f t="shared" si="30"/>
        <v>40882.4816666667</v>
      </c>
      <c r="T491" s="4">
        <f t="shared" si="31"/>
        <v>40913.48125</v>
      </c>
    </row>
    <row r="492" ht="15" spans="1:20">
      <c r="A492" s="1">
        <v>490</v>
      </c>
      <c r="B492" s="2" t="s">
        <v>1061</v>
      </c>
      <c r="C492" s="2" t="s">
        <v>1062</v>
      </c>
      <c r="D492" s="12">
        <v>1000</v>
      </c>
      <c r="E492" s="13">
        <v>0</v>
      </c>
      <c r="F492" t="s">
        <v>26</v>
      </c>
      <c r="G492" t="s">
        <v>49</v>
      </c>
      <c r="H492" t="s">
        <v>50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921</v>
      </c>
      <c r="O492">
        <f t="shared" si="28"/>
        <v>0</v>
      </c>
      <c r="P492">
        <f t="shared" si="29"/>
        <v>0</v>
      </c>
      <c r="Q492" s="11" t="s">
        <v>52</v>
      </c>
      <c r="R492" t="s">
        <v>922</v>
      </c>
      <c r="S492" s="4">
        <f t="shared" si="30"/>
        <v>41113.9685763889</v>
      </c>
      <c r="T492" s="4">
        <f t="shared" si="31"/>
        <v>41143.9685763889</v>
      </c>
    </row>
    <row r="493" ht="44" spans="1:20">
      <c r="A493" s="1">
        <v>491</v>
      </c>
      <c r="B493" s="2" t="s">
        <v>1063</v>
      </c>
      <c r="C493" s="2" t="s">
        <v>1064</v>
      </c>
      <c r="D493" s="12">
        <v>10000</v>
      </c>
      <c r="E493" s="13">
        <v>0</v>
      </c>
      <c r="F493" t="s">
        <v>26</v>
      </c>
      <c r="G493" t="s">
        <v>49</v>
      </c>
      <c r="H493" t="s">
        <v>50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921</v>
      </c>
      <c r="O493">
        <f t="shared" si="28"/>
        <v>0</v>
      </c>
      <c r="P493">
        <f t="shared" si="29"/>
        <v>0</v>
      </c>
      <c r="Q493" s="11" t="s">
        <v>52</v>
      </c>
      <c r="R493" t="s">
        <v>922</v>
      </c>
      <c r="S493" s="4">
        <f t="shared" si="30"/>
        <v>42366.9826273148</v>
      </c>
      <c r="T493" s="4">
        <f t="shared" si="31"/>
        <v>42396.9826273148</v>
      </c>
    </row>
    <row r="494" ht="44" spans="1:20">
      <c r="A494" s="1">
        <v>492</v>
      </c>
      <c r="B494" s="2" t="s">
        <v>1065</v>
      </c>
      <c r="C494" s="2" t="s">
        <v>1066</v>
      </c>
      <c r="D494" s="12">
        <v>10000000</v>
      </c>
      <c r="E494" s="13">
        <v>0</v>
      </c>
      <c r="F494" t="s">
        <v>26</v>
      </c>
      <c r="G494" t="s">
        <v>511</v>
      </c>
      <c r="H494" t="s">
        <v>512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921</v>
      </c>
      <c r="O494">
        <f t="shared" si="28"/>
        <v>0</v>
      </c>
      <c r="P494">
        <f t="shared" si="29"/>
        <v>0</v>
      </c>
      <c r="Q494" s="11" t="s">
        <v>52</v>
      </c>
      <c r="R494" t="s">
        <v>922</v>
      </c>
      <c r="S494" s="4">
        <f t="shared" si="30"/>
        <v>42596.0350694444</v>
      </c>
      <c r="T494" s="4">
        <f t="shared" si="31"/>
        <v>42656.0350694444</v>
      </c>
    </row>
    <row r="495" ht="44" spans="1:20">
      <c r="A495" s="1">
        <v>493</v>
      </c>
      <c r="B495" s="2" t="s">
        <v>1067</v>
      </c>
      <c r="C495" s="2" t="s">
        <v>1068</v>
      </c>
      <c r="D495" s="12">
        <v>30000</v>
      </c>
      <c r="E495" s="13">
        <v>0</v>
      </c>
      <c r="F495" t="s">
        <v>26</v>
      </c>
      <c r="G495" t="s">
        <v>58</v>
      </c>
      <c r="H495" t="s">
        <v>59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921</v>
      </c>
      <c r="O495">
        <f t="shared" si="28"/>
        <v>0</v>
      </c>
      <c r="P495">
        <f t="shared" si="29"/>
        <v>0</v>
      </c>
      <c r="Q495" s="11" t="s">
        <v>52</v>
      </c>
      <c r="R495" t="s">
        <v>922</v>
      </c>
      <c r="S495" s="4">
        <f t="shared" si="30"/>
        <v>42114.7261342593</v>
      </c>
      <c r="T495" s="4">
        <f t="shared" si="31"/>
        <v>42144.7261342593</v>
      </c>
    </row>
    <row r="496" ht="44" spans="1:20">
      <c r="A496" s="1">
        <v>494</v>
      </c>
      <c r="B496" s="2" t="s">
        <v>1069</v>
      </c>
      <c r="C496" s="2" t="s">
        <v>1070</v>
      </c>
      <c r="D496" s="12">
        <v>20000</v>
      </c>
      <c r="E496" s="13">
        <v>31</v>
      </c>
      <c r="F496" t="s">
        <v>26</v>
      </c>
      <c r="G496" t="s">
        <v>49</v>
      </c>
      <c r="H496" t="s">
        <v>50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921</v>
      </c>
      <c r="O496">
        <f t="shared" si="28"/>
        <v>0</v>
      </c>
      <c r="P496">
        <f t="shared" si="29"/>
        <v>10.33</v>
      </c>
      <c r="Q496" s="11" t="s">
        <v>52</v>
      </c>
      <c r="R496" t="s">
        <v>922</v>
      </c>
      <c r="S496" s="4">
        <f t="shared" si="30"/>
        <v>41799.8306134259</v>
      </c>
      <c r="T496" s="4">
        <f t="shared" si="31"/>
        <v>41823.125</v>
      </c>
    </row>
    <row r="497" ht="44" spans="1:20">
      <c r="A497" s="1">
        <v>495</v>
      </c>
      <c r="B497" s="2" t="s">
        <v>1071</v>
      </c>
      <c r="C497" s="2" t="s">
        <v>1072</v>
      </c>
      <c r="D497" s="12">
        <v>7000</v>
      </c>
      <c r="E497" s="13">
        <v>0</v>
      </c>
      <c r="F497" t="s">
        <v>26</v>
      </c>
      <c r="G497" t="s">
        <v>49</v>
      </c>
      <c r="H497" t="s">
        <v>50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921</v>
      </c>
      <c r="O497">
        <f t="shared" si="28"/>
        <v>0</v>
      </c>
      <c r="P497">
        <f t="shared" si="29"/>
        <v>0</v>
      </c>
      <c r="Q497" s="11" t="s">
        <v>52</v>
      </c>
      <c r="R497" t="s">
        <v>922</v>
      </c>
      <c r="S497" s="4">
        <f t="shared" si="30"/>
        <v>42171.8276041667</v>
      </c>
      <c r="T497" s="4">
        <f t="shared" si="31"/>
        <v>42201.8276041667</v>
      </c>
    </row>
    <row r="498" ht="29" spans="1:20">
      <c r="A498" s="1">
        <v>496</v>
      </c>
      <c r="B498" s="2" t="s">
        <v>1073</v>
      </c>
      <c r="C498" s="2" t="s">
        <v>1074</v>
      </c>
      <c r="D498" s="12">
        <v>60000</v>
      </c>
      <c r="E498" s="13">
        <v>1</v>
      </c>
      <c r="F498" t="s">
        <v>26</v>
      </c>
      <c r="G498" t="s">
        <v>49</v>
      </c>
      <c r="H498" t="s">
        <v>50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921</v>
      </c>
      <c r="O498">
        <f t="shared" si="28"/>
        <v>0</v>
      </c>
      <c r="P498">
        <f t="shared" si="29"/>
        <v>1</v>
      </c>
      <c r="Q498" s="11" t="s">
        <v>52</v>
      </c>
      <c r="R498" t="s">
        <v>922</v>
      </c>
      <c r="S498" s="4">
        <f t="shared" si="30"/>
        <v>41620.931412037</v>
      </c>
      <c r="T498" s="4">
        <f t="shared" si="31"/>
        <v>41680.931412037</v>
      </c>
    </row>
    <row r="499" ht="15" spans="1:20">
      <c r="A499" s="1">
        <v>497</v>
      </c>
      <c r="B499" s="2" t="s">
        <v>1075</v>
      </c>
      <c r="C499" s="2" t="s">
        <v>1076</v>
      </c>
      <c r="D499" s="12">
        <v>4480</v>
      </c>
      <c r="E499" s="13">
        <v>30</v>
      </c>
      <c r="F499" t="s">
        <v>26</v>
      </c>
      <c r="G499" t="s">
        <v>49</v>
      </c>
      <c r="H499" t="s">
        <v>50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921</v>
      </c>
      <c r="O499">
        <f t="shared" si="28"/>
        <v>1</v>
      </c>
      <c r="P499">
        <f t="shared" si="29"/>
        <v>10</v>
      </c>
      <c r="Q499" s="11" t="s">
        <v>52</v>
      </c>
      <c r="R499" t="s">
        <v>922</v>
      </c>
      <c r="S499" s="4">
        <f t="shared" si="30"/>
        <v>41945.0377893519</v>
      </c>
      <c r="T499" s="4">
        <f t="shared" si="31"/>
        <v>41998.2083333333</v>
      </c>
    </row>
    <row r="500" ht="44" spans="1:20">
      <c r="A500" s="1">
        <v>498</v>
      </c>
      <c r="B500" s="2" t="s">
        <v>1077</v>
      </c>
      <c r="C500" s="2" t="s">
        <v>1078</v>
      </c>
      <c r="D500" s="12">
        <v>65108</v>
      </c>
      <c r="E500" s="13">
        <v>2994</v>
      </c>
      <c r="F500" t="s">
        <v>26</v>
      </c>
      <c r="G500" t="s">
        <v>49</v>
      </c>
      <c r="H500" t="s">
        <v>50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921</v>
      </c>
      <c r="O500">
        <f t="shared" si="28"/>
        <v>5</v>
      </c>
      <c r="P500">
        <f t="shared" si="29"/>
        <v>136.09</v>
      </c>
      <c r="Q500" s="11" t="s">
        <v>52</v>
      </c>
      <c r="R500" t="s">
        <v>922</v>
      </c>
      <c r="S500" s="4">
        <f t="shared" si="30"/>
        <v>40858.7621412037</v>
      </c>
      <c r="T500" s="4">
        <f t="shared" si="31"/>
        <v>40900.7621412037</v>
      </c>
    </row>
    <row r="501" ht="58" spans="1:20">
      <c r="A501" s="1">
        <v>499</v>
      </c>
      <c r="B501" s="2" t="s">
        <v>1079</v>
      </c>
      <c r="C501" s="2" t="s">
        <v>1080</v>
      </c>
      <c r="D501" s="12">
        <v>20000</v>
      </c>
      <c r="E501" s="13">
        <v>1910</v>
      </c>
      <c r="F501" t="s">
        <v>26</v>
      </c>
      <c r="G501" t="s">
        <v>49</v>
      </c>
      <c r="H501" t="s">
        <v>50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921</v>
      </c>
      <c r="O501">
        <f t="shared" si="28"/>
        <v>10</v>
      </c>
      <c r="P501">
        <f t="shared" si="29"/>
        <v>73.46</v>
      </c>
      <c r="Q501" s="11" t="s">
        <v>52</v>
      </c>
      <c r="R501" t="s">
        <v>922</v>
      </c>
      <c r="S501" s="4">
        <f t="shared" si="30"/>
        <v>40043.895462963</v>
      </c>
      <c r="T501" s="4">
        <f t="shared" si="31"/>
        <v>40098.8743055556</v>
      </c>
    </row>
    <row r="502" ht="58" spans="1:20">
      <c r="A502" s="1">
        <v>500</v>
      </c>
      <c r="B502" s="2" t="s">
        <v>1081</v>
      </c>
      <c r="C502" s="2" t="s">
        <v>1082</v>
      </c>
      <c r="D502" s="12">
        <v>6500</v>
      </c>
      <c r="E502" s="13">
        <v>215</v>
      </c>
      <c r="F502" t="s">
        <v>26</v>
      </c>
      <c r="G502" t="s">
        <v>49</v>
      </c>
      <c r="H502" t="s">
        <v>50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921</v>
      </c>
      <c r="O502">
        <f t="shared" si="28"/>
        <v>3</v>
      </c>
      <c r="P502">
        <f t="shared" si="29"/>
        <v>53.75</v>
      </c>
      <c r="Q502" s="11" t="s">
        <v>52</v>
      </c>
      <c r="R502" t="s">
        <v>922</v>
      </c>
      <c r="S502" s="4">
        <f t="shared" si="30"/>
        <v>40247.8860069444</v>
      </c>
      <c r="T502" s="4">
        <f t="shared" si="31"/>
        <v>40306.9277777778</v>
      </c>
    </row>
    <row r="503" ht="44" spans="1:20">
      <c r="A503" s="1">
        <v>501</v>
      </c>
      <c r="B503" s="2" t="s">
        <v>1083</v>
      </c>
      <c r="C503" s="2" t="s">
        <v>1084</v>
      </c>
      <c r="D503" s="12">
        <v>10000</v>
      </c>
      <c r="E503" s="13">
        <v>0</v>
      </c>
      <c r="F503" t="s">
        <v>26</v>
      </c>
      <c r="G503" t="s">
        <v>49</v>
      </c>
      <c r="H503" t="s">
        <v>50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921</v>
      </c>
      <c r="O503">
        <f t="shared" si="28"/>
        <v>0</v>
      </c>
      <c r="P503">
        <f t="shared" si="29"/>
        <v>0</v>
      </c>
      <c r="Q503" s="11" t="s">
        <v>52</v>
      </c>
      <c r="R503" t="s">
        <v>922</v>
      </c>
      <c r="S503" s="4">
        <f t="shared" si="30"/>
        <v>40703.2343865741</v>
      </c>
      <c r="T503" s="4">
        <f t="shared" si="31"/>
        <v>40733.2343865741</v>
      </c>
    </row>
    <row r="504" ht="44" spans="1:20">
      <c r="A504" s="1">
        <v>502</v>
      </c>
      <c r="B504" s="2" t="s">
        <v>1085</v>
      </c>
      <c r="C504" s="2" t="s">
        <v>1086</v>
      </c>
      <c r="D504" s="12">
        <v>20000</v>
      </c>
      <c r="E504" s="13">
        <v>230</v>
      </c>
      <c r="F504" t="s">
        <v>26</v>
      </c>
      <c r="G504" t="s">
        <v>49</v>
      </c>
      <c r="H504" t="s">
        <v>50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921</v>
      </c>
      <c r="O504">
        <f t="shared" si="28"/>
        <v>1</v>
      </c>
      <c r="P504">
        <f t="shared" si="29"/>
        <v>57.5</v>
      </c>
      <c r="Q504" s="11" t="s">
        <v>52</v>
      </c>
      <c r="R504" t="s">
        <v>922</v>
      </c>
      <c r="S504" s="4">
        <f t="shared" si="30"/>
        <v>40956.5535300926</v>
      </c>
      <c r="T504" s="4">
        <f t="shared" si="31"/>
        <v>40986.5118634259</v>
      </c>
    </row>
    <row r="505" ht="44" spans="1:20">
      <c r="A505" s="1">
        <v>503</v>
      </c>
      <c r="B505" s="2" t="s">
        <v>1087</v>
      </c>
      <c r="C505" s="2" t="s">
        <v>1088</v>
      </c>
      <c r="D505" s="12">
        <v>6500</v>
      </c>
      <c r="E505" s="13">
        <v>114</v>
      </c>
      <c r="F505" t="s">
        <v>26</v>
      </c>
      <c r="G505" t="s">
        <v>58</v>
      </c>
      <c r="H505" t="s">
        <v>59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921</v>
      </c>
      <c r="O505">
        <f t="shared" si="28"/>
        <v>2</v>
      </c>
      <c r="P505">
        <f t="shared" si="29"/>
        <v>12.67</v>
      </c>
      <c r="Q505" s="11" t="s">
        <v>52</v>
      </c>
      <c r="R505" t="s">
        <v>922</v>
      </c>
      <c r="S505" s="4">
        <f t="shared" si="30"/>
        <v>41991.5266550926</v>
      </c>
      <c r="T505" s="4">
        <f t="shared" si="31"/>
        <v>42021.5266550926</v>
      </c>
    </row>
    <row r="506" ht="44" spans="1:20">
      <c r="A506" s="1">
        <v>504</v>
      </c>
      <c r="B506" s="2" t="s">
        <v>1089</v>
      </c>
      <c r="C506" s="2" t="s">
        <v>1090</v>
      </c>
      <c r="D506" s="12">
        <v>24500</v>
      </c>
      <c r="E506" s="13">
        <v>335</v>
      </c>
      <c r="F506" t="s">
        <v>26</v>
      </c>
      <c r="G506" t="s">
        <v>49</v>
      </c>
      <c r="H506" t="s">
        <v>50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921</v>
      </c>
      <c r="O506">
        <f t="shared" si="28"/>
        <v>1</v>
      </c>
      <c r="P506">
        <f t="shared" si="29"/>
        <v>67</v>
      </c>
      <c r="Q506" s="11" t="s">
        <v>52</v>
      </c>
      <c r="R506" t="s">
        <v>922</v>
      </c>
      <c r="S506" s="4">
        <f t="shared" si="30"/>
        <v>40949.9836458333</v>
      </c>
      <c r="T506" s="4">
        <f t="shared" si="31"/>
        <v>41009.9419791667</v>
      </c>
    </row>
    <row r="507" ht="44" spans="1:20">
      <c r="A507" s="1">
        <v>505</v>
      </c>
      <c r="B507" s="2" t="s">
        <v>1091</v>
      </c>
      <c r="C507" s="2" t="s">
        <v>1092</v>
      </c>
      <c r="D507" s="12">
        <v>12000</v>
      </c>
      <c r="E507" s="13">
        <v>52</v>
      </c>
      <c r="F507" t="s">
        <v>26</v>
      </c>
      <c r="G507" t="s">
        <v>49</v>
      </c>
      <c r="H507" t="s">
        <v>50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921</v>
      </c>
      <c r="O507">
        <f t="shared" si="28"/>
        <v>0</v>
      </c>
      <c r="P507">
        <f t="shared" si="29"/>
        <v>3.71</v>
      </c>
      <c r="Q507" s="11" t="s">
        <v>52</v>
      </c>
      <c r="R507" t="s">
        <v>922</v>
      </c>
      <c r="S507" s="4">
        <f t="shared" si="30"/>
        <v>42318.0982175926</v>
      </c>
      <c r="T507" s="4">
        <f t="shared" si="31"/>
        <v>42363.0982175926</v>
      </c>
    </row>
    <row r="508" ht="44" spans="1:20">
      <c r="A508" s="1">
        <v>506</v>
      </c>
      <c r="B508" s="2" t="s">
        <v>1093</v>
      </c>
      <c r="C508" s="2" t="s">
        <v>1094</v>
      </c>
      <c r="D508" s="12">
        <v>200000</v>
      </c>
      <c r="E508" s="13">
        <v>250</v>
      </c>
      <c r="F508" t="s">
        <v>26</v>
      </c>
      <c r="G508" t="s">
        <v>49</v>
      </c>
      <c r="H508" t="s">
        <v>50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921</v>
      </c>
      <c r="O508">
        <f t="shared" si="28"/>
        <v>0</v>
      </c>
      <c r="P508">
        <f t="shared" si="29"/>
        <v>250</v>
      </c>
      <c r="Q508" s="11" t="s">
        <v>52</v>
      </c>
      <c r="R508" t="s">
        <v>922</v>
      </c>
      <c r="S508" s="4">
        <f t="shared" si="30"/>
        <v>41466.5523148148</v>
      </c>
      <c r="T508" s="4">
        <f t="shared" si="31"/>
        <v>41496.5523148148</v>
      </c>
    </row>
    <row r="509" ht="44" spans="1:20">
      <c r="A509" s="1">
        <v>507</v>
      </c>
      <c r="B509" s="2" t="s">
        <v>1095</v>
      </c>
      <c r="C509" s="2" t="s">
        <v>1096</v>
      </c>
      <c r="D509" s="12">
        <v>20000</v>
      </c>
      <c r="E509" s="13">
        <v>640</v>
      </c>
      <c r="F509" t="s">
        <v>26</v>
      </c>
      <c r="G509" t="s">
        <v>49</v>
      </c>
      <c r="H509" t="s">
        <v>50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921</v>
      </c>
      <c r="O509">
        <f t="shared" si="28"/>
        <v>3</v>
      </c>
      <c r="P509">
        <f t="shared" si="29"/>
        <v>64</v>
      </c>
      <c r="Q509" s="11" t="s">
        <v>52</v>
      </c>
      <c r="R509" t="s">
        <v>922</v>
      </c>
      <c r="S509" s="4">
        <f t="shared" si="30"/>
        <v>41156.9589930556</v>
      </c>
      <c r="T509" s="4">
        <f t="shared" si="31"/>
        <v>41201.9589930556</v>
      </c>
    </row>
    <row r="510" ht="44" spans="1:20">
      <c r="A510" s="1">
        <v>508</v>
      </c>
      <c r="B510" s="2" t="s">
        <v>1097</v>
      </c>
      <c r="C510" s="2" t="s">
        <v>1098</v>
      </c>
      <c r="D510" s="12">
        <v>50000</v>
      </c>
      <c r="E510" s="13">
        <v>400</v>
      </c>
      <c r="F510" t="s">
        <v>26</v>
      </c>
      <c r="G510" t="s">
        <v>49</v>
      </c>
      <c r="H510" t="s">
        <v>50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921</v>
      </c>
      <c r="O510">
        <f t="shared" si="28"/>
        <v>1</v>
      </c>
      <c r="P510">
        <f t="shared" si="29"/>
        <v>133.33</v>
      </c>
      <c r="Q510" s="11" t="s">
        <v>52</v>
      </c>
      <c r="R510" t="s">
        <v>922</v>
      </c>
      <c r="S510" s="4">
        <f t="shared" si="30"/>
        <v>40995.0243171296</v>
      </c>
      <c r="T510" s="4">
        <f t="shared" si="31"/>
        <v>41054.5930555556</v>
      </c>
    </row>
    <row r="511" ht="44" spans="1:20">
      <c r="A511" s="1">
        <v>509</v>
      </c>
      <c r="B511" s="2" t="s">
        <v>1099</v>
      </c>
      <c r="C511" s="2" t="s">
        <v>1100</v>
      </c>
      <c r="D511" s="12">
        <v>5000</v>
      </c>
      <c r="E511" s="13">
        <v>10</v>
      </c>
      <c r="F511" t="s">
        <v>26</v>
      </c>
      <c r="G511" t="s">
        <v>58</v>
      </c>
      <c r="H511" t="s">
        <v>59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921</v>
      </c>
      <c r="O511">
        <f t="shared" si="28"/>
        <v>0</v>
      </c>
      <c r="P511">
        <f t="shared" si="29"/>
        <v>10</v>
      </c>
      <c r="Q511" s="11" t="s">
        <v>52</v>
      </c>
      <c r="R511" t="s">
        <v>922</v>
      </c>
      <c r="S511" s="4">
        <f t="shared" si="30"/>
        <v>42153.6315972222</v>
      </c>
      <c r="T511" s="4">
        <f t="shared" si="31"/>
        <v>42183.6315972222</v>
      </c>
    </row>
    <row r="512" ht="44" spans="1:20">
      <c r="A512" s="1">
        <v>510</v>
      </c>
      <c r="B512" s="2" t="s">
        <v>1101</v>
      </c>
      <c r="C512" s="2" t="s">
        <v>1102</v>
      </c>
      <c r="D512" s="12">
        <v>14000</v>
      </c>
      <c r="E512" s="13">
        <v>0</v>
      </c>
      <c r="F512" t="s">
        <v>26</v>
      </c>
      <c r="G512" t="s">
        <v>49</v>
      </c>
      <c r="H512" t="s">
        <v>50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921</v>
      </c>
      <c r="O512">
        <f t="shared" si="28"/>
        <v>0</v>
      </c>
      <c r="P512">
        <f t="shared" si="29"/>
        <v>0</v>
      </c>
      <c r="Q512" s="11" t="s">
        <v>52</v>
      </c>
      <c r="R512" t="s">
        <v>922</v>
      </c>
      <c r="S512" s="4">
        <f t="shared" si="30"/>
        <v>42400.1763773148</v>
      </c>
      <c r="T512" s="4">
        <f t="shared" si="31"/>
        <v>42430.1763773148</v>
      </c>
    </row>
    <row r="513" ht="44" spans="1:20">
      <c r="A513" s="1">
        <v>511</v>
      </c>
      <c r="B513" s="2" t="s">
        <v>1103</v>
      </c>
      <c r="C513" s="2" t="s">
        <v>1104</v>
      </c>
      <c r="D513" s="12">
        <v>5000</v>
      </c>
      <c r="E513" s="13">
        <v>150</v>
      </c>
      <c r="F513" t="s">
        <v>26</v>
      </c>
      <c r="G513" t="s">
        <v>49</v>
      </c>
      <c r="H513" t="s">
        <v>50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921</v>
      </c>
      <c r="O513">
        <f t="shared" si="28"/>
        <v>3</v>
      </c>
      <c r="P513">
        <f t="shared" si="29"/>
        <v>30</v>
      </c>
      <c r="Q513" s="11" t="s">
        <v>52</v>
      </c>
      <c r="R513" t="s">
        <v>922</v>
      </c>
      <c r="S513" s="4">
        <f t="shared" si="30"/>
        <v>41340.3030324074</v>
      </c>
      <c r="T513" s="4">
        <f t="shared" si="31"/>
        <v>41370.2613657407</v>
      </c>
    </row>
    <row r="514" ht="44" spans="1:20">
      <c r="A514" s="1">
        <v>512</v>
      </c>
      <c r="B514" s="2" t="s">
        <v>1105</v>
      </c>
      <c r="C514" s="2" t="s">
        <v>1106</v>
      </c>
      <c r="D514" s="12">
        <v>8000</v>
      </c>
      <c r="E514" s="13">
        <v>11</v>
      </c>
      <c r="F514" t="s">
        <v>26</v>
      </c>
      <c r="G514" t="s">
        <v>49</v>
      </c>
      <c r="H514" t="s">
        <v>50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921</v>
      </c>
      <c r="O514">
        <f t="shared" si="28"/>
        <v>0</v>
      </c>
      <c r="P514">
        <f t="shared" si="29"/>
        <v>5.5</v>
      </c>
      <c r="Q514" s="11" t="s">
        <v>52</v>
      </c>
      <c r="R514" t="s">
        <v>922</v>
      </c>
      <c r="S514" s="4">
        <f t="shared" si="30"/>
        <v>42649.7422106482</v>
      </c>
      <c r="T514" s="4">
        <f t="shared" si="31"/>
        <v>42694.7838773148</v>
      </c>
    </row>
    <row r="515" ht="29" spans="1:20">
      <c r="A515" s="1">
        <v>513</v>
      </c>
      <c r="B515" s="2" t="s">
        <v>1107</v>
      </c>
      <c r="C515" s="2" t="s">
        <v>1108</v>
      </c>
      <c r="D515" s="12">
        <v>50000</v>
      </c>
      <c r="E515" s="13">
        <v>6962</v>
      </c>
      <c r="F515" t="s">
        <v>26</v>
      </c>
      <c r="G515" t="s">
        <v>49</v>
      </c>
      <c r="H515" t="s">
        <v>50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921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52</v>
      </c>
      <c r="R515" t="s">
        <v>922</v>
      </c>
      <c r="S515" s="4">
        <f t="shared" ref="S515:S578" si="34">(((J515/60)/60)/24)+DATE(1970,1,1)</f>
        <v>42552.6539930556</v>
      </c>
      <c r="T515" s="4">
        <f t="shared" ref="T515:T578" si="35">(((I515/60)/60)/24)+DATE(1970,1,1)</f>
        <v>42597.2916666667</v>
      </c>
    </row>
    <row r="516" ht="44" spans="1:20">
      <c r="A516" s="1">
        <v>514</v>
      </c>
      <c r="B516" s="2" t="s">
        <v>1109</v>
      </c>
      <c r="C516" s="2" t="s">
        <v>1110</v>
      </c>
      <c r="D516" s="12">
        <v>1500</v>
      </c>
      <c r="E516" s="13">
        <v>50</v>
      </c>
      <c r="F516" t="s">
        <v>26</v>
      </c>
      <c r="G516" t="s">
        <v>194</v>
      </c>
      <c r="H516" t="s">
        <v>195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921</v>
      </c>
      <c r="O516">
        <f t="shared" si="32"/>
        <v>3</v>
      </c>
      <c r="P516">
        <f t="shared" si="33"/>
        <v>16.67</v>
      </c>
      <c r="Q516" s="11" t="s">
        <v>52</v>
      </c>
      <c r="R516" t="s">
        <v>922</v>
      </c>
      <c r="S516" s="4">
        <f t="shared" si="34"/>
        <v>41830.6139699074</v>
      </c>
      <c r="T516" s="4">
        <f t="shared" si="35"/>
        <v>41860.6139699074</v>
      </c>
    </row>
    <row r="517" ht="44" spans="1:20">
      <c r="A517" s="1">
        <v>515</v>
      </c>
      <c r="B517" s="2" t="s">
        <v>1111</v>
      </c>
      <c r="C517" s="2" t="s">
        <v>1112</v>
      </c>
      <c r="D517" s="12">
        <v>97000</v>
      </c>
      <c r="E517" s="13">
        <v>24651</v>
      </c>
      <c r="F517" t="s">
        <v>26</v>
      </c>
      <c r="G517" t="s">
        <v>49</v>
      </c>
      <c r="H517" t="s">
        <v>50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921</v>
      </c>
      <c r="O517">
        <f t="shared" si="32"/>
        <v>25</v>
      </c>
      <c r="P517">
        <f t="shared" si="33"/>
        <v>725.03</v>
      </c>
      <c r="Q517" s="11" t="s">
        <v>52</v>
      </c>
      <c r="R517" t="s">
        <v>922</v>
      </c>
      <c r="S517" s="4">
        <f t="shared" si="34"/>
        <v>42327.4907523148</v>
      </c>
      <c r="T517" s="4">
        <f t="shared" si="35"/>
        <v>42367.4907523148</v>
      </c>
    </row>
    <row r="518" ht="29" spans="1:20">
      <c r="A518" s="1">
        <v>516</v>
      </c>
      <c r="B518" s="2" t="s">
        <v>1113</v>
      </c>
      <c r="C518" s="2" t="s">
        <v>1114</v>
      </c>
      <c r="D518" s="12">
        <v>5000</v>
      </c>
      <c r="E518" s="13">
        <v>0</v>
      </c>
      <c r="F518" t="s">
        <v>26</v>
      </c>
      <c r="G518" t="s">
        <v>58</v>
      </c>
      <c r="H518" t="s">
        <v>59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921</v>
      </c>
      <c r="O518">
        <f t="shared" si="32"/>
        <v>0</v>
      </c>
      <c r="P518">
        <f t="shared" si="33"/>
        <v>0</v>
      </c>
      <c r="Q518" s="11" t="s">
        <v>52</v>
      </c>
      <c r="R518" t="s">
        <v>922</v>
      </c>
      <c r="S518" s="4">
        <f t="shared" si="34"/>
        <v>42091.7787037037</v>
      </c>
      <c r="T518" s="4">
        <f t="shared" si="35"/>
        <v>42151.7787037037</v>
      </c>
    </row>
    <row r="519" ht="44" spans="1:20">
      <c r="A519" s="1">
        <v>517</v>
      </c>
      <c r="B519" s="2" t="s">
        <v>1115</v>
      </c>
      <c r="C519" s="2" t="s">
        <v>1116</v>
      </c>
      <c r="D519" s="12">
        <v>15000</v>
      </c>
      <c r="E519" s="13">
        <v>205</v>
      </c>
      <c r="F519" t="s">
        <v>26</v>
      </c>
      <c r="G519" t="s">
        <v>49</v>
      </c>
      <c r="H519" t="s">
        <v>50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921</v>
      </c>
      <c r="O519">
        <f t="shared" si="32"/>
        <v>1</v>
      </c>
      <c r="P519">
        <f t="shared" si="33"/>
        <v>68.33</v>
      </c>
      <c r="Q519" s="11" t="s">
        <v>52</v>
      </c>
      <c r="R519" t="s">
        <v>922</v>
      </c>
      <c r="S519" s="4">
        <f t="shared" si="34"/>
        <v>42738.6152893519</v>
      </c>
      <c r="T519" s="4">
        <f t="shared" si="35"/>
        <v>42768.6152893519</v>
      </c>
    </row>
    <row r="520" ht="44" spans="1:20">
      <c r="A520" s="1">
        <v>518</v>
      </c>
      <c r="B520" s="2" t="s">
        <v>1117</v>
      </c>
      <c r="C520" s="2" t="s">
        <v>1118</v>
      </c>
      <c r="D520" s="12">
        <v>7175</v>
      </c>
      <c r="E520" s="13">
        <v>0</v>
      </c>
      <c r="F520" t="s">
        <v>26</v>
      </c>
      <c r="G520" t="s">
        <v>49</v>
      </c>
      <c r="H520" t="s">
        <v>50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921</v>
      </c>
      <c r="O520">
        <f t="shared" si="32"/>
        <v>0</v>
      </c>
      <c r="P520">
        <f t="shared" si="33"/>
        <v>0</v>
      </c>
      <c r="Q520" s="11" t="s">
        <v>52</v>
      </c>
      <c r="R520" t="s">
        <v>922</v>
      </c>
      <c r="S520" s="4">
        <f t="shared" si="34"/>
        <v>42223.6160185185</v>
      </c>
      <c r="T520" s="4">
        <f t="shared" si="35"/>
        <v>42253.6152777778</v>
      </c>
    </row>
    <row r="521" ht="44" spans="1:20">
      <c r="A521" s="1">
        <v>519</v>
      </c>
      <c r="B521" s="2" t="s">
        <v>1119</v>
      </c>
      <c r="C521" s="2" t="s">
        <v>1120</v>
      </c>
      <c r="D521" s="12">
        <v>12001</v>
      </c>
      <c r="E521" s="13">
        <v>2746</v>
      </c>
      <c r="F521" t="s">
        <v>26</v>
      </c>
      <c r="G521" t="s">
        <v>49</v>
      </c>
      <c r="H521" t="s">
        <v>50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921</v>
      </c>
      <c r="O521">
        <f t="shared" si="32"/>
        <v>23</v>
      </c>
      <c r="P521">
        <f t="shared" si="33"/>
        <v>39.23</v>
      </c>
      <c r="Q521" s="11" t="s">
        <v>52</v>
      </c>
      <c r="R521" t="s">
        <v>922</v>
      </c>
      <c r="S521" s="4">
        <f t="shared" si="34"/>
        <v>41218.3914467593</v>
      </c>
      <c r="T521" s="4">
        <f t="shared" si="35"/>
        <v>41248.3914467593</v>
      </c>
    </row>
    <row r="522" ht="44" spans="1:20">
      <c r="A522" s="1">
        <v>520</v>
      </c>
      <c r="B522" s="2" t="s">
        <v>1121</v>
      </c>
      <c r="C522" s="2" t="s">
        <v>1122</v>
      </c>
      <c r="D522" s="12">
        <v>5000</v>
      </c>
      <c r="E522" s="13">
        <v>5105</v>
      </c>
      <c r="F522" t="s">
        <v>28</v>
      </c>
      <c r="G522" t="s">
        <v>58</v>
      </c>
      <c r="H522" t="s">
        <v>59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1123</v>
      </c>
      <c r="O522">
        <f t="shared" si="32"/>
        <v>102</v>
      </c>
      <c r="P522">
        <f t="shared" si="33"/>
        <v>150.15</v>
      </c>
      <c r="Q522" s="11" t="s">
        <v>21</v>
      </c>
      <c r="R522" t="s">
        <v>1124</v>
      </c>
      <c r="S522" s="4">
        <f t="shared" si="34"/>
        <v>42318.7020949074</v>
      </c>
      <c r="T522" s="4">
        <f t="shared" si="35"/>
        <v>42348.7020949074</v>
      </c>
    </row>
    <row r="523" ht="44" spans="1:20">
      <c r="A523" s="1">
        <v>521</v>
      </c>
      <c r="B523" s="2" t="s">
        <v>1125</v>
      </c>
      <c r="C523" s="2" t="s">
        <v>1126</v>
      </c>
      <c r="D523" s="12">
        <v>5000</v>
      </c>
      <c r="E523" s="13">
        <v>5232</v>
      </c>
      <c r="F523" t="s">
        <v>28</v>
      </c>
      <c r="G523" t="s">
        <v>49</v>
      </c>
      <c r="H523" t="s">
        <v>50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1123</v>
      </c>
      <c r="O523">
        <f t="shared" si="32"/>
        <v>105</v>
      </c>
      <c r="P523">
        <f t="shared" si="33"/>
        <v>93.43</v>
      </c>
      <c r="Q523" s="11" t="s">
        <v>21</v>
      </c>
      <c r="R523" t="s">
        <v>1124</v>
      </c>
      <c r="S523" s="4">
        <f t="shared" si="34"/>
        <v>42646.0928125</v>
      </c>
      <c r="T523" s="4">
        <f t="shared" si="35"/>
        <v>42675.2076388889</v>
      </c>
    </row>
    <row r="524" ht="44" spans="1:20">
      <c r="A524" s="1">
        <v>522</v>
      </c>
      <c r="B524" s="2" t="s">
        <v>1127</v>
      </c>
      <c r="C524" s="2" t="s">
        <v>1128</v>
      </c>
      <c r="D524" s="12">
        <v>3000</v>
      </c>
      <c r="E524" s="13">
        <v>3440</v>
      </c>
      <c r="F524" t="s">
        <v>28</v>
      </c>
      <c r="G524" t="s">
        <v>49</v>
      </c>
      <c r="H524" t="s">
        <v>50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1123</v>
      </c>
      <c r="O524">
        <f t="shared" si="32"/>
        <v>115</v>
      </c>
      <c r="P524">
        <f t="shared" si="33"/>
        <v>110.97</v>
      </c>
      <c r="Q524" s="11" t="s">
        <v>21</v>
      </c>
      <c r="R524" t="s">
        <v>1124</v>
      </c>
      <c r="S524" s="4">
        <f t="shared" si="34"/>
        <v>42430.0407986111</v>
      </c>
      <c r="T524" s="4">
        <f t="shared" si="35"/>
        <v>42449.9991319444</v>
      </c>
    </row>
    <row r="525" ht="44" spans="1:20">
      <c r="A525" s="1">
        <v>523</v>
      </c>
      <c r="B525" s="2" t="s">
        <v>1129</v>
      </c>
      <c r="C525" s="2" t="s">
        <v>1130</v>
      </c>
      <c r="D525" s="12">
        <v>5000</v>
      </c>
      <c r="E525" s="13">
        <v>6030</v>
      </c>
      <c r="F525" t="s">
        <v>28</v>
      </c>
      <c r="G525" t="s">
        <v>49</v>
      </c>
      <c r="H525" t="s">
        <v>50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1123</v>
      </c>
      <c r="O525">
        <f t="shared" si="32"/>
        <v>121</v>
      </c>
      <c r="P525">
        <f t="shared" si="33"/>
        <v>71.79</v>
      </c>
      <c r="Q525" s="11" t="s">
        <v>21</v>
      </c>
      <c r="R525" t="s">
        <v>1124</v>
      </c>
      <c r="S525" s="4">
        <f t="shared" si="34"/>
        <v>42238.1328240741</v>
      </c>
      <c r="T525" s="4">
        <f t="shared" si="35"/>
        <v>42268.1328240741</v>
      </c>
    </row>
    <row r="526" ht="44" spans="1:20">
      <c r="A526" s="1">
        <v>524</v>
      </c>
      <c r="B526" s="2" t="s">
        <v>1131</v>
      </c>
      <c r="C526" s="2" t="s">
        <v>1132</v>
      </c>
      <c r="D526" s="12">
        <v>3500</v>
      </c>
      <c r="E526" s="13">
        <v>3803.55</v>
      </c>
      <c r="F526" t="s">
        <v>28</v>
      </c>
      <c r="G526" t="s">
        <v>58</v>
      </c>
      <c r="H526" t="s">
        <v>59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1123</v>
      </c>
      <c r="O526">
        <f t="shared" si="32"/>
        <v>109</v>
      </c>
      <c r="P526">
        <f t="shared" si="33"/>
        <v>29.26</v>
      </c>
      <c r="Q526" s="11" t="s">
        <v>21</v>
      </c>
      <c r="R526" t="s">
        <v>1124</v>
      </c>
      <c r="S526" s="4">
        <f t="shared" si="34"/>
        <v>42492.7172337963</v>
      </c>
      <c r="T526" s="4">
        <f t="shared" si="35"/>
        <v>42522.7172337963</v>
      </c>
    </row>
    <row r="527" ht="44" spans="1:20">
      <c r="A527" s="1">
        <v>525</v>
      </c>
      <c r="B527" s="2" t="s">
        <v>1133</v>
      </c>
      <c r="C527" s="2" t="s">
        <v>1134</v>
      </c>
      <c r="D527" s="12">
        <v>12000</v>
      </c>
      <c r="E527" s="13">
        <v>12000</v>
      </c>
      <c r="F527" t="s">
        <v>28</v>
      </c>
      <c r="G527" t="s">
        <v>49</v>
      </c>
      <c r="H527" t="s">
        <v>50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1123</v>
      </c>
      <c r="O527">
        <f t="shared" si="32"/>
        <v>100</v>
      </c>
      <c r="P527">
        <f t="shared" si="33"/>
        <v>1000</v>
      </c>
      <c r="Q527" s="11" t="s">
        <v>21</v>
      </c>
      <c r="R527" t="s">
        <v>1124</v>
      </c>
      <c r="S527" s="4">
        <f t="shared" si="34"/>
        <v>41850.4009375</v>
      </c>
      <c r="T527" s="4">
        <f t="shared" si="35"/>
        <v>41895.4009375</v>
      </c>
    </row>
    <row r="528" ht="44" spans="1:20">
      <c r="A528" s="1">
        <v>526</v>
      </c>
      <c r="B528" s="2" t="s">
        <v>1135</v>
      </c>
      <c r="C528" s="2" t="s">
        <v>1136</v>
      </c>
      <c r="D528" s="12">
        <v>1500</v>
      </c>
      <c r="E528" s="13">
        <v>1710</v>
      </c>
      <c r="F528" t="s">
        <v>28</v>
      </c>
      <c r="G528" t="s">
        <v>58</v>
      </c>
      <c r="H528" t="s">
        <v>59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1123</v>
      </c>
      <c r="O528">
        <f t="shared" si="32"/>
        <v>114</v>
      </c>
      <c r="P528">
        <f t="shared" si="33"/>
        <v>74.35</v>
      </c>
      <c r="Q528" s="11" t="s">
        <v>21</v>
      </c>
      <c r="R528" t="s">
        <v>1124</v>
      </c>
      <c r="S528" s="4">
        <f t="shared" si="34"/>
        <v>42192.5919444444</v>
      </c>
      <c r="T528" s="4">
        <f t="shared" si="35"/>
        <v>42223.7083333333</v>
      </c>
    </row>
    <row r="529" ht="58" spans="1:20">
      <c r="A529" s="1">
        <v>527</v>
      </c>
      <c r="B529" s="2" t="s">
        <v>1137</v>
      </c>
      <c r="C529" s="2" t="s">
        <v>1138</v>
      </c>
      <c r="D529" s="12">
        <v>10000</v>
      </c>
      <c r="E529" s="13">
        <v>10085</v>
      </c>
      <c r="F529" t="s">
        <v>28</v>
      </c>
      <c r="G529" t="s">
        <v>49</v>
      </c>
      <c r="H529" t="s">
        <v>50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1123</v>
      </c>
      <c r="O529">
        <f t="shared" si="32"/>
        <v>101</v>
      </c>
      <c r="P529">
        <f t="shared" si="33"/>
        <v>63.83</v>
      </c>
      <c r="Q529" s="11" t="s">
        <v>21</v>
      </c>
      <c r="R529" t="s">
        <v>1124</v>
      </c>
      <c r="S529" s="4">
        <f t="shared" si="34"/>
        <v>42753.205625</v>
      </c>
      <c r="T529" s="4">
        <f t="shared" si="35"/>
        <v>42783.6701388889</v>
      </c>
    </row>
    <row r="530" ht="29" spans="1:20">
      <c r="A530" s="1">
        <v>528</v>
      </c>
      <c r="B530" s="2" t="s">
        <v>1139</v>
      </c>
      <c r="C530" s="2" t="s">
        <v>1140</v>
      </c>
      <c r="D530" s="12">
        <v>1150</v>
      </c>
      <c r="E530" s="13">
        <v>1330</v>
      </c>
      <c r="F530" t="s">
        <v>28</v>
      </c>
      <c r="G530" t="s">
        <v>49</v>
      </c>
      <c r="H530" t="s">
        <v>50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1123</v>
      </c>
      <c r="O530">
        <f t="shared" si="32"/>
        <v>116</v>
      </c>
      <c r="P530">
        <f t="shared" si="33"/>
        <v>44.33</v>
      </c>
      <c r="Q530" s="11" t="s">
        <v>21</v>
      </c>
      <c r="R530" t="s">
        <v>1124</v>
      </c>
      <c r="S530" s="4">
        <f t="shared" si="34"/>
        <v>42155.9202199074</v>
      </c>
      <c r="T530" s="4">
        <f t="shared" si="35"/>
        <v>42176.8888888889</v>
      </c>
    </row>
    <row r="531" ht="44" spans="1:20">
      <c r="A531" s="1">
        <v>529</v>
      </c>
      <c r="B531" s="2" t="s">
        <v>1141</v>
      </c>
      <c r="C531" s="2" t="s">
        <v>1142</v>
      </c>
      <c r="D531" s="12">
        <v>1200</v>
      </c>
      <c r="E531" s="13">
        <v>1565</v>
      </c>
      <c r="F531" t="s">
        <v>28</v>
      </c>
      <c r="G531" t="s">
        <v>194</v>
      </c>
      <c r="H531" t="s">
        <v>195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1123</v>
      </c>
      <c r="O531">
        <f t="shared" si="32"/>
        <v>130</v>
      </c>
      <c r="P531">
        <f t="shared" si="33"/>
        <v>86.94</v>
      </c>
      <c r="Q531" s="11" t="s">
        <v>21</v>
      </c>
      <c r="R531" t="s">
        <v>1124</v>
      </c>
      <c r="S531" s="4">
        <f t="shared" si="34"/>
        <v>42725.0311805556</v>
      </c>
      <c r="T531" s="4">
        <f t="shared" si="35"/>
        <v>42746.2083333333</v>
      </c>
    </row>
    <row r="532" ht="44" spans="1:20">
      <c r="A532" s="1">
        <v>530</v>
      </c>
      <c r="B532" s="2" t="s">
        <v>1143</v>
      </c>
      <c r="C532" s="2" t="s">
        <v>1144</v>
      </c>
      <c r="D532" s="12">
        <v>3405</v>
      </c>
      <c r="E532" s="13">
        <v>3670</v>
      </c>
      <c r="F532" t="s">
        <v>28</v>
      </c>
      <c r="G532" t="s">
        <v>49</v>
      </c>
      <c r="H532" t="s">
        <v>50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1123</v>
      </c>
      <c r="O532">
        <f t="shared" si="32"/>
        <v>108</v>
      </c>
      <c r="P532">
        <f t="shared" si="33"/>
        <v>126.55</v>
      </c>
      <c r="Q532" s="11" t="s">
        <v>21</v>
      </c>
      <c r="R532" t="s">
        <v>1124</v>
      </c>
      <c r="S532" s="4">
        <f t="shared" si="34"/>
        <v>42157.5910648148</v>
      </c>
      <c r="T532" s="4">
        <f t="shared" si="35"/>
        <v>42179.0833333333</v>
      </c>
    </row>
    <row r="533" ht="44" spans="1:20">
      <c r="A533" s="1">
        <v>531</v>
      </c>
      <c r="B533" s="2" t="s">
        <v>1145</v>
      </c>
      <c r="C533" s="2" t="s">
        <v>1146</v>
      </c>
      <c r="D533" s="12">
        <v>4000</v>
      </c>
      <c r="E533" s="13">
        <v>4000</v>
      </c>
      <c r="F533" t="s">
        <v>28</v>
      </c>
      <c r="G533" t="s">
        <v>49</v>
      </c>
      <c r="H533" t="s">
        <v>50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1123</v>
      </c>
      <c r="O533">
        <f t="shared" si="32"/>
        <v>100</v>
      </c>
      <c r="P533">
        <f t="shared" si="33"/>
        <v>129.03</v>
      </c>
      <c r="Q533" s="11" t="s">
        <v>21</v>
      </c>
      <c r="R533" t="s">
        <v>1124</v>
      </c>
      <c r="S533" s="4">
        <f t="shared" si="34"/>
        <v>42676.065150463</v>
      </c>
      <c r="T533" s="4">
        <f t="shared" si="35"/>
        <v>42721.2909722222</v>
      </c>
    </row>
    <row r="534" ht="44" spans="1:20">
      <c r="A534" s="1">
        <v>532</v>
      </c>
      <c r="B534" s="2" t="s">
        <v>1147</v>
      </c>
      <c r="C534" s="2" t="s">
        <v>1148</v>
      </c>
      <c r="D534" s="12">
        <v>10000</v>
      </c>
      <c r="E534" s="13">
        <v>12325</v>
      </c>
      <c r="F534" t="s">
        <v>28</v>
      </c>
      <c r="G534" t="s">
        <v>49</v>
      </c>
      <c r="H534" t="s">
        <v>50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1123</v>
      </c>
      <c r="O534">
        <f t="shared" si="32"/>
        <v>123</v>
      </c>
      <c r="P534">
        <f t="shared" si="33"/>
        <v>71.24</v>
      </c>
      <c r="Q534" s="11" t="s">
        <v>21</v>
      </c>
      <c r="R534" t="s">
        <v>1124</v>
      </c>
      <c r="S534" s="4">
        <f t="shared" si="34"/>
        <v>42473.007037037</v>
      </c>
      <c r="T534" s="4">
        <f t="shared" si="35"/>
        <v>42503.007037037</v>
      </c>
    </row>
    <row r="535" ht="44" spans="1:20">
      <c r="A535" s="1">
        <v>533</v>
      </c>
      <c r="B535" s="2" t="s">
        <v>1149</v>
      </c>
      <c r="C535" s="2" t="s">
        <v>1150</v>
      </c>
      <c r="D535" s="12">
        <v>2000</v>
      </c>
      <c r="E535" s="13">
        <v>2004</v>
      </c>
      <c r="F535" t="s">
        <v>28</v>
      </c>
      <c r="G535" t="s">
        <v>58</v>
      </c>
      <c r="H535" t="s">
        <v>59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1123</v>
      </c>
      <c r="O535">
        <f t="shared" si="32"/>
        <v>100</v>
      </c>
      <c r="P535">
        <f t="shared" si="33"/>
        <v>117.88</v>
      </c>
      <c r="Q535" s="11" t="s">
        <v>21</v>
      </c>
      <c r="R535" t="s">
        <v>1124</v>
      </c>
      <c r="S535" s="4">
        <f t="shared" si="34"/>
        <v>42482.4347800926</v>
      </c>
      <c r="T535" s="4">
        <f t="shared" si="35"/>
        <v>42506.4347800926</v>
      </c>
    </row>
    <row r="536" ht="44" spans="1:20">
      <c r="A536" s="1">
        <v>534</v>
      </c>
      <c r="B536" s="2" t="s">
        <v>1151</v>
      </c>
      <c r="C536" s="2" t="s">
        <v>1152</v>
      </c>
      <c r="D536" s="12">
        <v>15000</v>
      </c>
      <c r="E536" s="13">
        <v>15700</v>
      </c>
      <c r="F536" t="s">
        <v>28</v>
      </c>
      <c r="G536" t="s">
        <v>445</v>
      </c>
      <c r="H536" t="s">
        <v>446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1123</v>
      </c>
      <c r="O536">
        <f t="shared" si="32"/>
        <v>105</v>
      </c>
      <c r="P536">
        <f t="shared" si="33"/>
        <v>327.08</v>
      </c>
      <c r="Q536" s="11" t="s">
        <v>21</v>
      </c>
      <c r="R536" t="s">
        <v>1124</v>
      </c>
      <c r="S536" s="4">
        <f t="shared" si="34"/>
        <v>42270.8109953704</v>
      </c>
      <c r="T536" s="4">
        <f t="shared" si="35"/>
        <v>42309.9583333333</v>
      </c>
    </row>
    <row r="537" ht="29" spans="1:20">
      <c r="A537" s="1">
        <v>535</v>
      </c>
      <c r="B537" s="2" t="s">
        <v>1153</v>
      </c>
      <c r="C537" s="2" t="s">
        <v>1154</v>
      </c>
      <c r="D537" s="12">
        <v>2000</v>
      </c>
      <c r="E537" s="13">
        <v>2050</v>
      </c>
      <c r="F537" t="s">
        <v>28</v>
      </c>
      <c r="G537" t="s">
        <v>58</v>
      </c>
      <c r="H537" t="s">
        <v>59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1123</v>
      </c>
      <c r="O537">
        <f t="shared" si="32"/>
        <v>103</v>
      </c>
      <c r="P537">
        <f t="shared" si="33"/>
        <v>34.75</v>
      </c>
      <c r="Q537" s="11" t="s">
        <v>21</v>
      </c>
      <c r="R537" t="s">
        <v>1124</v>
      </c>
      <c r="S537" s="4">
        <f t="shared" si="34"/>
        <v>42711.5451967593</v>
      </c>
      <c r="T537" s="4">
        <f t="shared" si="35"/>
        <v>42741.5451967593</v>
      </c>
    </row>
    <row r="538" ht="44" spans="1:20">
      <c r="A538" s="1">
        <v>536</v>
      </c>
      <c r="B538" s="2" t="s">
        <v>1155</v>
      </c>
      <c r="C538" s="2" t="s">
        <v>1156</v>
      </c>
      <c r="D538" s="12">
        <v>3300</v>
      </c>
      <c r="E538" s="13">
        <v>3902.5</v>
      </c>
      <c r="F538" t="s">
        <v>28</v>
      </c>
      <c r="G538" t="s">
        <v>58</v>
      </c>
      <c r="H538" t="s">
        <v>59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1123</v>
      </c>
      <c r="O538">
        <f t="shared" si="32"/>
        <v>118</v>
      </c>
      <c r="P538">
        <f t="shared" si="33"/>
        <v>100.06</v>
      </c>
      <c r="Q538" s="11" t="s">
        <v>21</v>
      </c>
      <c r="R538" t="s">
        <v>1124</v>
      </c>
      <c r="S538" s="4">
        <f t="shared" si="34"/>
        <v>42179.3449884259</v>
      </c>
      <c r="T538" s="4">
        <f t="shared" si="35"/>
        <v>42219.75</v>
      </c>
    </row>
    <row r="539" ht="44" spans="1:20">
      <c r="A539" s="1">
        <v>537</v>
      </c>
      <c r="B539" s="2" t="s">
        <v>1157</v>
      </c>
      <c r="C539" s="2" t="s">
        <v>1158</v>
      </c>
      <c r="D539" s="12">
        <v>2000</v>
      </c>
      <c r="E539" s="13">
        <v>2410</v>
      </c>
      <c r="F539" t="s">
        <v>28</v>
      </c>
      <c r="G539" t="s">
        <v>49</v>
      </c>
      <c r="H539" t="s">
        <v>50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1123</v>
      </c>
      <c r="O539">
        <f t="shared" si="32"/>
        <v>121</v>
      </c>
      <c r="P539">
        <f t="shared" si="33"/>
        <v>40.85</v>
      </c>
      <c r="Q539" s="11" t="s">
        <v>21</v>
      </c>
      <c r="R539" t="s">
        <v>1124</v>
      </c>
      <c r="S539" s="4">
        <f t="shared" si="34"/>
        <v>42282.7684143519</v>
      </c>
      <c r="T539" s="4">
        <f t="shared" si="35"/>
        <v>42312.8100810185</v>
      </c>
    </row>
    <row r="540" ht="44" spans="1:20">
      <c r="A540" s="1">
        <v>538</v>
      </c>
      <c r="B540" s="2" t="s">
        <v>1159</v>
      </c>
      <c r="C540" s="2" t="s">
        <v>1160</v>
      </c>
      <c r="D540" s="12">
        <v>5000</v>
      </c>
      <c r="E540" s="13">
        <v>15121</v>
      </c>
      <c r="F540" t="s">
        <v>28</v>
      </c>
      <c r="G540" t="s">
        <v>49</v>
      </c>
      <c r="H540" t="s">
        <v>50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1123</v>
      </c>
      <c r="O540">
        <f t="shared" si="32"/>
        <v>302</v>
      </c>
      <c r="P540">
        <f t="shared" si="33"/>
        <v>252.02</v>
      </c>
      <c r="Q540" s="11" t="s">
        <v>21</v>
      </c>
      <c r="R540" t="s">
        <v>1124</v>
      </c>
      <c r="S540" s="4">
        <f t="shared" si="34"/>
        <v>42473.7947106481</v>
      </c>
      <c r="T540" s="4">
        <f t="shared" si="35"/>
        <v>42503.7947106481</v>
      </c>
    </row>
    <row r="541" ht="44" spans="1:20">
      <c r="A541" s="1">
        <v>539</v>
      </c>
      <c r="B541" s="2" t="s">
        <v>1161</v>
      </c>
      <c r="C541" s="2" t="s">
        <v>1162</v>
      </c>
      <c r="D541" s="12">
        <v>500</v>
      </c>
      <c r="E541" s="13">
        <v>503.22</v>
      </c>
      <c r="F541" t="s">
        <v>28</v>
      </c>
      <c r="G541" t="s">
        <v>58</v>
      </c>
      <c r="H541" t="s">
        <v>59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1123</v>
      </c>
      <c r="O541">
        <f t="shared" si="32"/>
        <v>101</v>
      </c>
      <c r="P541">
        <f t="shared" si="33"/>
        <v>25.16</v>
      </c>
      <c r="Q541" s="11" t="s">
        <v>21</v>
      </c>
      <c r="R541" t="s">
        <v>1124</v>
      </c>
      <c r="S541" s="4">
        <f t="shared" si="34"/>
        <v>42535.049849537</v>
      </c>
      <c r="T541" s="4">
        <f t="shared" si="35"/>
        <v>42556.049849537</v>
      </c>
    </row>
    <row r="542" ht="58" spans="1:20">
      <c r="A542" s="1">
        <v>540</v>
      </c>
      <c r="B542" s="2" t="s">
        <v>1163</v>
      </c>
      <c r="C542" s="2" t="s">
        <v>1164</v>
      </c>
      <c r="D542" s="12">
        <v>15000</v>
      </c>
      <c r="E542" s="13">
        <v>1</v>
      </c>
      <c r="F542" t="s">
        <v>26</v>
      </c>
      <c r="G542" t="s">
        <v>49</v>
      </c>
      <c r="H542" t="s">
        <v>50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1165</v>
      </c>
      <c r="O542">
        <f t="shared" si="32"/>
        <v>0</v>
      </c>
      <c r="P542">
        <f t="shared" si="33"/>
        <v>1</v>
      </c>
      <c r="Q542" s="11" t="s">
        <v>1166</v>
      </c>
      <c r="R542" t="s">
        <v>1167</v>
      </c>
      <c r="S542" s="4">
        <f t="shared" si="34"/>
        <v>42009.8171990741</v>
      </c>
      <c r="T542" s="4">
        <f t="shared" si="35"/>
        <v>42039.8171990741</v>
      </c>
    </row>
    <row r="543" ht="44" spans="1:20">
      <c r="A543" s="1">
        <v>541</v>
      </c>
      <c r="B543" s="2" t="s">
        <v>1168</v>
      </c>
      <c r="C543" s="2" t="s">
        <v>1169</v>
      </c>
      <c r="D543" s="12">
        <v>4500</v>
      </c>
      <c r="E543" s="13">
        <v>25</v>
      </c>
      <c r="F543" t="s">
        <v>26</v>
      </c>
      <c r="G543" t="s">
        <v>49</v>
      </c>
      <c r="H543" t="s">
        <v>50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1165</v>
      </c>
      <c r="O543">
        <f t="shared" si="32"/>
        <v>1</v>
      </c>
      <c r="P543">
        <f t="shared" si="33"/>
        <v>25</v>
      </c>
      <c r="Q543" s="11" t="s">
        <v>1166</v>
      </c>
      <c r="R543" t="s">
        <v>1167</v>
      </c>
      <c r="S543" s="4">
        <f t="shared" si="34"/>
        <v>42276.0466898148</v>
      </c>
      <c r="T543" s="4">
        <f t="shared" si="35"/>
        <v>42306.0466898148</v>
      </c>
    </row>
    <row r="544" ht="44" spans="1:20">
      <c r="A544" s="1">
        <v>542</v>
      </c>
      <c r="B544" s="2" t="s">
        <v>1170</v>
      </c>
      <c r="C544" s="2" t="s">
        <v>1171</v>
      </c>
      <c r="D544" s="12">
        <v>250000</v>
      </c>
      <c r="E544" s="13">
        <v>1</v>
      </c>
      <c r="F544" t="s">
        <v>26</v>
      </c>
      <c r="G544" t="s">
        <v>49</v>
      </c>
      <c r="H544" t="s">
        <v>50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1165</v>
      </c>
      <c r="O544">
        <f t="shared" si="32"/>
        <v>0</v>
      </c>
      <c r="P544">
        <f t="shared" si="33"/>
        <v>1</v>
      </c>
      <c r="Q544" s="11" t="s">
        <v>1166</v>
      </c>
      <c r="R544" t="s">
        <v>1167</v>
      </c>
      <c r="S544" s="4">
        <f t="shared" si="34"/>
        <v>42433.7374537037</v>
      </c>
      <c r="T544" s="4">
        <f t="shared" si="35"/>
        <v>42493.695787037</v>
      </c>
    </row>
    <row r="545" ht="44" spans="1:20">
      <c r="A545" s="1">
        <v>543</v>
      </c>
      <c r="B545" s="2" t="s">
        <v>1172</v>
      </c>
      <c r="C545" s="2" t="s">
        <v>1173</v>
      </c>
      <c r="D545" s="12">
        <v>22000</v>
      </c>
      <c r="E545" s="13">
        <v>70</v>
      </c>
      <c r="F545" t="s">
        <v>26</v>
      </c>
      <c r="G545" t="s">
        <v>84</v>
      </c>
      <c r="H545" t="s">
        <v>85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1165</v>
      </c>
      <c r="O545">
        <f t="shared" si="32"/>
        <v>0</v>
      </c>
      <c r="P545">
        <f t="shared" si="33"/>
        <v>35</v>
      </c>
      <c r="Q545" s="11" t="s">
        <v>1166</v>
      </c>
      <c r="R545" t="s">
        <v>1167</v>
      </c>
      <c r="S545" s="4">
        <f t="shared" si="34"/>
        <v>41914.0921527778</v>
      </c>
      <c r="T545" s="4">
        <f t="shared" si="35"/>
        <v>41944.0921527778</v>
      </c>
    </row>
    <row r="546" ht="44" spans="1:20">
      <c r="A546" s="1">
        <v>544</v>
      </c>
      <c r="B546" s="2" t="s">
        <v>1174</v>
      </c>
      <c r="C546" s="2" t="s">
        <v>1175</v>
      </c>
      <c r="D546" s="12">
        <v>500</v>
      </c>
      <c r="E546" s="13">
        <v>6</v>
      </c>
      <c r="F546" t="s">
        <v>26</v>
      </c>
      <c r="G546" t="s">
        <v>49</v>
      </c>
      <c r="H546" t="s">
        <v>50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1165</v>
      </c>
      <c r="O546">
        <f t="shared" si="32"/>
        <v>1</v>
      </c>
      <c r="P546">
        <f t="shared" si="33"/>
        <v>3</v>
      </c>
      <c r="Q546" s="11" t="s">
        <v>1166</v>
      </c>
      <c r="R546" t="s">
        <v>1167</v>
      </c>
      <c r="S546" s="4">
        <f t="shared" si="34"/>
        <v>42525.6569444444</v>
      </c>
      <c r="T546" s="4">
        <f t="shared" si="35"/>
        <v>42555.6569444444</v>
      </c>
    </row>
    <row r="547" ht="44" spans="1:20">
      <c r="A547" s="1">
        <v>545</v>
      </c>
      <c r="B547" s="2" t="s">
        <v>1176</v>
      </c>
      <c r="C547" s="2" t="s">
        <v>1177</v>
      </c>
      <c r="D547" s="12">
        <v>50000</v>
      </c>
      <c r="E547" s="13">
        <v>13692</v>
      </c>
      <c r="F547" t="s">
        <v>26</v>
      </c>
      <c r="G547" t="s">
        <v>214</v>
      </c>
      <c r="H547" t="s">
        <v>89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1165</v>
      </c>
      <c r="O547">
        <f t="shared" si="32"/>
        <v>27</v>
      </c>
      <c r="P547">
        <f t="shared" si="33"/>
        <v>402.71</v>
      </c>
      <c r="Q547" s="11" t="s">
        <v>1166</v>
      </c>
      <c r="R547" t="s">
        <v>1167</v>
      </c>
      <c r="S547" s="4">
        <f t="shared" si="34"/>
        <v>42283.5924652778</v>
      </c>
      <c r="T547" s="4">
        <f t="shared" si="35"/>
        <v>42323.6341319444</v>
      </c>
    </row>
    <row r="548" ht="44" spans="1:20">
      <c r="A548" s="1">
        <v>546</v>
      </c>
      <c r="B548" s="2" t="s">
        <v>1178</v>
      </c>
      <c r="C548" s="2" t="s">
        <v>1179</v>
      </c>
      <c r="D548" s="12">
        <v>60000</v>
      </c>
      <c r="E548" s="13">
        <v>52</v>
      </c>
      <c r="F548" t="s">
        <v>26</v>
      </c>
      <c r="G548" t="s">
        <v>49</v>
      </c>
      <c r="H548" t="s">
        <v>50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1165</v>
      </c>
      <c r="O548">
        <f t="shared" si="32"/>
        <v>0</v>
      </c>
      <c r="P548">
        <f t="shared" si="33"/>
        <v>26</v>
      </c>
      <c r="Q548" s="11" t="s">
        <v>1166</v>
      </c>
      <c r="R548" t="s">
        <v>1167</v>
      </c>
      <c r="S548" s="4">
        <f t="shared" si="34"/>
        <v>42249.6679976852</v>
      </c>
      <c r="T548" s="4">
        <f t="shared" si="35"/>
        <v>42294.6679976852</v>
      </c>
    </row>
    <row r="549" ht="44" spans="1:20">
      <c r="A549" s="1">
        <v>547</v>
      </c>
      <c r="B549" s="2" t="s">
        <v>1180</v>
      </c>
      <c r="C549" s="2" t="s">
        <v>1181</v>
      </c>
      <c r="D549" s="12">
        <v>7500</v>
      </c>
      <c r="E549" s="13">
        <v>0</v>
      </c>
      <c r="F549" t="s">
        <v>26</v>
      </c>
      <c r="G549" t="s">
        <v>58</v>
      </c>
      <c r="H549" t="s">
        <v>59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1165</v>
      </c>
      <c r="O549">
        <f t="shared" si="32"/>
        <v>0</v>
      </c>
      <c r="P549">
        <f t="shared" si="33"/>
        <v>0</v>
      </c>
      <c r="Q549" s="11" t="s">
        <v>1166</v>
      </c>
      <c r="R549" t="s">
        <v>1167</v>
      </c>
      <c r="S549" s="4">
        <f t="shared" si="34"/>
        <v>42380.6963425926</v>
      </c>
      <c r="T549" s="4">
        <f t="shared" si="35"/>
        <v>42410.6963425926</v>
      </c>
    </row>
    <row r="550" ht="44" spans="1:20">
      <c r="A550" s="1">
        <v>548</v>
      </c>
      <c r="B550" s="2" t="s">
        <v>1182</v>
      </c>
      <c r="C550" s="2" t="s">
        <v>1183</v>
      </c>
      <c r="D550" s="12">
        <v>10000</v>
      </c>
      <c r="E550" s="13">
        <v>9</v>
      </c>
      <c r="F550" t="s">
        <v>26</v>
      </c>
      <c r="G550" t="s">
        <v>58</v>
      </c>
      <c r="H550" t="s">
        <v>59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1165</v>
      </c>
      <c r="O550">
        <f t="shared" si="32"/>
        <v>0</v>
      </c>
      <c r="P550">
        <f t="shared" si="33"/>
        <v>9</v>
      </c>
      <c r="Q550" s="11" t="s">
        <v>1166</v>
      </c>
      <c r="R550" t="s">
        <v>1167</v>
      </c>
      <c r="S550" s="4">
        <f t="shared" si="34"/>
        <v>42276.9033333333</v>
      </c>
      <c r="T550" s="4">
        <f t="shared" si="35"/>
        <v>42306.9033333333</v>
      </c>
    </row>
    <row r="551" ht="58" spans="1:20">
      <c r="A551" s="1">
        <v>549</v>
      </c>
      <c r="B551" s="2" t="s">
        <v>1184</v>
      </c>
      <c r="C551" s="2" t="s">
        <v>1185</v>
      </c>
      <c r="D551" s="12">
        <v>2500</v>
      </c>
      <c r="E551" s="13">
        <v>68</v>
      </c>
      <c r="F551" t="s">
        <v>26</v>
      </c>
      <c r="G551" t="s">
        <v>58</v>
      </c>
      <c r="H551" t="s">
        <v>59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1165</v>
      </c>
      <c r="O551">
        <f t="shared" si="32"/>
        <v>3</v>
      </c>
      <c r="P551">
        <f t="shared" si="33"/>
        <v>8.5</v>
      </c>
      <c r="Q551" s="11" t="s">
        <v>1166</v>
      </c>
      <c r="R551" t="s">
        <v>1167</v>
      </c>
      <c r="S551" s="4">
        <f t="shared" si="34"/>
        <v>42163.6368287037</v>
      </c>
      <c r="T551" s="4">
        <f t="shared" si="35"/>
        <v>42193.6368287037</v>
      </c>
    </row>
    <row r="552" ht="44" spans="1:20">
      <c r="A552" s="1">
        <v>550</v>
      </c>
      <c r="B552" s="2" t="s">
        <v>1186</v>
      </c>
      <c r="C552" s="2" t="s">
        <v>1187</v>
      </c>
      <c r="D552" s="12">
        <v>5000</v>
      </c>
      <c r="E552" s="13">
        <v>35</v>
      </c>
      <c r="F552" t="s">
        <v>26</v>
      </c>
      <c r="G552" t="s">
        <v>194</v>
      </c>
      <c r="H552" t="s">
        <v>195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1165</v>
      </c>
      <c r="O552">
        <f t="shared" si="32"/>
        <v>1</v>
      </c>
      <c r="P552">
        <f t="shared" si="33"/>
        <v>8.75</v>
      </c>
      <c r="Q552" s="11" t="s">
        <v>1166</v>
      </c>
      <c r="R552" t="s">
        <v>1167</v>
      </c>
      <c r="S552" s="4">
        <f t="shared" si="34"/>
        <v>42753.6787615741</v>
      </c>
      <c r="T552" s="4">
        <f t="shared" si="35"/>
        <v>42766.2083333333</v>
      </c>
    </row>
    <row r="553" ht="44" spans="1:20">
      <c r="A553" s="1">
        <v>551</v>
      </c>
      <c r="B553" s="2" t="s">
        <v>1188</v>
      </c>
      <c r="C553" s="2" t="s">
        <v>1189</v>
      </c>
      <c r="D553" s="12">
        <v>75000</v>
      </c>
      <c r="E553" s="13">
        <v>3781</v>
      </c>
      <c r="F553" t="s">
        <v>26</v>
      </c>
      <c r="G553" t="s">
        <v>49</v>
      </c>
      <c r="H553" t="s">
        <v>50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1165</v>
      </c>
      <c r="O553">
        <f t="shared" si="32"/>
        <v>5</v>
      </c>
      <c r="P553">
        <f t="shared" si="33"/>
        <v>135.04</v>
      </c>
      <c r="Q553" s="11" t="s">
        <v>1166</v>
      </c>
      <c r="R553" t="s">
        <v>1167</v>
      </c>
      <c r="S553" s="4">
        <f t="shared" si="34"/>
        <v>42173.2757407407</v>
      </c>
      <c r="T553" s="4">
        <f t="shared" si="35"/>
        <v>42217.7451388889</v>
      </c>
    </row>
    <row r="554" ht="44" spans="1:20">
      <c r="A554" s="1">
        <v>552</v>
      </c>
      <c r="B554" s="2" t="s">
        <v>1190</v>
      </c>
      <c r="C554" s="2" t="s">
        <v>1191</v>
      </c>
      <c r="D554" s="12">
        <v>45000</v>
      </c>
      <c r="E554" s="13">
        <v>0</v>
      </c>
      <c r="F554" t="s">
        <v>26</v>
      </c>
      <c r="G554" t="s">
        <v>194</v>
      </c>
      <c r="H554" t="s">
        <v>195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1165</v>
      </c>
      <c r="O554">
        <f t="shared" si="32"/>
        <v>0</v>
      </c>
      <c r="P554">
        <f t="shared" si="33"/>
        <v>0</v>
      </c>
      <c r="Q554" s="11" t="s">
        <v>1166</v>
      </c>
      <c r="R554" t="s">
        <v>1167</v>
      </c>
      <c r="S554" s="4">
        <f t="shared" si="34"/>
        <v>42318.6168518519</v>
      </c>
      <c r="T554" s="4">
        <f t="shared" si="35"/>
        <v>42378.6168518519</v>
      </c>
    </row>
    <row r="555" ht="44" spans="1:20">
      <c r="A555" s="1">
        <v>553</v>
      </c>
      <c r="B555" s="2" t="s">
        <v>1192</v>
      </c>
      <c r="C555" s="2" t="s">
        <v>1193</v>
      </c>
      <c r="D555" s="12">
        <v>25000</v>
      </c>
      <c r="E555" s="13">
        <v>123</v>
      </c>
      <c r="F555" t="s">
        <v>26</v>
      </c>
      <c r="G555" t="s">
        <v>49</v>
      </c>
      <c r="H555" t="s">
        <v>50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1165</v>
      </c>
      <c r="O555">
        <f t="shared" si="32"/>
        <v>0</v>
      </c>
      <c r="P555">
        <f t="shared" si="33"/>
        <v>20.5</v>
      </c>
      <c r="Q555" s="11" t="s">
        <v>1166</v>
      </c>
      <c r="R555" t="s">
        <v>1167</v>
      </c>
      <c r="S555" s="4">
        <f t="shared" si="34"/>
        <v>41927.7198032407</v>
      </c>
      <c r="T555" s="4">
        <f t="shared" si="35"/>
        <v>41957.7614699074</v>
      </c>
    </row>
    <row r="556" ht="44" spans="1:20">
      <c r="A556" s="1">
        <v>554</v>
      </c>
      <c r="B556" s="2" t="s">
        <v>1194</v>
      </c>
      <c r="C556" s="2" t="s">
        <v>1195</v>
      </c>
      <c r="D556" s="12">
        <v>3870</v>
      </c>
      <c r="E556" s="13">
        <v>1416</v>
      </c>
      <c r="F556" t="s">
        <v>26</v>
      </c>
      <c r="G556" t="s">
        <v>49</v>
      </c>
      <c r="H556" t="s">
        <v>50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1165</v>
      </c>
      <c r="O556">
        <f t="shared" si="32"/>
        <v>37</v>
      </c>
      <c r="P556">
        <f t="shared" si="33"/>
        <v>64.36</v>
      </c>
      <c r="Q556" s="11" t="s">
        <v>1166</v>
      </c>
      <c r="R556" t="s">
        <v>1167</v>
      </c>
      <c r="S556" s="4">
        <f t="shared" si="34"/>
        <v>41901.6848611111</v>
      </c>
      <c r="T556" s="4">
        <f t="shared" si="35"/>
        <v>41931.6848611111</v>
      </c>
    </row>
    <row r="557" ht="44" spans="1:20">
      <c r="A557" s="1">
        <v>555</v>
      </c>
      <c r="B557" s="2" t="s">
        <v>1196</v>
      </c>
      <c r="C557" s="2" t="s">
        <v>1197</v>
      </c>
      <c r="D557" s="12">
        <v>7500</v>
      </c>
      <c r="E557" s="13">
        <v>0</v>
      </c>
      <c r="F557" t="s">
        <v>26</v>
      </c>
      <c r="G557" t="s">
        <v>58</v>
      </c>
      <c r="H557" t="s">
        <v>59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1165</v>
      </c>
      <c r="O557">
        <f t="shared" si="32"/>
        <v>0</v>
      </c>
      <c r="P557">
        <f t="shared" si="33"/>
        <v>0</v>
      </c>
      <c r="Q557" s="11" t="s">
        <v>1166</v>
      </c>
      <c r="R557" t="s">
        <v>1167</v>
      </c>
      <c r="S557" s="4">
        <f t="shared" si="34"/>
        <v>42503.3535069444</v>
      </c>
      <c r="T557" s="4">
        <f t="shared" si="35"/>
        <v>42533.3535069444</v>
      </c>
    </row>
    <row r="558" ht="29" spans="1:20">
      <c r="A558" s="1">
        <v>556</v>
      </c>
      <c r="B558" s="2" t="s">
        <v>1198</v>
      </c>
      <c r="C558" s="2" t="s">
        <v>1199</v>
      </c>
      <c r="D558" s="12">
        <v>8000</v>
      </c>
      <c r="E558" s="13">
        <v>200</v>
      </c>
      <c r="F558" t="s">
        <v>26</v>
      </c>
      <c r="G558" t="s">
        <v>49</v>
      </c>
      <c r="H558" t="s">
        <v>50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1165</v>
      </c>
      <c r="O558">
        <f t="shared" si="32"/>
        <v>3</v>
      </c>
      <c r="P558">
        <f t="shared" si="33"/>
        <v>200</v>
      </c>
      <c r="Q558" s="11" t="s">
        <v>1166</v>
      </c>
      <c r="R558" t="s">
        <v>1167</v>
      </c>
      <c r="S558" s="4">
        <f t="shared" si="34"/>
        <v>42345.860150463</v>
      </c>
      <c r="T558" s="4">
        <f t="shared" si="35"/>
        <v>42375.860150463</v>
      </c>
    </row>
    <row r="559" ht="44" spans="1:20">
      <c r="A559" s="1">
        <v>557</v>
      </c>
      <c r="B559" s="2" t="s">
        <v>1200</v>
      </c>
      <c r="C559" s="2" t="s">
        <v>1201</v>
      </c>
      <c r="D559" s="12">
        <v>150000</v>
      </c>
      <c r="E559" s="13">
        <v>1366</v>
      </c>
      <c r="F559" t="s">
        <v>26</v>
      </c>
      <c r="G559" t="s">
        <v>537</v>
      </c>
      <c r="H559" t="s">
        <v>89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1165</v>
      </c>
      <c r="O559">
        <f t="shared" si="32"/>
        <v>1</v>
      </c>
      <c r="P559">
        <f t="shared" si="33"/>
        <v>68.3</v>
      </c>
      <c r="Q559" s="11" t="s">
        <v>1166</v>
      </c>
      <c r="R559" t="s">
        <v>1167</v>
      </c>
      <c r="S559" s="4">
        <f t="shared" si="34"/>
        <v>42676.9421643519</v>
      </c>
      <c r="T559" s="4">
        <f t="shared" si="35"/>
        <v>42706.9838310185</v>
      </c>
    </row>
    <row r="560" ht="44" spans="1:20">
      <c r="A560" s="1">
        <v>558</v>
      </c>
      <c r="B560" s="2" t="s">
        <v>1202</v>
      </c>
      <c r="C560" s="2" t="s">
        <v>1203</v>
      </c>
      <c r="D560" s="12">
        <v>750</v>
      </c>
      <c r="E560" s="13">
        <v>0</v>
      </c>
      <c r="F560" t="s">
        <v>26</v>
      </c>
      <c r="G560" t="s">
        <v>49</v>
      </c>
      <c r="H560" t="s">
        <v>50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1165</v>
      </c>
      <c r="O560">
        <f t="shared" si="32"/>
        <v>0</v>
      </c>
      <c r="P560">
        <f t="shared" si="33"/>
        <v>0</v>
      </c>
      <c r="Q560" s="11" t="s">
        <v>1166</v>
      </c>
      <c r="R560" t="s">
        <v>1167</v>
      </c>
      <c r="S560" s="4">
        <f t="shared" si="34"/>
        <v>42057.8831597222</v>
      </c>
      <c r="T560" s="4">
        <f t="shared" si="35"/>
        <v>42087.8414930556</v>
      </c>
    </row>
    <row r="561" ht="44" spans="1:20">
      <c r="A561" s="1">
        <v>559</v>
      </c>
      <c r="B561" s="2" t="s">
        <v>1204</v>
      </c>
      <c r="C561" s="2" t="s">
        <v>1205</v>
      </c>
      <c r="D561" s="12">
        <v>240000</v>
      </c>
      <c r="E561" s="13">
        <v>50</v>
      </c>
      <c r="F561" t="s">
        <v>26</v>
      </c>
      <c r="G561" t="s">
        <v>49</v>
      </c>
      <c r="H561" t="s">
        <v>50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1165</v>
      </c>
      <c r="O561">
        <f t="shared" si="32"/>
        <v>0</v>
      </c>
      <c r="P561">
        <f t="shared" si="33"/>
        <v>50</v>
      </c>
      <c r="Q561" s="11" t="s">
        <v>1166</v>
      </c>
      <c r="R561" t="s">
        <v>1167</v>
      </c>
      <c r="S561" s="4">
        <f t="shared" si="34"/>
        <v>42321.2831018518</v>
      </c>
      <c r="T561" s="4">
        <f t="shared" si="35"/>
        <v>42351.2831018518</v>
      </c>
    </row>
    <row r="562" ht="44" spans="1:20">
      <c r="A562" s="1">
        <v>560</v>
      </c>
      <c r="B562" s="2" t="s">
        <v>1206</v>
      </c>
      <c r="C562" s="2" t="s">
        <v>1207</v>
      </c>
      <c r="D562" s="12">
        <v>100000</v>
      </c>
      <c r="E562" s="13">
        <v>12</v>
      </c>
      <c r="F562" t="s">
        <v>26</v>
      </c>
      <c r="G562" t="s">
        <v>194</v>
      </c>
      <c r="H562" t="s">
        <v>195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1165</v>
      </c>
      <c r="O562">
        <f t="shared" si="32"/>
        <v>0</v>
      </c>
      <c r="P562">
        <f t="shared" si="33"/>
        <v>4</v>
      </c>
      <c r="Q562" s="11" t="s">
        <v>1166</v>
      </c>
      <c r="R562" t="s">
        <v>1167</v>
      </c>
      <c r="S562" s="4">
        <f t="shared" si="34"/>
        <v>41960.7713541667</v>
      </c>
      <c r="T562" s="4">
        <f t="shared" si="35"/>
        <v>41990.7713541667</v>
      </c>
    </row>
    <row r="563" ht="44" spans="1:20">
      <c r="A563" s="1">
        <v>561</v>
      </c>
      <c r="B563" s="2" t="s">
        <v>1208</v>
      </c>
      <c r="C563" s="2" t="s">
        <v>1209</v>
      </c>
      <c r="D563" s="12">
        <v>15000</v>
      </c>
      <c r="E563" s="13">
        <v>55</v>
      </c>
      <c r="F563" t="s">
        <v>26</v>
      </c>
      <c r="G563" t="s">
        <v>49</v>
      </c>
      <c r="H563" t="s">
        <v>50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1165</v>
      </c>
      <c r="O563">
        <f t="shared" si="32"/>
        <v>0</v>
      </c>
      <c r="P563">
        <f t="shared" si="33"/>
        <v>27.5</v>
      </c>
      <c r="Q563" s="11" t="s">
        <v>1166</v>
      </c>
      <c r="R563" t="s">
        <v>1167</v>
      </c>
      <c r="S563" s="4">
        <f t="shared" si="34"/>
        <v>42268.6587152778</v>
      </c>
      <c r="T563" s="4">
        <f t="shared" si="35"/>
        <v>42303.6587152778</v>
      </c>
    </row>
    <row r="564" ht="44" spans="1:20">
      <c r="A564" s="1">
        <v>562</v>
      </c>
      <c r="B564" s="2" t="s">
        <v>1210</v>
      </c>
      <c r="C564" s="2" t="s">
        <v>1211</v>
      </c>
      <c r="D564" s="12">
        <v>50000</v>
      </c>
      <c r="E564" s="13">
        <v>0</v>
      </c>
      <c r="F564" t="s">
        <v>26</v>
      </c>
      <c r="G564" t="s">
        <v>422</v>
      </c>
      <c r="H564" t="s">
        <v>89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1165</v>
      </c>
      <c r="O564">
        <f t="shared" si="32"/>
        <v>0</v>
      </c>
      <c r="P564">
        <f t="shared" si="33"/>
        <v>0</v>
      </c>
      <c r="Q564" s="11" t="s">
        <v>1166</v>
      </c>
      <c r="R564" t="s">
        <v>1167</v>
      </c>
      <c r="S564" s="4">
        <f t="shared" si="34"/>
        <v>42692.3890625</v>
      </c>
      <c r="T564" s="4">
        <f t="shared" si="35"/>
        <v>42722.3890625</v>
      </c>
    </row>
    <row r="565" ht="44" spans="1:20">
      <c r="A565" s="1">
        <v>563</v>
      </c>
      <c r="B565" s="2" t="s">
        <v>1212</v>
      </c>
      <c r="C565" s="2" t="s">
        <v>1213</v>
      </c>
      <c r="D565" s="12">
        <v>75000</v>
      </c>
      <c r="E565" s="13">
        <v>68</v>
      </c>
      <c r="F565" t="s">
        <v>26</v>
      </c>
      <c r="G565" t="s">
        <v>84</v>
      </c>
      <c r="H565" t="s">
        <v>85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1165</v>
      </c>
      <c r="O565">
        <f t="shared" si="32"/>
        <v>0</v>
      </c>
      <c r="P565">
        <f t="shared" si="33"/>
        <v>34</v>
      </c>
      <c r="Q565" s="11" t="s">
        <v>1166</v>
      </c>
      <c r="R565" t="s">
        <v>1167</v>
      </c>
      <c r="S565" s="4">
        <f t="shared" si="34"/>
        <v>42022.0699884259</v>
      </c>
      <c r="T565" s="4">
        <f t="shared" si="35"/>
        <v>42052.0699884259</v>
      </c>
    </row>
    <row r="566" ht="58" spans="1:20">
      <c r="A566" s="1">
        <v>564</v>
      </c>
      <c r="B566" s="2" t="s">
        <v>1214</v>
      </c>
      <c r="C566" s="2" t="s">
        <v>1215</v>
      </c>
      <c r="D566" s="12">
        <v>18000</v>
      </c>
      <c r="E566" s="13">
        <v>1</v>
      </c>
      <c r="F566" t="s">
        <v>26</v>
      </c>
      <c r="G566" t="s">
        <v>214</v>
      </c>
      <c r="H566" t="s">
        <v>89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1165</v>
      </c>
      <c r="O566">
        <f t="shared" si="32"/>
        <v>0</v>
      </c>
      <c r="P566">
        <f t="shared" si="33"/>
        <v>1</v>
      </c>
      <c r="Q566" s="11" t="s">
        <v>1166</v>
      </c>
      <c r="R566" t="s">
        <v>1167</v>
      </c>
      <c r="S566" s="4">
        <f t="shared" si="34"/>
        <v>42411.9429976852</v>
      </c>
      <c r="T566" s="4">
        <f t="shared" si="35"/>
        <v>42441.9429976852</v>
      </c>
    </row>
    <row r="567" ht="44" spans="1:20">
      <c r="A567" s="1">
        <v>565</v>
      </c>
      <c r="B567" s="2" t="s">
        <v>1216</v>
      </c>
      <c r="C567" s="2" t="s">
        <v>1217</v>
      </c>
      <c r="D567" s="12">
        <v>25000</v>
      </c>
      <c r="E567" s="13">
        <v>0</v>
      </c>
      <c r="F567" t="s">
        <v>26</v>
      </c>
      <c r="G567" t="s">
        <v>58</v>
      </c>
      <c r="H567" t="s">
        <v>59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1165</v>
      </c>
      <c r="O567">
        <f t="shared" si="32"/>
        <v>0</v>
      </c>
      <c r="P567">
        <f t="shared" si="33"/>
        <v>0</v>
      </c>
      <c r="Q567" s="11" t="s">
        <v>1166</v>
      </c>
      <c r="R567" t="s">
        <v>1167</v>
      </c>
      <c r="S567" s="4">
        <f t="shared" si="34"/>
        <v>42165.7852893519</v>
      </c>
      <c r="T567" s="4">
        <f t="shared" si="35"/>
        <v>42195.7852893519</v>
      </c>
    </row>
    <row r="568" ht="44" spans="1:20">
      <c r="A568" s="1">
        <v>566</v>
      </c>
      <c r="B568" s="2" t="s">
        <v>1218</v>
      </c>
      <c r="C568" s="2" t="s">
        <v>1219</v>
      </c>
      <c r="D568" s="12">
        <v>5000</v>
      </c>
      <c r="E568" s="13">
        <v>1</v>
      </c>
      <c r="F568" t="s">
        <v>26</v>
      </c>
      <c r="G568" t="s">
        <v>49</v>
      </c>
      <c r="H568" t="s">
        <v>50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1165</v>
      </c>
      <c r="O568">
        <f t="shared" si="32"/>
        <v>0</v>
      </c>
      <c r="P568">
        <f t="shared" si="33"/>
        <v>1</v>
      </c>
      <c r="Q568" s="11" t="s">
        <v>1166</v>
      </c>
      <c r="R568" t="s">
        <v>1167</v>
      </c>
      <c r="S568" s="4">
        <f t="shared" si="34"/>
        <v>42535.6844097222</v>
      </c>
      <c r="T568" s="4">
        <f t="shared" si="35"/>
        <v>42565.6844097222</v>
      </c>
    </row>
    <row r="569" ht="44" spans="1:20">
      <c r="A569" s="1">
        <v>567</v>
      </c>
      <c r="B569" s="2" t="s">
        <v>1220</v>
      </c>
      <c r="C569" s="2" t="s">
        <v>1221</v>
      </c>
      <c r="D569" s="12">
        <v>10000</v>
      </c>
      <c r="E569" s="13">
        <v>0</v>
      </c>
      <c r="F569" t="s">
        <v>26</v>
      </c>
      <c r="G569" t="s">
        <v>49</v>
      </c>
      <c r="H569" t="s">
        <v>50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1165</v>
      </c>
      <c r="O569">
        <f t="shared" si="32"/>
        <v>0</v>
      </c>
      <c r="P569">
        <f t="shared" si="33"/>
        <v>0</v>
      </c>
      <c r="Q569" s="11" t="s">
        <v>1166</v>
      </c>
      <c r="R569" t="s">
        <v>1167</v>
      </c>
      <c r="S569" s="4">
        <f t="shared" si="34"/>
        <v>41975.8425231482</v>
      </c>
      <c r="T569" s="4">
        <f t="shared" si="35"/>
        <v>42005.8425231482</v>
      </c>
    </row>
    <row r="570" ht="58" spans="1:20">
      <c r="A570" s="1">
        <v>568</v>
      </c>
      <c r="B570" s="2" t="s">
        <v>1222</v>
      </c>
      <c r="C570" s="2" t="s">
        <v>1223</v>
      </c>
      <c r="D570" s="12">
        <v>24500</v>
      </c>
      <c r="E570" s="13">
        <v>245</v>
      </c>
      <c r="F570" t="s">
        <v>26</v>
      </c>
      <c r="G570" t="s">
        <v>114</v>
      </c>
      <c r="H570" t="s">
        <v>115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1165</v>
      </c>
      <c r="O570">
        <f t="shared" si="32"/>
        <v>1</v>
      </c>
      <c r="P570">
        <f t="shared" si="33"/>
        <v>49</v>
      </c>
      <c r="Q570" s="11" t="s">
        <v>1166</v>
      </c>
      <c r="R570" t="s">
        <v>1167</v>
      </c>
      <c r="S570" s="4">
        <f t="shared" si="34"/>
        <v>42348.9215625</v>
      </c>
      <c r="T570" s="4">
        <f t="shared" si="35"/>
        <v>42385.4583333333</v>
      </c>
    </row>
    <row r="571" ht="44" spans="1:20">
      <c r="A571" s="1">
        <v>569</v>
      </c>
      <c r="B571" s="2" t="s">
        <v>1224</v>
      </c>
      <c r="C571" s="2" t="s">
        <v>1225</v>
      </c>
      <c r="D571" s="12">
        <v>2500</v>
      </c>
      <c r="E571" s="13">
        <v>20</v>
      </c>
      <c r="F571" t="s">
        <v>26</v>
      </c>
      <c r="G571" t="s">
        <v>194</v>
      </c>
      <c r="H571" t="s">
        <v>195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1165</v>
      </c>
      <c r="O571">
        <f t="shared" si="32"/>
        <v>1</v>
      </c>
      <c r="P571">
        <f t="shared" si="33"/>
        <v>20</v>
      </c>
      <c r="Q571" s="11" t="s">
        <v>1166</v>
      </c>
      <c r="R571" t="s">
        <v>1167</v>
      </c>
      <c r="S571" s="4">
        <f t="shared" si="34"/>
        <v>42340.8473611111</v>
      </c>
      <c r="T571" s="4">
        <f t="shared" si="35"/>
        <v>42370.8473611111</v>
      </c>
    </row>
    <row r="572" ht="29" spans="1:20">
      <c r="A572" s="1">
        <v>570</v>
      </c>
      <c r="B572" s="2" t="s">
        <v>1226</v>
      </c>
      <c r="C572" s="2" t="s">
        <v>1227</v>
      </c>
      <c r="D572" s="12">
        <v>85000</v>
      </c>
      <c r="E572" s="13">
        <v>142</v>
      </c>
      <c r="F572" t="s">
        <v>26</v>
      </c>
      <c r="G572" t="s">
        <v>49</v>
      </c>
      <c r="H572" t="s">
        <v>50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1165</v>
      </c>
      <c r="O572">
        <f t="shared" si="32"/>
        <v>0</v>
      </c>
      <c r="P572">
        <f t="shared" si="33"/>
        <v>142</v>
      </c>
      <c r="Q572" s="11" t="s">
        <v>1166</v>
      </c>
      <c r="R572" t="s">
        <v>1167</v>
      </c>
      <c r="S572" s="4">
        <f t="shared" si="34"/>
        <v>42388.7982523148</v>
      </c>
      <c r="T572" s="4">
        <f t="shared" si="35"/>
        <v>42418.7982523148</v>
      </c>
    </row>
    <row r="573" ht="44" spans="1:20">
      <c r="A573" s="1">
        <v>571</v>
      </c>
      <c r="B573" s="2" t="s">
        <v>1228</v>
      </c>
      <c r="C573" s="2" t="s">
        <v>1229</v>
      </c>
      <c r="D573" s="12">
        <v>25000</v>
      </c>
      <c r="E573" s="13">
        <v>106</v>
      </c>
      <c r="F573" t="s">
        <v>26</v>
      </c>
      <c r="G573" t="s">
        <v>49</v>
      </c>
      <c r="H573" t="s">
        <v>50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1165</v>
      </c>
      <c r="O573">
        <f t="shared" si="32"/>
        <v>0</v>
      </c>
      <c r="P573">
        <f t="shared" si="33"/>
        <v>53</v>
      </c>
      <c r="Q573" s="11" t="s">
        <v>1166</v>
      </c>
      <c r="R573" t="s">
        <v>1167</v>
      </c>
      <c r="S573" s="4">
        <f t="shared" si="34"/>
        <v>42192.8162384259</v>
      </c>
      <c r="T573" s="4">
        <f t="shared" si="35"/>
        <v>42212.1659722222</v>
      </c>
    </row>
    <row r="574" ht="44" spans="1:20">
      <c r="A574" s="1">
        <v>572</v>
      </c>
      <c r="B574" s="2" t="s">
        <v>1230</v>
      </c>
      <c r="C574" s="2" t="s">
        <v>1231</v>
      </c>
      <c r="D574" s="12">
        <v>2500</v>
      </c>
      <c r="E574" s="13">
        <v>0</v>
      </c>
      <c r="F574" t="s">
        <v>26</v>
      </c>
      <c r="G574" t="s">
        <v>49</v>
      </c>
      <c r="H574" t="s">
        <v>50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1165</v>
      </c>
      <c r="O574">
        <f t="shared" si="32"/>
        <v>0</v>
      </c>
      <c r="P574">
        <f t="shared" si="33"/>
        <v>0</v>
      </c>
      <c r="Q574" s="11" t="s">
        <v>1166</v>
      </c>
      <c r="R574" t="s">
        <v>1167</v>
      </c>
      <c r="S574" s="4">
        <f t="shared" si="34"/>
        <v>42282.7162962963</v>
      </c>
      <c r="T574" s="4">
        <f t="shared" si="35"/>
        <v>42312.757962963</v>
      </c>
    </row>
    <row r="575" ht="44" spans="1:20">
      <c r="A575" s="1">
        <v>573</v>
      </c>
      <c r="B575" s="2" t="s">
        <v>1232</v>
      </c>
      <c r="C575" s="2" t="s">
        <v>1233</v>
      </c>
      <c r="D575" s="12">
        <v>88888</v>
      </c>
      <c r="E575" s="13">
        <v>346</v>
      </c>
      <c r="F575" t="s">
        <v>26</v>
      </c>
      <c r="G575" t="s">
        <v>49</v>
      </c>
      <c r="H575" t="s">
        <v>50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1165</v>
      </c>
      <c r="O575">
        <f t="shared" si="32"/>
        <v>0</v>
      </c>
      <c r="P575">
        <f t="shared" si="33"/>
        <v>38.44</v>
      </c>
      <c r="Q575" s="11" t="s">
        <v>1166</v>
      </c>
      <c r="R575" t="s">
        <v>1167</v>
      </c>
      <c r="S575" s="4">
        <f t="shared" si="34"/>
        <v>41963.0501273148</v>
      </c>
      <c r="T575" s="4">
        <f t="shared" si="35"/>
        <v>42022.05</v>
      </c>
    </row>
    <row r="576" ht="44" spans="1:20">
      <c r="A576" s="1">
        <v>574</v>
      </c>
      <c r="B576" s="2" t="s">
        <v>1234</v>
      </c>
      <c r="C576" s="2" t="s">
        <v>1235</v>
      </c>
      <c r="D576" s="12">
        <v>11180</v>
      </c>
      <c r="E576" s="13">
        <v>80</v>
      </c>
      <c r="F576" t="s">
        <v>26</v>
      </c>
      <c r="G576" t="s">
        <v>58</v>
      </c>
      <c r="H576" t="s">
        <v>59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1165</v>
      </c>
      <c r="O576">
        <f t="shared" si="32"/>
        <v>1</v>
      </c>
      <c r="P576">
        <f t="shared" si="33"/>
        <v>20</v>
      </c>
      <c r="Q576" s="11" t="s">
        <v>1166</v>
      </c>
      <c r="R576" t="s">
        <v>1167</v>
      </c>
      <c r="S576" s="4">
        <f t="shared" si="34"/>
        <v>42632.4433680556</v>
      </c>
      <c r="T576" s="4">
        <f t="shared" si="35"/>
        <v>42662.4433680556</v>
      </c>
    </row>
    <row r="577" ht="58" spans="1:20">
      <c r="A577" s="1">
        <v>575</v>
      </c>
      <c r="B577" s="2" t="s">
        <v>1236</v>
      </c>
      <c r="C577" s="2" t="s">
        <v>1237</v>
      </c>
      <c r="D577" s="12">
        <v>60000</v>
      </c>
      <c r="E577" s="13">
        <v>259</v>
      </c>
      <c r="F577" t="s">
        <v>26</v>
      </c>
      <c r="G577" t="s">
        <v>537</v>
      </c>
      <c r="H577" t="s">
        <v>89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1165</v>
      </c>
      <c r="O577">
        <f t="shared" si="32"/>
        <v>0</v>
      </c>
      <c r="P577">
        <f t="shared" si="33"/>
        <v>64.75</v>
      </c>
      <c r="Q577" s="11" t="s">
        <v>1166</v>
      </c>
      <c r="R577" t="s">
        <v>1167</v>
      </c>
      <c r="S577" s="4">
        <f t="shared" si="34"/>
        <v>42138.6926273148</v>
      </c>
      <c r="T577" s="4">
        <f t="shared" si="35"/>
        <v>42168.6926273148</v>
      </c>
    </row>
    <row r="578" ht="44" spans="1:20">
      <c r="A578" s="1">
        <v>576</v>
      </c>
      <c r="B578" s="2" t="s">
        <v>1238</v>
      </c>
      <c r="C578" s="2" t="s">
        <v>1239</v>
      </c>
      <c r="D578" s="12">
        <v>80000</v>
      </c>
      <c r="E578" s="13">
        <v>1</v>
      </c>
      <c r="F578" t="s">
        <v>26</v>
      </c>
      <c r="G578" t="s">
        <v>49</v>
      </c>
      <c r="H578" t="s">
        <v>50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1165</v>
      </c>
      <c r="O578">
        <f t="shared" si="32"/>
        <v>0</v>
      </c>
      <c r="P578">
        <f t="shared" si="33"/>
        <v>1</v>
      </c>
      <c r="Q578" s="11" t="s">
        <v>1166</v>
      </c>
      <c r="R578" t="s">
        <v>1167</v>
      </c>
      <c r="S578" s="4">
        <f t="shared" si="34"/>
        <v>42031.4716666667</v>
      </c>
      <c r="T578" s="4">
        <f t="shared" si="35"/>
        <v>42091.43</v>
      </c>
    </row>
    <row r="579" ht="44" spans="1:20">
      <c r="A579" s="1">
        <v>577</v>
      </c>
      <c r="B579" s="2" t="s">
        <v>1240</v>
      </c>
      <c r="C579" s="2" t="s">
        <v>1241</v>
      </c>
      <c r="D579" s="12">
        <v>5000</v>
      </c>
      <c r="E579" s="13">
        <v>10</v>
      </c>
      <c r="F579" t="s">
        <v>26</v>
      </c>
      <c r="G579" t="s">
        <v>49</v>
      </c>
      <c r="H579" t="s">
        <v>50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1165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1166</v>
      </c>
      <c r="R579" t="s">
        <v>1167</v>
      </c>
      <c r="S579" s="4">
        <f t="shared" ref="S579:S642" si="38">(((J579/60)/60)/24)+DATE(1970,1,1)</f>
        <v>42450.5891435185</v>
      </c>
      <c r="T579" s="4">
        <f t="shared" ref="T579:T642" si="39">(((I579/60)/60)/24)+DATE(1970,1,1)</f>
        <v>42510.5891435185</v>
      </c>
    </row>
    <row r="580" ht="29" spans="1:20">
      <c r="A580" s="1">
        <v>578</v>
      </c>
      <c r="B580" s="2" t="s">
        <v>1242</v>
      </c>
      <c r="C580" s="2" t="s">
        <v>1243</v>
      </c>
      <c r="D580" s="12">
        <v>125000</v>
      </c>
      <c r="E580" s="13">
        <v>14</v>
      </c>
      <c r="F580" t="s">
        <v>26</v>
      </c>
      <c r="G580" t="s">
        <v>58</v>
      </c>
      <c r="H580" t="s">
        <v>59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1165</v>
      </c>
      <c r="O580">
        <f t="shared" si="36"/>
        <v>0</v>
      </c>
      <c r="P580">
        <f t="shared" si="37"/>
        <v>2</v>
      </c>
      <c r="Q580" s="11" t="s">
        <v>1166</v>
      </c>
      <c r="R580" t="s">
        <v>1167</v>
      </c>
      <c r="S580" s="4">
        <f t="shared" si="38"/>
        <v>42230.5786226852</v>
      </c>
      <c r="T580" s="4">
        <f t="shared" si="39"/>
        <v>42254.5786226852</v>
      </c>
    </row>
    <row r="581" ht="29" spans="1:20">
      <c r="A581" s="1">
        <v>579</v>
      </c>
      <c r="B581" s="2" t="s">
        <v>1244</v>
      </c>
      <c r="C581" s="2" t="s">
        <v>1245</v>
      </c>
      <c r="D581" s="12">
        <v>12000</v>
      </c>
      <c r="E581" s="13">
        <v>175</v>
      </c>
      <c r="F581" t="s">
        <v>26</v>
      </c>
      <c r="G581" t="s">
        <v>49</v>
      </c>
      <c r="H581" t="s">
        <v>50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1165</v>
      </c>
      <c r="O581">
        <f t="shared" si="36"/>
        <v>1</v>
      </c>
      <c r="P581">
        <f t="shared" si="37"/>
        <v>35</v>
      </c>
      <c r="Q581" s="11" t="s">
        <v>1166</v>
      </c>
      <c r="R581" t="s">
        <v>1167</v>
      </c>
      <c r="S581" s="4">
        <f t="shared" si="38"/>
        <v>41968.8521180556</v>
      </c>
      <c r="T581" s="4">
        <f t="shared" si="39"/>
        <v>41998.8521180556</v>
      </c>
    </row>
    <row r="582" ht="44" spans="1:20">
      <c r="A582" s="1">
        <v>580</v>
      </c>
      <c r="B582" s="2" t="s">
        <v>1246</v>
      </c>
      <c r="C582" s="2" t="s">
        <v>1247</v>
      </c>
      <c r="D582" s="12">
        <v>3000</v>
      </c>
      <c r="E582" s="13">
        <v>1</v>
      </c>
      <c r="F582" t="s">
        <v>26</v>
      </c>
      <c r="G582" t="s">
        <v>49</v>
      </c>
      <c r="H582" t="s">
        <v>50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1165</v>
      </c>
      <c r="O582">
        <f t="shared" si="36"/>
        <v>0</v>
      </c>
      <c r="P582">
        <f t="shared" si="37"/>
        <v>1</v>
      </c>
      <c r="Q582" s="11" t="s">
        <v>1166</v>
      </c>
      <c r="R582" t="s">
        <v>1167</v>
      </c>
      <c r="S582" s="4">
        <f t="shared" si="38"/>
        <v>42605.9081828704</v>
      </c>
      <c r="T582" s="4">
        <f t="shared" si="39"/>
        <v>42635.9081828704</v>
      </c>
    </row>
    <row r="583" ht="44" spans="1:20">
      <c r="A583" s="1">
        <v>581</v>
      </c>
      <c r="B583" s="2" t="s">
        <v>1248</v>
      </c>
      <c r="C583" s="2" t="s">
        <v>1249</v>
      </c>
      <c r="D583" s="12">
        <v>400</v>
      </c>
      <c r="E583" s="13">
        <v>0</v>
      </c>
      <c r="F583" t="s">
        <v>26</v>
      </c>
      <c r="G583" t="s">
        <v>49</v>
      </c>
      <c r="H583" t="s">
        <v>50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1165</v>
      </c>
      <c r="O583">
        <f t="shared" si="36"/>
        <v>0</v>
      </c>
      <c r="P583">
        <f t="shared" si="37"/>
        <v>0</v>
      </c>
      <c r="Q583" s="11" t="s">
        <v>1166</v>
      </c>
      <c r="R583" t="s">
        <v>1167</v>
      </c>
      <c r="S583" s="4">
        <f t="shared" si="38"/>
        <v>42188.0127777778</v>
      </c>
      <c r="T583" s="4">
        <f t="shared" si="39"/>
        <v>42218.0127777778</v>
      </c>
    </row>
    <row r="584" ht="44" spans="1:20">
      <c r="A584" s="1">
        <v>582</v>
      </c>
      <c r="B584" s="2" t="s">
        <v>1250</v>
      </c>
      <c r="C584" s="2" t="s">
        <v>1251</v>
      </c>
      <c r="D584" s="12">
        <v>100000</v>
      </c>
      <c r="E584" s="13">
        <v>0</v>
      </c>
      <c r="F584" t="s">
        <v>26</v>
      </c>
      <c r="G584" t="s">
        <v>49</v>
      </c>
      <c r="H584" t="s">
        <v>50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1165</v>
      </c>
      <c r="O584">
        <f t="shared" si="36"/>
        <v>0</v>
      </c>
      <c r="P584">
        <f t="shared" si="37"/>
        <v>0</v>
      </c>
      <c r="Q584" s="11" t="s">
        <v>1166</v>
      </c>
      <c r="R584" t="s">
        <v>1167</v>
      </c>
      <c r="S584" s="4">
        <f t="shared" si="38"/>
        <v>42055.7398032407</v>
      </c>
      <c r="T584" s="4">
        <f t="shared" si="39"/>
        <v>42078.75</v>
      </c>
    </row>
    <row r="585" ht="44" spans="1:20">
      <c r="A585" s="1">
        <v>583</v>
      </c>
      <c r="B585" s="2" t="s">
        <v>1252</v>
      </c>
      <c r="C585" s="2" t="s">
        <v>1253</v>
      </c>
      <c r="D585" s="12">
        <v>9000</v>
      </c>
      <c r="E585" s="13">
        <v>1</v>
      </c>
      <c r="F585" t="s">
        <v>26</v>
      </c>
      <c r="G585" t="s">
        <v>49</v>
      </c>
      <c r="H585" t="s">
        <v>50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1165</v>
      </c>
      <c r="O585">
        <f t="shared" si="36"/>
        <v>0</v>
      </c>
      <c r="P585">
        <f t="shared" si="37"/>
        <v>1</v>
      </c>
      <c r="Q585" s="11" t="s">
        <v>1166</v>
      </c>
      <c r="R585" t="s">
        <v>1167</v>
      </c>
      <c r="S585" s="4">
        <f t="shared" si="38"/>
        <v>42052.9385069444</v>
      </c>
      <c r="T585" s="4">
        <f t="shared" si="39"/>
        <v>42082.8968402778</v>
      </c>
    </row>
    <row r="586" ht="29" spans="1:20">
      <c r="A586" s="1">
        <v>584</v>
      </c>
      <c r="B586" s="2" t="s">
        <v>1254</v>
      </c>
      <c r="C586" s="2" t="s">
        <v>1255</v>
      </c>
      <c r="D586" s="12">
        <v>1000</v>
      </c>
      <c r="E586" s="13">
        <v>10</v>
      </c>
      <c r="F586" t="s">
        <v>26</v>
      </c>
      <c r="G586" t="s">
        <v>49</v>
      </c>
      <c r="H586" t="s">
        <v>50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1165</v>
      </c>
      <c r="O586">
        <f t="shared" si="36"/>
        <v>1</v>
      </c>
      <c r="P586">
        <f t="shared" si="37"/>
        <v>5</v>
      </c>
      <c r="Q586" s="11" t="s">
        <v>1166</v>
      </c>
      <c r="R586" t="s">
        <v>1167</v>
      </c>
      <c r="S586" s="4">
        <f t="shared" si="38"/>
        <v>42049.7166203704</v>
      </c>
      <c r="T586" s="4">
        <f t="shared" si="39"/>
        <v>42079.6749537037</v>
      </c>
    </row>
    <row r="587" ht="44" spans="1:20">
      <c r="A587" s="1">
        <v>585</v>
      </c>
      <c r="B587" s="2" t="s">
        <v>1256</v>
      </c>
      <c r="C587" s="2" t="s">
        <v>1257</v>
      </c>
      <c r="D587" s="12">
        <v>9000</v>
      </c>
      <c r="E587" s="13">
        <v>0</v>
      </c>
      <c r="F587" t="s">
        <v>26</v>
      </c>
      <c r="G587" t="s">
        <v>58</v>
      </c>
      <c r="H587" t="s">
        <v>59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1165</v>
      </c>
      <c r="O587">
        <f t="shared" si="36"/>
        <v>0</v>
      </c>
      <c r="P587">
        <f t="shared" si="37"/>
        <v>0</v>
      </c>
      <c r="Q587" s="11" t="s">
        <v>1166</v>
      </c>
      <c r="R587" t="s">
        <v>1167</v>
      </c>
      <c r="S587" s="4">
        <f t="shared" si="38"/>
        <v>42283.3909375</v>
      </c>
      <c r="T587" s="4">
        <f t="shared" si="39"/>
        <v>42339</v>
      </c>
    </row>
    <row r="588" ht="44" spans="1:20">
      <c r="A588" s="1">
        <v>586</v>
      </c>
      <c r="B588" s="2" t="s">
        <v>1258</v>
      </c>
      <c r="C588" s="2" t="s">
        <v>1259</v>
      </c>
      <c r="D588" s="12">
        <v>10000</v>
      </c>
      <c r="E588" s="13">
        <v>56</v>
      </c>
      <c r="F588" t="s">
        <v>26</v>
      </c>
      <c r="G588" t="s">
        <v>49</v>
      </c>
      <c r="H588" t="s">
        <v>50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1165</v>
      </c>
      <c r="O588">
        <f t="shared" si="36"/>
        <v>1</v>
      </c>
      <c r="P588">
        <f t="shared" si="37"/>
        <v>14</v>
      </c>
      <c r="Q588" s="11" t="s">
        <v>1166</v>
      </c>
      <c r="R588" t="s">
        <v>1167</v>
      </c>
      <c r="S588" s="4">
        <f t="shared" si="38"/>
        <v>42020.8542476852</v>
      </c>
      <c r="T588" s="4">
        <f t="shared" si="39"/>
        <v>42050.8542476852</v>
      </c>
    </row>
    <row r="589" ht="72" spans="1:20">
      <c r="A589" s="1">
        <v>587</v>
      </c>
      <c r="B589" s="2" t="s">
        <v>1260</v>
      </c>
      <c r="C589" s="2" t="s">
        <v>1261</v>
      </c>
      <c r="D589" s="12">
        <v>30000</v>
      </c>
      <c r="E589" s="13">
        <v>2725</v>
      </c>
      <c r="F589" t="s">
        <v>26</v>
      </c>
      <c r="G589" t="s">
        <v>194</v>
      </c>
      <c r="H589" t="s">
        <v>195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1165</v>
      </c>
      <c r="O589">
        <f t="shared" si="36"/>
        <v>9</v>
      </c>
      <c r="P589">
        <f t="shared" si="37"/>
        <v>389.29</v>
      </c>
      <c r="Q589" s="11" t="s">
        <v>1166</v>
      </c>
      <c r="R589" t="s">
        <v>1167</v>
      </c>
      <c r="S589" s="4">
        <f t="shared" si="38"/>
        <v>42080.7573263889</v>
      </c>
      <c r="T589" s="4">
        <f t="shared" si="39"/>
        <v>42110.7573263889</v>
      </c>
    </row>
    <row r="590" ht="44" spans="1:20">
      <c r="A590" s="1">
        <v>588</v>
      </c>
      <c r="B590" s="2" t="s">
        <v>1262</v>
      </c>
      <c r="C590" s="2" t="s">
        <v>1263</v>
      </c>
      <c r="D590" s="12">
        <v>9000</v>
      </c>
      <c r="E590" s="13">
        <v>301</v>
      </c>
      <c r="F590" t="s">
        <v>26</v>
      </c>
      <c r="G590" t="s">
        <v>1264</v>
      </c>
      <c r="H590" t="s">
        <v>89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1165</v>
      </c>
      <c r="O590">
        <f t="shared" si="36"/>
        <v>3</v>
      </c>
      <c r="P590">
        <f t="shared" si="37"/>
        <v>150.5</v>
      </c>
      <c r="Q590" s="11" t="s">
        <v>1166</v>
      </c>
      <c r="R590" t="s">
        <v>1167</v>
      </c>
      <c r="S590" s="4">
        <f t="shared" si="38"/>
        <v>42631.7695138889</v>
      </c>
      <c r="T590" s="4">
        <f t="shared" si="39"/>
        <v>42691.8111805556</v>
      </c>
    </row>
    <row r="591" ht="15" spans="1:20">
      <c r="A591" s="1">
        <v>589</v>
      </c>
      <c r="B591" s="2" t="s">
        <v>1265</v>
      </c>
      <c r="C591" s="2" t="s">
        <v>1266</v>
      </c>
      <c r="D591" s="12">
        <v>7500</v>
      </c>
      <c r="E591" s="13">
        <v>1</v>
      </c>
      <c r="F591" t="s">
        <v>26</v>
      </c>
      <c r="G591" t="s">
        <v>49</v>
      </c>
      <c r="H591" t="s">
        <v>50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1165</v>
      </c>
      <c r="O591">
        <f t="shared" si="36"/>
        <v>0</v>
      </c>
      <c r="P591">
        <f t="shared" si="37"/>
        <v>1</v>
      </c>
      <c r="Q591" s="11" t="s">
        <v>1166</v>
      </c>
      <c r="R591" t="s">
        <v>1167</v>
      </c>
      <c r="S591" s="4">
        <f t="shared" si="38"/>
        <v>42178.6145717593</v>
      </c>
      <c r="T591" s="4">
        <f t="shared" si="39"/>
        <v>42193.6145717593</v>
      </c>
    </row>
    <row r="592" ht="44" spans="1:20">
      <c r="A592" s="1">
        <v>590</v>
      </c>
      <c r="B592" s="2" t="s">
        <v>1267</v>
      </c>
      <c r="C592" s="2" t="s">
        <v>1268</v>
      </c>
      <c r="D592" s="12">
        <v>5000</v>
      </c>
      <c r="E592" s="13">
        <v>223</v>
      </c>
      <c r="F592" t="s">
        <v>26</v>
      </c>
      <c r="G592" t="s">
        <v>58</v>
      </c>
      <c r="H592" t="s">
        <v>59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1165</v>
      </c>
      <c r="O592">
        <f t="shared" si="36"/>
        <v>4</v>
      </c>
      <c r="P592">
        <f t="shared" si="37"/>
        <v>24.78</v>
      </c>
      <c r="Q592" s="11" t="s">
        <v>1166</v>
      </c>
      <c r="R592" t="s">
        <v>1167</v>
      </c>
      <c r="S592" s="4">
        <f t="shared" si="38"/>
        <v>42377.5547569444</v>
      </c>
      <c r="T592" s="4">
        <f t="shared" si="39"/>
        <v>42408.5423611111</v>
      </c>
    </row>
    <row r="593" ht="44" spans="1:20">
      <c r="A593" s="1">
        <v>591</v>
      </c>
      <c r="B593" s="2" t="s">
        <v>1269</v>
      </c>
      <c r="C593" s="2" t="s">
        <v>1270</v>
      </c>
      <c r="D593" s="12">
        <v>100000</v>
      </c>
      <c r="E593" s="13">
        <v>61</v>
      </c>
      <c r="F593" t="s">
        <v>26</v>
      </c>
      <c r="G593" t="s">
        <v>49</v>
      </c>
      <c r="H593" t="s">
        <v>50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1165</v>
      </c>
      <c r="O593">
        <f t="shared" si="36"/>
        <v>0</v>
      </c>
      <c r="P593">
        <f t="shared" si="37"/>
        <v>30.5</v>
      </c>
      <c r="Q593" s="11" t="s">
        <v>1166</v>
      </c>
      <c r="R593" t="s">
        <v>1167</v>
      </c>
      <c r="S593" s="4">
        <f t="shared" si="38"/>
        <v>42177.5431712963</v>
      </c>
      <c r="T593" s="4">
        <f t="shared" si="39"/>
        <v>42207.5431712963</v>
      </c>
    </row>
    <row r="594" ht="44" spans="1:20">
      <c r="A594" s="1">
        <v>592</v>
      </c>
      <c r="B594" s="2" t="s">
        <v>1271</v>
      </c>
      <c r="C594" s="2" t="s">
        <v>1272</v>
      </c>
      <c r="D594" s="12">
        <v>7500</v>
      </c>
      <c r="E594" s="13">
        <v>250</v>
      </c>
      <c r="F594" t="s">
        <v>26</v>
      </c>
      <c r="G594" t="s">
        <v>49</v>
      </c>
      <c r="H594" t="s">
        <v>50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1165</v>
      </c>
      <c r="O594">
        <f t="shared" si="36"/>
        <v>3</v>
      </c>
      <c r="P594">
        <f t="shared" si="37"/>
        <v>250</v>
      </c>
      <c r="Q594" s="11" t="s">
        <v>1166</v>
      </c>
      <c r="R594" t="s">
        <v>1167</v>
      </c>
      <c r="S594" s="4">
        <f t="shared" si="38"/>
        <v>41946.2321759259</v>
      </c>
      <c r="T594" s="4">
        <f t="shared" si="39"/>
        <v>41976.2321759259</v>
      </c>
    </row>
    <row r="595" ht="58" spans="1:20">
      <c r="A595" s="1">
        <v>593</v>
      </c>
      <c r="B595" s="2" t="s">
        <v>1273</v>
      </c>
      <c r="C595" s="2" t="s">
        <v>1274</v>
      </c>
      <c r="D595" s="12">
        <v>500</v>
      </c>
      <c r="E595" s="13">
        <v>115</v>
      </c>
      <c r="F595" t="s">
        <v>26</v>
      </c>
      <c r="G595" t="s">
        <v>58</v>
      </c>
      <c r="H595" t="s">
        <v>59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1165</v>
      </c>
      <c r="O595">
        <f t="shared" si="36"/>
        <v>23</v>
      </c>
      <c r="P595">
        <f t="shared" si="37"/>
        <v>16.43</v>
      </c>
      <c r="Q595" s="11" t="s">
        <v>1166</v>
      </c>
      <c r="R595" t="s">
        <v>1167</v>
      </c>
      <c r="S595" s="4">
        <f t="shared" si="38"/>
        <v>42070.6776041667</v>
      </c>
      <c r="T595" s="4">
        <f t="shared" si="39"/>
        <v>42100.6359375</v>
      </c>
    </row>
    <row r="596" ht="29" spans="1:20">
      <c r="A596" s="1">
        <v>594</v>
      </c>
      <c r="B596" s="2" t="s">
        <v>1275</v>
      </c>
      <c r="C596" s="2" t="s">
        <v>1276</v>
      </c>
      <c r="D596" s="12">
        <v>25000</v>
      </c>
      <c r="E596" s="13">
        <v>26</v>
      </c>
      <c r="F596" t="s">
        <v>26</v>
      </c>
      <c r="G596" t="s">
        <v>49</v>
      </c>
      <c r="H596" t="s">
        <v>50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1165</v>
      </c>
      <c r="O596">
        <f t="shared" si="36"/>
        <v>0</v>
      </c>
      <c r="P596">
        <f t="shared" si="37"/>
        <v>13</v>
      </c>
      <c r="Q596" s="11" t="s">
        <v>1166</v>
      </c>
      <c r="R596" t="s">
        <v>1167</v>
      </c>
      <c r="S596" s="4">
        <f t="shared" si="38"/>
        <v>42446.780162037</v>
      </c>
      <c r="T596" s="4">
        <f t="shared" si="39"/>
        <v>42476.780162037</v>
      </c>
    </row>
    <row r="597" ht="44" spans="1:20">
      <c r="A597" s="1">
        <v>595</v>
      </c>
      <c r="B597" s="2" t="s">
        <v>1277</v>
      </c>
      <c r="C597" s="2" t="s">
        <v>1278</v>
      </c>
      <c r="D597" s="12">
        <v>100000</v>
      </c>
      <c r="E597" s="13">
        <v>426</v>
      </c>
      <c r="F597" t="s">
        <v>26</v>
      </c>
      <c r="G597" t="s">
        <v>49</v>
      </c>
      <c r="H597" t="s">
        <v>50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1165</v>
      </c>
      <c r="O597">
        <f t="shared" si="36"/>
        <v>0</v>
      </c>
      <c r="P597">
        <f t="shared" si="37"/>
        <v>53.25</v>
      </c>
      <c r="Q597" s="11" t="s">
        <v>1166</v>
      </c>
      <c r="R597" t="s">
        <v>1167</v>
      </c>
      <c r="S597" s="4">
        <f t="shared" si="38"/>
        <v>42083.0698842593</v>
      </c>
      <c r="T597" s="4">
        <f t="shared" si="39"/>
        <v>42128.0698842593</v>
      </c>
    </row>
    <row r="598" ht="29" spans="1:20">
      <c r="A598" s="1">
        <v>596</v>
      </c>
      <c r="B598" s="2" t="s">
        <v>1279</v>
      </c>
      <c r="C598" s="2" t="s">
        <v>1280</v>
      </c>
      <c r="D598" s="12">
        <v>20000</v>
      </c>
      <c r="E598" s="13">
        <v>6</v>
      </c>
      <c r="F598" t="s">
        <v>26</v>
      </c>
      <c r="G598" t="s">
        <v>49</v>
      </c>
      <c r="H598" t="s">
        <v>50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1165</v>
      </c>
      <c r="O598">
        <f t="shared" si="36"/>
        <v>0</v>
      </c>
      <c r="P598">
        <f t="shared" si="37"/>
        <v>3</v>
      </c>
      <c r="Q598" s="11" t="s">
        <v>1166</v>
      </c>
      <c r="R598" t="s">
        <v>1167</v>
      </c>
      <c r="S598" s="4">
        <f t="shared" si="38"/>
        <v>42646.8968981481</v>
      </c>
      <c r="T598" s="4">
        <f t="shared" si="39"/>
        <v>42676.8968981481</v>
      </c>
    </row>
    <row r="599" ht="44" spans="1:20">
      <c r="A599" s="1">
        <v>597</v>
      </c>
      <c r="B599" s="2" t="s">
        <v>1281</v>
      </c>
      <c r="C599" s="2" t="s">
        <v>1282</v>
      </c>
      <c r="D599" s="12">
        <v>7500</v>
      </c>
      <c r="E599" s="13">
        <v>20</v>
      </c>
      <c r="F599" t="s">
        <v>26</v>
      </c>
      <c r="G599" t="s">
        <v>49</v>
      </c>
      <c r="H599" t="s">
        <v>50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1165</v>
      </c>
      <c r="O599">
        <f t="shared" si="36"/>
        <v>0</v>
      </c>
      <c r="P599">
        <f t="shared" si="37"/>
        <v>10</v>
      </c>
      <c r="Q599" s="11" t="s">
        <v>1166</v>
      </c>
      <c r="R599" t="s">
        <v>1167</v>
      </c>
      <c r="S599" s="4">
        <f t="shared" si="38"/>
        <v>42545.7052662037</v>
      </c>
      <c r="T599" s="4">
        <f t="shared" si="39"/>
        <v>42582.6666666667</v>
      </c>
    </row>
    <row r="600" ht="29" spans="1:20">
      <c r="A600" s="1">
        <v>598</v>
      </c>
      <c r="B600" s="2" t="s">
        <v>1283</v>
      </c>
      <c r="C600" s="2" t="s">
        <v>1284</v>
      </c>
      <c r="D600" s="12">
        <v>2500</v>
      </c>
      <c r="E600" s="13">
        <v>850</v>
      </c>
      <c r="F600" t="s">
        <v>26</v>
      </c>
      <c r="G600" t="s">
        <v>49</v>
      </c>
      <c r="H600" t="s">
        <v>50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1165</v>
      </c>
      <c r="O600">
        <f t="shared" si="36"/>
        <v>34</v>
      </c>
      <c r="P600">
        <f t="shared" si="37"/>
        <v>121.43</v>
      </c>
      <c r="Q600" s="11" t="s">
        <v>1166</v>
      </c>
      <c r="R600" t="s">
        <v>1167</v>
      </c>
      <c r="S600" s="4">
        <f t="shared" si="38"/>
        <v>41948.0020949074</v>
      </c>
      <c r="T600" s="4">
        <f t="shared" si="39"/>
        <v>41978.0020949074</v>
      </c>
    </row>
    <row r="601" ht="44" spans="1:20">
      <c r="A601" s="1">
        <v>599</v>
      </c>
      <c r="B601" s="2" t="s">
        <v>1285</v>
      </c>
      <c r="C601" s="2" t="s">
        <v>1286</v>
      </c>
      <c r="D601" s="12">
        <v>50000</v>
      </c>
      <c r="E601" s="13">
        <v>31</v>
      </c>
      <c r="F601" t="s">
        <v>26</v>
      </c>
      <c r="G601" t="s">
        <v>49</v>
      </c>
      <c r="H601" t="s">
        <v>50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1165</v>
      </c>
      <c r="O601">
        <f t="shared" si="36"/>
        <v>0</v>
      </c>
      <c r="P601">
        <f t="shared" si="37"/>
        <v>15.5</v>
      </c>
      <c r="Q601" s="11" t="s">
        <v>1166</v>
      </c>
      <c r="R601" t="s">
        <v>1167</v>
      </c>
      <c r="S601" s="4">
        <f t="shared" si="38"/>
        <v>42047.8125231482</v>
      </c>
      <c r="T601" s="4">
        <f t="shared" si="39"/>
        <v>42071.6361111111</v>
      </c>
    </row>
    <row r="602" ht="29" spans="1:20">
      <c r="A602" s="1">
        <v>600</v>
      </c>
      <c r="B602" s="2" t="s">
        <v>1287</v>
      </c>
      <c r="C602" s="2" t="s">
        <v>1288</v>
      </c>
      <c r="D602" s="12">
        <v>5000</v>
      </c>
      <c r="E602" s="13">
        <v>100</v>
      </c>
      <c r="F602" t="s">
        <v>25</v>
      </c>
      <c r="G602" t="s">
        <v>49</v>
      </c>
      <c r="H602" t="s">
        <v>50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1165</v>
      </c>
      <c r="O602">
        <f t="shared" si="36"/>
        <v>2</v>
      </c>
      <c r="P602">
        <f t="shared" si="37"/>
        <v>100</v>
      </c>
      <c r="Q602" s="11" t="s">
        <v>1166</v>
      </c>
      <c r="R602" t="s">
        <v>1167</v>
      </c>
      <c r="S602" s="4">
        <f t="shared" si="38"/>
        <v>42073.7981712963</v>
      </c>
      <c r="T602" s="4">
        <f t="shared" si="39"/>
        <v>42133.7981712963</v>
      </c>
    </row>
    <row r="603" ht="44" spans="1:20">
      <c r="A603" s="1">
        <v>601</v>
      </c>
      <c r="B603" s="2" t="s">
        <v>1289</v>
      </c>
      <c r="C603" s="2" t="s">
        <v>1290</v>
      </c>
      <c r="D603" s="12">
        <v>10000</v>
      </c>
      <c r="E603" s="13">
        <v>140</v>
      </c>
      <c r="F603" t="s">
        <v>25</v>
      </c>
      <c r="G603" t="s">
        <v>194</v>
      </c>
      <c r="H603" t="s">
        <v>195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1165</v>
      </c>
      <c r="O603">
        <f t="shared" si="36"/>
        <v>1</v>
      </c>
      <c r="P603">
        <f t="shared" si="37"/>
        <v>23.33</v>
      </c>
      <c r="Q603" s="11" t="s">
        <v>1166</v>
      </c>
      <c r="R603" t="s">
        <v>1167</v>
      </c>
      <c r="S603" s="4">
        <f t="shared" si="38"/>
        <v>41969.8580902778</v>
      </c>
      <c r="T603" s="4">
        <f t="shared" si="39"/>
        <v>41999.8580902778</v>
      </c>
    </row>
    <row r="604" ht="44" spans="1:20">
      <c r="A604" s="1">
        <v>602</v>
      </c>
      <c r="B604" s="2" t="s">
        <v>1291</v>
      </c>
      <c r="C604" s="2" t="s">
        <v>1292</v>
      </c>
      <c r="D604" s="12">
        <v>70000</v>
      </c>
      <c r="E604" s="13">
        <v>0</v>
      </c>
      <c r="F604" t="s">
        <v>25</v>
      </c>
      <c r="G604" t="s">
        <v>49</v>
      </c>
      <c r="H604" t="s">
        <v>50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1165</v>
      </c>
      <c r="O604">
        <f t="shared" si="36"/>
        <v>0</v>
      </c>
      <c r="P604">
        <f t="shared" si="37"/>
        <v>0</v>
      </c>
      <c r="Q604" s="11" t="s">
        <v>1166</v>
      </c>
      <c r="R604" t="s">
        <v>1167</v>
      </c>
      <c r="S604" s="4">
        <f t="shared" si="38"/>
        <v>42143.7941550926</v>
      </c>
      <c r="T604" s="4">
        <f t="shared" si="39"/>
        <v>42173.7941550926</v>
      </c>
    </row>
    <row r="605" ht="44" spans="1:20">
      <c r="A605" s="1">
        <v>603</v>
      </c>
      <c r="B605" s="2" t="s">
        <v>1293</v>
      </c>
      <c r="C605" s="2" t="s">
        <v>1294</v>
      </c>
      <c r="D605" s="12">
        <v>15000</v>
      </c>
      <c r="E605" s="13">
        <v>590.02</v>
      </c>
      <c r="F605" t="s">
        <v>25</v>
      </c>
      <c r="G605" t="s">
        <v>49</v>
      </c>
      <c r="H605" t="s">
        <v>50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1165</v>
      </c>
      <c r="O605">
        <f t="shared" si="36"/>
        <v>4</v>
      </c>
      <c r="P605">
        <f t="shared" si="37"/>
        <v>45.39</v>
      </c>
      <c r="Q605" s="11" t="s">
        <v>1166</v>
      </c>
      <c r="R605" t="s">
        <v>1167</v>
      </c>
      <c r="S605" s="4">
        <f t="shared" si="38"/>
        <v>41835.6391550926</v>
      </c>
      <c r="T605" s="4">
        <f t="shared" si="39"/>
        <v>41865.6391550926</v>
      </c>
    </row>
    <row r="606" ht="44" spans="1:20">
      <c r="A606" s="1">
        <v>604</v>
      </c>
      <c r="B606" s="2" t="s">
        <v>1295</v>
      </c>
      <c r="C606" s="2" t="s">
        <v>1296</v>
      </c>
      <c r="D606" s="12">
        <v>1500</v>
      </c>
      <c r="E606" s="13">
        <v>0</v>
      </c>
      <c r="F606" t="s">
        <v>25</v>
      </c>
      <c r="G606" t="s">
        <v>49</v>
      </c>
      <c r="H606" t="s">
        <v>50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1165</v>
      </c>
      <c r="O606">
        <f t="shared" si="36"/>
        <v>0</v>
      </c>
      <c r="P606">
        <f t="shared" si="37"/>
        <v>0</v>
      </c>
      <c r="Q606" s="11" t="s">
        <v>1166</v>
      </c>
      <c r="R606" t="s">
        <v>1167</v>
      </c>
      <c r="S606" s="4">
        <f t="shared" si="38"/>
        <v>41849.0353703704</v>
      </c>
      <c r="T606" s="4">
        <f t="shared" si="39"/>
        <v>41879.0353703704</v>
      </c>
    </row>
    <row r="607" ht="29" spans="1:20">
      <c r="A607" s="1">
        <v>605</v>
      </c>
      <c r="B607" s="2" t="s">
        <v>1297</v>
      </c>
      <c r="C607" s="2" t="s">
        <v>1298</v>
      </c>
      <c r="D607" s="12">
        <v>5000</v>
      </c>
      <c r="E607" s="13">
        <v>131</v>
      </c>
      <c r="F607" t="s">
        <v>25</v>
      </c>
      <c r="G607" t="s">
        <v>49</v>
      </c>
      <c r="H607" t="s">
        <v>50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1165</v>
      </c>
      <c r="O607">
        <f t="shared" si="36"/>
        <v>3</v>
      </c>
      <c r="P607">
        <f t="shared" si="37"/>
        <v>16.38</v>
      </c>
      <c r="Q607" s="11" t="s">
        <v>1166</v>
      </c>
      <c r="R607" t="s">
        <v>1167</v>
      </c>
      <c r="S607" s="4">
        <f t="shared" si="38"/>
        <v>42194.3577314815</v>
      </c>
      <c r="T607" s="4">
        <f t="shared" si="39"/>
        <v>42239.3577314815</v>
      </c>
    </row>
    <row r="608" ht="44" spans="1:20">
      <c r="A608" s="1">
        <v>606</v>
      </c>
      <c r="B608" s="2" t="s">
        <v>1299</v>
      </c>
      <c r="C608" s="2" t="s">
        <v>1300</v>
      </c>
      <c r="D608" s="12">
        <v>5000</v>
      </c>
      <c r="E608" s="13">
        <v>10</v>
      </c>
      <c r="F608" t="s">
        <v>25</v>
      </c>
      <c r="G608" t="s">
        <v>422</v>
      </c>
      <c r="H608" t="s">
        <v>89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1165</v>
      </c>
      <c r="O608">
        <f t="shared" si="36"/>
        <v>0</v>
      </c>
      <c r="P608">
        <f t="shared" si="37"/>
        <v>10</v>
      </c>
      <c r="Q608" s="11" t="s">
        <v>1166</v>
      </c>
      <c r="R608" t="s">
        <v>1167</v>
      </c>
      <c r="S608" s="4">
        <f t="shared" si="38"/>
        <v>42102.6505671296</v>
      </c>
      <c r="T608" s="4">
        <f t="shared" si="39"/>
        <v>42148.625</v>
      </c>
    </row>
    <row r="609" ht="44" spans="1:20">
      <c r="A609" s="1">
        <v>607</v>
      </c>
      <c r="B609" s="2" t="s">
        <v>1301</v>
      </c>
      <c r="C609" s="2" t="s">
        <v>1302</v>
      </c>
      <c r="D609" s="12">
        <v>250</v>
      </c>
      <c r="E609" s="13">
        <v>0</v>
      </c>
      <c r="F609" t="s">
        <v>25</v>
      </c>
      <c r="G609" t="s">
        <v>49</v>
      </c>
      <c r="H609" t="s">
        <v>50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1165</v>
      </c>
      <c r="O609">
        <f t="shared" si="36"/>
        <v>0</v>
      </c>
      <c r="P609">
        <f t="shared" si="37"/>
        <v>0</v>
      </c>
      <c r="Q609" s="11" t="s">
        <v>1166</v>
      </c>
      <c r="R609" t="s">
        <v>1167</v>
      </c>
      <c r="S609" s="4">
        <f t="shared" si="38"/>
        <v>42300.8256481482</v>
      </c>
      <c r="T609" s="4">
        <f t="shared" si="39"/>
        <v>42330.8673148148</v>
      </c>
    </row>
    <row r="610" ht="44" spans="1:20">
      <c r="A610" s="1">
        <v>608</v>
      </c>
      <c r="B610" s="2" t="s">
        <v>1303</v>
      </c>
      <c r="C610" s="2" t="s">
        <v>1304</v>
      </c>
      <c r="D610" s="12">
        <v>150000</v>
      </c>
      <c r="E610" s="13">
        <v>1461</v>
      </c>
      <c r="F610" t="s">
        <v>25</v>
      </c>
      <c r="G610" t="s">
        <v>49</v>
      </c>
      <c r="H610" t="s">
        <v>50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1165</v>
      </c>
      <c r="O610">
        <f t="shared" si="36"/>
        <v>1</v>
      </c>
      <c r="P610">
        <f t="shared" si="37"/>
        <v>292.2</v>
      </c>
      <c r="Q610" s="11" t="s">
        <v>1166</v>
      </c>
      <c r="R610" t="s">
        <v>1167</v>
      </c>
      <c r="S610" s="4">
        <f t="shared" si="38"/>
        <v>42140.9210648148</v>
      </c>
      <c r="T610" s="4">
        <f t="shared" si="39"/>
        <v>42170.9210648148</v>
      </c>
    </row>
    <row r="611" ht="44" spans="1:20">
      <c r="A611" s="1">
        <v>609</v>
      </c>
      <c r="B611" s="2" t="s">
        <v>1305</v>
      </c>
      <c r="C611" s="2" t="s">
        <v>1306</v>
      </c>
      <c r="D611" s="12">
        <v>780</v>
      </c>
      <c r="E611" s="13">
        <v>5</v>
      </c>
      <c r="F611" t="s">
        <v>25</v>
      </c>
      <c r="G611" t="s">
        <v>58</v>
      </c>
      <c r="H611" t="s">
        <v>59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1165</v>
      </c>
      <c r="O611">
        <f t="shared" si="36"/>
        <v>1</v>
      </c>
      <c r="P611">
        <f t="shared" si="37"/>
        <v>5</v>
      </c>
      <c r="Q611" s="11" t="s">
        <v>1166</v>
      </c>
      <c r="R611" t="s">
        <v>1167</v>
      </c>
      <c r="S611" s="4">
        <f t="shared" si="38"/>
        <v>42307.0340740741</v>
      </c>
      <c r="T611" s="4">
        <f t="shared" si="39"/>
        <v>42337.0757407407</v>
      </c>
    </row>
    <row r="612" ht="44" spans="1:20">
      <c r="A612" s="1">
        <v>610</v>
      </c>
      <c r="B612" s="2" t="s">
        <v>1307</v>
      </c>
      <c r="C612" s="2" t="s">
        <v>1308</v>
      </c>
      <c r="D612" s="12">
        <v>13803</v>
      </c>
      <c r="E612" s="13">
        <v>0</v>
      </c>
      <c r="F612" t="s">
        <v>25</v>
      </c>
      <c r="G612" t="s">
        <v>49</v>
      </c>
      <c r="H612" t="s">
        <v>50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1165</v>
      </c>
      <c r="O612">
        <f t="shared" si="36"/>
        <v>0</v>
      </c>
      <c r="P612">
        <f t="shared" si="37"/>
        <v>0</v>
      </c>
      <c r="Q612" s="11" t="s">
        <v>1166</v>
      </c>
      <c r="R612" t="s">
        <v>1167</v>
      </c>
      <c r="S612" s="4">
        <f t="shared" si="38"/>
        <v>42086.8308564815</v>
      </c>
      <c r="T612" s="4">
        <f t="shared" si="39"/>
        <v>42116.8308564815</v>
      </c>
    </row>
    <row r="613" ht="44" spans="1:20">
      <c r="A613" s="1">
        <v>611</v>
      </c>
      <c r="B613" s="2" t="s">
        <v>1309</v>
      </c>
      <c r="C613" s="2" t="s">
        <v>1310</v>
      </c>
      <c r="D613" s="12">
        <v>80000</v>
      </c>
      <c r="E613" s="13">
        <v>0</v>
      </c>
      <c r="F613" t="s">
        <v>25</v>
      </c>
      <c r="G613" t="s">
        <v>214</v>
      </c>
      <c r="H613" t="s">
        <v>89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1165</v>
      </c>
      <c r="O613">
        <f t="shared" si="36"/>
        <v>0</v>
      </c>
      <c r="P613">
        <f t="shared" si="37"/>
        <v>0</v>
      </c>
      <c r="Q613" s="11" t="s">
        <v>1166</v>
      </c>
      <c r="R613" t="s">
        <v>1167</v>
      </c>
      <c r="S613" s="4">
        <f t="shared" si="38"/>
        <v>42328.5606134259</v>
      </c>
      <c r="T613" s="4">
        <f t="shared" si="39"/>
        <v>42388.5606134259</v>
      </c>
    </row>
    <row r="614" ht="29" spans="1:20">
      <c r="A614" s="1">
        <v>612</v>
      </c>
      <c r="B614" s="2" t="s">
        <v>1311</v>
      </c>
      <c r="C614" s="2" t="s">
        <v>1312</v>
      </c>
      <c r="D614" s="12">
        <v>10000</v>
      </c>
      <c r="E614" s="13">
        <v>0</v>
      </c>
      <c r="F614" t="s">
        <v>25</v>
      </c>
      <c r="G614" t="s">
        <v>1264</v>
      </c>
      <c r="H614" t="s">
        <v>89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1165</v>
      </c>
      <c r="O614">
        <f t="shared" si="36"/>
        <v>0</v>
      </c>
      <c r="P614">
        <f t="shared" si="37"/>
        <v>0</v>
      </c>
      <c r="Q614" s="11" t="s">
        <v>1166</v>
      </c>
      <c r="R614" t="s">
        <v>1167</v>
      </c>
      <c r="S614" s="4">
        <f t="shared" si="38"/>
        <v>42585.0317824074</v>
      </c>
      <c r="T614" s="4">
        <f t="shared" si="39"/>
        <v>42615.0317824074</v>
      </c>
    </row>
    <row r="615" ht="44" spans="1:20">
      <c r="A615" s="1">
        <v>613</v>
      </c>
      <c r="B615" s="2" t="s">
        <v>1313</v>
      </c>
      <c r="C615" s="2" t="s">
        <v>1314</v>
      </c>
      <c r="D615" s="12">
        <v>60000</v>
      </c>
      <c r="E615" s="13">
        <v>12818</v>
      </c>
      <c r="F615" t="s">
        <v>25</v>
      </c>
      <c r="G615" t="s">
        <v>49</v>
      </c>
      <c r="H615" t="s">
        <v>50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1165</v>
      </c>
      <c r="O615">
        <f t="shared" si="36"/>
        <v>21</v>
      </c>
      <c r="P615">
        <f t="shared" si="37"/>
        <v>105.93</v>
      </c>
      <c r="Q615" s="11" t="s">
        <v>1166</v>
      </c>
      <c r="R615" t="s">
        <v>1167</v>
      </c>
      <c r="S615" s="4">
        <f t="shared" si="38"/>
        <v>42247.4967592593</v>
      </c>
      <c r="T615" s="4">
        <f t="shared" si="39"/>
        <v>42278.2076388889</v>
      </c>
    </row>
    <row r="616" ht="44" spans="1:20">
      <c r="A616" s="1">
        <v>614</v>
      </c>
      <c r="B616" s="2" t="s">
        <v>1315</v>
      </c>
      <c r="C616" s="2" t="s">
        <v>1316</v>
      </c>
      <c r="D616" s="12">
        <v>10000</v>
      </c>
      <c r="E616" s="13">
        <v>0</v>
      </c>
      <c r="F616" t="s">
        <v>25</v>
      </c>
      <c r="G616" t="s">
        <v>49</v>
      </c>
      <c r="H616" t="s">
        <v>50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1165</v>
      </c>
      <c r="O616">
        <f t="shared" si="36"/>
        <v>0</v>
      </c>
      <c r="P616">
        <f t="shared" si="37"/>
        <v>0</v>
      </c>
      <c r="Q616" s="11" t="s">
        <v>1166</v>
      </c>
      <c r="R616" t="s">
        <v>1167</v>
      </c>
      <c r="S616" s="4">
        <f t="shared" si="38"/>
        <v>42515.0618055556</v>
      </c>
      <c r="T616" s="4">
        <f t="shared" si="39"/>
        <v>42545.0618055556</v>
      </c>
    </row>
    <row r="617" ht="44" spans="1:20">
      <c r="A617" s="1">
        <v>615</v>
      </c>
      <c r="B617" s="2" t="s">
        <v>1317</v>
      </c>
      <c r="C617" s="2" t="s">
        <v>1318</v>
      </c>
      <c r="D617" s="12">
        <v>515</v>
      </c>
      <c r="E617" s="13">
        <v>0</v>
      </c>
      <c r="F617" t="s">
        <v>25</v>
      </c>
      <c r="G617" t="s">
        <v>114</v>
      </c>
      <c r="H617" t="s">
        <v>115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1165</v>
      </c>
      <c r="O617">
        <f t="shared" si="36"/>
        <v>0</v>
      </c>
      <c r="P617">
        <f t="shared" si="37"/>
        <v>0</v>
      </c>
      <c r="Q617" s="11" t="s">
        <v>1166</v>
      </c>
      <c r="R617" t="s">
        <v>1167</v>
      </c>
      <c r="S617" s="4">
        <f t="shared" si="38"/>
        <v>42242.1222106481</v>
      </c>
      <c r="T617" s="4">
        <f t="shared" si="39"/>
        <v>42272.1222106481</v>
      </c>
    </row>
    <row r="618" ht="44" spans="1:20">
      <c r="A618" s="1">
        <v>616</v>
      </c>
      <c r="B618" s="2" t="s">
        <v>1319</v>
      </c>
      <c r="C618" s="2" t="s">
        <v>1320</v>
      </c>
      <c r="D618" s="12">
        <v>5000</v>
      </c>
      <c r="E618" s="13">
        <v>0</v>
      </c>
      <c r="F618" t="s">
        <v>25</v>
      </c>
      <c r="G618" t="s">
        <v>214</v>
      </c>
      <c r="H618" t="s">
        <v>89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1165</v>
      </c>
      <c r="O618">
        <f t="shared" si="36"/>
        <v>0</v>
      </c>
      <c r="P618">
        <f t="shared" si="37"/>
        <v>0</v>
      </c>
      <c r="Q618" s="11" t="s">
        <v>1166</v>
      </c>
      <c r="R618" t="s">
        <v>1167</v>
      </c>
      <c r="S618" s="4">
        <f t="shared" si="38"/>
        <v>42761.3762384259</v>
      </c>
      <c r="T618" s="4">
        <f t="shared" si="39"/>
        <v>42791.3762384259</v>
      </c>
    </row>
    <row r="619" ht="44" spans="1:20">
      <c r="A619" s="1">
        <v>617</v>
      </c>
      <c r="B619" s="2" t="s">
        <v>1321</v>
      </c>
      <c r="C619" s="2" t="s">
        <v>1322</v>
      </c>
      <c r="D619" s="12">
        <v>2000</v>
      </c>
      <c r="E619" s="13">
        <v>60</v>
      </c>
      <c r="F619" t="s">
        <v>25</v>
      </c>
      <c r="G619" t="s">
        <v>58</v>
      </c>
      <c r="H619" t="s">
        <v>59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1165</v>
      </c>
      <c r="O619">
        <f t="shared" si="36"/>
        <v>3</v>
      </c>
      <c r="P619">
        <f t="shared" si="37"/>
        <v>20</v>
      </c>
      <c r="Q619" s="11" t="s">
        <v>1166</v>
      </c>
      <c r="R619" t="s">
        <v>1167</v>
      </c>
      <c r="S619" s="4">
        <f t="shared" si="38"/>
        <v>42087.3430902778</v>
      </c>
      <c r="T619" s="4">
        <f t="shared" si="39"/>
        <v>42132.3430902778</v>
      </c>
    </row>
    <row r="620" ht="44" spans="1:20">
      <c r="A620" s="1">
        <v>618</v>
      </c>
      <c r="B620" s="2" t="s">
        <v>1323</v>
      </c>
      <c r="C620" s="2" t="s">
        <v>1324</v>
      </c>
      <c r="D620" s="12">
        <v>400</v>
      </c>
      <c r="E620" s="13">
        <v>0</v>
      </c>
      <c r="F620" t="s">
        <v>25</v>
      </c>
      <c r="G620" t="s">
        <v>49</v>
      </c>
      <c r="H620" t="s">
        <v>50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1165</v>
      </c>
      <c r="O620">
        <f t="shared" si="36"/>
        <v>0</v>
      </c>
      <c r="P620">
        <f t="shared" si="37"/>
        <v>0</v>
      </c>
      <c r="Q620" s="11" t="s">
        <v>1166</v>
      </c>
      <c r="R620" t="s">
        <v>1167</v>
      </c>
      <c r="S620" s="4">
        <f t="shared" si="38"/>
        <v>42317.8102199074</v>
      </c>
      <c r="T620" s="4">
        <f t="shared" si="39"/>
        <v>42347.8102199074</v>
      </c>
    </row>
    <row r="621" ht="29" spans="1:20">
      <c r="A621" s="1">
        <v>619</v>
      </c>
      <c r="B621" s="2" t="s">
        <v>1325</v>
      </c>
      <c r="C621" s="2" t="s">
        <v>1326</v>
      </c>
      <c r="D621" s="12">
        <v>2500000</v>
      </c>
      <c r="E621" s="13">
        <v>1</v>
      </c>
      <c r="F621" t="s">
        <v>25</v>
      </c>
      <c r="G621" t="s">
        <v>49</v>
      </c>
      <c r="H621" t="s">
        <v>50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1165</v>
      </c>
      <c r="O621">
        <f t="shared" si="36"/>
        <v>0</v>
      </c>
      <c r="P621">
        <f t="shared" si="37"/>
        <v>1</v>
      </c>
      <c r="Q621" s="11" t="s">
        <v>1166</v>
      </c>
      <c r="R621" t="s">
        <v>1167</v>
      </c>
      <c r="S621" s="4">
        <f t="shared" si="38"/>
        <v>41908.6503472222</v>
      </c>
      <c r="T621" s="4">
        <f t="shared" si="39"/>
        <v>41968.6920138889</v>
      </c>
    </row>
    <row r="622" ht="44" spans="1:20">
      <c r="A622" s="1">
        <v>620</v>
      </c>
      <c r="B622" s="2" t="s">
        <v>1327</v>
      </c>
      <c r="C622" s="2" t="s">
        <v>1328</v>
      </c>
      <c r="D622" s="12">
        <v>30000</v>
      </c>
      <c r="E622" s="13">
        <v>300</v>
      </c>
      <c r="F622" t="s">
        <v>25</v>
      </c>
      <c r="G622" t="s">
        <v>194</v>
      </c>
      <c r="H622" t="s">
        <v>195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1165</v>
      </c>
      <c r="O622">
        <f t="shared" si="36"/>
        <v>1</v>
      </c>
      <c r="P622">
        <f t="shared" si="37"/>
        <v>300</v>
      </c>
      <c r="Q622" s="11" t="s">
        <v>1166</v>
      </c>
      <c r="R622" t="s">
        <v>1167</v>
      </c>
      <c r="S622" s="4">
        <f t="shared" si="38"/>
        <v>41831.716875</v>
      </c>
      <c r="T622" s="4">
        <f t="shared" si="39"/>
        <v>41876.716875</v>
      </c>
    </row>
    <row r="623" ht="44" spans="1:20">
      <c r="A623" s="1">
        <v>621</v>
      </c>
      <c r="B623" s="2" t="s">
        <v>1329</v>
      </c>
      <c r="C623" s="2" t="s">
        <v>1330</v>
      </c>
      <c r="D623" s="12">
        <v>25000</v>
      </c>
      <c r="E623" s="13">
        <v>261</v>
      </c>
      <c r="F623" t="s">
        <v>25</v>
      </c>
      <c r="G623" t="s">
        <v>49</v>
      </c>
      <c r="H623" t="s">
        <v>50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1165</v>
      </c>
      <c r="O623">
        <f t="shared" si="36"/>
        <v>1</v>
      </c>
      <c r="P623">
        <f t="shared" si="37"/>
        <v>87</v>
      </c>
      <c r="Q623" s="11" t="s">
        <v>1166</v>
      </c>
      <c r="R623" t="s">
        <v>1167</v>
      </c>
      <c r="S623" s="4">
        <f t="shared" si="38"/>
        <v>42528.9876967593</v>
      </c>
      <c r="T623" s="4">
        <f t="shared" si="39"/>
        <v>42558.9876967593</v>
      </c>
    </row>
    <row r="624" ht="44" spans="1:20">
      <c r="A624" s="1">
        <v>622</v>
      </c>
      <c r="B624" s="2" t="s">
        <v>1331</v>
      </c>
      <c r="C624" s="2" t="s">
        <v>1332</v>
      </c>
      <c r="D624" s="12">
        <v>6000</v>
      </c>
      <c r="E624" s="13">
        <v>341</v>
      </c>
      <c r="F624" t="s">
        <v>25</v>
      </c>
      <c r="G624" t="s">
        <v>49</v>
      </c>
      <c r="H624" t="s">
        <v>50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1165</v>
      </c>
      <c r="O624">
        <f t="shared" si="36"/>
        <v>6</v>
      </c>
      <c r="P624">
        <f t="shared" si="37"/>
        <v>37.89</v>
      </c>
      <c r="Q624" s="11" t="s">
        <v>1166</v>
      </c>
      <c r="R624" t="s">
        <v>1167</v>
      </c>
      <c r="S624" s="4">
        <f t="shared" si="38"/>
        <v>42532.7747453704</v>
      </c>
      <c r="T624" s="4">
        <f t="shared" si="39"/>
        <v>42552.7747453704</v>
      </c>
    </row>
    <row r="625" ht="44" spans="1:20">
      <c r="A625" s="1">
        <v>623</v>
      </c>
      <c r="B625" s="2" t="s">
        <v>1333</v>
      </c>
      <c r="C625" s="2" t="s">
        <v>1334</v>
      </c>
      <c r="D625" s="12">
        <v>75000</v>
      </c>
      <c r="E625" s="13">
        <v>0</v>
      </c>
      <c r="F625" t="s">
        <v>25</v>
      </c>
      <c r="G625" t="s">
        <v>84</v>
      </c>
      <c r="H625" t="s">
        <v>85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1165</v>
      </c>
      <c r="O625">
        <f t="shared" si="36"/>
        <v>0</v>
      </c>
      <c r="P625">
        <f t="shared" si="37"/>
        <v>0</v>
      </c>
      <c r="Q625" s="11" t="s">
        <v>1166</v>
      </c>
      <c r="R625" t="s">
        <v>1167</v>
      </c>
      <c r="S625" s="4">
        <f t="shared" si="38"/>
        <v>42122.009224537</v>
      </c>
      <c r="T625" s="4">
        <f t="shared" si="39"/>
        <v>42152.009224537</v>
      </c>
    </row>
    <row r="626" ht="44" spans="1:20">
      <c r="A626" s="1">
        <v>624</v>
      </c>
      <c r="B626" s="2" t="s">
        <v>1335</v>
      </c>
      <c r="C626" s="2" t="s">
        <v>1336</v>
      </c>
      <c r="D626" s="12">
        <v>5000</v>
      </c>
      <c r="E626" s="13">
        <v>0</v>
      </c>
      <c r="F626" t="s">
        <v>25</v>
      </c>
      <c r="G626" t="s">
        <v>49</v>
      </c>
      <c r="H626" t="s">
        <v>50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1165</v>
      </c>
      <c r="O626">
        <f t="shared" si="36"/>
        <v>0</v>
      </c>
      <c r="P626">
        <f t="shared" si="37"/>
        <v>0</v>
      </c>
      <c r="Q626" s="11" t="s">
        <v>1166</v>
      </c>
      <c r="R626" t="s">
        <v>1167</v>
      </c>
      <c r="S626" s="4">
        <f t="shared" si="38"/>
        <v>42108.988900463</v>
      </c>
      <c r="T626" s="4">
        <f t="shared" si="39"/>
        <v>42138.988900463</v>
      </c>
    </row>
    <row r="627" ht="44" spans="1:20">
      <c r="A627" s="1">
        <v>625</v>
      </c>
      <c r="B627" s="2" t="s">
        <v>1337</v>
      </c>
      <c r="C627" s="2" t="s">
        <v>1338</v>
      </c>
      <c r="D627" s="12">
        <v>25000</v>
      </c>
      <c r="E627" s="13">
        <v>0</v>
      </c>
      <c r="F627" t="s">
        <v>25</v>
      </c>
      <c r="G627" t="s">
        <v>194</v>
      </c>
      <c r="H627" t="s">
        <v>195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1165</v>
      </c>
      <c r="O627">
        <f t="shared" si="36"/>
        <v>0</v>
      </c>
      <c r="P627">
        <f t="shared" si="37"/>
        <v>0</v>
      </c>
      <c r="Q627" s="11" t="s">
        <v>1166</v>
      </c>
      <c r="R627" t="s">
        <v>1167</v>
      </c>
      <c r="S627" s="4">
        <f t="shared" si="38"/>
        <v>42790.8955671296</v>
      </c>
      <c r="T627" s="4">
        <f t="shared" si="39"/>
        <v>42820.853900463</v>
      </c>
    </row>
    <row r="628" ht="44" spans="1:20">
      <c r="A628" s="1">
        <v>626</v>
      </c>
      <c r="B628" s="2" t="s">
        <v>1339</v>
      </c>
      <c r="C628" s="2" t="s">
        <v>1340</v>
      </c>
      <c r="D628" s="12">
        <v>25000</v>
      </c>
      <c r="E628" s="13">
        <v>4345</v>
      </c>
      <c r="F628" t="s">
        <v>25</v>
      </c>
      <c r="G628" t="s">
        <v>49</v>
      </c>
      <c r="H628" t="s">
        <v>50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1165</v>
      </c>
      <c r="O628">
        <f t="shared" si="36"/>
        <v>17</v>
      </c>
      <c r="P628">
        <f t="shared" si="37"/>
        <v>111.41</v>
      </c>
      <c r="Q628" s="11" t="s">
        <v>1166</v>
      </c>
      <c r="R628" t="s">
        <v>1167</v>
      </c>
      <c r="S628" s="4">
        <f t="shared" si="38"/>
        <v>42198.5594791667</v>
      </c>
      <c r="T628" s="4">
        <f t="shared" si="39"/>
        <v>42231.5569444444</v>
      </c>
    </row>
    <row r="629" ht="44" spans="1:20">
      <c r="A629" s="1">
        <v>627</v>
      </c>
      <c r="B629" s="2" t="s">
        <v>1341</v>
      </c>
      <c r="C629" s="2" t="s">
        <v>1342</v>
      </c>
      <c r="D629" s="12">
        <v>450000</v>
      </c>
      <c r="E629" s="13">
        <v>90</v>
      </c>
      <c r="F629" t="s">
        <v>25</v>
      </c>
      <c r="G629" t="s">
        <v>511</v>
      </c>
      <c r="H629" t="s">
        <v>512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1165</v>
      </c>
      <c r="O629">
        <f t="shared" si="36"/>
        <v>0</v>
      </c>
      <c r="P629">
        <f t="shared" si="37"/>
        <v>90</v>
      </c>
      <c r="Q629" s="11" t="s">
        <v>1166</v>
      </c>
      <c r="R629" t="s">
        <v>1167</v>
      </c>
      <c r="S629" s="4">
        <f t="shared" si="38"/>
        <v>42384.3068402778</v>
      </c>
      <c r="T629" s="4">
        <f t="shared" si="39"/>
        <v>42443.9583333333</v>
      </c>
    </row>
    <row r="630" ht="44" spans="1:20">
      <c r="A630" s="1">
        <v>628</v>
      </c>
      <c r="B630" s="2" t="s">
        <v>1343</v>
      </c>
      <c r="C630" s="2" t="s">
        <v>1344</v>
      </c>
      <c r="D630" s="12">
        <v>5000</v>
      </c>
      <c r="E630" s="13">
        <v>0</v>
      </c>
      <c r="F630" t="s">
        <v>25</v>
      </c>
      <c r="G630" t="s">
        <v>49</v>
      </c>
      <c r="H630" t="s">
        <v>50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1165</v>
      </c>
      <c r="O630">
        <f t="shared" si="36"/>
        <v>0</v>
      </c>
      <c r="P630">
        <f t="shared" si="37"/>
        <v>0</v>
      </c>
      <c r="Q630" s="11" t="s">
        <v>1166</v>
      </c>
      <c r="R630" t="s">
        <v>1167</v>
      </c>
      <c r="S630" s="4">
        <f t="shared" si="38"/>
        <v>41803.6927893519</v>
      </c>
      <c r="T630" s="4">
        <f t="shared" si="39"/>
        <v>41833.6927893519</v>
      </c>
    </row>
    <row r="631" ht="44" spans="1:20">
      <c r="A631" s="1">
        <v>629</v>
      </c>
      <c r="B631" s="2" t="s">
        <v>1345</v>
      </c>
      <c r="C631" s="2" t="s">
        <v>1346</v>
      </c>
      <c r="D631" s="12">
        <v>200000</v>
      </c>
      <c r="E631" s="13">
        <v>350</v>
      </c>
      <c r="F631" t="s">
        <v>25</v>
      </c>
      <c r="G631" t="s">
        <v>84</v>
      </c>
      <c r="H631" t="s">
        <v>85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1165</v>
      </c>
      <c r="O631">
        <f t="shared" si="36"/>
        <v>0</v>
      </c>
      <c r="P631">
        <f t="shared" si="37"/>
        <v>116.67</v>
      </c>
      <c r="Q631" s="11" t="s">
        <v>1166</v>
      </c>
      <c r="R631" t="s">
        <v>1167</v>
      </c>
      <c r="S631" s="4">
        <f t="shared" si="38"/>
        <v>42474.6378240741</v>
      </c>
      <c r="T631" s="4">
        <f t="shared" si="39"/>
        <v>42504.6378240741</v>
      </c>
    </row>
    <row r="632" ht="44" spans="1:20">
      <c r="A632" s="1">
        <v>630</v>
      </c>
      <c r="B632" s="2" t="s">
        <v>1347</v>
      </c>
      <c r="C632" s="2" t="s">
        <v>1348</v>
      </c>
      <c r="D632" s="12">
        <v>11999</v>
      </c>
      <c r="E632" s="13">
        <v>10</v>
      </c>
      <c r="F632" t="s">
        <v>25</v>
      </c>
      <c r="G632" t="s">
        <v>49</v>
      </c>
      <c r="H632" t="s">
        <v>50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1165</v>
      </c>
      <c r="O632">
        <f t="shared" si="36"/>
        <v>0</v>
      </c>
      <c r="P632">
        <f t="shared" si="37"/>
        <v>10</v>
      </c>
      <c r="Q632" s="11" t="s">
        <v>1166</v>
      </c>
      <c r="R632" t="s">
        <v>1167</v>
      </c>
      <c r="S632" s="4">
        <f t="shared" si="38"/>
        <v>42223.6194560185</v>
      </c>
      <c r="T632" s="4">
        <f t="shared" si="39"/>
        <v>42253.2152777778</v>
      </c>
    </row>
    <row r="633" ht="29" spans="1:20">
      <c r="A633" s="1">
        <v>631</v>
      </c>
      <c r="B633" s="2" t="s">
        <v>1349</v>
      </c>
      <c r="C633" s="2" t="s">
        <v>1350</v>
      </c>
      <c r="D633" s="12">
        <v>50000</v>
      </c>
      <c r="E633" s="13">
        <v>690</v>
      </c>
      <c r="F633" t="s">
        <v>25</v>
      </c>
      <c r="G633" t="s">
        <v>194</v>
      </c>
      <c r="H633" t="s">
        <v>195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1165</v>
      </c>
      <c r="O633">
        <f t="shared" si="36"/>
        <v>1</v>
      </c>
      <c r="P633">
        <f t="shared" si="37"/>
        <v>76.67</v>
      </c>
      <c r="Q633" s="11" t="s">
        <v>1166</v>
      </c>
      <c r="R633" t="s">
        <v>1167</v>
      </c>
      <c r="S633" s="4">
        <f t="shared" si="38"/>
        <v>42489.7723263889</v>
      </c>
      <c r="T633" s="4">
        <f t="shared" si="39"/>
        <v>42518.7723263889</v>
      </c>
    </row>
    <row r="634" ht="29" spans="1:20">
      <c r="A634" s="1">
        <v>632</v>
      </c>
      <c r="B634" s="2" t="s">
        <v>1351</v>
      </c>
      <c r="C634" s="2" t="s">
        <v>1352</v>
      </c>
      <c r="D634" s="12">
        <v>20000</v>
      </c>
      <c r="E634" s="13">
        <v>0</v>
      </c>
      <c r="F634" t="s">
        <v>25</v>
      </c>
      <c r="G634" t="s">
        <v>422</v>
      </c>
      <c r="H634" t="s">
        <v>89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1165</v>
      </c>
      <c r="O634">
        <f t="shared" si="36"/>
        <v>0</v>
      </c>
      <c r="P634">
        <f t="shared" si="37"/>
        <v>0</v>
      </c>
      <c r="Q634" s="11" t="s">
        <v>1166</v>
      </c>
      <c r="R634" t="s">
        <v>1167</v>
      </c>
      <c r="S634" s="4">
        <f t="shared" si="38"/>
        <v>42303.6593171296</v>
      </c>
      <c r="T634" s="4">
        <f t="shared" si="39"/>
        <v>42333.7009837963</v>
      </c>
    </row>
    <row r="635" ht="44" spans="1:20">
      <c r="A635" s="1">
        <v>633</v>
      </c>
      <c r="B635" s="2" t="s">
        <v>1353</v>
      </c>
      <c r="C635" s="2" t="s">
        <v>1354</v>
      </c>
      <c r="D635" s="12">
        <v>10000</v>
      </c>
      <c r="E635" s="13">
        <v>1245</v>
      </c>
      <c r="F635" t="s">
        <v>25</v>
      </c>
      <c r="G635" t="s">
        <v>49</v>
      </c>
      <c r="H635" t="s">
        <v>50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1165</v>
      </c>
      <c r="O635">
        <f t="shared" si="36"/>
        <v>12</v>
      </c>
      <c r="P635">
        <f t="shared" si="37"/>
        <v>49.8</v>
      </c>
      <c r="Q635" s="11" t="s">
        <v>1166</v>
      </c>
      <c r="R635" t="s">
        <v>1167</v>
      </c>
      <c r="S635" s="4">
        <f t="shared" si="38"/>
        <v>42507.2993287037</v>
      </c>
      <c r="T635" s="4">
        <f t="shared" si="39"/>
        <v>42538.9583333333</v>
      </c>
    </row>
    <row r="636" ht="29" spans="1:20">
      <c r="A636" s="1">
        <v>634</v>
      </c>
      <c r="B636" s="2" t="s">
        <v>1355</v>
      </c>
      <c r="C636" s="2" t="s">
        <v>1356</v>
      </c>
      <c r="D636" s="12">
        <v>5000</v>
      </c>
      <c r="E636" s="13">
        <v>1</v>
      </c>
      <c r="F636" t="s">
        <v>25</v>
      </c>
      <c r="G636" t="s">
        <v>49</v>
      </c>
      <c r="H636" t="s">
        <v>50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1165</v>
      </c>
      <c r="O636">
        <f t="shared" si="36"/>
        <v>0</v>
      </c>
      <c r="P636">
        <f t="shared" si="37"/>
        <v>1</v>
      </c>
      <c r="Q636" s="11" t="s">
        <v>1166</v>
      </c>
      <c r="R636" t="s">
        <v>1167</v>
      </c>
      <c r="S636" s="4">
        <f t="shared" si="38"/>
        <v>42031.9285763889</v>
      </c>
      <c r="T636" s="4">
        <f t="shared" si="39"/>
        <v>42061.9285763889</v>
      </c>
    </row>
    <row r="637" ht="29" spans="1:20">
      <c r="A637" s="1">
        <v>635</v>
      </c>
      <c r="B637" s="2" t="s">
        <v>1357</v>
      </c>
      <c r="C637" s="2" t="s">
        <v>1358</v>
      </c>
      <c r="D637" s="12">
        <v>25000</v>
      </c>
      <c r="E637" s="13">
        <v>2</v>
      </c>
      <c r="F637" t="s">
        <v>25</v>
      </c>
      <c r="G637" t="s">
        <v>49</v>
      </c>
      <c r="H637" t="s">
        <v>50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1165</v>
      </c>
      <c r="O637">
        <f t="shared" si="36"/>
        <v>0</v>
      </c>
      <c r="P637">
        <f t="shared" si="37"/>
        <v>2</v>
      </c>
      <c r="Q637" s="11" t="s">
        <v>1166</v>
      </c>
      <c r="R637" t="s">
        <v>1167</v>
      </c>
      <c r="S637" s="4">
        <f t="shared" si="38"/>
        <v>42076.0921527778</v>
      </c>
      <c r="T637" s="4">
        <f t="shared" si="39"/>
        <v>42106.0921527778</v>
      </c>
    </row>
    <row r="638" ht="29" spans="1:20">
      <c r="A638" s="1">
        <v>636</v>
      </c>
      <c r="B638" s="2" t="s">
        <v>1359</v>
      </c>
      <c r="C638" s="2" t="s">
        <v>1360</v>
      </c>
      <c r="D638" s="12">
        <v>2000</v>
      </c>
      <c r="E638" s="13">
        <v>4</v>
      </c>
      <c r="F638" t="s">
        <v>25</v>
      </c>
      <c r="G638" t="s">
        <v>58</v>
      </c>
      <c r="H638" t="s">
        <v>59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1165</v>
      </c>
      <c r="O638">
        <f t="shared" si="36"/>
        <v>0</v>
      </c>
      <c r="P638">
        <f t="shared" si="37"/>
        <v>4</v>
      </c>
      <c r="Q638" s="11" t="s">
        <v>1166</v>
      </c>
      <c r="R638" t="s">
        <v>1167</v>
      </c>
      <c r="S638" s="4">
        <f t="shared" si="38"/>
        <v>42131.4554398148</v>
      </c>
      <c r="T638" s="4">
        <f t="shared" si="39"/>
        <v>42161.4493055556</v>
      </c>
    </row>
    <row r="639" ht="44" spans="1:20">
      <c r="A639" s="1">
        <v>637</v>
      </c>
      <c r="B639" s="2" t="s">
        <v>1361</v>
      </c>
      <c r="C639" s="2" t="s">
        <v>1362</v>
      </c>
      <c r="D639" s="12">
        <v>100000</v>
      </c>
      <c r="E639" s="13">
        <v>0</v>
      </c>
      <c r="F639" t="s">
        <v>25</v>
      </c>
      <c r="G639" t="s">
        <v>58</v>
      </c>
      <c r="H639" t="s">
        <v>59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1165</v>
      </c>
      <c r="O639">
        <f t="shared" si="36"/>
        <v>0</v>
      </c>
      <c r="P639">
        <f t="shared" si="37"/>
        <v>0</v>
      </c>
      <c r="Q639" s="11" t="s">
        <v>1166</v>
      </c>
      <c r="R639" t="s">
        <v>1167</v>
      </c>
      <c r="S639" s="4">
        <f t="shared" si="38"/>
        <v>42762.9620138889</v>
      </c>
      <c r="T639" s="4">
        <f t="shared" si="39"/>
        <v>42791.9611111111</v>
      </c>
    </row>
    <row r="640" ht="15" spans="1:20">
      <c r="A640" s="1">
        <v>638</v>
      </c>
      <c r="B640" s="2" t="s">
        <v>1363</v>
      </c>
      <c r="C640" s="2" t="s">
        <v>1364</v>
      </c>
      <c r="D640" s="12">
        <v>200000</v>
      </c>
      <c r="E640" s="13">
        <v>18</v>
      </c>
      <c r="F640" t="s">
        <v>25</v>
      </c>
      <c r="G640" t="s">
        <v>537</v>
      </c>
      <c r="H640" t="s">
        <v>89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1165</v>
      </c>
      <c r="O640">
        <f t="shared" si="36"/>
        <v>0</v>
      </c>
      <c r="P640">
        <f t="shared" si="37"/>
        <v>3</v>
      </c>
      <c r="Q640" s="11" t="s">
        <v>1166</v>
      </c>
      <c r="R640" t="s">
        <v>1167</v>
      </c>
      <c r="S640" s="4">
        <f t="shared" si="38"/>
        <v>42759.5933101852</v>
      </c>
      <c r="T640" s="4">
        <f t="shared" si="39"/>
        <v>42819.5516435185</v>
      </c>
    </row>
    <row r="641" ht="29" spans="1:20">
      <c r="A641" s="1">
        <v>639</v>
      </c>
      <c r="B641" s="2" t="s">
        <v>1365</v>
      </c>
      <c r="C641" s="2" t="s">
        <v>1366</v>
      </c>
      <c r="D641" s="12">
        <v>1000000</v>
      </c>
      <c r="E641" s="13">
        <v>1</v>
      </c>
      <c r="F641" t="s">
        <v>25</v>
      </c>
      <c r="G641" t="s">
        <v>49</v>
      </c>
      <c r="H641" t="s">
        <v>50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1165</v>
      </c>
      <c r="O641">
        <f t="shared" si="36"/>
        <v>0</v>
      </c>
      <c r="P641">
        <f t="shared" si="37"/>
        <v>1</v>
      </c>
      <c r="Q641" s="11" t="s">
        <v>1166</v>
      </c>
      <c r="R641" t="s">
        <v>1167</v>
      </c>
      <c r="S641" s="4">
        <f t="shared" si="38"/>
        <v>41865.583275463</v>
      </c>
      <c r="T641" s="4">
        <f t="shared" si="39"/>
        <v>41925.583275463</v>
      </c>
    </row>
    <row r="642" ht="44" spans="1:20">
      <c r="A642" s="1">
        <v>640</v>
      </c>
      <c r="B642" s="2" t="s">
        <v>1367</v>
      </c>
      <c r="C642" s="2" t="s">
        <v>1368</v>
      </c>
      <c r="D642" s="12">
        <v>70</v>
      </c>
      <c r="E642" s="13">
        <v>101</v>
      </c>
      <c r="F642" t="s">
        <v>28</v>
      </c>
      <c r="G642" t="s">
        <v>214</v>
      </c>
      <c r="H642" t="s">
        <v>89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1369</v>
      </c>
      <c r="O642">
        <f t="shared" si="36"/>
        <v>144</v>
      </c>
      <c r="P642">
        <f t="shared" si="37"/>
        <v>50.5</v>
      </c>
      <c r="Q642" s="11" t="s">
        <v>1166</v>
      </c>
      <c r="R642" t="s">
        <v>1370</v>
      </c>
      <c r="S642" s="4">
        <f t="shared" si="38"/>
        <v>42683.4203125</v>
      </c>
      <c r="T642" s="4">
        <f t="shared" si="39"/>
        <v>42698.9583333333</v>
      </c>
    </row>
    <row r="643" ht="44" spans="1:20">
      <c r="A643" s="1">
        <v>641</v>
      </c>
      <c r="B643" s="2" t="s">
        <v>1371</v>
      </c>
      <c r="C643" s="2" t="s">
        <v>1372</v>
      </c>
      <c r="D643" s="12">
        <v>40000</v>
      </c>
      <c r="E643" s="13">
        <v>47665</v>
      </c>
      <c r="F643" t="s">
        <v>28</v>
      </c>
      <c r="G643" t="s">
        <v>49</v>
      </c>
      <c r="H643" t="s">
        <v>50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1369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1166</v>
      </c>
      <c r="R643" t="s">
        <v>1370</v>
      </c>
      <c r="S643" s="4">
        <f t="shared" ref="S643:S706" si="42">(((J643/60)/60)/24)+DATE(1970,1,1)</f>
        <v>42199.57</v>
      </c>
      <c r="T643" s="4">
        <f t="shared" ref="T643:T706" si="43">(((I643/60)/60)/24)+DATE(1970,1,1)</f>
        <v>42229.57</v>
      </c>
    </row>
    <row r="644" ht="44" spans="1:20">
      <c r="A644" s="1">
        <v>642</v>
      </c>
      <c r="B644" s="2" t="s">
        <v>1373</v>
      </c>
      <c r="C644" s="2" t="s">
        <v>1374</v>
      </c>
      <c r="D644" s="12">
        <v>20000</v>
      </c>
      <c r="E644" s="13">
        <v>292097</v>
      </c>
      <c r="F644" t="s">
        <v>28</v>
      </c>
      <c r="G644" t="s">
        <v>537</v>
      </c>
      <c r="H644" t="s">
        <v>89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1369</v>
      </c>
      <c r="O644">
        <f t="shared" si="40"/>
        <v>1460</v>
      </c>
      <c r="P644">
        <f t="shared" si="41"/>
        <v>134.36</v>
      </c>
      <c r="Q644" s="11" t="s">
        <v>1166</v>
      </c>
      <c r="R644" t="s">
        <v>1370</v>
      </c>
      <c r="S644" s="4">
        <f t="shared" si="42"/>
        <v>42199.6513194444</v>
      </c>
      <c r="T644" s="4">
        <f t="shared" si="43"/>
        <v>42235.6513194444</v>
      </c>
    </row>
    <row r="645" ht="29" spans="1:20">
      <c r="A645" s="1">
        <v>643</v>
      </c>
      <c r="B645" s="2" t="s">
        <v>1375</v>
      </c>
      <c r="C645" s="2" t="s">
        <v>1376</v>
      </c>
      <c r="D645" s="12">
        <v>25000</v>
      </c>
      <c r="E645" s="13">
        <v>26452</v>
      </c>
      <c r="F645" t="s">
        <v>28</v>
      </c>
      <c r="G645" t="s">
        <v>49</v>
      </c>
      <c r="H645" t="s">
        <v>50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1369</v>
      </c>
      <c r="O645">
        <f t="shared" si="40"/>
        <v>106</v>
      </c>
      <c r="P645">
        <f t="shared" si="41"/>
        <v>174.03</v>
      </c>
      <c r="Q645" s="11" t="s">
        <v>1166</v>
      </c>
      <c r="R645" t="s">
        <v>1370</v>
      </c>
      <c r="S645" s="4">
        <f t="shared" si="42"/>
        <v>42100.6420717593</v>
      </c>
      <c r="T645" s="4">
        <f t="shared" si="43"/>
        <v>42155.6420717593</v>
      </c>
    </row>
    <row r="646" ht="44" spans="1:20">
      <c r="A646" s="1">
        <v>644</v>
      </c>
      <c r="B646" s="2" t="s">
        <v>1377</v>
      </c>
      <c r="C646" s="2" t="s">
        <v>1378</v>
      </c>
      <c r="D646" s="12">
        <v>25000</v>
      </c>
      <c r="E646" s="13">
        <v>75029.48</v>
      </c>
      <c r="F646" t="s">
        <v>28</v>
      </c>
      <c r="G646" t="s">
        <v>49</v>
      </c>
      <c r="H646" t="s">
        <v>50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1369</v>
      </c>
      <c r="O646">
        <f t="shared" si="40"/>
        <v>300</v>
      </c>
      <c r="P646">
        <f t="shared" si="41"/>
        <v>73.49</v>
      </c>
      <c r="Q646" s="11" t="s">
        <v>1166</v>
      </c>
      <c r="R646" t="s">
        <v>1370</v>
      </c>
      <c r="S646" s="4">
        <f t="shared" si="42"/>
        <v>41898.6659606481</v>
      </c>
      <c r="T646" s="4">
        <f t="shared" si="43"/>
        <v>41941.0416666667</v>
      </c>
    </row>
    <row r="647" ht="29" spans="1:20">
      <c r="A647" s="1">
        <v>645</v>
      </c>
      <c r="B647" s="2" t="s">
        <v>1379</v>
      </c>
      <c r="C647" s="2" t="s">
        <v>1380</v>
      </c>
      <c r="D647" s="12">
        <v>2000</v>
      </c>
      <c r="E647" s="13">
        <v>5574</v>
      </c>
      <c r="F647" t="s">
        <v>28</v>
      </c>
      <c r="G647" t="s">
        <v>49</v>
      </c>
      <c r="H647" t="s">
        <v>50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1369</v>
      </c>
      <c r="O647">
        <f t="shared" si="40"/>
        <v>279</v>
      </c>
      <c r="P647">
        <f t="shared" si="41"/>
        <v>23.52</v>
      </c>
      <c r="Q647" s="11" t="s">
        <v>1166</v>
      </c>
      <c r="R647" t="s">
        <v>1370</v>
      </c>
      <c r="S647" s="4">
        <f t="shared" si="42"/>
        <v>42564.0263194444</v>
      </c>
      <c r="T647" s="4">
        <f t="shared" si="43"/>
        <v>42594.0263194444</v>
      </c>
    </row>
    <row r="648" ht="44" spans="1:20">
      <c r="A648" s="1">
        <v>646</v>
      </c>
      <c r="B648" s="2" t="s">
        <v>1381</v>
      </c>
      <c r="C648" s="2" t="s">
        <v>1382</v>
      </c>
      <c r="D648" s="12">
        <v>800</v>
      </c>
      <c r="E648" s="13">
        <v>1055.01</v>
      </c>
      <c r="F648" t="s">
        <v>28</v>
      </c>
      <c r="G648" t="s">
        <v>49</v>
      </c>
      <c r="H648" t="s">
        <v>50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1369</v>
      </c>
      <c r="O648">
        <f t="shared" si="40"/>
        <v>132</v>
      </c>
      <c r="P648">
        <f t="shared" si="41"/>
        <v>39.07</v>
      </c>
      <c r="Q648" s="11" t="s">
        <v>1166</v>
      </c>
      <c r="R648" t="s">
        <v>1370</v>
      </c>
      <c r="S648" s="4">
        <f t="shared" si="42"/>
        <v>41832.8526273148</v>
      </c>
      <c r="T648" s="4">
        <f t="shared" si="43"/>
        <v>41862.8526273148</v>
      </c>
    </row>
    <row r="649" ht="44" spans="1:20">
      <c r="A649" s="1">
        <v>647</v>
      </c>
      <c r="B649" s="2" t="s">
        <v>1383</v>
      </c>
      <c r="C649" s="2" t="s">
        <v>1384</v>
      </c>
      <c r="D649" s="12">
        <v>2000</v>
      </c>
      <c r="E649" s="13">
        <v>2141</v>
      </c>
      <c r="F649" t="s">
        <v>28</v>
      </c>
      <c r="G649" t="s">
        <v>194</v>
      </c>
      <c r="H649" t="s">
        <v>195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1369</v>
      </c>
      <c r="O649">
        <f t="shared" si="40"/>
        <v>107</v>
      </c>
      <c r="P649">
        <f t="shared" si="41"/>
        <v>125.94</v>
      </c>
      <c r="Q649" s="11" t="s">
        <v>1166</v>
      </c>
      <c r="R649" t="s">
        <v>1370</v>
      </c>
      <c r="S649" s="4">
        <f t="shared" si="42"/>
        <v>42416.7679282407</v>
      </c>
      <c r="T649" s="4">
        <f t="shared" si="43"/>
        <v>42446.7262615741</v>
      </c>
    </row>
    <row r="650" ht="29" spans="1:20">
      <c r="A650" s="1">
        <v>648</v>
      </c>
      <c r="B650" s="2" t="s">
        <v>1385</v>
      </c>
      <c r="C650" s="2" t="s">
        <v>1386</v>
      </c>
      <c r="D650" s="12">
        <v>35000</v>
      </c>
      <c r="E650" s="13">
        <v>44388</v>
      </c>
      <c r="F650" t="s">
        <v>28</v>
      </c>
      <c r="G650" t="s">
        <v>49</v>
      </c>
      <c r="H650" t="s">
        <v>50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1369</v>
      </c>
      <c r="O650">
        <f t="shared" si="40"/>
        <v>127</v>
      </c>
      <c r="P650">
        <f t="shared" si="41"/>
        <v>1644</v>
      </c>
      <c r="Q650" s="11" t="s">
        <v>1166</v>
      </c>
      <c r="R650" t="s">
        <v>1370</v>
      </c>
      <c r="S650" s="4">
        <f t="shared" si="42"/>
        <v>41891.6933796296</v>
      </c>
      <c r="T650" s="4">
        <f t="shared" si="43"/>
        <v>41926.6933796296</v>
      </c>
    </row>
    <row r="651" ht="44" spans="1:20">
      <c r="A651" s="1">
        <v>649</v>
      </c>
      <c r="B651" s="2" t="s">
        <v>1387</v>
      </c>
      <c r="C651" s="2" t="s">
        <v>1388</v>
      </c>
      <c r="D651" s="12">
        <v>2500</v>
      </c>
      <c r="E651" s="13">
        <v>3499</v>
      </c>
      <c r="F651" t="s">
        <v>28</v>
      </c>
      <c r="G651" t="s">
        <v>49</v>
      </c>
      <c r="H651" t="s">
        <v>50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1369</v>
      </c>
      <c r="O651">
        <f t="shared" si="40"/>
        <v>140</v>
      </c>
      <c r="P651">
        <f t="shared" si="41"/>
        <v>42.67</v>
      </c>
      <c r="Q651" s="11" t="s">
        <v>1166</v>
      </c>
      <c r="R651" t="s">
        <v>1370</v>
      </c>
      <c r="S651" s="4">
        <f t="shared" si="42"/>
        <v>41877.9121875</v>
      </c>
      <c r="T651" s="4">
        <f t="shared" si="43"/>
        <v>41898.9121875</v>
      </c>
    </row>
    <row r="652" ht="44" spans="1:20">
      <c r="A652" s="1">
        <v>650</v>
      </c>
      <c r="B652" s="2" t="s">
        <v>1389</v>
      </c>
      <c r="C652" s="2" t="s">
        <v>1390</v>
      </c>
      <c r="D652" s="12">
        <v>1500</v>
      </c>
      <c r="E652" s="13">
        <v>1686</v>
      </c>
      <c r="F652" t="s">
        <v>28</v>
      </c>
      <c r="G652" t="s">
        <v>49</v>
      </c>
      <c r="H652" t="s">
        <v>50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1369</v>
      </c>
      <c r="O652">
        <f t="shared" si="40"/>
        <v>112</v>
      </c>
      <c r="P652">
        <f t="shared" si="41"/>
        <v>35.13</v>
      </c>
      <c r="Q652" s="11" t="s">
        <v>1166</v>
      </c>
      <c r="R652" t="s">
        <v>1370</v>
      </c>
      <c r="S652" s="4">
        <f t="shared" si="42"/>
        <v>41932.0368518519</v>
      </c>
      <c r="T652" s="4">
        <f t="shared" si="43"/>
        <v>41992.0785185185</v>
      </c>
    </row>
    <row r="653" ht="44" spans="1:20">
      <c r="A653" s="1">
        <v>651</v>
      </c>
      <c r="B653" s="2" t="s">
        <v>1391</v>
      </c>
      <c r="C653" s="2" t="s">
        <v>1392</v>
      </c>
      <c r="D653" s="12">
        <v>25000</v>
      </c>
      <c r="E653" s="13">
        <v>25132</v>
      </c>
      <c r="F653" t="s">
        <v>28</v>
      </c>
      <c r="G653" t="s">
        <v>49</v>
      </c>
      <c r="H653" t="s">
        <v>50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1369</v>
      </c>
      <c r="O653">
        <f t="shared" si="40"/>
        <v>101</v>
      </c>
      <c r="P653">
        <f t="shared" si="41"/>
        <v>239.35</v>
      </c>
      <c r="Q653" s="11" t="s">
        <v>1166</v>
      </c>
      <c r="R653" t="s">
        <v>1370</v>
      </c>
      <c r="S653" s="4">
        <f t="shared" si="42"/>
        <v>41956.0174884259</v>
      </c>
      <c r="T653" s="4">
        <f t="shared" si="43"/>
        <v>41986.0174884259</v>
      </c>
    </row>
    <row r="654" ht="58" spans="1:20">
      <c r="A654" s="1">
        <v>652</v>
      </c>
      <c r="B654" s="2" t="s">
        <v>1393</v>
      </c>
      <c r="C654" s="2" t="s">
        <v>1394</v>
      </c>
      <c r="D654" s="12">
        <v>3000</v>
      </c>
      <c r="E654" s="13">
        <v>3014</v>
      </c>
      <c r="F654" t="s">
        <v>28</v>
      </c>
      <c r="G654" t="s">
        <v>49</v>
      </c>
      <c r="H654" t="s">
        <v>50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1369</v>
      </c>
      <c r="O654">
        <f t="shared" si="40"/>
        <v>100</v>
      </c>
      <c r="P654">
        <f t="shared" si="41"/>
        <v>107.64</v>
      </c>
      <c r="Q654" s="11" t="s">
        <v>1166</v>
      </c>
      <c r="R654" t="s">
        <v>1370</v>
      </c>
      <c r="S654" s="4">
        <f t="shared" si="42"/>
        <v>42675.6903935185</v>
      </c>
      <c r="T654" s="4">
        <f t="shared" si="43"/>
        <v>42705.7320601852</v>
      </c>
    </row>
    <row r="655" ht="44" spans="1:20">
      <c r="A655" s="1">
        <v>653</v>
      </c>
      <c r="B655" s="2" t="s">
        <v>1395</v>
      </c>
      <c r="C655" s="2" t="s">
        <v>1396</v>
      </c>
      <c r="D655" s="12">
        <v>75000</v>
      </c>
      <c r="E655" s="13">
        <v>106084.5</v>
      </c>
      <c r="F655" t="s">
        <v>28</v>
      </c>
      <c r="G655" t="s">
        <v>49</v>
      </c>
      <c r="H655" t="s">
        <v>50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1369</v>
      </c>
      <c r="O655">
        <f t="shared" si="40"/>
        <v>141</v>
      </c>
      <c r="P655">
        <f t="shared" si="41"/>
        <v>95.83</v>
      </c>
      <c r="Q655" s="11" t="s">
        <v>1166</v>
      </c>
      <c r="R655" t="s">
        <v>1370</v>
      </c>
      <c r="S655" s="4">
        <f t="shared" si="42"/>
        <v>42199.6185185185</v>
      </c>
      <c r="T655" s="4">
        <f t="shared" si="43"/>
        <v>42236.6185185185</v>
      </c>
    </row>
    <row r="656" ht="44" spans="1:20">
      <c r="A656" s="1">
        <v>654</v>
      </c>
      <c r="B656" s="2" t="s">
        <v>1397</v>
      </c>
      <c r="C656" s="2" t="s">
        <v>1398</v>
      </c>
      <c r="D656" s="12">
        <v>12000</v>
      </c>
      <c r="E656" s="13">
        <v>32075</v>
      </c>
      <c r="F656" t="s">
        <v>28</v>
      </c>
      <c r="G656" t="s">
        <v>49</v>
      </c>
      <c r="H656" t="s">
        <v>50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1369</v>
      </c>
      <c r="O656">
        <f t="shared" si="40"/>
        <v>267</v>
      </c>
      <c r="P656">
        <f t="shared" si="41"/>
        <v>31.66</v>
      </c>
      <c r="Q656" s="11" t="s">
        <v>1166</v>
      </c>
      <c r="R656" t="s">
        <v>1370</v>
      </c>
      <c r="S656" s="4">
        <f t="shared" si="42"/>
        <v>42163.9573263889</v>
      </c>
      <c r="T656" s="4">
        <f t="shared" si="43"/>
        <v>42193.9573263889</v>
      </c>
    </row>
    <row r="657" ht="44" spans="1:20">
      <c r="A657" s="1">
        <v>655</v>
      </c>
      <c r="B657" s="2" t="s">
        <v>1399</v>
      </c>
      <c r="C657" s="2" t="s">
        <v>1400</v>
      </c>
      <c r="D657" s="12">
        <v>8000</v>
      </c>
      <c r="E657" s="13">
        <v>11751</v>
      </c>
      <c r="F657" t="s">
        <v>28</v>
      </c>
      <c r="G657" t="s">
        <v>49</v>
      </c>
      <c r="H657" t="s">
        <v>50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1369</v>
      </c>
      <c r="O657">
        <f t="shared" si="40"/>
        <v>147</v>
      </c>
      <c r="P657">
        <f t="shared" si="41"/>
        <v>42.89</v>
      </c>
      <c r="Q657" s="11" t="s">
        <v>1166</v>
      </c>
      <c r="R657" t="s">
        <v>1370</v>
      </c>
      <c r="S657" s="4">
        <f t="shared" si="42"/>
        <v>42045.9573148148</v>
      </c>
      <c r="T657" s="4">
        <f t="shared" si="43"/>
        <v>42075.9156481481</v>
      </c>
    </row>
    <row r="658" ht="44" spans="1:20">
      <c r="A658" s="1">
        <v>656</v>
      </c>
      <c r="B658" s="2" t="s">
        <v>1401</v>
      </c>
      <c r="C658" s="2" t="s">
        <v>1402</v>
      </c>
      <c r="D658" s="12">
        <v>5000</v>
      </c>
      <c r="E658" s="13">
        <v>10678</v>
      </c>
      <c r="F658" t="s">
        <v>28</v>
      </c>
      <c r="G658" t="s">
        <v>49</v>
      </c>
      <c r="H658" t="s">
        <v>50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1369</v>
      </c>
      <c r="O658">
        <f t="shared" si="40"/>
        <v>214</v>
      </c>
      <c r="P658">
        <f t="shared" si="41"/>
        <v>122.74</v>
      </c>
      <c r="Q658" s="11" t="s">
        <v>1166</v>
      </c>
      <c r="R658" t="s">
        <v>1370</v>
      </c>
      <c r="S658" s="4">
        <f t="shared" si="42"/>
        <v>42417.8046180556</v>
      </c>
      <c r="T658" s="4">
        <f t="shared" si="43"/>
        <v>42477.7629513889</v>
      </c>
    </row>
    <row r="659" ht="44" spans="1:20">
      <c r="A659" s="1">
        <v>657</v>
      </c>
      <c r="B659" s="2" t="s">
        <v>1403</v>
      </c>
      <c r="C659" s="2" t="s">
        <v>1404</v>
      </c>
      <c r="D659" s="12">
        <v>15000</v>
      </c>
      <c r="E659" s="13">
        <v>18855</v>
      </c>
      <c r="F659" t="s">
        <v>28</v>
      </c>
      <c r="G659" t="s">
        <v>49</v>
      </c>
      <c r="H659" t="s">
        <v>50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1369</v>
      </c>
      <c r="O659">
        <f t="shared" si="40"/>
        <v>126</v>
      </c>
      <c r="P659">
        <f t="shared" si="41"/>
        <v>190.45</v>
      </c>
      <c r="Q659" s="11" t="s">
        <v>1166</v>
      </c>
      <c r="R659" t="s">
        <v>1370</v>
      </c>
      <c r="S659" s="4">
        <f t="shared" si="42"/>
        <v>42331.8457407407</v>
      </c>
      <c r="T659" s="4">
        <f t="shared" si="43"/>
        <v>42361.8457407407</v>
      </c>
    </row>
    <row r="660" ht="44" spans="1:20">
      <c r="A660" s="1">
        <v>658</v>
      </c>
      <c r="B660" s="2" t="s">
        <v>1405</v>
      </c>
      <c r="C660" s="2" t="s">
        <v>1406</v>
      </c>
      <c r="D660" s="12">
        <v>28888</v>
      </c>
      <c r="E660" s="13">
        <v>30177</v>
      </c>
      <c r="F660" t="s">
        <v>28</v>
      </c>
      <c r="G660" t="s">
        <v>49</v>
      </c>
      <c r="H660" t="s">
        <v>50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1369</v>
      </c>
      <c r="O660">
        <f t="shared" si="40"/>
        <v>104</v>
      </c>
      <c r="P660">
        <f t="shared" si="41"/>
        <v>109.34</v>
      </c>
      <c r="Q660" s="11" t="s">
        <v>1166</v>
      </c>
      <c r="R660" t="s">
        <v>1370</v>
      </c>
      <c r="S660" s="4">
        <f t="shared" si="42"/>
        <v>42179.1607523148</v>
      </c>
      <c r="T660" s="4">
        <f t="shared" si="43"/>
        <v>42211.75</v>
      </c>
    </row>
    <row r="661" ht="15" spans="1:20">
      <c r="A661" s="1">
        <v>659</v>
      </c>
      <c r="B661" s="2" t="s">
        <v>1407</v>
      </c>
      <c r="C661" s="2" t="s">
        <v>1408</v>
      </c>
      <c r="D661" s="12">
        <v>3000</v>
      </c>
      <c r="E661" s="13">
        <v>3017</v>
      </c>
      <c r="F661" t="s">
        <v>28</v>
      </c>
      <c r="G661" t="s">
        <v>49</v>
      </c>
      <c r="H661" t="s">
        <v>50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1369</v>
      </c>
      <c r="O661">
        <f t="shared" si="40"/>
        <v>101</v>
      </c>
      <c r="P661">
        <f t="shared" si="41"/>
        <v>143.67</v>
      </c>
      <c r="Q661" s="11" t="s">
        <v>1166</v>
      </c>
      <c r="R661" t="s">
        <v>1370</v>
      </c>
      <c r="S661" s="4">
        <f t="shared" si="42"/>
        <v>42209.5936921296</v>
      </c>
      <c r="T661" s="4">
        <f t="shared" si="43"/>
        <v>42239.5936921296</v>
      </c>
    </row>
    <row r="662" ht="44" spans="1:20">
      <c r="A662" s="1">
        <v>660</v>
      </c>
      <c r="B662" s="2" t="s">
        <v>1409</v>
      </c>
      <c r="C662" s="2" t="s">
        <v>1410</v>
      </c>
      <c r="D662" s="12">
        <v>50000</v>
      </c>
      <c r="E662" s="13">
        <v>1529</v>
      </c>
      <c r="F662" t="s">
        <v>26</v>
      </c>
      <c r="G662" t="s">
        <v>49</v>
      </c>
      <c r="H662" t="s">
        <v>50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1369</v>
      </c>
      <c r="O662">
        <f t="shared" si="40"/>
        <v>3</v>
      </c>
      <c r="P662">
        <f t="shared" si="41"/>
        <v>84.94</v>
      </c>
      <c r="Q662" s="11" t="s">
        <v>1166</v>
      </c>
      <c r="R662" t="s">
        <v>1370</v>
      </c>
      <c r="S662" s="4">
        <f t="shared" si="42"/>
        <v>41922.7416550926</v>
      </c>
      <c r="T662" s="4">
        <f t="shared" si="43"/>
        <v>41952.7833217593</v>
      </c>
    </row>
    <row r="663" ht="44" spans="1:20">
      <c r="A663" s="1">
        <v>661</v>
      </c>
      <c r="B663" s="2" t="s">
        <v>1411</v>
      </c>
      <c r="C663" s="2" t="s">
        <v>1412</v>
      </c>
      <c r="D663" s="12">
        <v>10000</v>
      </c>
      <c r="E663" s="13">
        <v>95</v>
      </c>
      <c r="F663" t="s">
        <v>26</v>
      </c>
      <c r="G663" t="s">
        <v>49</v>
      </c>
      <c r="H663" t="s">
        <v>50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1369</v>
      </c>
      <c r="O663">
        <f t="shared" si="40"/>
        <v>1</v>
      </c>
      <c r="P663">
        <f t="shared" si="41"/>
        <v>10.56</v>
      </c>
      <c r="Q663" s="11" t="s">
        <v>1166</v>
      </c>
      <c r="R663" t="s">
        <v>1370</v>
      </c>
      <c r="S663" s="4">
        <f t="shared" si="42"/>
        <v>42636.6453587963</v>
      </c>
      <c r="T663" s="4">
        <f t="shared" si="43"/>
        <v>42666.6453587963</v>
      </c>
    </row>
    <row r="664" ht="44" spans="1:20">
      <c r="A664" s="1">
        <v>662</v>
      </c>
      <c r="B664" s="2" t="s">
        <v>1413</v>
      </c>
      <c r="C664" s="2" t="s">
        <v>1414</v>
      </c>
      <c r="D664" s="12">
        <v>39000</v>
      </c>
      <c r="E664" s="13">
        <v>156</v>
      </c>
      <c r="F664" t="s">
        <v>26</v>
      </c>
      <c r="G664" t="s">
        <v>49</v>
      </c>
      <c r="H664" t="s">
        <v>50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1369</v>
      </c>
      <c r="O664">
        <f t="shared" si="40"/>
        <v>0</v>
      </c>
      <c r="P664">
        <f t="shared" si="41"/>
        <v>39</v>
      </c>
      <c r="Q664" s="11" t="s">
        <v>1166</v>
      </c>
      <c r="R664" t="s">
        <v>1370</v>
      </c>
      <c r="S664" s="4">
        <f t="shared" si="42"/>
        <v>41990.4380439815</v>
      </c>
      <c r="T664" s="4">
        <f t="shared" si="43"/>
        <v>42020.4380439815</v>
      </c>
    </row>
    <row r="665" ht="44" spans="1:20">
      <c r="A665" s="1">
        <v>663</v>
      </c>
      <c r="B665" s="2" t="s">
        <v>1415</v>
      </c>
      <c r="C665" s="2" t="s">
        <v>1416</v>
      </c>
      <c r="D665" s="12">
        <v>200000</v>
      </c>
      <c r="E665" s="13">
        <v>700</v>
      </c>
      <c r="F665" t="s">
        <v>26</v>
      </c>
      <c r="G665" t="s">
        <v>344</v>
      </c>
      <c r="H665" t="s">
        <v>345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1369</v>
      </c>
      <c r="O665">
        <f t="shared" si="40"/>
        <v>0</v>
      </c>
      <c r="P665">
        <f t="shared" si="41"/>
        <v>100</v>
      </c>
      <c r="Q665" s="11" t="s">
        <v>1166</v>
      </c>
      <c r="R665" t="s">
        <v>1370</v>
      </c>
      <c r="S665" s="4">
        <f t="shared" si="42"/>
        <v>42173.8432407407</v>
      </c>
      <c r="T665" s="4">
        <f t="shared" si="43"/>
        <v>42203.8432407407</v>
      </c>
    </row>
    <row r="666" ht="44" spans="1:20">
      <c r="A666" s="1">
        <v>664</v>
      </c>
      <c r="B666" s="2" t="s">
        <v>1417</v>
      </c>
      <c r="C666" s="2" t="s">
        <v>1418</v>
      </c>
      <c r="D666" s="12">
        <v>12000</v>
      </c>
      <c r="E666" s="13">
        <v>904</v>
      </c>
      <c r="F666" t="s">
        <v>26</v>
      </c>
      <c r="G666" t="s">
        <v>49</v>
      </c>
      <c r="H666" t="s">
        <v>50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1369</v>
      </c>
      <c r="O666">
        <f t="shared" si="40"/>
        <v>8</v>
      </c>
      <c r="P666">
        <f t="shared" si="41"/>
        <v>31.17</v>
      </c>
      <c r="Q666" s="11" t="s">
        <v>1166</v>
      </c>
      <c r="R666" t="s">
        <v>1370</v>
      </c>
      <c r="S666" s="4">
        <f t="shared" si="42"/>
        <v>42077.6663773148</v>
      </c>
      <c r="T666" s="4">
        <f t="shared" si="43"/>
        <v>42107.6663773148</v>
      </c>
    </row>
    <row r="667" ht="44" spans="1:20">
      <c r="A667" s="1">
        <v>665</v>
      </c>
      <c r="B667" s="2" t="s">
        <v>1419</v>
      </c>
      <c r="C667" s="2" t="s">
        <v>1420</v>
      </c>
      <c r="D667" s="12">
        <v>10000</v>
      </c>
      <c r="E667" s="13">
        <v>1864</v>
      </c>
      <c r="F667" t="s">
        <v>26</v>
      </c>
      <c r="G667" t="s">
        <v>49</v>
      </c>
      <c r="H667" t="s">
        <v>50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1369</v>
      </c>
      <c r="O667">
        <f t="shared" si="40"/>
        <v>19</v>
      </c>
      <c r="P667">
        <f t="shared" si="41"/>
        <v>155.33</v>
      </c>
      <c r="Q667" s="11" t="s">
        <v>1166</v>
      </c>
      <c r="R667" t="s">
        <v>1370</v>
      </c>
      <c r="S667" s="4">
        <f t="shared" si="42"/>
        <v>42688.7113541667</v>
      </c>
      <c r="T667" s="4">
        <f t="shared" si="43"/>
        <v>42748.7113541667</v>
      </c>
    </row>
    <row r="668" ht="44" spans="1:20">
      <c r="A668" s="1">
        <v>666</v>
      </c>
      <c r="B668" s="2" t="s">
        <v>1421</v>
      </c>
      <c r="C668" s="2" t="s">
        <v>1422</v>
      </c>
      <c r="D668" s="12">
        <v>200000</v>
      </c>
      <c r="E668" s="13">
        <v>8</v>
      </c>
      <c r="F668" t="s">
        <v>26</v>
      </c>
      <c r="G668" t="s">
        <v>49</v>
      </c>
      <c r="H668" t="s">
        <v>50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1369</v>
      </c>
      <c r="O668">
        <f t="shared" si="40"/>
        <v>0</v>
      </c>
      <c r="P668">
        <f t="shared" si="41"/>
        <v>2</v>
      </c>
      <c r="Q668" s="11" t="s">
        <v>1166</v>
      </c>
      <c r="R668" t="s">
        <v>1370</v>
      </c>
      <c r="S668" s="4">
        <f t="shared" si="42"/>
        <v>41838.8321527778</v>
      </c>
      <c r="T668" s="4">
        <f t="shared" si="43"/>
        <v>41868.8321527778</v>
      </c>
    </row>
    <row r="669" ht="44" spans="1:20">
      <c r="A669" s="1">
        <v>667</v>
      </c>
      <c r="B669" s="2" t="s">
        <v>1423</v>
      </c>
      <c r="C669" s="2" t="s">
        <v>1424</v>
      </c>
      <c r="D669" s="12">
        <v>50000</v>
      </c>
      <c r="E669" s="13">
        <v>5010</v>
      </c>
      <c r="F669" t="s">
        <v>26</v>
      </c>
      <c r="G669" t="s">
        <v>1264</v>
      </c>
      <c r="H669" t="s">
        <v>89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1369</v>
      </c>
      <c r="O669">
        <f t="shared" si="40"/>
        <v>10</v>
      </c>
      <c r="P669">
        <f t="shared" si="41"/>
        <v>178.93</v>
      </c>
      <c r="Q669" s="11" t="s">
        <v>1166</v>
      </c>
      <c r="R669" t="s">
        <v>1370</v>
      </c>
      <c r="S669" s="4">
        <f t="shared" si="42"/>
        <v>42632.3734143519</v>
      </c>
      <c r="T669" s="4">
        <f t="shared" si="43"/>
        <v>42672.3734143519</v>
      </c>
    </row>
    <row r="670" ht="44" spans="1:20">
      <c r="A670" s="1">
        <v>668</v>
      </c>
      <c r="B670" s="2" t="s">
        <v>1425</v>
      </c>
      <c r="C670" s="2" t="s">
        <v>1426</v>
      </c>
      <c r="D670" s="12">
        <v>15000</v>
      </c>
      <c r="E670" s="13">
        <v>684</v>
      </c>
      <c r="F670" t="s">
        <v>26</v>
      </c>
      <c r="G670" t="s">
        <v>49</v>
      </c>
      <c r="H670" t="s">
        <v>50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1369</v>
      </c>
      <c r="O670">
        <f t="shared" si="40"/>
        <v>5</v>
      </c>
      <c r="P670">
        <f t="shared" si="41"/>
        <v>27.36</v>
      </c>
      <c r="Q670" s="11" t="s">
        <v>1166</v>
      </c>
      <c r="R670" t="s">
        <v>1370</v>
      </c>
      <c r="S670" s="4">
        <f t="shared" si="42"/>
        <v>42090.8312731481</v>
      </c>
      <c r="T670" s="4">
        <f t="shared" si="43"/>
        <v>42135.8312731481</v>
      </c>
    </row>
    <row r="671" ht="58" spans="1:20">
      <c r="A671" s="1">
        <v>669</v>
      </c>
      <c r="B671" s="2" t="s">
        <v>1427</v>
      </c>
      <c r="C671" s="2" t="s">
        <v>1428</v>
      </c>
      <c r="D671" s="12">
        <v>200000</v>
      </c>
      <c r="E671" s="13">
        <v>43015</v>
      </c>
      <c r="F671" t="s">
        <v>26</v>
      </c>
      <c r="G671" t="s">
        <v>511</v>
      </c>
      <c r="H671" t="s">
        <v>512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1369</v>
      </c>
      <c r="O671">
        <f t="shared" si="40"/>
        <v>22</v>
      </c>
      <c r="P671">
        <f t="shared" si="41"/>
        <v>1536.25</v>
      </c>
      <c r="Q671" s="11" t="s">
        <v>1166</v>
      </c>
      <c r="R671" t="s">
        <v>1370</v>
      </c>
      <c r="S671" s="4">
        <f t="shared" si="42"/>
        <v>42527.6256712963</v>
      </c>
      <c r="T671" s="4">
        <f t="shared" si="43"/>
        <v>42557.6256712963</v>
      </c>
    </row>
    <row r="672" ht="44" spans="1:20">
      <c r="A672" s="1">
        <v>670</v>
      </c>
      <c r="B672" s="2" t="s">
        <v>1429</v>
      </c>
      <c r="C672" s="2" t="s">
        <v>1430</v>
      </c>
      <c r="D672" s="12">
        <v>90000</v>
      </c>
      <c r="E672" s="13">
        <v>26349</v>
      </c>
      <c r="F672" t="s">
        <v>26</v>
      </c>
      <c r="G672" t="s">
        <v>1264</v>
      </c>
      <c r="H672" t="s">
        <v>89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1369</v>
      </c>
      <c r="O672">
        <f t="shared" si="40"/>
        <v>29</v>
      </c>
      <c r="P672">
        <f t="shared" si="41"/>
        <v>85</v>
      </c>
      <c r="Q672" s="11" t="s">
        <v>1166</v>
      </c>
      <c r="R672" t="s">
        <v>1370</v>
      </c>
      <c r="S672" s="4">
        <f t="shared" si="42"/>
        <v>42506.7097222222</v>
      </c>
      <c r="T672" s="4">
        <f t="shared" si="43"/>
        <v>42540.3402777778</v>
      </c>
    </row>
    <row r="673" ht="44" spans="1:20">
      <c r="A673" s="1">
        <v>671</v>
      </c>
      <c r="B673" s="2" t="s">
        <v>1431</v>
      </c>
      <c r="C673" s="2" t="s">
        <v>1432</v>
      </c>
      <c r="D673" s="12">
        <v>30000</v>
      </c>
      <c r="E673" s="13">
        <v>11828</v>
      </c>
      <c r="F673" t="s">
        <v>26</v>
      </c>
      <c r="G673" t="s">
        <v>49</v>
      </c>
      <c r="H673" t="s">
        <v>50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1369</v>
      </c>
      <c r="O673">
        <f t="shared" si="40"/>
        <v>39</v>
      </c>
      <c r="P673">
        <f t="shared" si="41"/>
        <v>788.53</v>
      </c>
      <c r="Q673" s="11" t="s">
        <v>1166</v>
      </c>
      <c r="R673" t="s">
        <v>1370</v>
      </c>
      <c r="S673" s="4">
        <f t="shared" si="42"/>
        <v>41984.6927314815</v>
      </c>
      <c r="T673" s="4">
        <f t="shared" si="43"/>
        <v>42018.1666666667</v>
      </c>
    </row>
    <row r="674" ht="44" spans="1:20">
      <c r="A674" s="1">
        <v>672</v>
      </c>
      <c r="B674" s="2" t="s">
        <v>1433</v>
      </c>
      <c r="C674" s="2" t="s">
        <v>1434</v>
      </c>
      <c r="D674" s="12">
        <v>50000</v>
      </c>
      <c r="E674" s="13">
        <v>10814</v>
      </c>
      <c r="F674" t="s">
        <v>26</v>
      </c>
      <c r="G674" t="s">
        <v>49</v>
      </c>
      <c r="H674" t="s">
        <v>50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1369</v>
      </c>
      <c r="O674">
        <f t="shared" si="40"/>
        <v>22</v>
      </c>
      <c r="P674">
        <f t="shared" si="41"/>
        <v>50.3</v>
      </c>
      <c r="Q674" s="11" t="s">
        <v>1166</v>
      </c>
      <c r="R674" t="s">
        <v>1370</v>
      </c>
      <c r="S674" s="4">
        <f t="shared" si="42"/>
        <v>41974.2194907407</v>
      </c>
      <c r="T674" s="4">
        <f t="shared" si="43"/>
        <v>42005.2076388889</v>
      </c>
    </row>
    <row r="675" ht="44" spans="1:20">
      <c r="A675" s="1">
        <v>673</v>
      </c>
      <c r="B675" s="2" t="s">
        <v>1435</v>
      </c>
      <c r="C675" s="2" t="s">
        <v>1436</v>
      </c>
      <c r="D675" s="12">
        <v>100000</v>
      </c>
      <c r="E675" s="13">
        <v>205</v>
      </c>
      <c r="F675" t="s">
        <v>26</v>
      </c>
      <c r="G675" t="s">
        <v>49</v>
      </c>
      <c r="H675" t="s">
        <v>50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1369</v>
      </c>
      <c r="O675">
        <f t="shared" si="40"/>
        <v>0</v>
      </c>
      <c r="P675">
        <f t="shared" si="41"/>
        <v>68.33</v>
      </c>
      <c r="Q675" s="11" t="s">
        <v>1166</v>
      </c>
      <c r="R675" t="s">
        <v>1370</v>
      </c>
      <c r="S675" s="4">
        <f t="shared" si="42"/>
        <v>41838.840474537</v>
      </c>
      <c r="T675" s="4">
        <f t="shared" si="43"/>
        <v>41883.840474537</v>
      </c>
    </row>
    <row r="676" ht="29" spans="1:20">
      <c r="A676" s="1">
        <v>674</v>
      </c>
      <c r="B676" s="2" t="s">
        <v>1437</v>
      </c>
      <c r="C676" s="2" t="s">
        <v>1438</v>
      </c>
      <c r="D676" s="12">
        <v>50000</v>
      </c>
      <c r="E676" s="13">
        <v>15</v>
      </c>
      <c r="F676" t="s">
        <v>26</v>
      </c>
      <c r="G676" t="s">
        <v>49</v>
      </c>
      <c r="H676" t="s">
        <v>50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1369</v>
      </c>
      <c r="O676">
        <f t="shared" si="40"/>
        <v>0</v>
      </c>
      <c r="P676">
        <f t="shared" si="41"/>
        <v>7.5</v>
      </c>
      <c r="Q676" s="11" t="s">
        <v>1166</v>
      </c>
      <c r="R676" t="s">
        <v>1370</v>
      </c>
      <c r="S676" s="4">
        <f t="shared" si="42"/>
        <v>41803.1160532407</v>
      </c>
      <c r="T676" s="4">
        <f t="shared" si="43"/>
        <v>41863.1160532407</v>
      </c>
    </row>
    <row r="677" ht="44" spans="1:20">
      <c r="A677" s="1">
        <v>675</v>
      </c>
      <c r="B677" s="2" t="s">
        <v>1439</v>
      </c>
      <c r="C677" s="2" t="s">
        <v>1440</v>
      </c>
      <c r="D677" s="12">
        <v>6000</v>
      </c>
      <c r="E677" s="13">
        <v>891</v>
      </c>
      <c r="F677" t="s">
        <v>26</v>
      </c>
      <c r="G677" t="s">
        <v>49</v>
      </c>
      <c r="H677" t="s">
        <v>50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1369</v>
      </c>
      <c r="O677">
        <f t="shared" si="40"/>
        <v>15</v>
      </c>
      <c r="P677">
        <f t="shared" si="41"/>
        <v>34.27</v>
      </c>
      <c r="Q677" s="11" t="s">
        <v>1166</v>
      </c>
      <c r="R677" t="s">
        <v>1370</v>
      </c>
      <c r="S677" s="4">
        <f t="shared" si="42"/>
        <v>41975.9306018519</v>
      </c>
      <c r="T677" s="4">
        <f t="shared" si="43"/>
        <v>42005.2909722222</v>
      </c>
    </row>
    <row r="678" ht="58" spans="1:20">
      <c r="A678" s="1">
        <v>676</v>
      </c>
      <c r="B678" s="2" t="s">
        <v>1441</v>
      </c>
      <c r="C678" s="2" t="s">
        <v>1442</v>
      </c>
      <c r="D678" s="12">
        <v>100000</v>
      </c>
      <c r="E678" s="13">
        <v>1471</v>
      </c>
      <c r="F678" t="s">
        <v>26</v>
      </c>
      <c r="G678" t="s">
        <v>194</v>
      </c>
      <c r="H678" t="s">
        <v>195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1369</v>
      </c>
      <c r="O678">
        <f t="shared" si="40"/>
        <v>1</v>
      </c>
      <c r="P678">
        <f t="shared" si="41"/>
        <v>61.29</v>
      </c>
      <c r="Q678" s="11" t="s">
        <v>1166</v>
      </c>
      <c r="R678" t="s">
        <v>1370</v>
      </c>
      <c r="S678" s="4">
        <f t="shared" si="42"/>
        <v>42012.7682986111</v>
      </c>
      <c r="T678" s="4">
        <f t="shared" si="43"/>
        <v>42042.7682986111</v>
      </c>
    </row>
    <row r="679" ht="58" spans="1:20">
      <c r="A679" s="1">
        <v>677</v>
      </c>
      <c r="B679" s="2" t="s">
        <v>1443</v>
      </c>
      <c r="C679" s="2" t="s">
        <v>1444</v>
      </c>
      <c r="D679" s="12">
        <v>50000</v>
      </c>
      <c r="E679" s="13">
        <v>12792</v>
      </c>
      <c r="F679" t="s">
        <v>26</v>
      </c>
      <c r="G679" t="s">
        <v>1264</v>
      </c>
      <c r="H679" t="s">
        <v>89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1369</v>
      </c>
      <c r="O679">
        <f t="shared" si="40"/>
        <v>26</v>
      </c>
      <c r="P679">
        <f t="shared" si="41"/>
        <v>133.25</v>
      </c>
      <c r="Q679" s="11" t="s">
        <v>1166</v>
      </c>
      <c r="R679" t="s">
        <v>1370</v>
      </c>
      <c r="S679" s="4">
        <f t="shared" si="42"/>
        <v>42504.4038773148</v>
      </c>
      <c r="T679" s="4">
        <f t="shared" si="43"/>
        <v>42549.4038773148</v>
      </c>
    </row>
    <row r="680" ht="44" spans="1:20">
      <c r="A680" s="1">
        <v>678</v>
      </c>
      <c r="B680" s="2" t="s">
        <v>1445</v>
      </c>
      <c r="C680" s="2" t="s">
        <v>1446</v>
      </c>
      <c r="D680" s="12">
        <v>29000</v>
      </c>
      <c r="E680" s="13">
        <v>1108</v>
      </c>
      <c r="F680" t="s">
        <v>26</v>
      </c>
      <c r="G680" t="s">
        <v>49</v>
      </c>
      <c r="H680" t="s">
        <v>50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1369</v>
      </c>
      <c r="O680">
        <f t="shared" si="40"/>
        <v>4</v>
      </c>
      <c r="P680">
        <f t="shared" si="41"/>
        <v>65.18</v>
      </c>
      <c r="Q680" s="11" t="s">
        <v>1166</v>
      </c>
      <c r="R680" t="s">
        <v>1370</v>
      </c>
      <c r="S680" s="4">
        <f t="shared" si="42"/>
        <v>42481.3765972222</v>
      </c>
      <c r="T680" s="4">
        <f t="shared" si="43"/>
        <v>42511.3765972222</v>
      </c>
    </row>
    <row r="681" ht="44" spans="1:20">
      <c r="A681" s="1">
        <v>679</v>
      </c>
      <c r="B681" s="2" t="s">
        <v>1447</v>
      </c>
      <c r="C681" s="2" t="s">
        <v>1448</v>
      </c>
      <c r="D681" s="12">
        <v>57000</v>
      </c>
      <c r="E681" s="13">
        <v>8827</v>
      </c>
      <c r="F681" t="s">
        <v>26</v>
      </c>
      <c r="G681" t="s">
        <v>49</v>
      </c>
      <c r="H681" t="s">
        <v>50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1369</v>
      </c>
      <c r="O681">
        <f t="shared" si="40"/>
        <v>15</v>
      </c>
      <c r="P681">
        <f t="shared" si="41"/>
        <v>93.9</v>
      </c>
      <c r="Q681" s="11" t="s">
        <v>1166</v>
      </c>
      <c r="R681" t="s">
        <v>1370</v>
      </c>
      <c r="S681" s="4">
        <f t="shared" si="42"/>
        <v>42556.6957060185</v>
      </c>
      <c r="T681" s="4">
        <f t="shared" si="43"/>
        <v>42616.6957060185</v>
      </c>
    </row>
    <row r="682" ht="44" spans="1:20">
      <c r="A682" s="1">
        <v>680</v>
      </c>
      <c r="B682" s="2" t="s">
        <v>1449</v>
      </c>
      <c r="C682" s="2" t="s">
        <v>1450</v>
      </c>
      <c r="D682" s="12">
        <v>75000</v>
      </c>
      <c r="E682" s="13">
        <v>19434</v>
      </c>
      <c r="F682" t="s">
        <v>26</v>
      </c>
      <c r="G682" t="s">
        <v>49</v>
      </c>
      <c r="H682" t="s">
        <v>50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1369</v>
      </c>
      <c r="O682">
        <f t="shared" si="40"/>
        <v>26</v>
      </c>
      <c r="P682">
        <f t="shared" si="41"/>
        <v>150.65</v>
      </c>
      <c r="Q682" s="11" t="s">
        <v>1166</v>
      </c>
      <c r="R682" t="s">
        <v>1370</v>
      </c>
      <c r="S682" s="4">
        <f t="shared" si="42"/>
        <v>41864.5015162037</v>
      </c>
      <c r="T682" s="4">
        <f t="shared" si="43"/>
        <v>41899.5015162037</v>
      </c>
    </row>
    <row r="683" ht="44" spans="1:20">
      <c r="A683" s="1">
        <v>681</v>
      </c>
      <c r="B683" s="2" t="s">
        <v>1451</v>
      </c>
      <c r="C683" s="2" t="s">
        <v>1452</v>
      </c>
      <c r="D683" s="12">
        <v>2500</v>
      </c>
      <c r="E683" s="13">
        <v>1</v>
      </c>
      <c r="F683" t="s">
        <v>26</v>
      </c>
      <c r="G683" t="s">
        <v>49</v>
      </c>
      <c r="H683" t="s">
        <v>50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1369</v>
      </c>
      <c r="O683">
        <f t="shared" si="40"/>
        <v>0</v>
      </c>
      <c r="P683">
        <f t="shared" si="41"/>
        <v>1</v>
      </c>
      <c r="Q683" s="11" t="s">
        <v>1166</v>
      </c>
      <c r="R683" t="s">
        <v>1370</v>
      </c>
      <c r="S683" s="4">
        <f t="shared" si="42"/>
        <v>42639.8056018519</v>
      </c>
      <c r="T683" s="4">
        <f t="shared" si="43"/>
        <v>42669.8056018519</v>
      </c>
    </row>
    <row r="684" ht="44" spans="1:20">
      <c r="A684" s="1">
        <v>682</v>
      </c>
      <c r="B684" s="2" t="s">
        <v>1453</v>
      </c>
      <c r="C684" s="2" t="s">
        <v>1454</v>
      </c>
      <c r="D684" s="12">
        <v>50000</v>
      </c>
      <c r="E684" s="13">
        <v>53</v>
      </c>
      <c r="F684" t="s">
        <v>26</v>
      </c>
      <c r="G684" t="s">
        <v>49</v>
      </c>
      <c r="H684" t="s">
        <v>50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1369</v>
      </c>
      <c r="O684">
        <f t="shared" si="40"/>
        <v>0</v>
      </c>
      <c r="P684">
        <f t="shared" si="41"/>
        <v>13.25</v>
      </c>
      <c r="Q684" s="11" t="s">
        <v>1166</v>
      </c>
      <c r="R684" t="s">
        <v>1370</v>
      </c>
      <c r="S684" s="4">
        <f t="shared" si="42"/>
        <v>42778.7653009259</v>
      </c>
      <c r="T684" s="4">
        <f t="shared" si="43"/>
        <v>42808.7236342593</v>
      </c>
    </row>
    <row r="685" ht="44" spans="1:20">
      <c r="A685" s="1">
        <v>683</v>
      </c>
      <c r="B685" s="2" t="s">
        <v>1455</v>
      </c>
      <c r="C685" s="2" t="s">
        <v>1456</v>
      </c>
      <c r="D685" s="12">
        <v>35000</v>
      </c>
      <c r="E685" s="13">
        <v>298</v>
      </c>
      <c r="F685" t="s">
        <v>26</v>
      </c>
      <c r="G685" t="s">
        <v>49</v>
      </c>
      <c r="H685" t="s">
        <v>50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1369</v>
      </c>
      <c r="O685">
        <f t="shared" si="40"/>
        <v>1</v>
      </c>
      <c r="P685">
        <f t="shared" si="41"/>
        <v>99.33</v>
      </c>
      <c r="Q685" s="11" t="s">
        <v>1166</v>
      </c>
      <c r="R685" t="s">
        <v>1370</v>
      </c>
      <c r="S685" s="4">
        <f t="shared" si="42"/>
        <v>42634.9000462963</v>
      </c>
      <c r="T685" s="4">
        <f t="shared" si="43"/>
        <v>42674.9000462963</v>
      </c>
    </row>
    <row r="686" ht="29" spans="1:20">
      <c r="A686" s="1">
        <v>684</v>
      </c>
      <c r="B686" s="2" t="s">
        <v>1457</v>
      </c>
      <c r="C686" s="2" t="s">
        <v>1458</v>
      </c>
      <c r="D686" s="12">
        <v>320000</v>
      </c>
      <c r="E686" s="13">
        <v>23948</v>
      </c>
      <c r="F686" t="s">
        <v>26</v>
      </c>
      <c r="G686" t="s">
        <v>49</v>
      </c>
      <c r="H686" t="s">
        <v>50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1369</v>
      </c>
      <c r="O686">
        <f t="shared" si="40"/>
        <v>7</v>
      </c>
      <c r="P686">
        <f t="shared" si="41"/>
        <v>177.39</v>
      </c>
      <c r="Q686" s="11" t="s">
        <v>1166</v>
      </c>
      <c r="R686" t="s">
        <v>1370</v>
      </c>
      <c r="S686" s="4">
        <f t="shared" si="42"/>
        <v>41809.473275463</v>
      </c>
      <c r="T686" s="4">
        <f t="shared" si="43"/>
        <v>41845.125</v>
      </c>
    </row>
    <row r="687" ht="44" spans="1:20">
      <c r="A687" s="1">
        <v>685</v>
      </c>
      <c r="B687" s="2" t="s">
        <v>1459</v>
      </c>
      <c r="C687" s="2" t="s">
        <v>1460</v>
      </c>
      <c r="D687" s="12">
        <v>2000</v>
      </c>
      <c r="E687" s="13">
        <v>553</v>
      </c>
      <c r="F687" t="s">
        <v>26</v>
      </c>
      <c r="G687" t="s">
        <v>49</v>
      </c>
      <c r="H687" t="s">
        <v>50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1369</v>
      </c>
      <c r="O687">
        <f t="shared" si="40"/>
        <v>28</v>
      </c>
      <c r="P687">
        <f t="shared" si="41"/>
        <v>55.3</v>
      </c>
      <c r="Q687" s="11" t="s">
        <v>1166</v>
      </c>
      <c r="R687" t="s">
        <v>1370</v>
      </c>
      <c r="S687" s="4">
        <f t="shared" si="42"/>
        <v>41971.8665740741</v>
      </c>
      <c r="T687" s="4">
        <f t="shared" si="43"/>
        <v>42016.8665740741</v>
      </c>
    </row>
    <row r="688" ht="58" spans="1:20">
      <c r="A688" s="1">
        <v>686</v>
      </c>
      <c r="B688" s="2" t="s">
        <v>1461</v>
      </c>
      <c r="C688" s="2" t="s">
        <v>1462</v>
      </c>
      <c r="D688" s="12">
        <v>500000</v>
      </c>
      <c r="E688" s="13">
        <v>0</v>
      </c>
      <c r="F688" t="s">
        <v>26</v>
      </c>
      <c r="G688" t="s">
        <v>1264</v>
      </c>
      <c r="H688" t="s">
        <v>89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1369</v>
      </c>
      <c r="O688">
        <f t="shared" si="40"/>
        <v>0</v>
      </c>
      <c r="P688">
        <f t="shared" si="41"/>
        <v>0</v>
      </c>
      <c r="Q688" s="11" t="s">
        <v>1166</v>
      </c>
      <c r="R688" t="s">
        <v>1370</v>
      </c>
      <c r="S688" s="4">
        <f t="shared" si="42"/>
        <v>42189.6732638889</v>
      </c>
      <c r="T688" s="4">
        <f t="shared" si="43"/>
        <v>42219.6732638889</v>
      </c>
    </row>
    <row r="689" ht="44" spans="1:20">
      <c r="A689" s="1">
        <v>687</v>
      </c>
      <c r="B689" s="2" t="s">
        <v>1463</v>
      </c>
      <c r="C689" s="2" t="s">
        <v>1464</v>
      </c>
      <c r="D689" s="12">
        <v>100000</v>
      </c>
      <c r="E689" s="13">
        <v>3550</v>
      </c>
      <c r="F689" t="s">
        <v>26</v>
      </c>
      <c r="G689" t="s">
        <v>1465</v>
      </c>
      <c r="H689" t="s">
        <v>1466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1369</v>
      </c>
      <c r="O689">
        <f t="shared" si="40"/>
        <v>4</v>
      </c>
      <c r="P689">
        <f t="shared" si="41"/>
        <v>591.67</v>
      </c>
      <c r="Q689" s="11" t="s">
        <v>1166</v>
      </c>
      <c r="R689" t="s">
        <v>1370</v>
      </c>
      <c r="S689" s="4">
        <f t="shared" si="42"/>
        <v>42711.7506134259</v>
      </c>
      <c r="T689" s="4">
        <f t="shared" si="43"/>
        <v>42771.7506134259</v>
      </c>
    </row>
    <row r="690" ht="44" spans="1:20">
      <c r="A690" s="1">
        <v>688</v>
      </c>
      <c r="B690" s="2" t="s">
        <v>1467</v>
      </c>
      <c r="C690" s="2" t="s">
        <v>1468</v>
      </c>
      <c r="D690" s="12">
        <v>20000</v>
      </c>
      <c r="E690" s="13">
        <v>14598</v>
      </c>
      <c r="F690" t="s">
        <v>26</v>
      </c>
      <c r="G690" t="s">
        <v>49</v>
      </c>
      <c r="H690" t="s">
        <v>50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1369</v>
      </c>
      <c r="O690">
        <f t="shared" si="40"/>
        <v>73</v>
      </c>
      <c r="P690">
        <f t="shared" si="41"/>
        <v>405.5</v>
      </c>
      <c r="Q690" s="11" t="s">
        <v>1166</v>
      </c>
      <c r="R690" t="s">
        <v>1370</v>
      </c>
      <c r="S690" s="4">
        <f t="shared" si="42"/>
        <v>42262.1047800926</v>
      </c>
      <c r="T690" s="4">
        <f t="shared" si="43"/>
        <v>42292.1047800926</v>
      </c>
    </row>
    <row r="691" ht="44" spans="1:20">
      <c r="A691" s="1">
        <v>689</v>
      </c>
      <c r="B691" s="2" t="s">
        <v>1469</v>
      </c>
      <c r="C691" s="2" t="s">
        <v>1470</v>
      </c>
      <c r="D691" s="12">
        <v>200000</v>
      </c>
      <c r="E691" s="13">
        <v>115297.5</v>
      </c>
      <c r="F691" t="s">
        <v>26</v>
      </c>
      <c r="G691" t="s">
        <v>49</v>
      </c>
      <c r="H691" t="s">
        <v>50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1369</v>
      </c>
      <c r="O691">
        <f t="shared" si="40"/>
        <v>58</v>
      </c>
      <c r="P691">
        <f t="shared" si="41"/>
        <v>343.15</v>
      </c>
      <c r="Q691" s="11" t="s">
        <v>1166</v>
      </c>
      <c r="R691" t="s">
        <v>1370</v>
      </c>
      <c r="S691" s="4">
        <f t="shared" si="42"/>
        <v>42675.6677893518</v>
      </c>
      <c r="T691" s="4">
        <f t="shared" si="43"/>
        <v>42712.2076388889</v>
      </c>
    </row>
    <row r="692" ht="29" spans="1:20">
      <c r="A692" s="1">
        <v>690</v>
      </c>
      <c r="B692" s="2" t="s">
        <v>1471</v>
      </c>
      <c r="C692" s="2" t="s">
        <v>1472</v>
      </c>
      <c r="D692" s="12">
        <v>20000</v>
      </c>
      <c r="E692" s="13">
        <v>2468</v>
      </c>
      <c r="F692" t="s">
        <v>26</v>
      </c>
      <c r="G692" t="s">
        <v>49</v>
      </c>
      <c r="H692" t="s">
        <v>50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1369</v>
      </c>
      <c r="O692">
        <f t="shared" si="40"/>
        <v>12</v>
      </c>
      <c r="P692">
        <f t="shared" si="41"/>
        <v>72.59</v>
      </c>
      <c r="Q692" s="11" t="s">
        <v>1166</v>
      </c>
      <c r="R692" t="s">
        <v>1370</v>
      </c>
      <c r="S692" s="4">
        <f t="shared" si="42"/>
        <v>42579.6347337963</v>
      </c>
      <c r="T692" s="4">
        <f t="shared" si="43"/>
        <v>42622.25</v>
      </c>
    </row>
    <row r="693" ht="44" spans="1:20">
      <c r="A693" s="1">
        <v>691</v>
      </c>
      <c r="B693" s="2" t="s">
        <v>1473</v>
      </c>
      <c r="C693" s="2" t="s">
        <v>1474</v>
      </c>
      <c r="D693" s="12">
        <v>50000</v>
      </c>
      <c r="E693" s="13">
        <v>260</v>
      </c>
      <c r="F693" t="s">
        <v>26</v>
      </c>
      <c r="G693" t="s">
        <v>49</v>
      </c>
      <c r="H693" t="s">
        <v>50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1369</v>
      </c>
      <c r="O693">
        <f t="shared" si="40"/>
        <v>1</v>
      </c>
      <c r="P693">
        <f t="shared" si="41"/>
        <v>26</v>
      </c>
      <c r="Q693" s="11" t="s">
        <v>1166</v>
      </c>
      <c r="R693" t="s">
        <v>1370</v>
      </c>
      <c r="S693" s="4">
        <f t="shared" si="42"/>
        <v>42158.0283101852</v>
      </c>
      <c r="T693" s="4">
        <f t="shared" si="43"/>
        <v>42186.0283101852</v>
      </c>
    </row>
    <row r="694" ht="44" spans="1:20">
      <c r="A694" s="1">
        <v>692</v>
      </c>
      <c r="B694" s="2" t="s">
        <v>1475</v>
      </c>
      <c r="C694" s="2" t="s">
        <v>1476</v>
      </c>
      <c r="D694" s="12">
        <v>20000</v>
      </c>
      <c r="E694" s="13">
        <v>1306</v>
      </c>
      <c r="F694" t="s">
        <v>26</v>
      </c>
      <c r="G694" t="s">
        <v>58</v>
      </c>
      <c r="H694" t="s">
        <v>59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1369</v>
      </c>
      <c r="O694">
        <f t="shared" si="40"/>
        <v>7</v>
      </c>
      <c r="P694">
        <f t="shared" si="41"/>
        <v>6.5</v>
      </c>
      <c r="Q694" s="11" t="s">
        <v>1166</v>
      </c>
      <c r="R694" t="s">
        <v>1370</v>
      </c>
      <c r="S694" s="4">
        <f t="shared" si="42"/>
        <v>42696.3757291667</v>
      </c>
      <c r="T694" s="4">
        <f t="shared" si="43"/>
        <v>42726.3757291667</v>
      </c>
    </row>
    <row r="695" ht="29" spans="1:20">
      <c r="A695" s="1">
        <v>693</v>
      </c>
      <c r="B695" s="2" t="s">
        <v>1477</v>
      </c>
      <c r="C695" s="2" t="s">
        <v>1478</v>
      </c>
      <c r="D695" s="12">
        <v>100000</v>
      </c>
      <c r="E695" s="13">
        <v>35338</v>
      </c>
      <c r="F695" t="s">
        <v>26</v>
      </c>
      <c r="G695" t="s">
        <v>49</v>
      </c>
      <c r="H695" t="s">
        <v>50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1369</v>
      </c>
      <c r="O695">
        <f t="shared" si="40"/>
        <v>35</v>
      </c>
      <c r="P695">
        <f t="shared" si="41"/>
        <v>119.39</v>
      </c>
      <c r="Q695" s="11" t="s">
        <v>1166</v>
      </c>
      <c r="R695" t="s">
        <v>1370</v>
      </c>
      <c r="S695" s="4">
        <f t="shared" si="42"/>
        <v>42094.8081828704</v>
      </c>
      <c r="T695" s="4">
        <f t="shared" si="43"/>
        <v>42124.8081828704</v>
      </c>
    </row>
    <row r="696" ht="44" spans="1:20">
      <c r="A696" s="1">
        <v>694</v>
      </c>
      <c r="B696" s="2" t="s">
        <v>1479</v>
      </c>
      <c r="C696" s="2" t="s">
        <v>1480</v>
      </c>
      <c r="D696" s="12">
        <v>150000</v>
      </c>
      <c r="E696" s="13">
        <v>590</v>
      </c>
      <c r="F696" t="s">
        <v>26</v>
      </c>
      <c r="G696" t="s">
        <v>49</v>
      </c>
      <c r="H696" t="s">
        <v>50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1369</v>
      </c>
      <c r="O696">
        <f t="shared" si="40"/>
        <v>0</v>
      </c>
      <c r="P696">
        <f t="shared" si="41"/>
        <v>84.29</v>
      </c>
      <c r="Q696" s="11" t="s">
        <v>1166</v>
      </c>
      <c r="R696" t="s">
        <v>1370</v>
      </c>
      <c r="S696" s="4">
        <f t="shared" si="42"/>
        <v>42737.6638773148</v>
      </c>
      <c r="T696" s="4">
        <f t="shared" si="43"/>
        <v>42767.6638773148</v>
      </c>
    </row>
    <row r="697" ht="44" spans="1:20">
      <c r="A697" s="1">
        <v>695</v>
      </c>
      <c r="B697" s="2" t="s">
        <v>1481</v>
      </c>
      <c r="C697" s="2" t="s">
        <v>1482</v>
      </c>
      <c r="D697" s="12">
        <v>60000</v>
      </c>
      <c r="E697" s="13">
        <v>636</v>
      </c>
      <c r="F697" t="s">
        <v>26</v>
      </c>
      <c r="G697" t="s">
        <v>49</v>
      </c>
      <c r="H697" t="s">
        <v>50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1369</v>
      </c>
      <c r="O697">
        <f t="shared" si="40"/>
        <v>1</v>
      </c>
      <c r="P697">
        <f t="shared" si="41"/>
        <v>90.86</v>
      </c>
      <c r="Q697" s="11" t="s">
        <v>1166</v>
      </c>
      <c r="R697" t="s">
        <v>1370</v>
      </c>
      <c r="S697" s="4">
        <f t="shared" si="42"/>
        <v>41913.5210648148</v>
      </c>
      <c r="T697" s="4">
        <f t="shared" si="43"/>
        <v>41943.5210648148</v>
      </c>
    </row>
    <row r="698" ht="29" spans="1:20">
      <c r="A698" s="1">
        <v>696</v>
      </c>
      <c r="B698" s="2" t="s">
        <v>1483</v>
      </c>
      <c r="C698" s="2" t="s">
        <v>1484</v>
      </c>
      <c r="D698" s="12">
        <v>175000</v>
      </c>
      <c r="E698" s="13">
        <v>1</v>
      </c>
      <c r="F698" t="s">
        <v>26</v>
      </c>
      <c r="G698" t="s">
        <v>422</v>
      </c>
      <c r="H698" t="s">
        <v>89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1369</v>
      </c>
      <c r="O698">
        <f t="shared" si="40"/>
        <v>0</v>
      </c>
      <c r="P698">
        <f t="shared" si="41"/>
        <v>1</v>
      </c>
      <c r="Q698" s="11" t="s">
        <v>1166</v>
      </c>
      <c r="R698" t="s">
        <v>1370</v>
      </c>
      <c r="S698" s="4">
        <f t="shared" si="42"/>
        <v>41815.9271064815</v>
      </c>
      <c r="T698" s="4">
        <f t="shared" si="43"/>
        <v>41845.9271064815</v>
      </c>
    </row>
    <row r="699" ht="44" spans="1:20">
      <c r="A699" s="1">
        <v>697</v>
      </c>
      <c r="B699" s="2" t="s">
        <v>1485</v>
      </c>
      <c r="C699" s="2" t="s">
        <v>1486</v>
      </c>
      <c r="D699" s="12">
        <v>5000</v>
      </c>
      <c r="E699" s="13">
        <v>2319</v>
      </c>
      <c r="F699" t="s">
        <v>26</v>
      </c>
      <c r="G699" t="s">
        <v>537</v>
      </c>
      <c r="H699" t="s">
        <v>89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1369</v>
      </c>
      <c r="O699">
        <f t="shared" si="40"/>
        <v>46</v>
      </c>
      <c r="P699">
        <f t="shared" si="41"/>
        <v>20.34</v>
      </c>
      <c r="Q699" s="11" t="s">
        <v>1166</v>
      </c>
      <c r="R699" t="s">
        <v>1370</v>
      </c>
      <c r="S699" s="4">
        <f t="shared" si="42"/>
        <v>42388.5230208333</v>
      </c>
      <c r="T699" s="4">
        <f t="shared" si="43"/>
        <v>42403.5230208333</v>
      </c>
    </row>
    <row r="700" ht="44" spans="1:20">
      <c r="A700" s="1">
        <v>698</v>
      </c>
      <c r="B700" s="2" t="s">
        <v>1487</v>
      </c>
      <c r="C700" s="2" t="s">
        <v>1488</v>
      </c>
      <c r="D700" s="12">
        <v>100000</v>
      </c>
      <c r="E700" s="13">
        <v>15390</v>
      </c>
      <c r="F700" t="s">
        <v>26</v>
      </c>
      <c r="G700" t="s">
        <v>49</v>
      </c>
      <c r="H700" t="s">
        <v>50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1369</v>
      </c>
      <c r="O700">
        <f t="shared" si="40"/>
        <v>15</v>
      </c>
      <c r="P700">
        <f t="shared" si="41"/>
        <v>530.69</v>
      </c>
      <c r="Q700" s="11" t="s">
        <v>1166</v>
      </c>
      <c r="R700" t="s">
        <v>1370</v>
      </c>
      <c r="S700" s="4">
        <f t="shared" si="42"/>
        <v>41866.9310763889</v>
      </c>
      <c r="T700" s="4">
        <f t="shared" si="43"/>
        <v>41900.0833333333</v>
      </c>
    </row>
    <row r="701" ht="44" spans="1:20">
      <c r="A701" s="1">
        <v>699</v>
      </c>
      <c r="B701" s="2" t="s">
        <v>1489</v>
      </c>
      <c r="C701" s="2" t="s">
        <v>1490</v>
      </c>
      <c r="D701" s="12">
        <v>130000</v>
      </c>
      <c r="E701" s="13">
        <v>107148.74</v>
      </c>
      <c r="F701" t="s">
        <v>26</v>
      </c>
      <c r="G701" t="s">
        <v>49</v>
      </c>
      <c r="H701" t="s">
        <v>50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1369</v>
      </c>
      <c r="O701">
        <f t="shared" si="40"/>
        <v>82</v>
      </c>
      <c r="P701">
        <f t="shared" si="41"/>
        <v>120.39</v>
      </c>
      <c r="Q701" s="11" t="s">
        <v>1166</v>
      </c>
      <c r="R701" t="s">
        <v>1370</v>
      </c>
      <c r="S701" s="4">
        <f t="shared" si="42"/>
        <v>41563.4855092593</v>
      </c>
      <c r="T701" s="4">
        <f t="shared" si="43"/>
        <v>41600.6666666667</v>
      </c>
    </row>
    <row r="702" ht="44" spans="1:20">
      <c r="A702" s="1">
        <v>700</v>
      </c>
      <c r="B702" s="2" t="s">
        <v>1491</v>
      </c>
      <c r="C702" s="2" t="s">
        <v>1492</v>
      </c>
      <c r="D702" s="12">
        <v>15000</v>
      </c>
      <c r="E702" s="13">
        <v>403</v>
      </c>
      <c r="F702" t="s">
        <v>26</v>
      </c>
      <c r="G702" t="s">
        <v>88</v>
      </c>
      <c r="H702" t="s">
        <v>89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1369</v>
      </c>
      <c r="O702">
        <f t="shared" si="40"/>
        <v>3</v>
      </c>
      <c r="P702">
        <f t="shared" si="41"/>
        <v>13</v>
      </c>
      <c r="Q702" s="11" t="s">
        <v>1166</v>
      </c>
      <c r="R702" t="s">
        <v>1370</v>
      </c>
      <c r="S702" s="4">
        <f t="shared" si="42"/>
        <v>42715.6884375</v>
      </c>
      <c r="T702" s="4">
        <f t="shared" si="43"/>
        <v>42745.6884375</v>
      </c>
    </row>
    <row r="703" ht="44" spans="1:20">
      <c r="A703" s="1">
        <v>701</v>
      </c>
      <c r="B703" s="2" t="s">
        <v>1493</v>
      </c>
      <c r="C703" s="2" t="s">
        <v>1494</v>
      </c>
      <c r="D703" s="12">
        <v>23000</v>
      </c>
      <c r="E703" s="13">
        <v>6118</v>
      </c>
      <c r="F703" t="s">
        <v>26</v>
      </c>
      <c r="G703" t="s">
        <v>58</v>
      </c>
      <c r="H703" t="s">
        <v>59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1369</v>
      </c>
      <c r="O703">
        <f t="shared" si="40"/>
        <v>27</v>
      </c>
      <c r="P703">
        <f t="shared" si="41"/>
        <v>291.33</v>
      </c>
      <c r="Q703" s="11" t="s">
        <v>1166</v>
      </c>
      <c r="R703" t="s">
        <v>1370</v>
      </c>
      <c r="S703" s="4">
        <f t="shared" si="42"/>
        <v>41813.662962963</v>
      </c>
      <c r="T703" s="4">
        <f t="shared" si="43"/>
        <v>41843.662962963</v>
      </c>
    </row>
    <row r="704" ht="44" spans="1:20">
      <c r="A704" s="1">
        <v>702</v>
      </c>
      <c r="B704" s="2" t="s">
        <v>1495</v>
      </c>
      <c r="C704" s="2" t="s">
        <v>1496</v>
      </c>
      <c r="D704" s="12">
        <v>15000</v>
      </c>
      <c r="E704" s="13">
        <v>4622.01</v>
      </c>
      <c r="F704" t="s">
        <v>26</v>
      </c>
      <c r="G704" t="s">
        <v>49</v>
      </c>
      <c r="H704" t="s">
        <v>50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1369</v>
      </c>
      <c r="O704">
        <f t="shared" si="40"/>
        <v>31</v>
      </c>
      <c r="P704">
        <f t="shared" si="41"/>
        <v>124.92</v>
      </c>
      <c r="Q704" s="11" t="s">
        <v>1166</v>
      </c>
      <c r="R704" t="s">
        <v>1370</v>
      </c>
      <c r="S704" s="4">
        <f t="shared" si="42"/>
        <v>42668.7267013889</v>
      </c>
      <c r="T704" s="4">
        <f t="shared" si="43"/>
        <v>42698.7683680555</v>
      </c>
    </row>
    <row r="705" ht="44" spans="1:20">
      <c r="A705" s="1">
        <v>703</v>
      </c>
      <c r="B705" s="2" t="s">
        <v>1497</v>
      </c>
      <c r="C705" s="2" t="s">
        <v>1498</v>
      </c>
      <c r="D705" s="12">
        <v>15000</v>
      </c>
      <c r="E705" s="13">
        <v>837</v>
      </c>
      <c r="F705" t="s">
        <v>26</v>
      </c>
      <c r="G705" t="s">
        <v>49</v>
      </c>
      <c r="H705" t="s">
        <v>50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1369</v>
      </c>
      <c r="O705">
        <f t="shared" si="40"/>
        <v>6</v>
      </c>
      <c r="P705">
        <f t="shared" si="41"/>
        <v>119.57</v>
      </c>
      <c r="Q705" s="11" t="s">
        <v>1166</v>
      </c>
      <c r="R705" t="s">
        <v>1370</v>
      </c>
      <c r="S705" s="4">
        <f t="shared" si="42"/>
        <v>42711.9507986111</v>
      </c>
      <c r="T705" s="4">
        <f t="shared" si="43"/>
        <v>42766.9805555556</v>
      </c>
    </row>
    <row r="706" ht="44" spans="1:20">
      <c r="A706" s="1">
        <v>704</v>
      </c>
      <c r="B706" s="2" t="s">
        <v>1499</v>
      </c>
      <c r="C706" s="2" t="s">
        <v>1500</v>
      </c>
      <c r="D706" s="12">
        <v>55000</v>
      </c>
      <c r="E706" s="13">
        <v>481</v>
      </c>
      <c r="F706" t="s">
        <v>26</v>
      </c>
      <c r="G706" t="s">
        <v>194</v>
      </c>
      <c r="H706" t="s">
        <v>195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1369</v>
      </c>
      <c r="O706">
        <f t="shared" si="40"/>
        <v>1</v>
      </c>
      <c r="P706">
        <f t="shared" si="41"/>
        <v>120.25</v>
      </c>
      <c r="Q706" s="11" t="s">
        <v>1166</v>
      </c>
      <c r="R706" t="s">
        <v>1370</v>
      </c>
      <c r="S706" s="4">
        <f t="shared" si="42"/>
        <v>42726.1929166667</v>
      </c>
      <c r="T706" s="4">
        <f t="shared" si="43"/>
        <v>42786.1929166667</v>
      </c>
    </row>
    <row r="707" ht="29" spans="1:20">
      <c r="A707" s="1">
        <v>705</v>
      </c>
      <c r="B707" s="2" t="s">
        <v>1501</v>
      </c>
      <c r="C707" s="2" t="s">
        <v>1502</v>
      </c>
      <c r="D707" s="12">
        <v>100000</v>
      </c>
      <c r="E707" s="13">
        <v>977</v>
      </c>
      <c r="F707" t="s">
        <v>26</v>
      </c>
      <c r="G707" t="s">
        <v>422</v>
      </c>
      <c r="H707" t="s">
        <v>89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1369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1166</v>
      </c>
      <c r="R707" t="s">
        <v>1370</v>
      </c>
      <c r="S707" s="4">
        <f t="shared" ref="S707:S770" si="46">(((J707/60)/60)/24)+DATE(1970,1,1)</f>
        <v>42726.4916435185</v>
      </c>
      <c r="T707" s="4">
        <f t="shared" ref="T707:T770" si="47">(((I707/60)/60)/24)+DATE(1970,1,1)</f>
        <v>42756.4916435185</v>
      </c>
    </row>
    <row r="708" ht="44" spans="1:20">
      <c r="A708" s="1">
        <v>706</v>
      </c>
      <c r="B708" s="2" t="s">
        <v>1503</v>
      </c>
      <c r="C708" s="2" t="s">
        <v>1504</v>
      </c>
      <c r="D708" s="12">
        <v>100000</v>
      </c>
      <c r="E708" s="13">
        <v>0</v>
      </c>
      <c r="F708" t="s">
        <v>26</v>
      </c>
      <c r="G708" t="s">
        <v>88</v>
      </c>
      <c r="H708" t="s">
        <v>89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1369</v>
      </c>
      <c r="O708">
        <f t="shared" si="44"/>
        <v>0</v>
      </c>
      <c r="P708">
        <f t="shared" si="45"/>
        <v>0</v>
      </c>
      <c r="Q708" s="11" t="s">
        <v>1166</v>
      </c>
      <c r="R708" t="s">
        <v>1370</v>
      </c>
      <c r="S708" s="4">
        <f t="shared" si="46"/>
        <v>42676.9951736111</v>
      </c>
      <c r="T708" s="4">
        <f t="shared" si="47"/>
        <v>42718.7770833333</v>
      </c>
    </row>
    <row r="709" ht="44" spans="1:20">
      <c r="A709" s="1">
        <v>707</v>
      </c>
      <c r="B709" s="2" t="s">
        <v>1505</v>
      </c>
      <c r="C709" s="2" t="s">
        <v>1506</v>
      </c>
      <c r="D709" s="12">
        <v>68000</v>
      </c>
      <c r="E709" s="13">
        <v>53670.6</v>
      </c>
      <c r="F709" t="s">
        <v>26</v>
      </c>
      <c r="G709" t="s">
        <v>58</v>
      </c>
      <c r="H709" t="s">
        <v>59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1369</v>
      </c>
      <c r="O709">
        <f t="shared" si="44"/>
        <v>79</v>
      </c>
      <c r="P709">
        <f t="shared" si="45"/>
        <v>117.7</v>
      </c>
      <c r="Q709" s="11" t="s">
        <v>1166</v>
      </c>
      <c r="R709" t="s">
        <v>1370</v>
      </c>
      <c r="S709" s="4">
        <f t="shared" si="46"/>
        <v>42696.6635069444</v>
      </c>
      <c r="T709" s="4">
        <f t="shared" si="47"/>
        <v>42736.6635069444</v>
      </c>
    </row>
    <row r="710" ht="44" spans="1:20">
      <c r="A710" s="1">
        <v>708</v>
      </c>
      <c r="B710" s="2" t="s">
        <v>1507</v>
      </c>
      <c r="C710" s="2" t="s">
        <v>1508</v>
      </c>
      <c r="D710" s="12">
        <v>40000</v>
      </c>
      <c r="E710" s="13">
        <v>8837</v>
      </c>
      <c r="F710" t="s">
        <v>26</v>
      </c>
      <c r="G710" t="s">
        <v>58</v>
      </c>
      <c r="H710" t="s">
        <v>59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1369</v>
      </c>
      <c r="O710">
        <f t="shared" si="44"/>
        <v>22</v>
      </c>
      <c r="P710">
        <f t="shared" si="45"/>
        <v>23.95</v>
      </c>
      <c r="Q710" s="11" t="s">
        <v>1166</v>
      </c>
      <c r="R710" t="s">
        <v>1370</v>
      </c>
      <c r="S710" s="4">
        <f t="shared" si="46"/>
        <v>41835.5810185185</v>
      </c>
      <c r="T710" s="4">
        <f t="shared" si="47"/>
        <v>41895.5810185185</v>
      </c>
    </row>
    <row r="711" ht="29" spans="1:20">
      <c r="A711" s="1">
        <v>709</v>
      </c>
      <c r="B711" s="2" t="s">
        <v>1509</v>
      </c>
      <c r="C711" s="2" t="s">
        <v>1510</v>
      </c>
      <c r="D711" s="12">
        <v>15000</v>
      </c>
      <c r="E711" s="13">
        <v>61</v>
      </c>
      <c r="F711" t="s">
        <v>26</v>
      </c>
      <c r="G711" t="s">
        <v>49</v>
      </c>
      <c r="H711" t="s">
        <v>50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1369</v>
      </c>
      <c r="O711">
        <f t="shared" si="44"/>
        <v>0</v>
      </c>
      <c r="P711">
        <f t="shared" si="45"/>
        <v>30.5</v>
      </c>
      <c r="Q711" s="11" t="s">
        <v>1166</v>
      </c>
      <c r="R711" t="s">
        <v>1370</v>
      </c>
      <c r="S711" s="4">
        <f t="shared" si="46"/>
        <v>41948.0411921296</v>
      </c>
      <c r="T711" s="4">
        <f t="shared" si="47"/>
        <v>41978.0411921296</v>
      </c>
    </row>
    <row r="712" ht="29" spans="1:20">
      <c r="A712" s="1">
        <v>710</v>
      </c>
      <c r="B712" s="2" t="s">
        <v>1511</v>
      </c>
      <c r="C712" s="2" t="s">
        <v>1512</v>
      </c>
      <c r="D712" s="12">
        <v>1200</v>
      </c>
      <c r="E712" s="13">
        <v>0</v>
      </c>
      <c r="F712" t="s">
        <v>26</v>
      </c>
      <c r="G712" t="s">
        <v>194</v>
      </c>
      <c r="H712" t="s">
        <v>195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1369</v>
      </c>
      <c r="O712">
        <f t="shared" si="44"/>
        <v>0</v>
      </c>
      <c r="P712">
        <f t="shared" si="45"/>
        <v>0</v>
      </c>
      <c r="Q712" s="11" t="s">
        <v>1166</v>
      </c>
      <c r="R712" t="s">
        <v>1370</v>
      </c>
      <c r="S712" s="4">
        <f t="shared" si="46"/>
        <v>41837.9849768519</v>
      </c>
      <c r="T712" s="4">
        <f t="shared" si="47"/>
        <v>41871.0305555556</v>
      </c>
    </row>
    <row r="713" ht="44" spans="1:20">
      <c r="A713" s="1">
        <v>711</v>
      </c>
      <c r="B713" s="2" t="s">
        <v>1513</v>
      </c>
      <c r="C713" s="2" t="s">
        <v>1514</v>
      </c>
      <c r="D713" s="12">
        <v>100000</v>
      </c>
      <c r="E713" s="13">
        <v>33791</v>
      </c>
      <c r="F713" t="s">
        <v>26</v>
      </c>
      <c r="G713" t="s">
        <v>422</v>
      </c>
      <c r="H713" t="s">
        <v>89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1369</v>
      </c>
      <c r="O713">
        <f t="shared" si="44"/>
        <v>34</v>
      </c>
      <c r="P713">
        <f t="shared" si="45"/>
        <v>99.97</v>
      </c>
      <c r="Q713" s="11" t="s">
        <v>1166</v>
      </c>
      <c r="R713" t="s">
        <v>1370</v>
      </c>
      <c r="S713" s="4">
        <f t="shared" si="46"/>
        <v>42678.4591203704</v>
      </c>
      <c r="T713" s="4">
        <f t="shared" si="47"/>
        <v>42718.500787037</v>
      </c>
    </row>
    <row r="714" ht="44" spans="1:20">
      <c r="A714" s="1">
        <v>712</v>
      </c>
      <c r="B714" s="2" t="s">
        <v>1515</v>
      </c>
      <c r="C714" s="2" t="s">
        <v>1516</v>
      </c>
      <c r="D714" s="12">
        <v>48500</v>
      </c>
      <c r="E714" s="13">
        <v>105</v>
      </c>
      <c r="F714" t="s">
        <v>26</v>
      </c>
      <c r="G714" t="s">
        <v>49</v>
      </c>
      <c r="H714" t="s">
        <v>50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1369</v>
      </c>
      <c r="O714">
        <f t="shared" si="44"/>
        <v>0</v>
      </c>
      <c r="P714">
        <f t="shared" si="45"/>
        <v>26.25</v>
      </c>
      <c r="Q714" s="11" t="s">
        <v>1166</v>
      </c>
      <c r="R714" t="s">
        <v>1370</v>
      </c>
      <c r="S714" s="4">
        <f t="shared" si="46"/>
        <v>42384.6809259259</v>
      </c>
      <c r="T714" s="4">
        <f t="shared" si="47"/>
        <v>42414.6809259259</v>
      </c>
    </row>
    <row r="715" ht="44" spans="1:20">
      <c r="A715" s="1">
        <v>713</v>
      </c>
      <c r="B715" s="2" t="s">
        <v>1517</v>
      </c>
      <c r="C715" s="2" t="s">
        <v>1518</v>
      </c>
      <c r="D715" s="12">
        <v>25000</v>
      </c>
      <c r="E715" s="13">
        <v>199</v>
      </c>
      <c r="F715" t="s">
        <v>26</v>
      </c>
      <c r="G715" t="s">
        <v>1264</v>
      </c>
      <c r="H715" t="s">
        <v>89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1369</v>
      </c>
      <c r="O715">
        <f t="shared" si="44"/>
        <v>1</v>
      </c>
      <c r="P715">
        <f t="shared" si="45"/>
        <v>199</v>
      </c>
      <c r="Q715" s="11" t="s">
        <v>1166</v>
      </c>
      <c r="R715" t="s">
        <v>1370</v>
      </c>
      <c r="S715" s="4">
        <f t="shared" si="46"/>
        <v>42496.5293055556</v>
      </c>
      <c r="T715" s="4">
        <f t="shared" si="47"/>
        <v>42526.5293055556</v>
      </c>
    </row>
    <row r="716" ht="44" spans="1:20">
      <c r="A716" s="1">
        <v>714</v>
      </c>
      <c r="B716" s="2" t="s">
        <v>1519</v>
      </c>
      <c r="C716" s="2" t="s">
        <v>1520</v>
      </c>
      <c r="D716" s="12">
        <v>15000</v>
      </c>
      <c r="E716" s="13">
        <v>2249</v>
      </c>
      <c r="F716" t="s">
        <v>26</v>
      </c>
      <c r="G716" t="s">
        <v>49</v>
      </c>
      <c r="H716" t="s">
        <v>50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1369</v>
      </c>
      <c r="O716">
        <f t="shared" si="44"/>
        <v>15</v>
      </c>
      <c r="P716">
        <f t="shared" si="45"/>
        <v>80.32</v>
      </c>
      <c r="Q716" s="11" t="s">
        <v>1166</v>
      </c>
      <c r="R716" t="s">
        <v>1370</v>
      </c>
      <c r="S716" s="4">
        <f t="shared" si="46"/>
        <v>42734.7879861111</v>
      </c>
      <c r="T716" s="4">
        <f t="shared" si="47"/>
        <v>42794.7879861111</v>
      </c>
    </row>
    <row r="717" ht="44" spans="1:20">
      <c r="A717" s="1">
        <v>715</v>
      </c>
      <c r="B717" s="2" t="s">
        <v>1521</v>
      </c>
      <c r="C717" s="2" t="s">
        <v>1522</v>
      </c>
      <c r="D717" s="12">
        <v>27500</v>
      </c>
      <c r="E717" s="13">
        <v>1389</v>
      </c>
      <c r="F717" t="s">
        <v>26</v>
      </c>
      <c r="G717" t="s">
        <v>49</v>
      </c>
      <c r="H717" t="s">
        <v>50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1369</v>
      </c>
      <c r="O717">
        <f t="shared" si="44"/>
        <v>5</v>
      </c>
      <c r="P717">
        <f t="shared" si="45"/>
        <v>115.75</v>
      </c>
      <c r="Q717" s="11" t="s">
        <v>1166</v>
      </c>
      <c r="R717" t="s">
        <v>1370</v>
      </c>
      <c r="S717" s="4">
        <f t="shared" si="46"/>
        <v>42273.0907407407</v>
      </c>
      <c r="T717" s="4">
        <f t="shared" si="47"/>
        <v>42313.1324074074</v>
      </c>
    </row>
    <row r="718" ht="44" spans="1:20">
      <c r="A718" s="1">
        <v>716</v>
      </c>
      <c r="B718" s="2" t="s">
        <v>1523</v>
      </c>
      <c r="C718" s="2" t="s">
        <v>1524</v>
      </c>
      <c r="D718" s="12">
        <v>7000</v>
      </c>
      <c r="E718" s="13">
        <v>715</v>
      </c>
      <c r="F718" t="s">
        <v>26</v>
      </c>
      <c r="G718" t="s">
        <v>49</v>
      </c>
      <c r="H718" t="s">
        <v>50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1369</v>
      </c>
      <c r="O718">
        <f t="shared" si="44"/>
        <v>10</v>
      </c>
      <c r="P718">
        <f t="shared" si="45"/>
        <v>44.69</v>
      </c>
      <c r="Q718" s="11" t="s">
        <v>1166</v>
      </c>
      <c r="R718" t="s">
        <v>1370</v>
      </c>
      <c r="S718" s="4">
        <f t="shared" si="46"/>
        <v>41940.6586458333</v>
      </c>
      <c r="T718" s="4">
        <f t="shared" si="47"/>
        <v>41974</v>
      </c>
    </row>
    <row r="719" ht="15" spans="1:20">
      <c r="A719" s="1">
        <v>717</v>
      </c>
      <c r="B719" s="2" t="s">
        <v>1525</v>
      </c>
      <c r="C719" s="2" t="s">
        <v>1526</v>
      </c>
      <c r="D719" s="12">
        <v>100000</v>
      </c>
      <c r="E719" s="13">
        <v>305</v>
      </c>
      <c r="F719" t="s">
        <v>26</v>
      </c>
      <c r="G719" t="s">
        <v>49</v>
      </c>
      <c r="H719" t="s">
        <v>50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1369</v>
      </c>
      <c r="O719">
        <f t="shared" si="44"/>
        <v>0</v>
      </c>
      <c r="P719">
        <f t="shared" si="45"/>
        <v>76.25</v>
      </c>
      <c r="Q719" s="11" t="s">
        <v>1166</v>
      </c>
      <c r="R719" t="s">
        <v>1370</v>
      </c>
      <c r="S719" s="4">
        <f t="shared" si="46"/>
        <v>41857.8541898148</v>
      </c>
      <c r="T719" s="4">
        <f t="shared" si="47"/>
        <v>41887.8541898148</v>
      </c>
    </row>
    <row r="720" ht="44" spans="1:20">
      <c r="A720" s="1">
        <v>718</v>
      </c>
      <c r="B720" s="2" t="s">
        <v>1527</v>
      </c>
      <c r="C720" s="2" t="s">
        <v>1528</v>
      </c>
      <c r="D720" s="12">
        <v>12000</v>
      </c>
      <c r="E720" s="13">
        <v>90</v>
      </c>
      <c r="F720" t="s">
        <v>26</v>
      </c>
      <c r="G720" t="s">
        <v>49</v>
      </c>
      <c r="H720" t="s">
        <v>50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1369</v>
      </c>
      <c r="O720">
        <f t="shared" si="44"/>
        <v>1</v>
      </c>
      <c r="P720">
        <f t="shared" si="45"/>
        <v>22.5</v>
      </c>
      <c r="Q720" s="11" t="s">
        <v>1166</v>
      </c>
      <c r="R720" t="s">
        <v>1370</v>
      </c>
      <c r="S720" s="4">
        <f t="shared" si="46"/>
        <v>42752.8454513889</v>
      </c>
      <c r="T720" s="4">
        <f t="shared" si="47"/>
        <v>42784.2493055556</v>
      </c>
    </row>
    <row r="721" ht="44" spans="1:20">
      <c r="A721" s="1">
        <v>719</v>
      </c>
      <c r="B721" s="2" t="s">
        <v>1529</v>
      </c>
      <c r="C721" s="2" t="s">
        <v>1530</v>
      </c>
      <c r="D721" s="12">
        <v>15000</v>
      </c>
      <c r="E721" s="13">
        <v>194</v>
      </c>
      <c r="F721" t="s">
        <v>26</v>
      </c>
      <c r="G721" t="s">
        <v>49</v>
      </c>
      <c r="H721" t="s">
        <v>50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1369</v>
      </c>
      <c r="O721">
        <f t="shared" si="44"/>
        <v>1</v>
      </c>
      <c r="P721">
        <f t="shared" si="45"/>
        <v>19.4</v>
      </c>
      <c r="Q721" s="11" t="s">
        <v>1166</v>
      </c>
      <c r="R721" t="s">
        <v>1370</v>
      </c>
      <c r="S721" s="4">
        <f t="shared" si="46"/>
        <v>42409.0402314815</v>
      </c>
      <c r="T721" s="4">
        <f t="shared" si="47"/>
        <v>42423.0402314815</v>
      </c>
    </row>
    <row r="722" ht="44" spans="1:20">
      <c r="A722" s="1">
        <v>720</v>
      </c>
      <c r="B722" s="2" t="s">
        <v>1531</v>
      </c>
      <c r="C722" s="2" t="s">
        <v>1532</v>
      </c>
      <c r="D722" s="12">
        <v>1900</v>
      </c>
      <c r="E722" s="13">
        <v>2735</v>
      </c>
      <c r="F722" t="s">
        <v>28</v>
      </c>
      <c r="G722" t="s">
        <v>49</v>
      </c>
      <c r="H722" t="s">
        <v>50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1533</v>
      </c>
      <c r="O722">
        <f t="shared" si="44"/>
        <v>144</v>
      </c>
      <c r="P722">
        <f t="shared" si="45"/>
        <v>66.71</v>
      </c>
      <c r="Q722" s="11" t="s">
        <v>1534</v>
      </c>
      <c r="R722" t="s">
        <v>1535</v>
      </c>
      <c r="S722" s="4">
        <f t="shared" si="46"/>
        <v>40909.6492013889</v>
      </c>
      <c r="T722" s="4">
        <f t="shared" si="47"/>
        <v>40937.6492013889</v>
      </c>
    </row>
    <row r="723" ht="44" spans="1:20">
      <c r="A723" s="1">
        <v>721</v>
      </c>
      <c r="B723" s="2" t="s">
        <v>1536</v>
      </c>
      <c r="C723" s="2" t="s">
        <v>1537</v>
      </c>
      <c r="D723" s="12">
        <v>8200</v>
      </c>
      <c r="E723" s="13">
        <v>10013</v>
      </c>
      <c r="F723" t="s">
        <v>28</v>
      </c>
      <c r="G723" t="s">
        <v>49</v>
      </c>
      <c r="H723" t="s">
        <v>50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1533</v>
      </c>
      <c r="O723">
        <f t="shared" si="44"/>
        <v>122</v>
      </c>
      <c r="P723">
        <f t="shared" si="45"/>
        <v>84.14</v>
      </c>
      <c r="Q723" s="11" t="s">
        <v>1534</v>
      </c>
      <c r="R723" t="s">
        <v>1535</v>
      </c>
      <c r="S723" s="4">
        <f t="shared" si="46"/>
        <v>41807.5718402778</v>
      </c>
      <c r="T723" s="4">
        <f t="shared" si="47"/>
        <v>41852.5718402778</v>
      </c>
    </row>
    <row r="724" ht="44" spans="1:20">
      <c r="A724" s="1">
        <v>722</v>
      </c>
      <c r="B724" s="2" t="s">
        <v>1538</v>
      </c>
      <c r="C724" s="2" t="s">
        <v>1539</v>
      </c>
      <c r="D724" s="12">
        <v>25000</v>
      </c>
      <c r="E724" s="13">
        <v>33006</v>
      </c>
      <c r="F724" t="s">
        <v>28</v>
      </c>
      <c r="G724" t="s">
        <v>49</v>
      </c>
      <c r="H724" t="s">
        <v>50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1533</v>
      </c>
      <c r="O724">
        <f t="shared" si="44"/>
        <v>132</v>
      </c>
      <c r="P724">
        <f t="shared" si="45"/>
        <v>215.73</v>
      </c>
      <c r="Q724" s="11" t="s">
        <v>1534</v>
      </c>
      <c r="R724" t="s">
        <v>1535</v>
      </c>
      <c r="S724" s="4">
        <f t="shared" si="46"/>
        <v>40977.8053009259</v>
      </c>
      <c r="T724" s="4">
        <f t="shared" si="47"/>
        <v>41007.7636342593</v>
      </c>
    </row>
    <row r="725" ht="29" spans="1:20">
      <c r="A725" s="1">
        <v>723</v>
      </c>
      <c r="B725" s="2" t="s">
        <v>1540</v>
      </c>
      <c r="C725" s="2" t="s">
        <v>1541</v>
      </c>
      <c r="D725" s="12">
        <v>5000</v>
      </c>
      <c r="E725" s="13">
        <v>5469</v>
      </c>
      <c r="F725" t="s">
        <v>28</v>
      </c>
      <c r="G725" t="s">
        <v>49</v>
      </c>
      <c r="H725" t="s">
        <v>50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1533</v>
      </c>
      <c r="O725">
        <f t="shared" si="44"/>
        <v>109</v>
      </c>
      <c r="P725">
        <f t="shared" si="45"/>
        <v>54.69</v>
      </c>
      <c r="Q725" s="11" t="s">
        <v>1534</v>
      </c>
      <c r="R725" t="s">
        <v>1535</v>
      </c>
      <c r="S725" s="4">
        <f t="shared" si="46"/>
        <v>42184.8165393519</v>
      </c>
      <c r="T725" s="4">
        <f t="shared" si="47"/>
        <v>42215.1659722222</v>
      </c>
    </row>
    <row r="726" ht="44" spans="1:20">
      <c r="A726" s="1">
        <v>724</v>
      </c>
      <c r="B726" s="2" t="s">
        <v>1542</v>
      </c>
      <c r="C726" s="2" t="s">
        <v>1543</v>
      </c>
      <c r="D726" s="12">
        <v>7000</v>
      </c>
      <c r="E726" s="13">
        <v>7383.01</v>
      </c>
      <c r="F726" t="s">
        <v>28</v>
      </c>
      <c r="G726" t="s">
        <v>49</v>
      </c>
      <c r="H726" t="s">
        <v>50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1533</v>
      </c>
      <c r="O726">
        <f t="shared" si="44"/>
        <v>105</v>
      </c>
      <c r="P726">
        <f t="shared" si="45"/>
        <v>51.63</v>
      </c>
      <c r="Q726" s="11" t="s">
        <v>1534</v>
      </c>
      <c r="R726" t="s">
        <v>1535</v>
      </c>
      <c r="S726" s="4">
        <f t="shared" si="46"/>
        <v>40694.6384606481</v>
      </c>
      <c r="T726" s="4">
        <f t="shared" si="47"/>
        <v>40724.6384606481</v>
      </c>
    </row>
    <row r="727" ht="44" spans="1:20">
      <c r="A727" s="1">
        <v>725</v>
      </c>
      <c r="B727" s="2" t="s">
        <v>1544</v>
      </c>
      <c r="C727" s="2" t="s">
        <v>1545</v>
      </c>
      <c r="D727" s="12">
        <v>20000</v>
      </c>
      <c r="E727" s="13">
        <v>20070</v>
      </c>
      <c r="F727" t="s">
        <v>28</v>
      </c>
      <c r="G727" t="s">
        <v>49</v>
      </c>
      <c r="H727" t="s">
        <v>50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1533</v>
      </c>
      <c r="O727">
        <f t="shared" si="44"/>
        <v>100</v>
      </c>
      <c r="P727">
        <f t="shared" si="45"/>
        <v>143.36</v>
      </c>
      <c r="Q727" s="11" t="s">
        <v>1534</v>
      </c>
      <c r="R727" t="s">
        <v>1535</v>
      </c>
      <c r="S727" s="4">
        <f t="shared" si="46"/>
        <v>42321.6262962963</v>
      </c>
      <c r="T727" s="4">
        <f t="shared" si="47"/>
        <v>42351.6262962963</v>
      </c>
    </row>
    <row r="728" ht="44" spans="1:20">
      <c r="A728" s="1">
        <v>726</v>
      </c>
      <c r="B728" s="2" t="s">
        <v>1546</v>
      </c>
      <c r="C728" s="2" t="s">
        <v>1547</v>
      </c>
      <c r="D728" s="12">
        <v>2500</v>
      </c>
      <c r="E728" s="13">
        <v>2535</v>
      </c>
      <c r="F728" t="s">
        <v>28</v>
      </c>
      <c r="G728" t="s">
        <v>49</v>
      </c>
      <c r="H728" t="s">
        <v>50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1533</v>
      </c>
      <c r="O728">
        <f t="shared" si="44"/>
        <v>101</v>
      </c>
      <c r="P728">
        <f t="shared" si="45"/>
        <v>72.43</v>
      </c>
      <c r="Q728" s="11" t="s">
        <v>1534</v>
      </c>
      <c r="R728" t="s">
        <v>1535</v>
      </c>
      <c r="S728" s="4">
        <f t="shared" si="46"/>
        <v>41346.0426736111</v>
      </c>
      <c r="T728" s="4">
        <f t="shared" si="47"/>
        <v>41376.0426736111</v>
      </c>
    </row>
    <row r="729" ht="44" spans="1:20">
      <c r="A729" s="1">
        <v>727</v>
      </c>
      <c r="B729" s="2" t="s">
        <v>1548</v>
      </c>
      <c r="C729" s="2" t="s">
        <v>1549</v>
      </c>
      <c r="D729" s="12">
        <v>3500</v>
      </c>
      <c r="E729" s="13">
        <v>5443</v>
      </c>
      <c r="F729" t="s">
        <v>28</v>
      </c>
      <c r="G729" t="s">
        <v>49</v>
      </c>
      <c r="H729" t="s">
        <v>50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1533</v>
      </c>
      <c r="O729">
        <f t="shared" si="44"/>
        <v>156</v>
      </c>
      <c r="P729">
        <f t="shared" si="45"/>
        <v>36.53</v>
      </c>
      <c r="Q729" s="11" t="s">
        <v>1534</v>
      </c>
      <c r="R729" t="s">
        <v>1535</v>
      </c>
      <c r="S729" s="4">
        <f t="shared" si="46"/>
        <v>41247.0202430556</v>
      </c>
      <c r="T729" s="4">
        <f t="shared" si="47"/>
        <v>41288.8888888889</v>
      </c>
    </row>
    <row r="730" ht="44" spans="1:20">
      <c r="A730" s="1">
        <v>728</v>
      </c>
      <c r="B730" s="2" t="s">
        <v>1550</v>
      </c>
      <c r="C730" s="2" t="s">
        <v>1551</v>
      </c>
      <c r="D730" s="12">
        <v>7500</v>
      </c>
      <c r="E730" s="13">
        <v>7917.45</v>
      </c>
      <c r="F730" t="s">
        <v>28</v>
      </c>
      <c r="G730" t="s">
        <v>49</v>
      </c>
      <c r="H730" t="s">
        <v>50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1533</v>
      </c>
      <c r="O730">
        <f t="shared" si="44"/>
        <v>106</v>
      </c>
      <c r="P730">
        <f t="shared" si="45"/>
        <v>60.9</v>
      </c>
      <c r="Q730" s="11" t="s">
        <v>1534</v>
      </c>
      <c r="R730" t="s">
        <v>1535</v>
      </c>
      <c r="S730" s="4">
        <f t="shared" si="46"/>
        <v>40731.8374652778</v>
      </c>
      <c r="T730" s="4">
        <f t="shared" si="47"/>
        <v>40776.8374652778</v>
      </c>
    </row>
    <row r="731" ht="44" spans="1:20">
      <c r="A731" s="1">
        <v>729</v>
      </c>
      <c r="B731" s="2" t="s">
        <v>1552</v>
      </c>
      <c r="C731" s="2" t="s">
        <v>1553</v>
      </c>
      <c r="D731" s="12">
        <v>4000</v>
      </c>
      <c r="E731" s="13">
        <v>5226</v>
      </c>
      <c r="F731" t="s">
        <v>28</v>
      </c>
      <c r="G731" t="s">
        <v>49</v>
      </c>
      <c r="H731" t="s">
        <v>50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1533</v>
      </c>
      <c r="O731">
        <f t="shared" si="44"/>
        <v>131</v>
      </c>
      <c r="P731">
        <f t="shared" si="45"/>
        <v>43.55</v>
      </c>
      <c r="Q731" s="11" t="s">
        <v>1534</v>
      </c>
      <c r="R731" t="s">
        <v>1535</v>
      </c>
      <c r="S731" s="4">
        <f t="shared" si="46"/>
        <v>41111.1858912037</v>
      </c>
      <c r="T731" s="4">
        <f t="shared" si="47"/>
        <v>41171.1858912037</v>
      </c>
    </row>
    <row r="732" ht="29" spans="1:20">
      <c r="A732" s="1">
        <v>730</v>
      </c>
      <c r="B732" s="2" t="s">
        <v>1554</v>
      </c>
      <c r="C732" s="2" t="s">
        <v>1555</v>
      </c>
      <c r="D732" s="12">
        <v>20000</v>
      </c>
      <c r="E732" s="13">
        <v>26438</v>
      </c>
      <c r="F732" t="s">
        <v>28</v>
      </c>
      <c r="G732" t="s">
        <v>49</v>
      </c>
      <c r="H732" t="s">
        <v>50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1533</v>
      </c>
      <c r="O732">
        <f t="shared" si="44"/>
        <v>132</v>
      </c>
      <c r="P732">
        <f t="shared" si="45"/>
        <v>99.77</v>
      </c>
      <c r="Q732" s="11" t="s">
        <v>1534</v>
      </c>
      <c r="R732" t="s">
        <v>1535</v>
      </c>
      <c r="S732" s="4">
        <f t="shared" si="46"/>
        <v>40854.7452662037</v>
      </c>
      <c r="T732" s="4">
        <f t="shared" si="47"/>
        <v>40884.7452662037</v>
      </c>
    </row>
    <row r="733" ht="44" spans="1:20">
      <c r="A733" s="1">
        <v>731</v>
      </c>
      <c r="B733" s="2" t="s">
        <v>1556</v>
      </c>
      <c r="C733" s="2" t="s">
        <v>1557</v>
      </c>
      <c r="D733" s="12">
        <v>5000</v>
      </c>
      <c r="E733" s="13">
        <v>6300</v>
      </c>
      <c r="F733" t="s">
        <v>28</v>
      </c>
      <c r="G733" t="s">
        <v>49</v>
      </c>
      <c r="H733" t="s">
        <v>50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1533</v>
      </c>
      <c r="O733">
        <f t="shared" si="44"/>
        <v>126</v>
      </c>
      <c r="P733">
        <f t="shared" si="45"/>
        <v>88.73</v>
      </c>
      <c r="Q733" s="11" t="s">
        <v>1534</v>
      </c>
      <c r="R733" t="s">
        <v>1535</v>
      </c>
      <c r="S733" s="4">
        <f t="shared" si="46"/>
        <v>40879.7956828704</v>
      </c>
      <c r="T733" s="4">
        <f t="shared" si="47"/>
        <v>40930.25</v>
      </c>
    </row>
    <row r="734" ht="44" spans="1:20">
      <c r="A734" s="1">
        <v>732</v>
      </c>
      <c r="B734" s="2" t="s">
        <v>1558</v>
      </c>
      <c r="C734" s="2" t="s">
        <v>1559</v>
      </c>
      <c r="D734" s="12">
        <v>40</v>
      </c>
      <c r="E734" s="13">
        <v>64</v>
      </c>
      <c r="F734" t="s">
        <v>28</v>
      </c>
      <c r="G734" t="s">
        <v>58</v>
      </c>
      <c r="H734" t="s">
        <v>59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1533</v>
      </c>
      <c r="O734">
        <f t="shared" si="44"/>
        <v>160</v>
      </c>
      <c r="P734">
        <f t="shared" si="45"/>
        <v>4.92</v>
      </c>
      <c r="Q734" s="11" t="s">
        <v>1534</v>
      </c>
      <c r="R734" t="s">
        <v>1535</v>
      </c>
      <c r="S734" s="4">
        <f t="shared" si="46"/>
        <v>41486.4243171296</v>
      </c>
      <c r="T734" s="4">
        <f t="shared" si="47"/>
        <v>41546.4243171296</v>
      </c>
    </row>
    <row r="735" ht="58" spans="1:20">
      <c r="A735" s="1">
        <v>733</v>
      </c>
      <c r="B735" s="2" t="s">
        <v>1560</v>
      </c>
      <c r="C735" s="2" t="s">
        <v>1561</v>
      </c>
      <c r="D735" s="12">
        <v>2500</v>
      </c>
      <c r="E735" s="13">
        <v>3012</v>
      </c>
      <c r="F735" t="s">
        <v>28</v>
      </c>
      <c r="G735" t="s">
        <v>58</v>
      </c>
      <c r="H735" t="s">
        <v>59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1533</v>
      </c>
      <c r="O735">
        <f t="shared" si="44"/>
        <v>120</v>
      </c>
      <c r="P735">
        <f t="shared" si="45"/>
        <v>17.82</v>
      </c>
      <c r="Q735" s="11" t="s">
        <v>1534</v>
      </c>
      <c r="R735" t="s">
        <v>1535</v>
      </c>
      <c r="S735" s="4">
        <f t="shared" si="46"/>
        <v>41598.4200462963</v>
      </c>
      <c r="T735" s="4">
        <f t="shared" si="47"/>
        <v>41628.4200462963</v>
      </c>
    </row>
    <row r="736" ht="29" spans="1:20">
      <c r="A736" s="1">
        <v>734</v>
      </c>
      <c r="B736" s="2" t="s">
        <v>1562</v>
      </c>
      <c r="C736" s="2" t="s">
        <v>1563</v>
      </c>
      <c r="D736" s="12">
        <v>8500</v>
      </c>
      <c r="E736" s="13">
        <v>10670</v>
      </c>
      <c r="F736" t="s">
        <v>28</v>
      </c>
      <c r="G736" t="s">
        <v>194</v>
      </c>
      <c r="H736" t="s">
        <v>195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1533</v>
      </c>
      <c r="O736">
        <f t="shared" si="44"/>
        <v>126</v>
      </c>
      <c r="P736">
        <f t="shared" si="45"/>
        <v>187.19</v>
      </c>
      <c r="Q736" s="11" t="s">
        <v>1534</v>
      </c>
      <c r="R736" t="s">
        <v>1535</v>
      </c>
      <c r="S736" s="4">
        <f t="shared" si="46"/>
        <v>42102.1645833333</v>
      </c>
      <c r="T736" s="4">
        <f t="shared" si="47"/>
        <v>42133.2083333333</v>
      </c>
    </row>
    <row r="737" ht="44" spans="1:20">
      <c r="A737" s="1">
        <v>735</v>
      </c>
      <c r="B737" s="2" t="s">
        <v>1564</v>
      </c>
      <c r="C737" s="2" t="s">
        <v>1565</v>
      </c>
      <c r="D737" s="12">
        <v>47000</v>
      </c>
      <c r="E737" s="13">
        <v>53771</v>
      </c>
      <c r="F737" t="s">
        <v>28</v>
      </c>
      <c r="G737" t="s">
        <v>49</v>
      </c>
      <c r="H737" t="s">
        <v>50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1533</v>
      </c>
      <c r="O737">
        <f t="shared" si="44"/>
        <v>114</v>
      </c>
      <c r="P737">
        <f t="shared" si="45"/>
        <v>234.81</v>
      </c>
      <c r="Q737" s="11" t="s">
        <v>1534</v>
      </c>
      <c r="R737" t="s">
        <v>1535</v>
      </c>
      <c r="S737" s="4">
        <f t="shared" si="46"/>
        <v>41946.0294675926</v>
      </c>
      <c r="T737" s="4">
        <f t="shared" si="47"/>
        <v>41977.0270833333</v>
      </c>
    </row>
    <row r="738" ht="44" spans="1:20">
      <c r="A738" s="1">
        <v>736</v>
      </c>
      <c r="B738" s="2" t="s">
        <v>1566</v>
      </c>
      <c r="C738" s="2" t="s">
        <v>1567</v>
      </c>
      <c r="D738" s="12">
        <v>3600</v>
      </c>
      <c r="E738" s="13">
        <v>11345</v>
      </c>
      <c r="F738" t="s">
        <v>28</v>
      </c>
      <c r="G738" t="s">
        <v>49</v>
      </c>
      <c r="H738" t="s">
        <v>50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1533</v>
      </c>
      <c r="O738">
        <f t="shared" si="44"/>
        <v>315</v>
      </c>
      <c r="P738">
        <f t="shared" si="45"/>
        <v>105.05</v>
      </c>
      <c r="Q738" s="11" t="s">
        <v>1534</v>
      </c>
      <c r="R738" t="s">
        <v>1535</v>
      </c>
      <c r="S738" s="4">
        <f t="shared" si="46"/>
        <v>41579.7342592593</v>
      </c>
      <c r="T738" s="4">
        <f t="shared" si="47"/>
        <v>41599.2076388889</v>
      </c>
    </row>
    <row r="739" ht="44" spans="1:20">
      <c r="A739" s="1">
        <v>737</v>
      </c>
      <c r="B739" s="2" t="s">
        <v>1568</v>
      </c>
      <c r="C739" s="2" t="s">
        <v>1569</v>
      </c>
      <c r="D739" s="12">
        <v>5000</v>
      </c>
      <c r="E739" s="13">
        <v>6120</v>
      </c>
      <c r="F739" t="s">
        <v>28</v>
      </c>
      <c r="G739" t="s">
        <v>49</v>
      </c>
      <c r="H739" t="s">
        <v>50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1533</v>
      </c>
      <c r="O739">
        <f t="shared" si="44"/>
        <v>122</v>
      </c>
      <c r="P739">
        <f t="shared" si="45"/>
        <v>56.67</v>
      </c>
      <c r="Q739" s="11" t="s">
        <v>1534</v>
      </c>
      <c r="R739" t="s">
        <v>1535</v>
      </c>
      <c r="S739" s="4">
        <f t="shared" si="46"/>
        <v>41667.2753125</v>
      </c>
      <c r="T739" s="4">
        <f t="shared" si="47"/>
        <v>41684.8333333333</v>
      </c>
    </row>
    <row r="740" ht="29" spans="1:20">
      <c r="A740" s="1">
        <v>738</v>
      </c>
      <c r="B740" s="2" t="s">
        <v>1570</v>
      </c>
      <c r="C740" s="2" t="s">
        <v>1571</v>
      </c>
      <c r="D740" s="12">
        <v>1500</v>
      </c>
      <c r="E740" s="13">
        <v>1601</v>
      </c>
      <c r="F740" t="s">
        <v>28</v>
      </c>
      <c r="G740" t="s">
        <v>49</v>
      </c>
      <c r="H740" t="s">
        <v>50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1533</v>
      </c>
      <c r="O740">
        <f t="shared" si="44"/>
        <v>107</v>
      </c>
      <c r="P740">
        <f t="shared" si="45"/>
        <v>39.05</v>
      </c>
      <c r="Q740" s="11" t="s">
        <v>1534</v>
      </c>
      <c r="R740" t="s">
        <v>1535</v>
      </c>
      <c r="S740" s="4">
        <f t="shared" si="46"/>
        <v>41943.6040972222</v>
      </c>
      <c r="T740" s="4">
        <f t="shared" si="47"/>
        <v>41974.2076388889</v>
      </c>
    </row>
    <row r="741" ht="44" spans="1:20">
      <c r="A741" s="1">
        <v>739</v>
      </c>
      <c r="B741" s="2" t="s">
        <v>1572</v>
      </c>
      <c r="C741" s="2" t="s">
        <v>1573</v>
      </c>
      <c r="D741" s="12">
        <v>6000</v>
      </c>
      <c r="E741" s="13">
        <v>9500</v>
      </c>
      <c r="F741" t="s">
        <v>28</v>
      </c>
      <c r="G741" t="s">
        <v>49</v>
      </c>
      <c r="H741" t="s">
        <v>50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1533</v>
      </c>
      <c r="O741">
        <f t="shared" si="44"/>
        <v>158</v>
      </c>
      <c r="P741">
        <f t="shared" si="45"/>
        <v>68.35</v>
      </c>
      <c r="Q741" s="11" t="s">
        <v>1534</v>
      </c>
      <c r="R741" t="s">
        <v>1535</v>
      </c>
      <c r="S741" s="4">
        <f t="shared" si="46"/>
        <v>41829.502650463</v>
      </c>
      <c r="T741" s="4">
        <f t="shared" si="47"/>
        <v>41862.502650463</v>
      </c>
    </row>
    <row r="742" ht="44" spans="1:20">
      <c r="A742" s="1">
        <v>740</v>
      </c>
      <c r="B742" s="2" t="s">
        <v>1574</v>
      </c>
      <c r="C742" s="2" t="s">
        <v>1575</v>
      </c>
      <c r="D742" s="12">
        <v>3000</v>
      </c>
      <c r="E742" s="13">
        <v>3222</v>
      </c>
      <c r="F742" t="s">
        <v>28</v>
      </c>
      <c r="G742" t="s">
        <v>49</v>
      </c>
      <c r="H742" t="s">
        <v>50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1533</v>
      </c>
      <c r="O742">
        <f t="shared" si="44"/>
        <v>107</v>
      </c>
      <c r="P742">
        <f t="shared" si="45"/>
        <v>169.58</v>
      </c>
      <c r="Q742" s="11" t="s">
        <v>1534</v>
      </c>
      <c r="R742" t="s">
        <v>1535</v>
      </c>
      <c r="S742" s="4">
        <f t="shared" si="46"/>
        <v>42162.1467824074</v>
      </c>
      <c r="T742" s="4">
        <f t="shared" si="47"/>
        <v>42176.1467824074</v>
      </c>
    </row>
    <row r="743" ht="29" spans="1:20">
      <c r="A743" s="1">
        <v>741</v>
      </c>
      <c r="B743" s="2" t="s">
        <v>1576</v>
      </c>
      <c r="C743" s="2" t="s">
        <v>1577</v>
      </c>
      <c r="D743" s="12">
        <v>13000</v>
      </c>
      <c r="E743" s="13">
        <v>13293.8</v>
      </c>
      <c r="F743" t="s">
        <v>28</v>
      </c>
      <c r="G743" t="s">
        <v>49</v>
      </c>
      <c r="H743" t="s">
        <v>50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1533</v>
      </c>
      <c r="O743">
        <f t="shared" si="44"/>
        <v>102</v>
      </c>
      <c r="P743">
        <f t="shared" si="45"/>
        <v>141.42</v>
      </c>
      <c r="Q743" s="11" t="s">
        <v>1534</v>
      </c>
      <c r="R743" t="s">
        <v>1535</v>
      </c>
      <c r="S743" s="4">
        <f t="shared" si="46"/>
        <v>41401.6482175926</v>
      </c>
      <c r="T743" s="4">
        <f t="shared" si="47"/>
        <v>41436.6482175926</v>
      </c>
    </row>
    <row r="744" ht="44" spans="1:20">
      <c r="A744" s="1">
        <v>742</v>
      </c>
      <c r="B744" s="2" t="s">
        <v>1578</v>
      </c>
      <c r="C744" s="2" t="s">
        <v>1579</v>
      </c>
      <c r="D744" s="12">
        <v>1400</v>
      </c>
      <c r="E744" s="13">
        <v>1550</v>
      </c>
      <c r="F744" t="s">
        <v>28</v>
      </c>
      <c r="G744" t="s">
        <v>49</v>
      </c>
      <c r="H744" t="s">
        <v>50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1533</v>
      </c>
      <c r="O744">
        <f t="shared" si="44"/>
        <v>111</v>
      </c>
      <c r="P744">
        <f t="shared" si="45"/>
        <v>67.39</v>
      </c>
      <c r="Q744" s="11" t="s">
        <v>1534</v>
      </c>
      <c r="R744" t="s">
        <v>1535</v>
      </c>
      <c r="S744" s="4">
        <f t="shared" si="46"/>
        <v>41689.917962963</v>
      </c>
      <c r="T744" s="4">
        <f t="shared" si="47"/>
        <v>41719.8762962963</v>
      </c>
    </row>
    <row r="745" ht="44" spans="1:20">
      <c r="A745" s="1">
        <v>743</v>
      </c>
      <c r="B745" s="2" t="s">
        <v>1580</v>
      </c>
      <c r="C745" s="2" t="s">
        <v>1581</v>
      </c>
      <c r="D745" s="12">
        <v>550</v>
      </c>
      <c r="E745" s="13">
        <v>814</v>
      </c>
      <c r="F745" t="s">
        <v>28</v>
      </c>
      <c r="G745" t="s">
        <v>49</v>
      </c>
      <c r="H745" t="s">
        <v>50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1533</v>
      </c>
      <c r="O745">
        <f t="shared" si="44"/>
        <v>148</v>
      </c>
      <c r="P745">
        <f t="shared" si="45"/>
        <v>54.27</v>
      </c>
      <c r="Q745" s="11" t="s">
        <v>1534</v>
      </c>
      <c r="R745" t="s">
        <v>1535</v>
      </c>
      <c r="S745" s="4">
        <f t="shared" si="46"/>
        <v>40990.7093171296</v>
      </c>
      <c r="T745" s="4">
        <f t="shared" si="47"/>
        <v>41015.875</v>
      </c>
    </row>
    <row r="746" ht="29" spans="1:20">
      <c r="A746" s="1">
        <v>744</v>
      </c>
      <c r="B746" s="2" t="s">
        <v>1582</v>
      </c>
      <c r="C746" s="2" t="s">
        <v>1583</v>
      </c>
      <c r="D746" s="12">
        <v>5000</v>
      </c>
      <c r="E746" s="13">
        <v>5116</v>
      </c>
      <c r="F746" t="s">
        <v>28</v>
      </c>
      <c r="G746" t="s">
        <v>49</v>
      </c>
      <c r="H746" t="s">
        <v>50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1533</v>
      </c>
      <c r="O746">
        <f t="shared" si="44"/>
        <v>102</v>
      </c>
      <c r="P746">
        <f t="shared" si="45"/>
        <v>82.52</v>
      </c>
      <c r="Q746" s="11" t="s">
        <v>1534</v>
      </c>
      <c r="R746" t="s">
        <v>1535</v>
      </c>
      <c r="S746" s="4">
        <f t="shared" si="46"/>
        <v>41226.9572106482</v>
      </c>
      <c r="T746" s="4">
        <f t="shared" si="47"/>
        <v>41256.9572106482</v>
      </c>
    </row>
    <row r="747" ht="44" spans="1:20">
      <c r="A747" s="1">
        <v>745</v>
      </c>
      <c r="B747" s="2" t="s">
        <v>1584</v>
      </c>
      <c r="C747" s="2" t="s">
        <v>1585</v>
      </c>
      <c r="D747" s="12">
        <v>2220</v>
      </c>
      <c r="E747" s="13">
        <v>3976</v>
      </c>
      <c r="F747" t="s">
        <v>28</v>
      </c>
      <c r="G747" t="s">
        <v>49</v>
      </c>
      <c r="H747" t="s">
        <v>50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1533</v>
      </c>
      <c r="O747">
        <f t="shared" si="44"/>
        <v>179</v>
      </c>
      <c r="P747">
        <f t="shared" si="45"/>
        <v>53.73</v>
      </c>
      <c r="Q747" s="11" t="s">
        <v>1534</v>
      </c>
      <c r="R747" t="s">
        <v>1535</v>
      </c>
      <c r="S747" s="4">
        <f t="shared" si="46"/>
        <v>41367.5722800926</v>
      </c>
      <c r="T747" s="4">
        <f t="shared" si="47"/>
        <v>41397.5722800926</v>
      </c>
    </row>
    <row r="748" ht="29" spans="1:20">
      <c r="A748" s="1">
        <v>746</v>
      </c>
      <c r="B748" s="2" t="s">
        <v>1586</v>
      </c>
      <c r="C748" s="2" t="s">
        <v>1587</v>
      </c>
      <c r="D748" s="12">
        <v>2987</v>
      </c>
      <c r="E748" s="13">
        <v>3318</v>
      </c>
      <c r="F748" t="s">
        <v>28</v>
      </c>
      <c r="G748" t="s">
        <v>49</v>
      </c>
      <c r="H748" t="s">
        <v>50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1533</v>
      </c>
      <c r="O748">
        <f t="shared" si="44"/>
        <v>111</v>
      </c>
      <c r="P748">
        <f t="shared" si="45"/>
        <v>34.21</v>
      </c>
      <c r="Q748" s="11" t="s">
        <v>1534</v>
      </c>
      <c r="R748" t="s">
        <v>1535</v>
      </c>
      <c r="S748" s="4">
        <f t="shared" si="46"/>
        <v>41157.0429282407</v>
      </c>
      <c r="T748" s="4">
        <f t="shared" si="47"/>
        <v>41175.1659722222</v>
      </c>
    </row>
    <row r="749" ht="44" spans="1:20">
      <c r="A749" s="1">
        <v>747</v>
      </c>
      <c r="B749" s="2" t="s">
        <v>1588</v>
      </c>
      <c r="C749" s="2" t="s">
        <v>1589</v>
      </c>
      <c r="D749" s="12">
        <v>7000</v>
      </c>
      <c r="E749" s="13">
        <v>7003</v>
      </c>
      <c r="F749" t="s">
        <v>28</v>
      </c>
      <c r="G749" t="s">
        <v>422</v>
      </c>
      <c r="H749" t="s">
        <v>89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1533</v>
      </c>
      <c r="O749">
        <f t="shared" si="44"/>
        <v>100</v>
      </c>
      <c r="P749">
        <f t="shared" si="45"/>
        <v>127.33</v>
      </c>
      <c r="Q749" s="11" t="s">
        <v>1534</v>
      </c>
      <c r="R749" t="s">
        <v>1535</v>
      </c>
      <c r="S749" s="4">
        <f t="shared" si="46"/>
        <v>41988.5488310185</v>
      </c>
      <c r="T749" s="4">
        <f t="shared" si="47"/>
        <v>42019.4541666667</v>
      </c>
    </row>
    <row r="750" ht="44" spans="1:20">
      <c r="A750" s="1">
        <v>748</v>
      </c>
      <c r="B750" s="2" t="s">
        <v>1590</v>
      </c>
      <c r="C750" s="2" t="s">
        <v>1591</v>
      </c>
      <c r="D750" s="12">
        <v>2000</v>
      </c>
      <c r="E750" s="13">
        <v>2005</v>
      </c>
      <c r="F750" t="s">
        <v>28</v>
      </c>
      <c r="G750" t="s">
        <v>49</v>
      </c>
      <c r="H750" t="s">
        <v>50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1533</v>
      </c>
      <c r="O750">
        <f t="shared" si="44"/>
        <v>100</v>
      </c>
      <c r="P750">
        <f t="shared" si="45"/>
        <v>45.57</v>
      </c>
      <c r="Q750" s="11" t="s">
        <v>1534</v>
      </c>
      <c r="R750" t="s">
        <v>1535</v>
      </c>
      <c r="S750" s="4">
        <f t="shared" si="46"/>
        <v>41831.8468287037</v>
      </c>
      <c r="T750" s="4">
        <f t="shared" si="47"/>
        <v>41861.8468287037</v>
      </c>
    </row>
    <row r="751" ht="44" spans="1:20">
      <c r="A751" s="1">
        <v>749</v>
      </c>
      <c r="B751" s="2" t="s">
        <v>1592</v>
      </c>
      <c r="C751" s="2" t="s">
        <v>1593</v>
      </c>
      <c r="D751" s="12">
        <v>10000</v>
      </c>
      <c r="E751" s="13">
        <v>10556</v>
      </c>
      <c r="F751" t="s">
        <v>28</v>
      </c>
      <c r="G751" t="s">
        <v>49</v>
      </c>
      <c r="H751" t="s">
        <v>50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1533</v>
      </c>
      <c r="O751">
        <f t="shared" si="44"/>
        <v>106</v>
      </c>
      <c r="P751">
        <f t="shared" si="45"/>
        <v>95.96</v>
      </c>
      <c r="Q751" s="11" t="s">
        <v>1534</v>
      </c>
      <c r="R751" t="s">
        <v>1535</v>
      </c>
      <c r="S751" s="4">
        <f t="shared" si="46"/>
        <v>42733.9413194444</v>
      </c>
      <c r="T751" s="4">
        <f t="shared" si="47"/>
        <v>42763.9413194444</v>
      </c>
    </row>
    <row r="752" ht="44" spans="1:20">
      <c r="A752" s="1">
        <v>750</v>
      </c>
      <c r="B752" s="2" t="s">
        <v>1594</v>
      </c>
      <c r="C752" s="2" t="s">
        <v>1595</v>
      </c>
      <c r="D752" s="12">
        <v>4444</v>
      </c>
      <c r="E752" s="13">
        <v>4559</v>
      </c>
      <c r="F752" t="s">
        <v>28</v>
      </c>
      <c r="G752" t="s">
        <v>49</v>
      </c>
      <c r="H752" t="s">
        <v>50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1533</v>
      </c>
      <c r="O752">
        <f t="shared" si="44"/>
        <v>103</v>
      </c>
      <c r="P752">
        <f t="shared" si="45"/>
        <v>77.27</v>
      </c>
      <c r="Q752" s="11" t="s">
        <v>1534</v>
      </c>
      <c r="R752" t="s">
        <v>1535</v>
      </c>
      <c r="S752" s="4">
        <f t="shared" si="46"/>
        <v>41299.8781481481</v>
      </c>
      <c r="T752" s="4">
        <f t="shared" si="47"/>
        <v>41329.8781481481</v>
      </c>
    </row>
    <row r="753" ht="44" spans="1:20">
      <c r="A753" s="1">
        <v>751</v>
      </c>
      <c r="B753" s="2" t="s">
        <v>1596</v>
      </c>
      <c r="C753" s="2" t="s">
        <v>1597</v>
      </c>
      <c r="D753" s="12">
        <v>3000</v>
      </c>
      <c r="E753" s="13">
        <v>3555</v>
      </c>
      <c r="F753" t="s">
        <v>28</v>
      </c>
      <c r="G753" t="s">
        <v>49</v>
      </c>
      <c r="H753" t="s">
        <v>50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1533</v>
      </c>
      <c r="O753">
        <f t="shared" si="44"/>
        <v>119</v>
      </c>
      <c r="P753">
        <f t="shared" si="45"/>
        <v>57.34</v>
      </c>
      <c r="Q753" s="11" t="s">
        <v>1534</v>
      </c>
      <c r="R753" t="s">
        <v>1535</v>
      </c>
      <c r="S753" s="4">
        <f t="shared" si="46"/>
        <v>40713.6304976852</v>
      </c>
      <c r="T753" s="4">
        <f t="shared" si="47"/>
        <v>40759.6304976852</v>
      </c>
    </row>
    <row r="754" ht="44" spans="1:20">
      <c r="A754" s="1">
        <v>752</v>
      </c>
      <c r="B754" s="2" t="s">
        <v>1598</v>
      </c>
      <c r="C754" s="2" t="s">
        <v>1599</v>
      </c>
      <c r="D754" s="12">
        <v>5000</v>
      </c>
      <c r="E754" s="13">
        <v>5585</v>
      </c>
      <c r="F754" t="s">
        <v>28</v>
      </c>
      <c r="G754" t="s">
        <v>84</v>
      </c>
      <c r="H754" t="s">
        <v>85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1533</v>
      </c>
      <c r="O754">
        <f t="shared" si="44"/>
        <v>112</v>
      </c>
      <c r="P754">
        <f t="shared" si="45"/>
        <v>53.19</v>
      </c>
      <c r="Q754" s="11" t="s">
        <v>1534</v>
      </c>
      <c r="R754" t="s">
        <v>1535</v>
      </c>
      <c r="S754" s="4">
        <f t="shared" si="46"/>
        <v>42639.4214930556</v>
      </c>
      <c r="T754" s="4">
        <f t="shared" si="47"/>
        <v>42659.4583333333</v>
      </c>
    </row>
    <row r="755" ht="44" spans="1:20">
      <c r="A755" s="1">
        <v>753</v>
      </c>
      <c r="B755" s="2" t="s">
        <v>1600</v>
      </c>
      <c r="C755" s="2" t="s">
        <v>1601</v>
      </c>
      <c r="D755" s="12">
        <v>10000</v>
      </c>
      <c r="E755" s="13">
        <v>12800</v>
      </c>
      <c r="F755" t="s">
        <v>28</v>
      </c>
      <c r="G755" t="s">
        <v>49</v>
      </c>
      <c r="H755" t="s">
        <v>50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1533</v>
      </c>
      <c r="O755">
        <f t="shared" si="44"/>
        <v>128</v>
      </c>
      <c r="P755">
        <f t="shared" si="45"/>
        <v>492.31</v>
      </c>
      <c r="Q755" s="11" t="s">
        <v>1534</v>
      </c>
      <c r="R755" t="s">
        <v>1535</v>
      </c>
      <c r="S755" s="4">
        <f t="shared" si="46"/>
        <v>42019.5901736111</v>
      </c>
      <c r="T755" s="4">
        <f t="shared" si="47"/>
        <v>42049.5901736111</v>
      </c>
    </row>
    <row r="756" ht="44" spans="1:20">
      <c r="A756" s="1">
        <v>754</v>
      </c>
      <c r="B756" s="2" t="s">
        <v>1602</v>
      </c>
      <c r="C756" s="2" t="s">
        <v>1603</v>
      </c>
      <c r="D756" s="12">
        <v>2000</v>
      </c>
      <c r="E756" s="13">
        <v>2075</v>
      </c>
      <c r="F756" t="s">
        <v>28</v>
      </c>
      <c r="G756" t="s">
        <v>49</v>
      </c>
      <c r="H756" t="s">
        <v>50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1533</v>
      </c>
      <c r="O756">
        <f t="shared" si="44"/>
        <v>104</v>
      </c>
      <c r="P756">
        <f t="shared" si="45"/>
        <v>42.35</v>
      </c>
      <c r="Q756" s="11" t="s">
        <v>1534</v>
      </c>
      <c r="R756" t="s">
        <v>1535</v>
      </c>
      <c r="S756" s="4">
        <f t="shared" si="46"/>
        <v>41249.7490856481</v>
      </c>
      <c r="T756" s="4">
        <f t="shared" si="47"/>
        <v>41279.7490856481</v>
      </c>
    </row>
    <row r="757" ht="44" spans="1:20">
      <c r="A757" s="1">
        <v>755</v>
      </c>
      <c r="B757" s="2" t="s">
        <v>1604</v>
      </c>
      <c r="C757" s="2" t="s">
        <v>1605</v>
      </c>
      <c r="D757" s="12">
        <v>2500</v>
      </c>
      <c r="E757" s="13">
        <v>2547.69</v>
      </c>
      <c r="F757" t="s">
        <v>28</v>
      </c>
      <c r="G757" t="s">
        <v>49</v>
      </c>
      <c r="H757" t="s">
        <v>50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1533</v>
      </c>
      <c r="O757">
        <f t="shared" si="44"/>
        <v>102</v>
      </c>
      <c r="P757">
        <f t="shared" si="45"/>
        <v>37.47</v>
      </c>
      <c r="Q757" s="11" t="s">
        <v>1534</v>
      </c>
      <c r="R757" t="s">
        <v>1535</v>
      </c>
      <c r="S757" s="4">
        <f t="shared" si="46"/>
        <v>41383.6050578704</v>
      </c>
      <c r="T757" s="4">
        <f t="shared" si="47"/>
        <v>41414.0284722222</v>
      </c>
    </row>
    <row r="758" ht="44" spans="1:20">
      <c r="A758" s="1">
        <v>756</v>
      </c>
      <c r="B758" s="2" t="s">
        <v>1606</v>
      </c>
      <c r="C758" s="2" t="s">
        <v>1607</v>
      </c>
      <c r="D758" s="12">
        <v>700</v>
      </c>
      <c r="E758" s="13">
        <v>824</v>
      </c>
      <c r="F758" t="s">
        <v>28</v>
      </c>
      <c r="G758" t="s">
        <v>49</v>
      </c>
      <c r="H758" t="s">
        <v>50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1533</v>
      </c>
      <c r="O758">
        <f t="shared" si="44"/>
        <v>118</v>
      </c>
      <c r="P758">
        <f t="shared" si="45"/>
        <v>37.45</v>
      </c>
      <c r="Q758" s="11" t="s">
        <v>1534</v>
      </c>
      <c r="R758" t="s">
        <v>1535</v>
      </c>
      <c r="S758" s="4">
        <f t="shared" si="46"/>
        <v>40590.7668865741</v>
      </c>
      <c r="T758" s="4">
        <f t="shared" si="47"/>
        <v>40651.7252199074</v>
      </c>
    </row>
    <row r="759" ht="44" spans="1:20">
      <c r="A759" s="1">
        <v>757</v>
      </c>
      <c r="B759" s="2" t="s">
        <v>1608</v>
      </c>
      <c r="C759" s="2" t="s">
        <v>1609</v>
      </c>
      <c r="D759" s="12">
        <v>250</v>
      </c>
      <c r="E759" s="13">
        <v>595</v>
      </c>
      <c r="F759" t="s">
        <v>28</v>
      </c>
      <c r="G759" t="s">
        <v>49</v>
      </c>
      <c r="H759" t="s">
        <v>50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1533</v>
      </c>
      <c r="O759">
        <f t="shared" si="44"/>
        <v>238</v>
      </c>
      <c r="P759">
        <f t="shared" si="45"/>
        <v>33.06</v>
      </c>
      <c r="Q759" s="11" t="s">
        <v>1534</v>
      </c>
      <c r="R759" t="s">
        <v>1535</v>
      </c>
      <c r="S759" s="4">
        <f t="shared" si="46"/>
        <v>41235.0545601852</v>
      </c>
      <c r="T759" s="4">
        <f t="shared" si="47"/>
        <v>41249.0545601852</v>
      </c>
    </row>
    <row r="760" ht="29" spans="1:20">
      <c r="A760" s="1">
        <v>758</v>
      </c>
      <c r="B760" s="2" t="s">
        <v>1610</v>
      </c>
      <c r="C760" s="2" t="s">
        <v>1611</v>
      </c>
      <c r="D760" s="12">
        <v>2500</v>
      </c>
      <c r="E760" s="13">
        <v>2550</v>
      </c>
      <c r="F760" t="s">
        <v>28</v>
      </c>
      <c r="G760" t="s">
        <v>49</v>
      </c>
      <c r="H760" t="s">
        <v>50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1533</v>
      </c>
      <c r="O760">
        <f t="shared" si="44"/>
        <v>102</v>
      </c>
      <c r="P760">
        <f t="shared" si="45"/>
        <v>134.21</v>
      </c>
      <c r="Q760" s="11" t="s">
        <v>1534</v>
      </c>
      <c r="R760" t="s">
        <v>1535</v>
      </c>
      <c r="S760" s="4">
        <f t="shared" si="46"/>
        <v>40429.8364351852</v>
      </c>
      <c r="T760" s="4">
        <f t="shared" si="47"/>
        <v>40459.8364351852</v>
      </c>
    </row>
    <row r="761" ht="44" spans="1:20">
      <c r="A761" s="1">
        <v>759</v>
      </c>
      <c r="B761" s="2" t="s">
        <v>1612</v>
      </c>
      <c r="C761" s="2" t="s">
        <v>1613</v>
      </c>
      <c r="D761" s="12">
        <v>5000</v>
      </c>
      <c r="E761" s="13">
        <v>5096</v>
      </c>
      <c r="F761" t="s">
        <v>28</v>
      </c>
      <c r="G761" t="s">
        <v>58</v>
      </c>
      <c r="H761" t="s">
        <v>59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1533</v>
      </c>
      <c r="O761">
        <f t="shared" si="44"/>
        <v>102</v>
      </c>
      <c r="P761">
        <f t="shared" si="45"/>
        <v>51.47</v>
      </c>
      <c r="Q761" s="11" t="s">
        <v>1534</v>
      </c>
      <c r="R761" t="s">
        <v>1535</v>
      </c>
      <c r="S761" s="4">
        <f t="shared" si="46"/>
        <v>41789.3303125</v>
      </c>
      <c r="T761" s="4">
        <f t="shared" si="47"/>
        <v>41829.3303125</v>
      </c>
    </row>
    <row r="762" ht="44" spans="1:20">
      <c r="A762" s="1">
        <v>760</v>
      </c>
      <c r="B762" s="2" t="s">
        <v>1614</v>
      </c>
      <c r="C762" s="2" t="s">
        <v>1615</v>
      </c>
      <c r="D762" s="12">
        <v>2200</v>
      </c>
      <c r="E762" s="13">
        <v>0</v>
      </c>
      <c r="F762" t="s">
        <v>26</v>
      </c>
      <c r="G762" t="s">
        <v>49</v>
      </c>
      <c r="H762" t="s">
        <v>50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1616</v>
      </c>
      <c r="O762">
        <f t="shared" si="44"/>
        <v>0</v>
      </c>
      <c r="P762">
        <f t="shared" si="45"/>
        <v>0</v>
      </c>
      <c r="Q762" s="11" t="s">
        <v>1534</v>
      </c>
      <c r="R762" t="s">
        <v>1617</v>
      </c>
      <c r="S762" s="4">
        <f t="shared" si="46"/>
        <v>42670.7640393519</v>
      </c>
      <c r="T762" s="4">
        <f t="shared" si="47"/>
        <v>42700.8057060185</v>
      </c>
    </row>
    <row r="763" ht="44" spans="1:20">
      <c r="A763" s="1">
        <v>761</v>
      </c>
      <c r="B763" s="2" t="s">
        <v>1618</v>
      </c>
      <c r="C763" s="2" t="s">
        <v>1619</v>
      </c>
      <c r="D763" s="12">
        <v>5000</v>
      </c>
      <c r="E763" s="13">
        <v>235</v>
      </c>
      <c r="F763" t="s">
        <v>26</v>
      </c>
      <c r="G763" t="s">
        <v>49</v>
      </c>
      <c r="H763" t="s">
        <v>50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1616</v>
      </c>
      <c r="O763">
        <f t="shared" si="44"/>
        <v>5</v>
      </c>
      <c r="P763">
        <f t="shared" si="45"/>
        <v>39.17</v>
      </c>
      <c r="Q763" s="11" t="s">
        <v>1534</v>
      </c>
      <c r="R763" t="s">
        <v>1617</v>
      </c>
      <c r="S763" s="4">
        <f t="shared" si="46"/>
        <v>41642.7514583333</v>
      </c>
      <c r="T763" s="4">
        <f t="shared" si="47"/>
        <v>41672.7514583333</v>
      </c>
    </row>
    <row r="764" ht="44" spans="1:20">
      <c r="A764" s="1">
        <v>762</v>
      </c>
      <c r="B764" s="2" t="s">
        <v>1620</v>
      </c>
      <c r="C764" s="2" t="s">
        <v>1621</v>
      </c>
      <c r="D764" s="12">
        <v>3500</v>
      </c>
      <c r="E764" s="13">
        <v>0</v>
      </c>
      <c r="F764" t="s">
        <v>26</v>
      </c>
      <c r="G764" t="s">
        <v>1465</v>
      </c>
      <c r="H764" t="s">
        <v>1466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1616</v>
      </c>
      <c r="O764">
        <f t="shared" si="44"/>
        <v>0</v>
      </c>
      <c r="P764">
        <f t="shared" si="45"/>
        <v>0</v>
      </c>
      <c r="Q764" s="11" t="s">
        <v>1534</v>
      </c>
      <c r="R764" t="s">
        <v>1617</v>
      </c>
      <c r="S764" s="4">
        <f t="shared" si="46"/>
        <v>42690.8584490741</v>
      </c>
      <c r="T764" s="4">
        <f t="shared" si="47"/>
        <v>42708.25</v>
      </c>
    </row>
    <row r="765" ht="44" spans="1:20">
      <c r="A765" s="1">
        <v>763</v>
      </c>
      <c r="B765" s="2" t="s">
        <v>1622</v>
      </c>
      <c r="C765" s="2" t="s">
        <v>1623</v>
      </c>
      <c r="D765" s="12">
        <v>4290</v>
      </c>
      <c r="E765" s="13">
        <v>5</v>
      </c>
      <c r="F765" t="s">
        <v>26</v>
      </c>
      <c r="G765" t="s">
        <v>58</v>
      </c>
      <c r="H765" t="s">
        <v>59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1616</v>
      </c>
      <c r="O765">
        <f t="shared" si="44"/>
        <v>0</v>
      </c>
      <c r="P765">
        <f t="shared" si="45"/>
        <v>5</v>
      </c>
      <c r="Q765" s="11" t="s">
        <v>1534</v>
      </c>
      <c r="R765" t="s">
        <v>1617</v>
      </c>
      <c r="S765" s="4">
        <f t="shared" si="46"/>
        <v>41471.4468518518</v>
      </c>
      <c r="T765" s="4">
        <f t="shared" si="47"/>
        <v>41501.4468518518</v>
      </c>
    </row>
    <row r="766" ht="44" spans="1:20">
      <c r="A766" s="1">
        <v>764</v>
      </c>
      <c r="B766" s="2" t="s">
        <v>1624</v>
      </c>
      <c r="C766" s="2" t="s">
        <v>1625</v>
      </c>
      <c r="D766" s="12">
        <v>5000</v>
      </c>
      <c r="E766" s="13">
        <v>0</v>
      </c>
      <c r="F766" t="s">
        <v>26</v>
      </c>
      <c r="G766" t="s">
        <v>49</v>
      </c>
      <c r="H766" t="s">
        <v>50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1616</v>
      </c>
      <c r="O766">
        <f t="shared" si="44"/>
        <v>0</v>
      </c>
      <c r="P766">
        <f t="shared" si="45"/>
        <v>0</v>
      </c>
      <c r="Q766" s="11" t="s">
        <v>1534</v>
      </c>
      <c r="R766" t="s">
        <v>1617</v>
      </c>
      <c r="S766" s="4">
        <f t="shared" si="46"/>
        <v>42227.1731597222</v>
      </c>
      <c r="T766" s="4">
        <f t="shared" si="47"/>
        <v>42257.1731597222</v>
      </c>
    </row>
    <row r="767" ht="44" spans="1:20">
      <c r="A767" s="1">
        <v>765</v>
      </c>
      <c r="B767" s="2" t="s">
        <v>1626</v>
      </c>
      <c r="C767" s="2" t="s">
        <v>1627</v>
      </c>
      <c r="D767" s="12">
        <v>7000</v>
      </c>
      <c r="E767" s="13">
        <v>2521</v>
      </c>
      <c r="F767" t="s">
        <v>26</v>
      </c>
      <c r="G767" t="s">
        <v>49</v>
      </c>
      <c r="H767" t="s">
        <v>50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1616</v>
      </c>
      <c r="O767">
        <f t="shared" si="44"/>
        <v>36</v>
      </c>
      <c r="P767">
        <f t="shared" si="45"/>
        <v>57.3</v>
      </c>
      <c r="Q767" s="11" t="s">
        <v>1534</v>
      </c>
      <c r="R767" t="s">
        <v>1617</v>
      </c>
      <c r="S767" s="4">
        <f t="shared" si="46"/>
        <v>41901.5426388889</v>
      </c>
      <c r="T767" s="4">
        <f t="shared" si="47"/>
        <v>41931.5426388889</v>
      </c>
    </row>
    <row r="768" ht="44" spans="1:20">
      <c r="A768" s="1">
        <v>766</v>
      </c>
      <c r="B768" s="2" t="s">
        <v>1628</v>
      </c>
      <c r="C768" s="2" t="s">
        <v>1629</v>
      </c>
      <c r="D768" s="12">
        <v>4000</v>
      </c>
      <c r="E768" s="13">
        <v>0</v>
      </c>
      <c r="F768" t="s">
        <v>26</v>
      </c>
      <c r="G768" t="s">
        <v>194</v>
      </c>
      <c r="H768" t="s">
        <v>195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1616</v>
      </c>
      <c r="O768">
        <f t="shared" si="44"/>
        <v>0</v>
      </c>
      <c r="P768">
        <f t="shared" si="45"/>
        <v>0</v>
      </c>
      <c r="Q768" s="11" t="s">
        <v>1534</v>
      </c>
      <c r="R768" t="s">
        <v>1617</v>
      </c>
      <c r="S768" s="4">
        <f t="shared" si="46"/>
        <v>42021.7833680556</v>
      </c>
      <c r="T768" s="4">
        <f t="shared" si="47"/>
        <v>42051.7833680556</v>
      </c>
    </row>
    <row r="769" ht="58" spans="1:20">
      <c r="A769" s="1">
        <v>767</v>
      </c>
      <c r="B769" s="2" t="s">
        <v>1630</v>
      </c>
      <c r="C769" s="2" t="s">
        <v>1631</v>
      </c>
      <c r="D769" s="12">
        <v>5000</v>
      </c>
      <c r="E769" s="13">
        <v>177</v>
      </c>
      <c r="F769" t="s">
        <v>26</v>
      </c>
      <c r="G769" t="s">
        <v>49</v>
      </c>
      <c r="H769" t="s">
        <v>50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1616</v>
      </c>
      <c r="O769">
        <f t="shared" si="44"/>
        <v>4</v>
      </c>
      <c r="P769">
        <f t="shared" si="45"/>
        <v>59</v>
      </c>
      <c r="Q769" s="11" t="s">
        <v>1534</v>
      </c>
      <c r="R769" t="s">
        <v>1617</v>
      </c>
      <c r="S769" s="4">
        <f t="shared" si="46"/>
        <v>42115.1436342593</v>
      </c>
      <c r="T769" s="4">
        <f t="shared" si="47"/>
        <v>42145.1436342593</v>
      </c>
    </row>
    <row r="770" ht="44" spans="1:20">
      <c r="A770" s="1">
        <v>768</v>
      </c>
      <c r="B770" s="2" t="s">
        <v>1632</v>
      </c>
      <c r="C770" s="2" t="s">
        <v>1633</v>
      </c>
      <c r="D770" s="12">
        <v>2500</v>
      </c>
      <c r="E770" s="13">
        <v>0</v>
      </c>
      <c r="F770" t="s">
        <v>26</v>
      </c>
      <c r="G770" t="s">
        <v>49</v>
      </c>
      <c r="H770" t="s">
        <v>50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1616</v>
      </c>
      <c r="O770">
        <f t="shared" si="44"/>
        <v>0</v>
      </c>
      <c r="P770">
        <f t="shared" si="45"/>
        <v>0</v>
      </c>
      <c r="Q770" s="11" t="s">
        <v>1534</v>
      </c>
      <c r="R770" t="s">
        <v>1617</v>
      </c>
      <c r="S770" s="4">
        <f t="shared" si="46"/>
        <v>41594.2070601852</v>
      </c>
      <c r="T770" s="4">
        <f t="shared" si="47"/>
        <v>41624.2070601852</v>
      </c>
    </row>
    <row r="771" ht="44" spans="1:20">
      <c r="A771" s="1">
        <v>769</v>
      </c>
      <c r="B771" s="2" t="s">
        <v>1634</v>
      </c>
      <c r="C771" s="2" t="s">
        <v>1635</v>
      </c>
      <c r="D771" s="12">
        <v>4000</v>
      </c>
      <c r="E771" s="13">
        <v>1656</v>
      </c>
      <c r="F771" t="s">
        <v>26</v>
      </c>
      <c r="G771" t="s">
        <v>49</v>
      </c>
      <c r="H771" t="s">
        <v>50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1616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1534</v>
      </c>
      <c r="R771" t="s">
        <v>1617</v>
      </c>
      <c r="S771" s="4">
        <f t="shared" ref="S771:S834" si="50">(((J771/60)/60)/24)+DATE(1970,1,1)</f>
        <v>41604.9964583333</v>
      </c>
      <c r="T771" s="4">
        <f t="shared" ref="T771:T834" si="51">(((I771/60)/60)/24)+DATE(1970,1,1)</f>
        <v>41634.9964583333</v>
      </c>
    </row>
    <row r="772" ht="44" spans="1:20">
      <c r="A772" s="1">
        <v>770</v>
      </c>
      <c r="B772" s="2" t="s">
        <v>1636</v>
      </c>
      <c r="C772" s="2" t="s">
        <v>1637</v>
      </c>
      <c r="D772" s="12">
        <v>17500</v>
      </c>
      <c r="E772" s="13">
        <v>0</v>
      </c>
      <c r="F772" t="s">
        <v>26</v>
      </c>
      <c r="G772" t="s">
        <v>49</v>
      </c>
      <c r="H772" t="s">
        <v>50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1616</v>
      </c>
      <c r="O772">
        <f t="shared" si="48"/>
        <v>0</v>
      </c>
      <c r="P772">
        <f t="shared" si="49"/>
        <v>0</v>
      </c>
      <c r="Q772" s="11" t="s">
        <v>1534</v>
      </c>
      <c r="R772" t="s">
        <v>1617</v>
      </c>
      <c r="S772" s="4">
        <f t="shared" si="50"/>
        <v>41289.9996412037</v>
      </c>
      <c r="T772" s="4">
        <f t="shared" si="51"/>
        <v>41329.9996412037</v>
      </c>
    </row>
    <row r="773" ht="44" spans="1:20">
      <c r="A773" s="1">
        <v>771</v>
      </c>
      <c r="B773" s="2" t="s">
        <v>1638</v>
      </c>
      <c r="C773" s="2" t="s">
        <v>1639</v>
      </c>
      <c r="D773" s="12">
        <v>38000</v>
      </c>
      <c r="E773" s="13">
        <v>10</v>
      </c>
      <c r="F773" t="s">
        <v>26</v>
      </c>
      <c r="G773" t="s">
        <v>49</v>
      </c>
      <c r="H773" t="s">
        <v>50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1616</v>
      </c>
      <c r="O773">
        <f t="shared" si="48"/>
        <v>0</v>
      </c>
      <c r="P773">
        <f t="shared" si="49"/>
        <v>10</v>
      </c>
      <c r="Q773" s="11" t="s">
        <v>1534</v>
      </c>
      <c r="R773" t="s">
        <v>1617</v>
      </c>
      <c r="S773" s="4">
        <f t="shared" si="50"/>
        <v>42349.8240972222</v>
      </c>
      <c r="T773" s="4">
        <f t="shared" si="51"/>
        <v>42399.8240972222</v>
      </c>
    </row>
    <row r="774" ht="58" spans="1:20">
      <c r="A774" s="1">
        <v>772</v>
      </c>
      <c r="B774" s="2" t="s">
        <v>1640</v>
      </c>
      <c r="C774" s="2" t="s">
        <v>1641</v>
      </c>
      <c r="D774" s="12">
        <v>1500</v>
      </c>
      <c r="E774" s="13">
        <v>50</v>
      </c>
      <c r="F774" t="s">
        <v>26</v>
      </c>
      <c r="G774" t="s">
        <v>49</v>
      </c>
      <c r="H774" t="s">
        <v>50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1616</v>
      </c>
      <c r="O774">
        <f t="shared" si="48"/>
        <v>3</v>
      </c>
      <c r="P774">
        <f t="shared" si="49"/>
        <v>50</v>
      </c>
      <c r="Q774" s="11" t="s">
        <v>1534</v>
      </c>
      <c r="R774" t="s">
        <v>1617</v>
      </c>
      <c r="S774" s="4">
        <f t="shared" si="50"/>
        <v>40068.0569328704</v>
      </c>
      <c r="T774" s="4">
        <f t="shared" si="51"/>
        <v>40118.1659722222</v>
      </c>
    </row>
    <row r="775" ht="44" spans="1:20">
      <c r="A775" s="1">
        <v>773</v>
      </c>
      <c r="B775" s="2" t="s">
        <v>1642</v>
      </c>
      <c r="C775" s="2" t="s">
        <v>1643</v>
      </c>
      <c r="D775" s="12">
        <v>3759</v>
      </c>
      <c r="E775" s="13">
        <v>32</v>
      </c>
      <c r="F775" t="s">
        <v>26</v>
      </c>
      <c r="G775" t="s">
        <v>58</v>
      </c>
      <c r="H775" t="s">
        <v>59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1616</v>
      </c>
      <c r="O775">
        <f t="shared" si="48"/>
        <v>1</v>
      </c>
      <c r="P775">
        <f t="shared" si="49"/>
        <v>16</v>
      </c>
      <c r="Q775" s="11" t="s">
        <v>1534</v>
      </c>
      <c r="R775" t="s">
        <v>1617</v>
      </c>
      <c r="S775" s="4">
        <f t="shared" si="50"/>
        <v>42100.7359375</v>
      </c>
      <c r="T775" s="4">
        <f t="shared" si="51"/>
        <v>42134.9590277778</v>
      </c>
    </row>
    <row r="776" ht="44" spans="1:20">
      <c r="A776" s="1">
        <v>774</v>
      </c>
      <c r="B776" s="2" t="s">
        <v>1644</v>
      </c>
      <c r="C776" s="2" t="s">
        <v>1645</v>
      </c>
      <c r="D776" s="12">
        <v>500</v>
      </c>
      <c r="E776" s="13">
        <v>351</v>
      </c>
      <c r="F776" t="s">
        <v>26</v>
      </c>
      <c r="G776" t="s">
        <v>49</v>
      </c>
      <c r="H776" t="s">
        <v>50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1616</v>
      </c>
      <c r="O776">
        <f t="shared" si="48"/>
        <v>70</v>
      </c>
      <c r="P776">
        <f t="shared" si="49"/>
        <v>39</v>
      </c>
      <c r="Q776" s="11" t="s">
        <v>1534</v>
      </c>
      <c r="R776" t="s">
        <v>1617</v>
      </c>
      <c r="S776" s="4">
        <f t="shared" si="50"/>
        <v>41663.7803009259</v>
      </c>
      <c r="T776" s="4">
        <f t="shared" si="51"/>
        <v>41693.7803009259</v>
      </c>
    </row>
    <row r="777" ht="44" spans="1:20">
      <c r="A777" s="1">
        <v>775</v>
      </c>
      <c r="B777" s="2" t="s">
        <v>1646</v>
      </c>
      <c r="C777" s="2" t="s">
        <v>1647</v>
      </c>
      <c r="D777" s="12">
        <v>10000</v>
      </c>
      <c r="E777" s="13">
        <v>170</v>
      </c>
      <c r="F777" t="s">
        <v>26</v>
      </c>
      <c r="G777" t="s">
        <v>49</v>
      </c>
      <c r="H777" t="s">
        <v>50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1616</v>
      </c>
      <c r="O777">
        <f t="shared" si="48"/>
        <v>2</v>
      </c>
      <c r="P777">
        <f t="shared" si="49"/>
        <v>34</v>
      </c>
      <c r="Q777" s="11" t="s">
        <v>1534</v>
      </c>
      <c r="R777" t="s">
        <v>1617</v>
      </c>
      <c r="S777" s="4">
        <f t="shared" si="50"/>
        <v>40863.0601273148</v>
      </c>
      <c r="T777" s="4">
        <f t="shared" si="51"/>
        <v>40893.0601273148</v>
      </c>
    </row>
    <row r="778" ht="44" spans="1:20">
      <c r="A778" s="1">
        <v>776</v>
      </c>
      <c r="B778" s="2" t="s">
        <v>1648</v>
      </c>
      <c r="C778" s="2" t="s">
        <v>1649</v>
      </c>
      <c r="D778" s="12">
        <v>7000</v>
      </c>
      <c r="E778" s="13">
        <v>3598</v>
      </c>
      <c r="F778" t="s">
        <v>26</v>
      </c>
      <c r="G778" t="s">
        <v>49</v>
      </c>
      <c r="H778" t="s">
        <v>50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1616</v>
      </c>
      <c r="O778">
        <f t="shared" si="48"/>
        <v>51</v>
      </c>
      <c r="P778">
        <f t="shared" si="49"/>
        <v>63.12</v>
      </c>
      <c r="Q778" s="11" t="s">
        <v>1534</v>
      </c>
      <c r="R778" t="s">
        <v>1617</v>
      </c>
      <c r="S778" s="4">
        <f t="shared" si="50"/>
        <v>42250.6857060185</v>
      </c>
      <c r="T778" s="4">
        <f t="shared" si="51"/>
        <v>42288.2083333333</v>
      </c>
    </row>
    <row r="779" ht="44" spans="1:20">
      <c r="A779" s="1">
        <v>777</v>
      </c>
      <c r="B779" s="2" t="s">
        <v>1650</v>
      </c>
      <c r="C779" s="2" t="s">
        <v>1651</v>
      </c>
      <c r="D779" s="12">
        <v>3000</v>
      </c>
      <c r="E779" s="13">
        <v>21</v>
      </c>
      <c r="F779" t="s">
        <v>26</v>
      </c>
      <c r="G779" t="s">
        <v>49</v>
      </c>
      <c r="H779" t="s">
        <v>50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1616</v>
      </c>
      <c r="O779">
        <f t="shared" si="48"/>
        <v>1</v>
      </c>
      <c r="P779">
        <f t="shared" si="49"/>
        <v>7</v>
      </c>
      <c r="Q779" s="11" t="s">
        <v>1534</v>
      </c>
      <c r="R779" t="s">
        <v>1617</v>
      </c>
      <c r="S779" s="4">
        <f t="shared" si="50"/>
        <v>41456.9812152778</v>
      </c>
      <c r="T779" s="4">
        <f t="shared" si="51"/>
        <v>41486.9812152778</v>
      </c>
    </row>
    <row r="780" ht="44" spans="1:20">
      <c r="A780" s="1">
        <v>778</v>
      </c>
      <c r="B780" s="2" t="s">
        <v>1652</v>
      </c>
      <c r="C780" s="2" t="s">
        <v>1653</v>
      </c>
      <c r="D780" s="12">
        <v>500</v>
      </c>
      <c r="E780" s="13">
        <v>2</v>
      </c>
      <c r="F780" t="s">
        <v>26</v>
      </c>
      <c r="G780" t="s">
        <v>49</v>
      </c>
      <c r="H780" t="s">
        <v>50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1616</v>
      </c>
      <c r="O780">
        <f t="shared" si="48"/>
        <v>0</v>
      </c>
      <c r="P780">
        <f t="shared" si="49"/>
        <v>2</v>
      </c>
      <c r="Q780" s="11" t="s">
        <v>1534</v>
      </c>
      <c r="R780" t="s">
        <v>1617</v>
      </c>
      <c r="S780" s="4">
        <f t="shared" si="50"/>
        <v>41729.7023148148</v>
      </c>
      <c r="T780" s="4">
        <f t="shared" si="51"/>
        <v>41759.7023148148</v>
      </c>
    </row>
    <row r="781" ht="44" spans="1:20">
      <c r="A781" s="1">
        <v>779</v>
      </c>
      <c r="B781" s="2" t="s">
        <v>1654</v>
      </c>
      <c r="C781" s="2" t="s">
        <v>1655</v>
      </c>
      <c r="D781" s="12">
        <v>15000</v>
      </c>
      <c r="E781" s="13">
        <v>400</v>
      </c>
      <c r="F781" t="s">
        <v>26</v>
      </c>
      <c r="G781" t="s">
        <v>49</v>
      </c>
      <c r="H781" t="s">
        <v>50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1616</v>
      </c>
      <c r="O781">
        <f t="shared" si="48"/>
        <v>3</v>
      </c>
      <c r="P781">
        <f t="shared" si="49"/>
        <v>66.67</v>
      </c>
      <c r="Q781" s="11" t="s">
        <v>1534</v>
      </c>
      <c r="R781" t="s">
        <v>1617</v>
      </c>
      <c r="S781" s="4">
        <f t="shared" si="50"/>
        <v>40436.6840856482</v>
      </c>
      <c r="T781" s="4">
        <f t="shared" si="51"/>
        <v>40466.1666666667</v>
      </c>
    </row>
    <row r="782" ht="29" spans="1:20">
      <c r="A782" s="1">
        <v>780</v>
      </c>
      <c r="B782" s="2" t="s">
        <v>1656</v>
      </c>
      <c r="C782" s="2" t="s">
        <v>1657</v>
      </c>
      <c r="D782" s="12">
        <v>1000</v>
      </c>
      <c r="E782" s="13">
        <v>1040</v>
      </c>
      <c r="F782" t="s">
        <v>28</v>
      </c>
      <c r="G782" t="s">
        <v>49</v>
      </c>
      <c r="H782" t="s">
        <v>50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1658</v>
      </c>
      <c r="O782">
        <f t="shared" si="48"/>
        <v>104</v>
      </c>
      <c r="P782">
        <f t="shared" si="49"/>
        <v>38.52</v>
      </c>
      <c r="Q782" s="11" t="s">
        <v>1659</v>
      </c>
      <c r="R782" t="s">
        <v>1660</v>
      </c>
      <c r="S782" s="4">
        <f t="shared" si="50"/>
        <v>40636.673900463</v>
      </c>
      <c r="T782" s="4">
        <f t="shared" si="51"/>
        <v>40666.673900463</v>
      </c>
    </row>
    <row r="783" ht="44" spans="1:20">
      <c r="A783" s="1">
        <v>781</v>
      </c>
      <c r="B783" s="2" t="s">
        <v>1661</v>
      </c>
      <c r="C783" s="2" t="s">
        <v>1662</v>
      </c>
      <c r="D783" s="12">
        <v>800</v>
      </c>
      <c r="E783" s="13">
        <v>1065.23</v>
      </c>
      <c r="F783" t="s">
        <v>28</v>
      </c>
      <c r="G783" t="s">
        <v>49</v>
      </c>
      <c r="H783" t="s">
        <v>50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1658</v>
      </c>
      <c r="O783">
        <f t="shared" si="48"/>
        <v>133</v>
      </c>
      <c r="P783">
        <f t="shared" si="49"/>
        <v>42.61</v>
      </c>
      <c r="Q783" s="11" t="s">
        <v>1659</v>
      </c>
      <c r="R783" t="s">
        <v>1660</v>
      </c>
      <c r="S783" s="4">
        <f t="shared" si="50"/>
        <v>41403.0008564815</v>
      </c>
      <c r="T783" s="4">
        <f t="shared" si="51"/>
        <v>41433.0008564815</v>
      </c>
    </row>
    <row r="784" ht="44" spans="1:20">
      <c r="A784" s="1">
        <v>782</v>
      </c>
      <c r="B784" s="2" t="s">
        <v>1663</v>
      </c>
      <c r="C784" s="2" t="s">
        <v>1664</v>
      </c>
      <c r="D784" s="12">
        <v>700</v>
      </c>
      <c r="E784" s="13">
        <v>700</v>
      </c>
      <c r="F784" t="s">
        <v>28</v>
      </c>
      <c r="G784" t="s">
        <v>49</v>
      </c>
      <c r="H784" t="s">
        <v>50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1658</v>
      </c>
      <c r="O784">
        <f t="shared" si="48"/>
        <v>100</v>
      </c>
      <c r="P784">
        <f t="shared" si="49"/>
        <v>50</v>
      </c>
      <c r="Q784" s="11" t="s">
        <v>1659</v>
      </c>
      <c r="R784" t="s">
        <v>1660</v>
      </c>
      <c r="S784" s="4">
        <f t="shared" si="50"/>
        <v>41116.758125</v>
      </c>
      <c r="T784" s="4">
        <f t="shared" si="51"/>
        <v>41146.758125</v>
      </c>
    </row>
    <row r="785" ht="44" spans="1:20">
      <c r="A785" s="1">
        <v>783</v>
      </c>
      <c r="B785" s="2" t="s">
        <v>1665</v>
      </c>
      <c r="C785" s="2" t="s">
        <v>1666</v>
      </c>
      <c r="D785" s="12">
        <v>1500</v>
      </c>
      <c r="E785" s="13">
        <v>2222</v>
      </c>
      <c r="F785" t="s">
        <v>28</v>
      </c>
      <c r="G785" t="s">
        <v>49</v>
      </c>
      <c r="H785" t="s">
        <v>50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1658</v>
      </c>
      <c r="O785">
        <f t="shared" si="48"/>
        <v>148</v>
      </c>
      <c r="P785">
        <f t="shared" si="49"/>
        <v>63.49</v>
      </c>
      <c r="Q785" s="11" t="s">
        <v>1659</v>
      </c>
      <c r="R785" t="s">
        <v>1660</v>
      </c>
      <c r="S785" s="4">
        <f t="shared" si="50"/>
        <v>40987.7737152778</v>
      </c>
      <c r="T785" s="4">
        <f t="shared" si="51"/>
        <v>41026.9166666667</v>
      </c>
    </row>
    <row r="786" ht="44" spans="1:20">
      <c r="A786" s="1">
        <v>784</v>
      </c>
      <c r="B786" s="2" t="s">
        <v>1667</v>
      </c>
      <c r="C786" s="2" t="s">
        <v>1668</v>
      </c>
      <c r="D786" s="12">
        <v>1000</v>
      </c>
      <c r="E786" s="13">
        <v>1025</v>
      </c>
      <c r="F786" t="s">
        <v>28</v>
      </c>
      <c r="G786" t="s">
        <v>49</v>
      </c>
      <c r="H786" t="s">
        <v>50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1658</v>
      </c>
      <c r="O786">
        <f t="shared" si="48"/>
        <v>103</v>
      </c>
      <c r="P786">
        <f t="shared" si="49"/>
        <v>102.5</v>
      </c>
      <c r="Q786" s="11" t="s">
        <v>1659</v>
      </c>
      <c r="R786" t="s">
        <v>1660</v>
      </c>
      <c r="S786" s="4">
        <f t="shared" si="50"/>
        <v>41675.149525463</v>
      </c>
      <c r="T786" s="4">
        <f t="shared" si="51"/>
        <v>41715.1078587963</v>
      </c>
    </row>
    <row r="787" ht="44" spans="1:20">
      <c r="A787" s="1">
        <v>785</v>
      </c>
      <c r="B787" s="2" t="s">
        <v>1669</v>
      </c>
      <c r="C787" s="2" t="s">
        <v>1670</v>
      </c>
      <c r="D787" s="12">
        <v>500</v>
      </c>
      <c r="E787" s="13">
        <v>903.14</v>
      </c>
      <c r="F787" t="s">
        <v>28</v>
      </c>
      <c r="G787" t="s">
        <v>49</v>
      </c>
      <c r="H787" t="s">
        <v>50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1658</v>
      </c>
      <c r="O787">
        <f t="shared" si="48"/>
        <v>181</v>
      </c>
      <c r="P787">
        <f t="shared" si="49"/>
        <v>31.14</v>
      </c>
      <c r="Q787" s="11" t="s">
        <v>1659</v>
      </c>
      <c r="R787" t="s">
        <v>1660</v>
      </c>
      <c r="S787" s="4">
        <f t="shared" si="50"/>
        <v>41303.5939236111</v>
      </c>
      <c r="T787" s="4">
        <f t="shared" si="51"/>
        <v>41333.5939236111</v>
      </c>
    </row>
    <row r="788" ht="44" spans="1:20">
      <c r="A788" s="1">
        <v>786</v>
      </c>
      <c r="B788" s="2" t="s">
        <v>1671</v>
      </c>
      <c r="C788" s="2" t="s">
        <v>1672</v>
      </c>
      <c r="D788" s="12">
        <v>5000</v>
      </c>
      <c r="E788" s="13">
        <v>7140</v>
      </c>
      <c r="F788" t="s">
        <v>28</v>
      </c>
      <c r="G788" t="s">
        <v>49</v>
      </c>
      <c r="H788" t="s">
        <v>50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1658</v>
      </c>
      <c r="O788">
        <f t="shared" si="48"/>
        <v>143</v>
      </c>
      <c r="P788">
        <f t="shared" si="49"/>
        <v>162.27</v>
      </c>
      <c r="Q788" s="11" t="s">
        <v>1659</v>
      </c>
      <c r="R788" t="s">
        <v>1660</v>
      </c>
      <c r="S788" s="4">
        <f t="shared" si="50"/>
        <v>40983.0559490741</v>
      </c>
      <c r="T788" s="4">
        <f t="shared" si="51"/>
        <v>41040.6576388889</v>
      </c>
    </row>
    <row r="789" ht="44" spans="1:20">
      <c r="A789" s="1">
        <v>787</v>
      </c>
      <c r="B789" s="2" t="s">
        <v>1673</v>
      </c>
      <c r="C789" s="2" t="s">
        <v>1674</v>
      </c>
      <c r="D789" s="12">
        <v>1200</v>
      </c>
      <c r="E789" s="13">
        <v>1370</v>
      </c>
      <c r="F789" t="s">
        <v>28</v>
      </c>
      <c r="G789" t="s">
        <v>49</v>
      </c>
      <c r="H789" t="s">
        <v>50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1658</v>
      </c>
      <c r="O789">
        <f t="shared" si="48"/>
        <v>114</v>
      </c>
      <c r="P789">
        <f t="shared" si="49"/>
        <v>80.59</v>
      </c>
      <c r="Q789" s="11" t="s">
        <v>1659</v>
      </c>
      <c r="R789" t="s">
        <v>1660</v>
      </c>
      <c r="S789" s="4">
        <f t="shared" si="50"/>
        <v>41549.6276157407</v>
      </c>
      <c r="T789" s="4">
        <f t="shared" si="51"/>
        <v>41579.6276157407</v>
      </c>
    </row>
    <row r="790" ht="44" spans="1:20">
      <c r="A790" s="1">
        <v>788</v>
      </c>
      <c r="B790" s="2" t="s">
        <v>1675</v>
      </c>
      <c r="C790" s="2" t="s">
        <v>1676</v>
      </c>
      <c r="D790" s="12">
        <v>1000</v>
      </c>
      <c r="E790" s="13">
        <v>2035.05</v>
      </c>
      <c r="F790" t="s">
        <v>28</v>
      </c>
      <c r="G790" t="s">
        <v>49</v>
      </c>
      <c r="H790" t="s">
        <v>50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1658</v>
      </c>
      <c r="O790">
        <f t="shared" si="48"/>
        <v>204</v>
      </c>
      <c r="P790">
        <f t="shared" si="49"/>
        <v>59.85</v>
      </c>
      <c r="Q790" s="11" t="s">
        <v>1659</v>
      </c>
      <c r="R790" t="s">
        <v>1660</v>
      </c>
      <c r="S790" s="4">
        <f t="shared" si="50"/>
        <v>41059.0068055556</v>
      </c>
      <c r="T790" s="4">
        <f t="shared" si="51"/>
        <v>41097.1659722222</v>
      </c>
    </row>
    <row r="791" ht="44" spans="1:20">
      <c r="A791" s="1">
        <v>789</v>
      </c>
      <c r="B791" s="2" t="s">
        <v>1677</v>
      </c>
      <c r="C791" s="2" t="s">
        <v>1678</v>
      </c>
      <c r="D791" s="12">
        <v>1700</v>
      </c>
      <c r="E791" s="13">
        <v>1860</v>
      </c>
      <c r="F791" t="s">
        <v>28</v>
      </c>
      <c r="G791" t="s">
        <v>49</v>
      </c>
      <c r="H791" t="s">
        <v>50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1658</v>
      </c>
      <c r="O791">
        <f t="shared" si="48"/>
        <v>109</v>
      </c>
      <c r="P791">
        <f t="shared" si="49"/>
        <v>132.86</v>
      </c>
      <c r="Q791" s="11" t="s">
        <v>1659</v>
      </c>
      <c r="R791" t="s">
        <v>1660</v>
      </c>
      <c r="S791" s="4">
        <f t="shared" si="50"/>
        <v>41277.1861111111</v>
      </c>
      <c r="T791" s="4">
        <f t="shared" si="51"/>
        <v>41295.3326388889</v>
      </c>
    </row>
    <row r="792" ht="44" spans="1:20">
      <c r="A792" s="1">
        <v>790</v>
      </c>
      <c r="B792" s="2" t="s">
        <v>1679</v>
      </c>
      <c r="C792" s="2" t="s">
        <v>1680</v>
      </c>
      <c r="D792" s="12">
        <v>10000</v>
      </c>
      <c r="E792" s="13">
        <v>14437.46</v>
      </c>
      <c r="F792" t="s">
        <v>28</v>
      </c>
      <c r="G792" t="s">
        <v>49</v>
      </c>
      <c r="H792" t="s">
        <v>50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1658</v>
      </c>
      <c r="O792">
        <f t="shared" si="48"/>
        <v>144</v>
      </c>
      <c r="P792">
        <f t="shared" si="49"/>
        <v>92.55</v>
      </c>
      <c r="Q792" s="11" t="s">
        <v>1659</v>
      </c>
      <c r="R792" t="s">
        <v>1660</v>
      </c>
      <c r="S792" s="4">
        <f t="shared" si="50"/>
        <v>41276.0479050926</v>
      </c>
      <c r="T792" s="4">
        <f t="shared" si="51"/>
        <v>41306.0479050926</v>
      </c>
    </row>
    <row r="793" ht="44" spans="1:20">
      <c r="A793" s="1">
        <v>791</v>
      </c>
      <c r="B793" s="2" t="s">
        <v>1681</v>
      </c>
      <c r="C793" s="2" t="s">
        <v>1682</v>
      </c>
      <c r="D793" s="12">
        <v>7500</v>
      </c>
      <c r="E793" s="13">
        <v>7790</v>
      </c>
      <c r="F793" t="s">
        <v>28</v>
      </c>
      <c r="G793" t="s">
        <v>49</v>
      </c>
      <c r="H793" t="s">
        <v>50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1658</v>
      </c>
      <c r="O793">
        <f t="shared" si="48"/>
        <v>104</v>
      </c>
      <c r="P793">
        <f t="shared" si="49"/>
        <v>60.86</v>
      </c>
      <c r="Q793" s="11" t="s">
        <v>1659</v>
      </c>
      <c r="R793" t="s">
        <v>1660</v>
      </c>
      <c r="S793" s="4">
        <f t="shared" si="50"/>
        <v>41557.780625</v>
      </c>
      <c r="T793" s="4">
        <f t="shared" si="51"/>
        <v>41591.2493055556</v>
      </c>
    </row>
    <row r="794" ht="29" spans="1:20">
      <c r="A794" s="1">
        <v>792</v>
      </c>
      <c r="B794" s="2" t="s">
        <v>1683</v>
      </c>
      <c r="C794" s="2" t="s">
        <v>1684</v>
      </c>
      <c r="D794" s="12">
        <v>2500</v>
      </c>
      <c r="E794" s="13">
        <v>2511.11</v>
      </c>
      <c r="F794" t="s">
        <v>28</v>
      </c>
      <c r="G794" t="s">
        <v>49</v>
      </c>
      <c r="H794" t="s">
        <v>50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1658</v>
      </c>
      <c r="O794">
        <f t="shared" si="48"/>
        <v>100</v>
      </c>
      <c r="P794">
        <f t="shared" si="49"/>
        <v>41.85</v>
      </c>
      <c r="Q794" s="11" t="s">
        <v>1659</v>
      </c>
      <c r="R794" t="s">
        <v>1660</v>
      </c>
      <c r="S794" s="4">
        <f t="shared" si="50"/>
        <v>41555.8736458333</v>
      </c>
      <c r="T794" s="4">
        <f t="shared" si="51"/>
        <v>41585.9153125</v>
      </c>
    </row>
    <row r="795" ht="44" spans="1:20">
      <c r="A795" s="1">
        <v>793</v>
      </c>
      <c r="B795" s="2" t="s">
        <v>1685</v>
      </c>
      <c r="C795" s="2" t="s">
        <v>1686</v>
      </c>
      <c r="D795" s="12">
        <v>2750</v>
      </c>
      <c r="E795" s="13">
        <v>2826.43</v>
      </c>
      <c r="F795" t="s">
        <v>28</v>
      </c>
      <c r="G795" t="s">
        <v>49</v>
      </c>
      <c r="H795" t="s">
        <v>50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1658</v>
      </c>
      <c r="O795">
        <f t="shared" si="48"/>
        <v>103</v>
      </c>
      <c r="P795">
        <f t="shared" si="49"/>
        <v>88.33</v>
      </c>
      <c r="Q795" s="11" t="s">
        <v>1659</v>
      </c>
      <c r="R795" t="s">
        <v>1660</v>
      </c>
      <c r="S795" s="4">
        <f t="shared" si="50"/>
        <v>41442.74125</v>
      </c>
      <c r="T795" s="4">
        <f t="shared" si="51"/>
        <v>41458.2076388889</v>
      </c>
    </row>
    <row r="796" ht="44" spans="1:20">
      <c r="A796" s="1">
        <v>794</v>
      </c>
      <c r="B796" s="2" t="s">
        <v>1687</v>
      </c>
      <c r="C796" s="2" t="s">
        <v>1688</v>
      </c>
      <c r="D796" s="12">
        <v>8000</v>
      </c>
      <c r="E796" s="13">
        <v>8425</v>
      </c>
      <c r="F796" t="s">
        <v>28</v>
      </c>
      <c r="G796" t="s">
        <v>49</v>
      </c>
      <c r="H796" t="s">
        <v>50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1658</v>
      </c>
      <c r="O796">
        <f t="shared" si="48"/>
        <v>105</v>
      </c>
      <c r="P796">
        <f t="shared" si="49"/>
        <v>158.96</v>
      </c>
      <c r="Q796" s="11" t="s">
        <v>1659</v>
      </c>
      <c r="R796" t="s">
        <v>1660</v>
      </c>
      <c r="S796" s="4">
        <f t="shared" si="50"/>
        <v>40736.1150115741</v>
      </c>
      <c r="T796" s="4">
        <f t="shared" si="51"/>
        <v>40791.7125</v>
      </c>
    </row>
    <row r="797" ht="44" spans="1:20">
      <c r="A797" s="1">
        <v>795</v>
      </c>
      <c r="B797" s="2" t="s">
        <v>1689</v>
      </c>
      <c r="C797" s="2" t="s">
        <v>1690</v>
      </c>
      <c r="D797" s="12">
        <v>14000</v>
      </c>
      <c r="E797" s="13">
        <v>15650</v>
      </c>
      <c r="F797" t="s">
        <v>28</v>
      </c>
      <c r="G797" t="s">
        <v>49</v>
      </c>
      <c r="H797" t="s">
        <v>50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1658</v>
      </c>
      <c r="O797">
        <f t="shared" si="48"/>
        <v>112</v>
      </c>
      <c r="P797">
        <f t="shared" si="49"/>
        <v>85.05</v>
      </c>
      <c r="Q797" s="11" t="s">
        <v>1659</v>
      </c>
      <c r="R797" t="s">
        <v>1660</v>
      </c>
      <c r="S797" s="4">
        <f t="shared" si="50"/>
        <v>40963.6130324074</v>
      </c>
      <c r="T797" s="4">
        <f t="shared" si="51"/>
        <v>41006.2076388889</v>
      </c>
    </row>
    <row r="798" ht="58" spans="1:20">
      <c r="A798" s="1">
        <v>796</v>
      </c>
      <c r="B798" s="2" t="s">
        <v>1691</v>
      </c>
      <c r="C798" s="2" t="s">
        <v>1692</v>
      </c>
      <c r="D798" s="12">
        <v>10000</v>
      </c>
      <c r="E798" s="13">
        <v>10135</v>
      </c>
      <c r="F798" t="s">
        <v>28</v>
      </c>
      <c r="G798" t="s">
        <v>49</v>
      </c>
      <c r="H798" t="s">
        <v>50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1658</v>
      </c>
      <c r="O798">
        <f t="shared" si="48"/>
        <v>101</v>
      </c>
      <c r="P798">
        <f t="shared" si="49"/>
        <v>112.61</v>
      </c>
      <c r="Q798" s="11" t="s">
        <v>1659</v>
      </c>
      <c r="R798" t="s">
        <v>1660</v>
      </c>
      <c r="S798" s="4">
        <f t="shared" si="50"/>
        <v>41502.8829282407</v>
      </c>
      <c r="T798" s="4">
        <f t="shared" si="51"/>
        <v>41532.8819444444</v>
      </c>
    </row>
    <row r="799" ht="44" spans="1:20">
      <c r="A799" s="1">
        <v>797</v>
      </c>
      <c r="B799" s="2" t="s">
        <v>1693</v>
      </c>
      <c r="C799" s="2" t="s">
        <v>1694</v>
      </c>
      <c r="D799" s="12">
        <v>3000</v>
      </c>
      <c r="E799" s="13">
        <v>3226</v>
      </c>
      <c r="F799" t="s">
        <v>28</v>
      </c>
      <c r="G799" t="s">
        <v>49</v>
      </c>
      <c r="H799" t="s">
        <v>50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1658</v>
      </c>
      <c r="O799">
        <f t="shared" si="48"/>
        <v>108</v>
      </c>
      <c r="P799">
        <f t="shared" si="49"/>
        <v>45.44</v>
      </c>
      <c r="Q799" s="11" t="s">
        <v>1659</v>
      </c>
      <c r="R799" t="s">
        <v>1660</v>
      </c>
      <c r="S799" s="4">
        <f t="shared" si="50"/>
        <v>40996.9940740741</v>
      </c>
      <c r="T799" s="4">
        <f t="shared" si="51"/>
        <v>41028.1666666667</v>
      </c>
    </row>
    <row r="800" ht="44" spans="1:20">
      <c r="A800" s="1">
        <v>798</v>
      </c>
      <c r="B800" s="2" t="s">
        <v>1695</v>
      </c>
      <c r="C800" s="2" t="s">
        <v>1696</v>
      </c>
      <c r="D800" s="12">
        <v>3500</v>
      </c>
      <c r="E800" s="13">
        <v>4021</v>
      </c>
      <c r="F800" t="s">
        <v>28</v>
      </c>
      <c r="G800" t="s">
        <v>49</v>
      </c>
      <c r="H800" t="s">
        <v>50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1658</v>
      </c>
      <c r="O800">
        <f t="shared" si="48"/>
        <v>115</v>
      </c>
      <c r="P800">
        <f t="shared" si="49"/>
        <v>46.22</v>
      </c>
      <c r="Q800" s="11" t="s">
        <v>1659</v>
      </c>
      <c r="R800" t="s">
        <v>1660</v>
      </c>
      <c r="S800" s="4">
        <f t="shared" si="50"/>
        <v>41882.5901273148</v>
      </c>
      <c r="T800" s="4">
        <f t="shared" si="51"/>
        <v>41912.5901273148</v>
      </c>
    </row>
    <row r="801" ht="44" spans="1:20">
      <c r="A801" s="1">
        <v>799</v>
      </c>
      <c r="B801" s="2" t="s">
        <v>1697</v>
      </c>
      <c r="C801" s="2" t="s">
        <v>1698</v>
      </c>
      <c r="D801" s="12">
        <v>5000</v>
      </c>
      <c r="E801" s="13">
        <v>5001</v>
      </c>
      <c r="F801" t="s">
        <v>28</v>
      </c>
      <c r="G801" t="s">
        <v>49</v>
      </c>
      <c r="H801" t="s">
        <v>50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1658</v>
      </c>
      <c r="O801">
        <f t="shared" si="48"/>
        <v>100</v>
      </c>
      <c r="P801">
        <f t="shared" si="49"/>
        <v>178.61</v>
      </c>
      <c r="Q801" s="11" t="s">
        <v>1659</v>
      </c>
      <c r="R801" t="s">
        <v>1660</v>
      </c>
      <c r="S801" s="4">
        <f t="shared" si="50"/>
        <v>40996.6671990741</v>
      </c>
      <c r="T801" s="4">
        <f t="shared" si="51"/>
        <v>41026.6671990741</v>
      </c>
    </row>
    <row r="802" ht="44" spans="1:20">
      <c r="A802" s="1">
        <v>800</v>
      </c>
      <c r="B802" s="2" t="s">
        <v>1699</v>
      </c>
      <c r="C802" s="2" t="s">
        <v>1700</v>
      </c>
      <c r="D802" s="12">
        <v>1500</v>
      </c>
      <c r="E802" s="13">
        <v>2282</v>
      </c>
      <c r="F802" t="s">
        <v>28</v>
      </c>
      <c r="G802" t="s">
        <v>58</v>
      </c>
      <c r="H802" t="s">
        <v>59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1658</v>
      </c>
      <c r="O802">
        <f t="shared" si="48"/>
        <v>152</v>
      </c>
      <c r="P802">
        <f t="shared" si="49"/>
        <v>40.75</v>
      </c>
      <c r="Q802" s="11" t="s">
        <v>1659</v>
      </c>
      <c r="R802" t="s">
        <v>1660</v>
      </c>
      <c r="S802" s="4">
        <f t="shared" si="50"/>
        <v>41863.4334953704</v>
      </c>
      <c r="T802" s="4">
        <f t="shared" si="51"/>
        <v>41893.4334953704</v>
      </c>
    </row>
    <row r="803" ht="44" spans="1:20">
      <c r="A803" s="1">
        <v>801</v>
      </c>
      <c r="B803" s="2" t="s">
        <v>1701</v>
      </c>
      <c r="C803" s="2" t="s">
        <v>1702</v>
      </c>
      <c r="D803" s="12">
        <v>2000</v>
      </c>
      <c r="E803" s="13">
        <v>2230.43</v>
      </c>
      <c r="F803" t="s">
        <v>28</v>
      </c>
      <c r="G803" t="s">
        <v>49</v>
      </c>
      <c r="H803" t="s">
        <v>50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1658</v>
      </c>
      <c r="O803">
        <f t="shared" si="48"/>
        <v>112</v>
      </c>
      <c r="P803">
        <f t="shared" si="49"/>
        <v>43.73</v>
      </c>
      <c r="Q803" s="11" t="s">
        <v>1659</v>
      </c>
      <c r="R803" t="s">
        <v>1660</v>
      </c>
      <c r="S803" s="4">
        <f t="shared" si="50"/>
        <v>40695.7953703704</v>
      </c>
      <c r="T803" s="4">
        <f t="shared" si="51"/>
        <v>40725.7953703704</v>
      </c>
    </row>
    <row r="804" ht="44" spans="1:20">
      <c r="A804" s="1">
        <v>802</v>
      </c>
      <c r="B804" s="2" t="s">
        <v>1703</v>
      </c>
      <c r="C804" s="2" t="s">
        <v>1704</v>
      </c>
      <c r="D804" s="12">
        <v>6000</v>
      </c>
      <c r="E804" s="13">
        <v>6080</v>
      </c>
      <c r="F804" t="s">
        <v>28</v>
      </c>
      <c r="G804" t="s">
        <v>49</v>
      </c>
      <c r="H804" t="s">
        <v>50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1658</v>
      </c>
      <c r="O804">
        <f t="shared" si="48"/>
        <v>101</v>
      </c>
      <c r="P804">
        <f t="shared" si="49"/>
        <v>81.07</v>
      </c>
      <c r="Q804" s="11" t="s">
        <v>1659</v>
      </c>
      <c r="R804" t="s">
        <v>1660</v>
      </c>
      <c r="S804" s="4">
        <f t="shared" si="50"/>
        <v>41123.0222685185</v>
      </c>
      <c r="T804" s="4">
        <f t="shared" si="51"/>
        <v>41169.1701388889</v>
      </c>
    </row>
    <row r="805" ht="44" spans="1:20">
      <c r="A805" s="1">
        <v>803</v>
      </c>
      <c r="B805" s="2" t="s">
        <v>1705</v>
      </c>
      <c r="C805" s="2" t="s">
        <v>1706</v>
      </c>
      <c r="D805" s="12">
        <v>2300</v>
      </c>
      <c r="E805" s="13">
        <v>2835</v>
      </c>
      <c r="F805" t="s">
        <v>28</v>
      </c>
      <c r="G805" t="s">
        <v>49</v>
      </c>
      <c r="H805" t="s">
        <v>50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1658</v>
      </c>
      <c r="O805">
        <f t="shared" si="48"/>
        <v>123</v>
      </c>
      <c r="P805">
        <f t="shared" si="49"/>
        <v>74.61</v>
      </c>
      <c r="Q805" s="11" t="s">
        <v>1659</v>
      </c>
      <c r="R805" t="s">
        <v>1660</v>
      </c>
      <c r="S805" s="4">
        <f t="shared" si="50"/>
        <v>40665.9499768519</v>
      </c>
      <c r="T805" s="4">
        <f t="shared" si="51"/>
        <v>40692.0416666667</v>
      </c>
    </row>
    <row r="806" ht="44" spans="1:20">
      <c r="A806" s="1">
        <v>804</v>
      </c>
      <c r="B806" s="2" t="s">
        <v>1707</v>
      </c>
      <c r="C806" s="2" t="s">
        <v>1708</v>
      </c>
      <c r="D806" s="12">
        <v>5500</v>
      </c>
      <c r="E806" s="13">
        <v>5500</v>
      </c>
      <c r="F806" t="s">
        <v>28</v>
      </c>
      <c r="G806" t="s">
        <v>49</v>
      </c>
      <c r="H806" t="s">
        <v>50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1658</v>
      </c>
      <c r="O806">
        <f t="shared" si="48"/>
        <v>100</v>
      </c>
      <c r="P806">
        <f t="shared" si="49"/>
        <v>305.56</v>
      </c>
      <c r="Q806" s="11" t="s">
        <v>1659</v>
      </c>
      <c r="R806" t="s">
        <v>1660</v>
      </c>
      <c r="S806" s="4">
        <f t="shared" si="50"/>
        <v>40730.105625</v>
      </c>
      <c r="T806" s="4">
        <f t="shared" si="51"/>
        <v>40747.1659722222</v>
      </c>
    </row>
    <row r="807" ht="44" spans="1:20">
      <c r="A807" s="1">
        <v>805</v>
      </c>
      <c r="B807" s="2" t="s">
        <v>1709</v>
      </c>
      <c r="C807" s="2" t="s">
        <v>1710</v>
      </c>
      <c r="D807" s="12">
        <v>3000</v>
      </c>
      <c r="E807" s="13">
        <v>3150</v>
      </c>
      <c r="F807" t="s">
        <v>28</v>
      </c>
      <c r="G807" t="s">
        <v>49</v>
      </c>
      <c r="H807" t="s">
        <v>50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1658</v>
      </c>
      <c r="O807">
        <f t="shared" si="48"/>
        <v>105</v>
      </c>
      <c r="P807">
        <f t="shared" si="49"/>
        <v>58.33</v>
      </c>
      <c r="Q807" s="11" t="s">
        <v>1659</v>
      </c>
      <c r="R807" t="s">
        <v>1660</v>
      </c>
      <c r="S807" s="4">
        <f t="shared" si="50"/>
        <v>40690.8230555556</v>
      </c>
      <c r="T807" s="4">
        <f t="shared" si="51"/>
        <v>40740.9583333333</v>
      </c>
    </row>
    <row r="808" ht="15" spans="1:20">
      <c r="A808" s="1">
        <v>806</v>
      </c>
      <c r="B808" s="2" t="s">
        <v>1711</v>
      </c>
      <c r="C808" s="2" t="s">
        <v>1712</v>
      </c>
      <c r="D808" s="12">
        <v>8000</v>
      </c>
      <c r="E808" s="13">
        <v>8355</v>
      </c>
      <c r="F808" t="s">
        <v>28</v>
      </c>
      <c r="G808" t="s">
        <v>49</v>
      </c>
      <c r="H808" t="s">
        <v>50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1658</v>
      </c>
      <c r="O808">
        <f t="shared" si="48"/>
        <v>104</v>
      </c>
      <c r="P808">
        <f t="shared" si="49"/>
        <v>117.68</v>
      </c>
      <c r="Q808" s="11" t="s">
        <v>1659</v>
      </c>
      <c r="R808" t="s">
        <v>1660</v>
      </c>
      <c r="S808" s="4">
        <f t="shared" si="50"/>
        <v>40763.6914236111</v>
      </c>
      <c r="T808" s="4">
        <f t="shared" si="51"/>
        <v>40793.6914236111</v>
      </c>
    </row>
    <row r="809" ht="29" spans="1:20">
      <c r="A809" s="1">
        <v>807</v>
      </c>
      <c r="B809" s="2" t="s">
        <v>1713</v>
      </c>
      <c r="C809" s="2" t="s">
        <v>1714</v>
      </c>
      <c r="D809" s="12">
        <v>4000</v>
      </c>
      <c r="E809" s="13">
        <v>4205</v>
      </c>
      <c r="F809" t="s">
        <v>28</v>
      </c>
      <c r="G809" t="s">
        <v>49</v>
      </c>
      <c r="H809" t="s">
        <v>50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1658</v>
      </c>
      <c r="O809">
        <f t="shared" si="48"/>
        <v>105</v>
      </c>
      <c r="P809">
        <f t="shared" si="49"/>
        <v>73.77</v>
      </c>
      <c r="Q809" s="11" t="s">
        <v>1659</v>
      </c>
      <c r="R809" t="s">
        <v>1660</v>
      </c>
      <c r="S809" s="4">
        <f t="shared" si="50"/>
        <v>42759.628599537</v>
      </c>
      <c r="T809" s="4">
        <f t="shared" si="51"/>
        <v>42795.0833333333</v>
      </c>
    </row>
    <row r="810" ht="44" spans="1:20">
      <c r="A810" s="1">
        <v>808</v>
      </c>
      <c r="B810" s="2" t="s">
        <v>1715</v>
      </c>
      <c r="C810" s="2" t="s">
        <v>1716</v>
      </c>
      <c r="D810" s="12">
        <v>4500</v>
      </c>
      <c r="E810" s="13">
        <v>4500</v>
      </c>
      <c r="F810" t="s">
        <v>28</v>
      </c>
      <c r="G810" t="s">
        <v>194</v>
      </c>
      <c r="H810" t="s">
        <v>195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1658</v>
      </c>
      <c r="O810">
        <f t="shared" si="48"/>
        <v>100</v>
      </c>
      <c r="P810">
        <f t="shared" si="49"/>
        <v>104.65</v>
      </c>
      <c r="Q810" s="11" t="s">
        <v>1659</v>
      </c>
      <c r="R810" t="s">
        <v>1660</v>
      </c>
      <c r="S810" s="4">
        <f t="shared" si="50"/>
        <v>41962.1005324074</v>
      </c>
      <c r="T810" s="4">
        <f t="shared" si="51"/>
        <v>41995.2076388889</v>
      </c>
    </row>
    <row r="811" ht="29" spans="1:20">
      <c r="A811" s="1">
        <v>809</v>
      </c>
      <c r="B811" s="2" t="s">
        <v>1717</v>
      </c>
      <c r="C811" s="2" t="s">
        <v>1718</v>
      </c>
      <c r="D811" s="12">
        <v>4000</v>
      </c>
      <c r="E811" s="13">
        <v>4151</v>
      </c>
      <c r="F811" t="s">
        <v>28</v>
      </c>
      <c r="G811" t="s">
        <v>49</v>
      </c>
      <c r="H811" t="s">
        <v>50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1658</v>
      </c>
      <c r="O811">
        <f t="shared" si="48"/>
        <v>104</v>
      </c>
      <c r="P811">
        <f t="shared" si="49"/>
        <v>79.83</v>
      </c>
      <c r="Q811" s="11" t="s">
        <v>1659</v>
      </c>
      <c r="R811" t="s">
        <v>1660</v>
      </c>
      <c r="S811" s="4">
        <f t="shared" si="50"/>
        <v>41628.8336805556</v>
      </c>
      <c r="T811" s="4">
        <f t="shared" si="51"/>
        <v>41658.8336805556</v>
      </c>
    </row>
    <row r="812" ht="44" spans="1:20">
      <c r="A812" s="1">
        <v>810</v>
      </c>
      <c r="B812" s="2" t="s">
        <v>1719</v>
      </c>
      <c r="C812" s="2" t="s">
        <v>1720</v>
      </c>
      <c r="D812" s="12">
        <v>1500</v>
      </c>
      <c r="E812" s="13">
        <v>1575</v>
      </c>
      <c r="F812" t="s">
        <v>28</v>
      </c>
      <c r="G812" t="s">
        <v>49</v>
      </c>
      <c r="H812" t="s">
        <v>50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1658</v>
      </c>
      <c r="O812">
        <f t="shared" si="48"/>
        <v>105</v>
      </c>
      <c r="P812">
        <f t="shared" si="49"/>
        <v>58.33</v>
      </c>
      <c r="Q812" s="11" t="s">
        <v>1659</v>
      </c>
      <c r="R812" t="s">
        <v>1660</v>
      </c>
      <c r="S812" s="4">
        <f t="shared" si="50"/>
        <v>41123.0562731481</v>
      </c>
      <c r="T812" s="4">
        <f t="shared" si="51"/>
        <v>41153.0562731481</v>
      </c>
    </row>
    <row r="813" ht="29" spans="1:20">
      <c r="A813" s="1">
        <v>811</v>
      </c>
      <c r="B813" s="2" t="s">
        <v>1721</v>
      </c>
      <c r="C813" s="2" t="s">
        <v>1722</v>
      </c>
      <c r="D813" s="12">
        <v>1000</v>
      </c>
      <c r="E813" s="13">
        <v>1040</v>
      </c>
      <c r="F813" t="s">
        <v>28</v>
      </c>
      <c r="G813" t="s">
        <v>49</v>
      </c>
      <c r="H813" t="s">
        <v>50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1658</v>
      </c>
      <c r="O813">
        <f t="shared" si="48"/>
        <v>104</v>
      </c>
      <c r="P813">
        <f t="shared" si="49"/>
        <v>86.67</v>
      </c>
      <c r="Q813" s="11" t="s">
        <v>1659</v>
      </c>
      <c r="R813" t="s">
        <v>1660</v>
      </c>
      <c r="S813" s="4">
        <f t="shared" si="50"/>
        <v>41443.6435416667</v>
      </c>
      <c r="T813" s="4">
        <f t="shared" si="51"/>
        <v>41465.7027777778</v>
      </c>
    </row>
    <row r="814" ht="44" spans="1:20">
      <c r="A814" s="1">
        <v>812</v>
      </c>
      <c r="B814" s="2" t="s">
        <v>1723</v>
      </c>
      <c r="C814" s="2" t="s">
        <v>1724</v>
      </c>
      <c r="D814" s="12">
        <v>600</v>
      </c>
      <c r="E814" s="13">
        <v>911</v>
      </c>
      <c r="F814" t="s">
        <v>28</v>
      </c>
      <c r="G814" t="s">
        <v>49</v>
      </c>
      <c r="H814" t="s">
        <v>50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1658</v>
      </c>
      <c r="O814">
        <f t="shared" si="48"/>
        <v>152</v>
      </c>
      <c r="P814">
        <f t="shared" si="49"/>
        <v>27.61</v>
      </c>
      <c r="Q814" s="11" t="s">
        <v>1659</v>
      </c>
      <c r="R814" t="s">
        <v>1660</v>
      </c>
      <c r="S814" s="4">
        <f t="shared" si="50"/>
        <v>41282.017962963</v>
      </c>
      <c r="T814" s="4">
        <f t="shared" si="51"/>
        <v>41334.5819444444</v>
      </c>
    </row>
    <row r="815" ht="29" spans="1:20">
      <c r="A815" s="1">
        <v>813</v>
      </c>
      <c r="B815" s="2" t="s">
        <v>1725</v>
      </c>
      <c r="C815" s="2" t="s">
        <v>1726</v>
      </c>
      <c r="D815" s="12">
        <v>1500</v>
      </c>
      <c r="E815" s="13">
        <v>2399.94</v>
      </c>
      <c r="F815" t="s">
        <v>28</v>
      </c>
      <c r="G815" t="s">
        <v>49</v>
      </c>
      <c r="H815" t="s">
        <v>50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1658</v>
      </c>
      <c r="O815">
        <f t="shared" si="48"/>
        <v>160</v>
      </c>
      <c r="P815">
        <f t="shared" si="49"/>
        <v>25</v>
      </c>
      <c r="Q815" s="11" t="s">
        <v>1659</v>
      </c>
      <c r="R815" t="s">
        <v>1660</v>
      </c>
      <c r="S815" s="4">
        <f t="shared" si="50"/>
        <v>41080.9602430556</v>
      </c>
      <c r="T815" s="4">
        <f t="shared" si="51"/>
        <v>41110.9602430556</v>
      </c>
    </row>
    <row r="816" ht="44" spans="1:20">
      <c r="A816" s="1">
        <v>814</v>
      </c>
      <c r="B816" s="2" t="s">
        <v>1727</v>
      </c>
      <c r="C816" s="2" t="s">
        <v>1728</v>
      </c>
      <c r="D816" s="12">
        <v>1000</v>
      </c>
      <c r="E816" s="13">
        <v>1273</v>
      </c>
      <c r="F816" t="s">
        <v>28</v>
      </c>
      <c r="G816" t="s">
        <v>49</v>
      </c>
      <c r="H816" t="s">
        <v>50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1658</v>
      </c>
      <c r="O816">
        <f t="shared" si="48"/>
        <v>127</v>
      </c>
      <c r="P816">
        <f t="shared" si="49"/>
        <v>45.46</v>
      </c>
      <c r="Q816" s="11" t="s">
        <v>1659</v>
      </c>
      <c r="R816" t="s">
        <v>1660</v>
      </c>
      <c r="S816" s="4">
        <f t="shared" si="50"/>
        <v>40679.7430671296</v>
      </c>
      <c r="T816" s="4">
        <f t="shared" si="51"/>
        <v>40694.7527777778</v>
      </c>
    </row>
    <row r="817" ht="29" spans="1:20">
      <c r="A817" s="1">
        <v>815</v>
      </c>
      <c r="B817" s="2" t="s">
        <v>1729</v>
      </c>
      <c r="C817" s="2" t="s">
        <v>1730</v>
      </c>
      <c r="D817" s="12">
        <v>4000</v>
      </c>
      <c r="E817" s="13">
        <v>4280</v>
      </c>
      <c r="F817" t="s">
        <v>28</v>
      </c>
      <c r="G817" t="s">
        <v>49</v>
      </c>
      <c r="H817" t="s">
        <v>50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1658</v>
      </c>
      <c r="O817">
        <f t="shared" si="48"/>
        <v>107</v>
      </c>
      <c r="P817">
        <f t="shared" si="49"/>
        <v>99.53</v>
      </c>
      <c r="Q817" s="11" t="s">
        <v>1659</v>
      </c>
      <c r="R817" t="s">
        <v>1660</v>
      </c>
      <c r="S817" s="4">
        <f t="shared" si="50"/>
        <v>41914.9178587963</v>
      </c>
      <c r="T817" s="4">
        <f t="shared" si="51"/>
        <v>41944.9178587963</v>
      </c>
    </row>
    <row r="818" ht="29" spans="1:20">
      <c r="A818" s="1">
        <v>816</v>
      </c>
      <c r="B818" s="2" t="s">
        <v>1731</v>
      </c>
      <c r="C818" s="2" t="s">
        <v>1732</v>
      </c>
      <c r="D818" s="12">
        <v>7000</v>
      </c>
      <c r="E818" s="13">
        <v>8058.55</v>
      </c>
      <c r="F818" t="s">
        <v>28</v>
      </c>
      <c r="G818" t="s">
        <v>49</v>
      </c>
      <c r="H818" t="s">
        <v>50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1658</v>
      </c>
      <c r="O818">
        <f t="shared" si="48"/>
        <v>115</v>
      </c>
      <c r="P818">
        <f t="shared" si="49"/>
        <v>39.31</v>
      </c>
      <c r="Q818" s="11" t="s">
        <v>1659</v>
      </c>
      <c r="R818" t="s">
        <v>1660</v>
      </c>
      <c r="S818" s="4">
        <f t="shared" si="50"/>
        <v>41341.8708680556</v>
      </c>
      <c r="T818" s="4">
        <f t="shared" si="51"/>
        <v>41373.2708333333</v>
      </c>
    </row>
    <row r="819" ht="44" spans="1:20">
      <c r="A819" s="1">
        <v>817</v>
      </c>
      <c r="B819" s="2" t="s">
        <v>1733</v>
      </c>
      <c r="C819" s="2" t="s">
        <v>1734</v>
      </c>
      <c r="D819" s="12">
        <v>1500</v>
      </c>
      <c r="E819" s="13">
        <v>2056.66</v>
      </c>
      <c r="F819" t="s">
        <v>28</v>
      </c>
      <c r="G819" t="s">
        <v>49</v>
      </c>
      <c r="H819" t="s">
        <v>50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1658</v>
      </c>
      <c r="O819">
        <f t="shared" si="48"/>
        <v>137</v>
      </c>
      <c r="P819">
        <f t="shared" si="49"/>
        <v>89.42</v>
      </c>
      <c r="Q819" s="11" t="s">
        <v>1659</v>
      </c>
      <c r="R819" t="s">
        <v>1660</v>
      </c>
      <c r="S819" s="4">
        <f t="shared" si="50"/>
        <v>40925.5996643519</v>
      </c>
      <c r="T819" s="4">
        <f t="shared" si="51"/>
        <v>40979.2076388889</v>
      </c>
    </row>
    <row r="820" ht="44" spans="1:20">
      <c r="A820" s="1">
        <v>818</v>
      </c>
      <c r="B820" s="2" t="s">
        <v>1735</v>
      </c>
      <c r="C820" s="2" t="s">
        <v>1736</v>
      </c>
      <c r="D820" s="12">
        <v>350</v>
      </c>
      <c r="E820" s="13">
        <v>545</v>
      </c>
      <c r="F820" t="s">
        <v>28</v>
      </c>
      <c r="G820" t="s">
        <v>49</v>
      </c>
      <c r="H820" t="s">
        <v>50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1658</v>
      </c>
      <c r="O820">
        <f t="shared" si="48"/>
        <v>156</v>
      </c>
      <c r="P820">
        <f t="shared" si="49"/>
        <v>28.68</v>
      </c>
      <c r="Q820" s="11" t="s">
        <v>1659</v>
      </c>
      <c r="R820" t="s">
        <v>1660</v>
      </c>
      <c r="S820" s="4">
        <f t="shared" si="50"/>
        <v>41120.8828819444</v>
      </c>
      <c r="T820" s="4">
        <f t="shared" si="51"/>
        <v>41128.7090277778</v>
      </c>
    </row>
    <row r="821" ht="29" spans="1:20">
      <c r="A821" s="1">
        <v>819</v>
      </c>
      <c r="B821" s="2" t="s">
        <v>1737</v>
      </c>
      <c r="C821" s="2" t="s">
        <v>1738</v>
      </c>
      <c r="D821" s="12">
        <v>400</v>
      </c>
      <c r="E821" s="13">
        <v>435</v>
      </c>
      <c r="F821" t="s">
        <v>28</v>
      </c>
      <c r="G821" t="s">
        <v>49</v>
      </c>
      <c r="H821" t="s">
        <v>50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1658</v>
      </c>
      <c r="O821">
        <f t="shared" si="48"/>
        <v>109</v>
      </c>
      <c r="P821">
        <f t="shared" si="49"/>
        <v>31.07</v>
      </c>
      <c r="Q821" s="11" t="s">
        <v>1659</v>
      </c>
      <c r="R821" t="s">
        <v>1660</v>
      </c>
      <c r="S821" s="4">
        <f t="shared" si="50"/>
        <v>41619.9983101852</v>
      </c>
      <c r="T821" s="4">
        <f t="shared" si="51"/>
        <v>41629.1972222222</v>
      </c>
    </row>
    <row r="822" ht="44" spans="1:20">
      <c r="A822" s="1">
        <v>820</v>
      </c>
      <c r="B822" s="2" t="s">
        <v>1739</v>
      </c>
      <c r="C822" s="2" t="s">
        <v>1740</v>
      </c>
      <c r="D822" s="12">
        <v>2000</v>
      </c>
      <c r="E822" s="13">
        <v>2681</v>
      </c>
      <c r="F822" t="s">
        <v>28</v>
      </c>
      <c r="G822" t="s">
        <v>49</v>
      </c>
      <c r="H822" t="s">
        <v>50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1658</v>
      </c>
      <c r="O822">
        <f t="shared" si="48"/>
        <v>134</v>
      </c>
      <c r="P822">
        <f t="shared" si="49"/>
        <v>70.55</v>
      </c>
      <c r="Q822" s="11" t="s">
        <v>1659</v>
      </c>
      <c r="R822" t="s">
        <v>1660</v>
      </c>
      <c r="S822" s="4">
        <f t="shared" si="50"/>
        <v>41768.8419212963</v>
      </c>
      <c r="T822" s="4">
        <f t="shared" si="51"/>
        <v>41799.2083333333</v>
      </c>
    </row>
    <row r="823" ht="44" spans="1:20">
      <c r="A823" s="1">
        <v>821</v>
      </c>
      <c r="B823" s="2" t="s">
        <v>1741</v>
      </c>
      <c r="C823" s="2" t="s">
        <v>1742</v>
      </c>
      <c r="D823" s="12">
        <v>17482</v>
      </c>
      <c r="E823" s="13">
        <v>17482</v>
      </c>
      <c r="F823" t="s">
        <v>28</v>
      </c>
      <c r="G823" t="s">
        <v>49</v>
      </c>
      <c r="H823" t="s">
        <v>50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1658</v>
      </c>
      <c r="O823">
        <f t="shared" si="48"/>
        <v>100</v>
      </c>
      <c r="P823">
        <f t="shared" si="49"/>
        <v>224.13</v>
      </c>
      <c r="Q823" s="11" t="s">
        <v>1659</v>
      </c>
      <c r="R823" t="s">
        <v>1660</v>
      </c>
      <c r="S823" s="4">
        <f t="shared" si="50"/>
        <v>42093.9220486111</v>
      </c>
      <c r="T823" s="4">
        <f t="shared" si="51"/>
        <v>42128.1673611111</v>
      </c>
    </row>
    <row r="824" ht="29" spans="1:20">
      <c r="A824" s="1">
        <v>822</v>
      </c>
      <c r="B824" s="2" t="s">
        <v>1743</v>
      </c>
      <c r="C824" s="2" t="s">
        <v>1744</v>
      </c>
      <c r="D824" s="12">
        <v>3000</v>
      </c>
      <c r="E824" s="13">
        <v>3575</v>
      </c>
      <c r="F824" t="s">
        <v>28</v>
      </c>
      <c r="G824" t="s">
        <v>49</v>
      </c>
      <c r="H824" t="s">
        <v>50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1658</v>
      </c>
      <c r="O824">
        <f t="shared" si="48"/>
        <v>119</v>
      </c>
      <c r="P824">
        <f t="shared" si="49"/>
        <v>51.81</v>
      </c>
      <c r="Q824" s="11" t="s">
        <v>1659</v>
      </c>
      <c r="R824" t="s">
        <v>1660</v>
      </c>
      <c r="S824" s="4">
        <f t="shared" si="50"/>
        <v>41157.947337963</v>
      </c>
      <c r="T824" s="4">
        <f t="shared" si="51"/>
        <v>41187.947337963</v>
      </c>
    </row>
    <row r="825" ht="44" spans="1:20">
      <c r="A825" s="1">
        <v>823</v>
      </c>
      <c r="B825" s="2" t="s">
        <v>1745</v>
      </c>
      <c r="C825" s="2" t="s">
        <v>1746</v>
      </c>
      <c r="D825" s="12">
        <v>800</v>
      </c>
      <c r="E825" s="13">
        <v>1436</v>
      </c>
      <c r="F825" t="s">
        <v>28</v>
      </c>
      <c r="G825" t="s">
        <v>49</v>
      </c>
      <c r="H825" t="s">
        <v>50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1658</v>
      </c>
      <c r="O825">
        <f t="shared" si="48"/>
        <v>180</v>
      </c>
      <c r="P825">
        <f t="shared" si="49"/>
        <v>43.52</v>
      </c>
      <c r="Q825" s="11" t="s">
        <v>1659</v>
      </c>
      <c r="R825" t="s">
        <v>1660</v>
      </c>
      <c r="S825" s="4">
        <f t="shared" si="50"/>
        <v>42055.9728240741</v>
      </c>
      <c r="T825" s="4">
        <f t="shared" si="51"/>
        <v>42085.9311574074</v>
      </c>
    </row>
    <row r="826" ht="44" spans="1:20">
      <c r="A826" s="1">
        <v>824</v>
      </c>
      <c r="B826" s="2" t="s">
        <v>1747</v>
      </c>
      <c r="C826" s="2" t="s">
        <v>1748</v>
      </c>
      <c r="D826" s="12">
        <v>1600</v>
      </c>
      <c r="E826" s="13">
        <v>2150.1</v>
      </c>
      <c r="F826" t="s">
        <v>28</v>
      </c>
      <c r="G826" t="s">
        <v>49</v>
      </c>
      <c r="H826" t="s">
        <v>50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1658</v>
      </c>
      <c r="O826">
        <f t="shared" si="48"/>
        <v>134</v>
      </c>
      <c r="P826">
        <f t="shared" si="49"/>
        <v>39.82</v>
      </c>
      <c r="Q826" s="11" t="s">
        <v>1659</v>
      </c>
      <c r="R826" t="s">
        <v>1660</v>
      </c>
      <c r="S826" s="4">
        <f t="shared" si="50"/>
        <v>40250.2421064815</v>
      </c>
      <c r="T826" s="4">
        <f t="shared" si="51"/>
        <v>40286.2909722222</v>
      </c>
    </row>
    <row r="827" ht="29" spans="1:20">
      <c r="A827" s="1">
        <v>825</v>
      </c>
      <c r="B827" s="2" t="s">
        <v>1749</v>
      </c>
      <c r="C827" s="2" t="s">
        <v>1750</v>
      </c>
      <c r="D827" s="12">
        <v>12500</v>
      </c>
      <c r="E827" s="13">
        <v>12554</v>
      </c>
      <c r="F827" t="s">
        <v>28</v>
      </c>
      <c r="G827" t="s">
        <v>49</v>
      </c>
      <c r="H827" t="s">
        <v>50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1658</v>
      </c>
      <c r="O827">
        <f t="shared" si="48"/>
        <v>100</v>
      </c>
      <c r="P827">
        <f t="shared" si="49"/>
        <v>126.81</v>
      </c>
      <c r="Q827" s="11" t="s">
        <v>1659</v>
      </c>
      <c r="R827" t="s">
        <v>1660</v>
      </c>
      <c r="S827" s="4">
        <f t="shared" si="50"/>
        <v>41186.3065277778</v>
      </c>
      <c r="T827" s="4">
        <f t="shared" si="51"/>
        <v>41211.3065277778</v>
      </c>
    </row>
    <row r="828" ht="44" spans="1:20">
      <c r="A828" s="1">
        <v>826</v>
      </c>
      <c r="B828" s="2" t="s">
        <v>1751</v>
      </c>
      <c r="C828" s="2" t="s">
        <v>1752</v>
      </c>
      <c r="D828" s="12">
        <v>5500</v>
      </c>
      <c r="E828" s="13">
        <v>5580</v>
      </c>
      <c r="F828" t="s">
        <v>28</v>
      </c>
      <c r="G828" t="s">
        <v>49</v>
      </c>
      <c r="H828" t="s">
        <v>50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1658</v>
      </c>
      <c r="O828">
        <f t="shared" si="48"/>
        <v>101</v>
      </c>
      <c r="P828">
        <f t="shared" si="49"/>
        <v>113.88</v>
      </c>
      <c r="Q828" s="11" t="s">
        <v>1659</v>
      </c>
      <c r="R828" t="s">
        <v>1660</v>
      </c>
      <c r="S828" s="4">
        <f t="shared" si="50"/>
        <v>40973.0385416667</v>
      </c>
      <c r="T828" s="4">
        <f t="shared" si="51"/>
        <v>40993.996875</v>
      </c>
    </row>
    <row r="829" ht="44" spans="1:20">
      <c r="A829" s="1">
        <v>827</v>
      </c>
      <c r="B829" s="2" t="s">
        <v>1753</v>
      </c>
      <c r="C829" s="2" t="s">
        <v>1754</v>
      </c>
      <c r="D829" s="12">
        <v>300</v>
      </c>
      <c r="E829" s="13">
        <v>310</v>
      </c>
      <c r="F829" t="s">
        <v>28</v>
      </c>
      <c r="G829" t="s">
        <v>49</v>
      </c>
      <c r="H829" t="s">
        <v>50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1658</v>
      </c>
      <c r="O829">
        <f t="shared" si="48"/>
        <v>103</v>
      </c>
      <c r="P829">
        <f t="shared" si="49"/>
        <v>28.18</v>
      </c>
      <c r="Q829" s="11" t="s">
        <v>1659</v>
      </c>
      <c r="R829" t="s">
        <v>1660</v>
      </c>
      <c r="S829" s="4">
        <f t="shared" si="50"/>
        <v>40927.4734606482</v>
      </c>
      <c r="T829" s="4">
        <f t="shared" si="51"/>
        <v>40953.8256944444</v>
      </c>
    </row>
    <row r="830" ht="44" spans="1:20">
      <c r="A830" s="1">
        <v>828</v>
      </c>
      <c r="B830" s="2" t="s">
        <v>1755</v>
      </c>
      <c r="C830" s="2" t="s">
        <v>1756</v>
      </c>
      <c r="D830" s="12">
        <v>1300</v>
      </c>
      <c r="E830" s="13">
        <v>1391</v>
      </c>
      <c r="F830" t="s">
        <v>28</v>
      </c>
      <c r="G830" t="s">
        <v>49</v>
      </c>
      <c r="H830" t="s">
        <v>50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1658</v>
      </c>
      <c r="O830">
        <f t="shared" si="48"/>
        <v>107</v>
      </c>
      <c r="P830">
        <f t="shared" si="49"/>
        <v>36.61</v>
      </c>
      <c r="Q830" s="11" t="s">
        <v>1659</v>
      </c>
      <c r="R830" t="s">
        <v>1660</v>
      </c>
      <c r="S830" s="4">
        <f t="shared" si="50"/>
        <v>41073.0507175926</v>
      </c>
      <c r="T830" s="4">
        <f t="shared" si="51"/>
        <v>41085.6833333333</v>
      </c>
    </row>
    <row r="831" ht="44" spans="1:20">
      <c r="A831" s="1">
        <v>829</v>
      </c>
      <c r="B831" s="2" t="s">
        <v>1757</v>
      </c>
      <c r="C831" s="2" t="s">
        <v>1758</v>
      </c>
      <c r="D831" s="12">
        <v>500</v>
      </c>
      <c r="E831" s="13">
        <v>520</v>
      </c>
      <c r="F831" t="s">
        <v>28</v>
      </c>
      <c r="G831" t="s">
        <v>58</v>
      </c>
      <c r="H831" t="s">
        <v>59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1658</v>
      </c>
      <c r="O831">
        <f t="shared" si="48"/>
        <v>104</v>
      </c>
      <c r="P831">
        <f t="shared" si="49"/>
        <v>32.5</v>
      </c>
      <c r="Q831" s="11" t="s">
        <v>1659</v>
      </c>
      <c r="R831" t="s">
        <v>1660</v>
      </c>
      <c r="S831" s="4">
        <f t="shared" si="50"/>
        <v>42504.8013888889</v>
      </c>
      <c r="T831" s="4">
        <f t="shared" si="51"/>
        <v>42564.8013888889</v>
      </c>
    </row>
    <row r="832" ht="44" spans="1:20">
      <c r="A832" s="1">
        <v>830</v>
      </c>
      <c r="B832" s="2" t="s">
        <v>1759</v>
      </c>
      <c r="C832" s="2" t="s">
        <v>1760</v>
      </c>
      <c r="D832" s="12">
        <v>1800</v>
      </c>
      <c r="E832" s="13">
        <v>1941</v>
      </c>
      <c r="F832" t="s">
        <v>28</v>
      </c>
      <c r="G832" t="s">
        <v>49</v>
      </c>
      <c r="H832" t="s">
        <v>50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1658</v>
      </c>
      <c r="O832">
        <f t="shared" si="48"/>
        <v>108</v>
      </c>
      <c r="P832">
        <f t="shared" si="49"/>
        <v>60.66</v>
      </c>
      <c r="Q832" s="11" t="s">
        <v>1659</v>
      </c>
      <c r="R832" t="s">
        <v>1660</v>
      </c>
      <c r="S832" s="4">
        <f t="shared" si="50"/>
        <v>41325.5257523148</v>
      </c>
      <c r="T832" s="4">
        <f t="shared" si="51"/>
        <v>41355.4840856481</v>
      </c>
    </row>
    <row r="833" ht="29" spans="1:20">
      <c r="A833" s="1">
        <v>831</v>
      </c>
      <c r="B833" s="2" t="s">
        <v>1761</v>
      </c>
      <c r="C833" s="2" t="s">
        <v>1762</v>
      </c>
      <c r="D833" s="12">
        <v>1500</v>
      </c>
      <c r="E833" s="13">
        <v>3500</v>
      </c>
      <c r="F833" t="s">
        <v>28</v>
      </c>
      <c r="G833" t="s">
        <v>49</v>
      </c>
      <c r="H833" t="s">
        <v>50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1658</v>
      </c>
      <c r="O833">
        <f t="shared" si="48"/>
        <v>233</v>
      </c>
      <c r="P833">
        <f t="shared" si="49"/>
        <v>175</v>
      </c>
      <c r="Q833" s="11" t="s">
        <v>1659</v>
      </c>
      <c r="R833" t="s">
        <v>1660</v>
      </c>
      <c r="S833" s="4">
        <f t="shared" si="50"/>
        <v>40996.6469212963</v>
      </c>
      <c r="T833" s="4">
        <f t="shared" si="51"/>
        <v>41026.6469212963</v>
      </c>
    </row>
    <row r="834" ht="44" spans="1:20">
      <c r="A834" s="1">
        <v>832</v>
      </c>
      <c r="B834" s="2" t="s">
        <v>1763</v>
      </c>
      <c r="C834" s="2" t="s">
        <v>1764</v>
      </c>
      <c r="D834" s="12">
        <v>15000</v>
      </c>
      <c r="E834" s="13">
        <v>15091.06</v>
      </c>
      <c r="F834" t="s">
        <v>28</v>
      </c>
      <c r="G834" t="s">
        <v>49</v>
      </c>
      <c r="H834" t="s">
        <v>50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1658</v>
      </c>
      <c r="O834">
        <f t="shared" si="48"/>
        <v>101</v>
      </c>
      <c r="P834">
        <f t="shared" si="49"/>
        <v>97.99</v>
      </c>
      <c r="Q834" s="11" t="s">
        <v>1659</v>
      </c>
      <c r="R834" t="s">
        <v>1660</v>
      </c>
      <c r="S834" s="4">
        <f t="shared" si="50"/>
        <v>40869.6751736111</v>
      </c>
      <c r="T834" s="4">
        <f t="shared" si="51"/>
        <v>40929.3423611111</v>
      </c>
    </row>
    <row r="835" ht="15" spans="1:20">
      <c r="A835" s="1">
        <v>833</v>
      </c>
      <c r="B835" s="2" t="s">
        <v>1765</v>
      </c>
      <c r="C835" s="2" t="s">
        <v>1766</v>
      </c>
      <c r="D835" s="12">
        <v>6000</v>
      </c>
      <c r="E835" s="13">
        <v>6100</v>
      </c>
      <c r="F835" t="s">
        <v>28</v>
      </c>
      <c r="G835" t="s">
        <v>49</v>
      </c>
      <c r="H835" t="s">
        <v>50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1658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1659</v>
      </c>
      <c r="R835" t="s">
        <v>1660</v>
      </c>
      <c r="S835" s="4">
        <f t="shared" ref="S835:S898" si="54">(((J835/60)/60)/24)+DATE(1970,1,1)</f>
        <v>41718.8781828704</v>
      </c>
      <c r="T835" s="4">
        <f t="shared" ref="T835:T898" si="55">(((I835/60)/60)/24)+DATE(1970,1,1)</f>
        <v>41748.8781828704</v>
      </c>
    </row>
    <row r="836" ht="44" spans="1:20">
      <c r="A836" s="1">
        <v>834</v>
      </c>
      <c r="B836" s="2" t="s">
        <v>1767</v>
      </c>
      <c r="C836" s="2" t="s">
        <v>1768</v>
      </c>
      <c r="D836" s="12">
        <v>5500</v>
      </c>
      <c r="E836" s="13">
        <v>7206</v>
      </c>
      <c r="F836" t="s">
        <v>28</v>
      </c>
      <c r="G836" t="s">
        <v>49</v>
      </c>
      <c r="H836" t="s">
        <v>50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1658</v>
      </c>
      <c r="O836">
        <f t="shared" si="52"/>
        <v>131</v>
      </c>
      <c r="P836">
        <f t="shared" si="53"/>
        <v>96.08</v>
      </c>
      <c r="Q836" s="11" t="s">
        <v>1659</v>
      </c>
      <c r="R836" t="s">
        <v>1660</v>
      </c>
      <c r="S836" s="4">
        <f t="shared" si="54"/>
        <v>41422.8228240741</v>
      </c>
      <c r="T836" s="4">
        <f t="shared" si="55"/>
        <v>41456.1659722222</v>
      </c>
    </row>
    <row r="837" ht="44" spans="1:20">
      <c r="A837" s="1">
        <v>835</v>
      </c>
      <c r="B837" s="2" t="s">
        <v>1769</v>
      </c>
      <c r="C837" s="2" t="s">
        <v>1770</v>
      </c>
      <c r="D837" s="12">
        <v>2000</v>
      </c>
      <c r="E837" s="13">
        <v>2345</v>
      </c>
      <c r="F837" t="s">
        <v>28</v>
      </c>
      <c r="G837" t="s">
        <v>49</v>
      </c>
      <c r="H837" t="s">
        <v>50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1658</v>
      </c>
      <c r="O837">
        <f t="shared" si="52"/>
        <v>117</v>
      </c>
      <c r="P837">
        <f t="shared" si="53"/>
        <v>58.63</v>
      </c>
      <c r="Q837" s="11" t="s">
        <v>1659</v>
      </c>
      <c r="R837" t="s">
        <v>1660</v>
      </c>
      <c r="S837" s="4">
        <f t="shared" si="54"/>
        <v>41005.4578472222</v>
      </c>
      <c r="T837" s="4">
        <f t="shared" si="55"/>
        <v>41048.125</v>
      </c>
    </row>
    <row r="838" ht="15" spans="1:20">
      <c r="A838" s="1">
        <v>836</v>
      </c>
      <c r="B838" s="2" t="s">
        <v>1771</v>
      </c>
      <c r="C838" s="2" t="s">
        <v>1772</v>
      </c>
      <c r="D838" s="12">
        <v>5000</v>
      </c>
      <c r="E838" s="13">
        <v>5046.52</v>
      </c>
      <c r="F838" t="s">
        <v>28</v>
      </c>
      <c r="G838" t="s">
        <v>49</v>
      </c>
      <c r="H838" t="s">
        <v>50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1658</v>
      </c>
      <c r="O838">
        <f t="shared" si="52"/>
        <v>101</v>
      </c>
      <c r="P838">
        <f t="shared" si="53"/>
        <v>109.71</v>
      </c>
      <c r="Q838" s="11" t="s">
        <v>1659</v>
      </c>
      <c r="R838" t="s">
        <v>1660</v>
      </c>
      <c r="S838" s="4">
        <f t="shared" si="54"/>
        <v>41524.0569212963</v>
      </c>
      <c r="T838" s="4">
        <f t="shared" si="55"/>
        <v>41554.0569212963</v>
      </c>
    </row>
    <row r="839" ht="29" spans="1:20">
      <c r="A839" s="1">
        <v>837</v>
      </c>
      <c r="B839" s="2" t="s">
        <v>1773</v>
      </c>
      <c r="C839" s="2" t="s">
        <v>1774</v>
      </c>
      <c r="D839" s="12">
        <v>2500</v>
      </c>
      <c r="E839" s="13">
        <v>3045</v>
      </c>
      <c r="F839" t="s">
        <v>28</v>
      </c>
      <c r="G839" t="s">
        <v>49</v>
      </c>
      <c r="H839" t="s">
        <v>50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1658</v>
      </c>
      <c r="O839">
        <f t="shared" si="52"/>
        <v>122</v>
      </c>
      <c r="P839">
        <f t="shared" si="53"/>
        <v>49.11</v>
      </c>
      <c r="Q839" s="11" t="s">
        <v>1659</v>
      </c>
      <c r="R839" t="s">
        <v>1660</v>
      </c>
      <c r="S839" s="4">
        <f t="shared" si="54"/>
        <v>41730.9984027778</v>
      </c>
      <c r="T839" s="4">
        <f t="shared" si="55"/>
        <v>41760.9984027778</v>
      </c>
    </row>
    <row r="840" ht="44" spans="1:20">
      <c r="A840" s="1">
        <v>838</v>
      </c>
      <c r="B840" s="2" t="s">
        <v>1775</v>
      </c>
      <c r="C840" s="2" t="s">
        <v>1776</v>
      </c>
      <c r="D840" s="12">
        <v>2000</v>
      </c>
      <c r="E840" s="13">
        <v>2908</v>
      </c>
      <c r="F840" t="s">
        <v>28</v>
      </c>
      <c r="G840" t="s">
        <v>49</v>
      </c>
      <c r="H840" t="s">
        <v>50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1658</v>
      </c>
      <c r="O840">
        <f t="shared" si="52"/>
        <v>145</v>
      </c>
      <c r="P840">
        <f t="shared" si="53"/>
        <v>47.67</v>
      </c>
      <c r="Q840" s="11" t="s">
        <v>1659</v>
      </c>
      <c r="R840" t="s">
        <v>1660</v>
      </c>
      <c r="S840" s="4">
        <f t="shared" si="54"/>
        <v>40895.897974537</v>
      </c>
      <c r="T840" s="4">
        <f t="shared" si="55"/>
        <v>40925.897974537</v>
      </c>
    </row>
    <row r="841" ht="44" spans="1:20">
      <c r="A841" s="1">
        <v>839</v>
      </c>
      <c r="B841" s="2" t="s">
        <v>1777</v>
      </c>
      <c r="C841" s="2" t="s">
        <v>1778</v>
      </c>
      <c r="D841" s="12">
        <v>5000</v>
      </c>
      <c r="E841" s="13">
        <v>5830.83</v>
      </c>
      <c r="F841" t="s">
        <v>28</v>
      </c>
      <c r="G841" t="s">
        <v>49</v>
      </c>
      <c r="H841" t="s">
        <v>50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1658</v>
      </c>
      <c r="O841">
        <f t="shared" si="52"/>
        <v>117</v>
      </c>
      <c r="P841">
        <f t="shared" si="53"/>
        <v>60.74</v>
      </c>
      <c r="Q841" s="11" t="s">
        <v>1659</v>
      </c>
      <c r="R841" t="s">
        <v>1660</v>
      </c>
      <c r="S841" s="4">
        <f t="shared" si="54"/>
        <v>41144.7633796296</v>
      </c>
      <c r="T841" s="4">
        <f t="shared" si="55"/>
        <v>41174.7633796296</v>
      </c>
    </row>
    <row r="842" ht="44" spans="1:20">
      <c r="A842" s="1">
        <v>840</v>
      </c>
      <c r="B842" s="2" t="s">
        <v>1779</v>
      </c>
      <c r="C842" s="2" t="s">
        <v>1780</v>
      </c>
      <c r="D842" s="12">
        <v>10000</v>
      </c>
      <c r="E842" s="13">
        <v>12041.66</v>
      </c>
      <c r="F842" t="s">
        <v>28</v>
      </c>
      <c r="G842" t="s">
        <v>49</v>
      </c>
      <c r="H842" t="s">
        <v>50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1781</v>
      </c>
      <c r="O842">
        <f t="shared" si="52"/>
        <v>120</v>
      </c>
      <c r="P842">
        <f t="shared" si="53"/>
        <v>63.38</v>
      </c>
      <c r="Q842" s="11" t="s">
        <v>1659</v>
      </c>
      <c r="R842" t="s">
        <v>1782</v>
      </c>
      <c r="S842" s="4">
        <f t="shared" si="54"/>
        <v>42607.2267013889</v>
      </c>
      <c r="T842" s="4">
        <f t="shared" si="55"/>
        <v>42637.2267013889</v>
      </c>
    </row>
    <row r="843" ht="44" spans="1:20">
      <c r="A843" s="1">
        <v>841</v>
      </c>
      <c r="B843" s="2" t="s">
        <v>1783</v>
      </c>
      <c r="C843" s="2" t="s">
        <v>1784</v>
      </c>
      <c r="D843" s="12">
        <v>5000</v>
      </c>
      <c r="E843" s="13">
        <v>5066</v>
      </c>
      <c r="F843" t="s">
        <v>28</v>
      </c>
      <c r="G843" t="s">
        <v>49</v>
      </c>
      <c r="H843" t="s">
        <v>50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1781</v>
      </c>
      <c r="O843">
        <f t="shared" si="52"/>
        <v>101</v>
      </c>
      <c r="P843">
        <f t="shared" si="53"/>
        <v>53.89</v>
      </c>
      <c r="Q843" s="11" t="s">
        <v>1659</v>
      </c>
      <c r="R843" t="s">
        <v>1782</v>
      </c>
      <c r="S843" s="4">
        <f t="shared" si="54"/>
        <v>41923.8386921296</v>
      </c>
      <c r="T843" s="4">
        <f t="shared" si="55"/>
        <v>41953.8803587963</v>
      </c>
    </row>
    <row r="844" ht="44" spans="1:20">
      <c r="A844" s="1">
        <v>842</v>
      </c>
      <c r="B844" s="2" t="s">
        <v>1785</v>
      </c>
      <c r="C844" s="2" t="s">
        <v>1786</v>
      </c>
      <c r="D844" s="12">
        <v>2500</v>
      </c>
      <c r="E844" s="13">
        <v>2608</v>
      </c>
      <c r="F844" t="s">
        <v>28</v>
      </c>
      <c r="G844" t="s">
        <v>194</v>
      </c>
      <c r="H844" t="s">
        <v>195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1781</v>
      </c>
      <c r="O844">
        <f t="shared" si="52"/>
        <v>104</v>
      </c>
      <c r="P844">
        <f t="shared" si="53"/>
        <v>66.87</v>
      </c>
      <c r="Q844" s="11" t="s">
        <v>1659</v>
      </c>
      <c r="R844" t="s">
        <v>1782</v>
      </c>
      <c r="S844" s="4">
        <f t="shared" si="54"/>
        <v>41526.5923958333</v>
      </c>
      <c r="T844" s="4">
        <f t="shared" si="55"/>
        <v>41561.1659722222</v>
      </c>
    </row>
    <row r="845" ht="44" spans="1:20">
      <c r="A845" s="1">
        <v>843</v>
      </c>
      <c r="B845" s="2" t="s">
        <v>1787</v>
      </c>
      <c r="C845" s="2" t="s">
        <v>1788</v>
      </c>
      <c r="D845" s="12">
        <v>3000</v>
      </c>
      <c r="E845" s="13">
        <v>8014</v>
      </c>
      <c r="F845" t="s">
        <v>28</v>
      </c>
      <c r="G845" t="s">
        <v>49</v>
      </c>
      <c r="H845" t="s">
        <v>50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1781</v>
      </c>
      <c r="O845">
        <f t="shared" si="52"/>
        <v>267</v>
      </c>
      <c r="P845">
        <f t="shared" si="53"/>
        <v>63.1</v>
      </c>
      <c r="Q845" s="11" t="s">
        <v>1659</v>
      </c>
      <c r="R845" t="s">
        <v>1782</v>
      </c>
      <c r="S845" s="4">
        <f t="shared" si="54"/>
        <v>42695.2578703704</v>
      </c>
      <c r="T845" s="4">
        <f t="shared" si="55"/>
        <v>42712.3333333333</v>
      </c>
    </row>
    <row r="846" ht="44" spans="1:20">
      <c r="A846" s="1">
        <v>844</v>
      </c>
      <c r="B846" s="2" t="s">
        <v>1789</v>
      </c>
      <c r="C846" s="2" t="s">
        <v>1790</v>
      </c>
      <c r="D846" s="12">
        <v>3000</v>
      </c>
      <c r="E846" s="13">
        <v>5824</v>
      </c>
      <c r="F846" t="s">
        <v>28</v>
      </c>
      <c r="G846" t="s">
        <v>49</v>
      </c>
      <c r="H846" t="s">
        <v>50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1781</v>
      </c>
      <c r="O846">
        <f t="shared" si="52"/>
        <v>194</v>
      </c>
      <c r="P846">
        <f t="shared" si="53"/>
        <v>36.63</v>
      </c>
      <c r="Q846" s="11" t="s">
        <v>1659</v>
      </c>
      <c r="R846" t="s">
        <v>1782</v>
      </c>
      <c r="S846" s="4">
        <f t="shared" si="54"/>
        <v>41905.6846296296</v>
      </c>
      <c r="T846" s="4">
        <f t="shared" si="55"/>
        <v>41944.2076388889</v>
      </c>
    </row>
    <row r="847" ht="44" spans="1:20">
      <c r="A847" s="1">
        <v>845</v>
      </c>
      <c r="B847" s="2" t="s">
        <v>1791</v>
      </c>
      <c r="C847" s="2" t="s">
        <v>1792</v>
      </c>
      <c r="D847" s="12">
        <v>5000</v>
      </c>
      <c r="E847" s="13">
        <v>6019.01</v>
      </c>
      <c r="F847" t="s">
        <v>28</v>
      </c>
      <c r="G847" t="s">
        <v>49</v>
      </c>
      <c r="H847" t="s">
        <v>50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1781</v>
      </c>
      <c r="O847">
        <f t="shared" si="52"/>
        <v>120</v>
      </c>
      <c r="P847">
        <f t="shared" si="53"/>
        <v>34.01</v>
      </c>
      <c r="Q847" s="11" t="s">
        <v>1659</v>
      </c>
      <c r="R847" t="s">
        <v>1782</v>
      </c>
      <c r="S847" s="4">
        <f t="shared" si="54"/>
        <v>42578.2059722222</v>
      </c>
      <c r="T847" s="4">
        <f t="shared" si="55"/>
        <v>42618.1659722222</v>
      </c>
    </row>
    <row r="848" ht="44" spans="1:20">
      <c r="A848" s="1">
        <v>846</v>
      </c>
      <c r="B848" s="2" t="s">
        <v>1793</v>
      </c>
      <c r="C848" s="2" t="s">
        <v>1794</v>
      </c>
      <c r="D848" s="12">
        <v>1100</v>
      </c>
      <c r="E848" s="13">
        <v>1342.01</v>
      </c>
      <c r="F848" t="s">
        <v>28</v>
      </c>
      <c r="G848" t="s">
        <v>58</v>
      </c>
      <c r="H848" t="s">
        <v>59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1781</v>
      </c>
      <c r="O848">
        <f t="shared" si="52"/>
        <v>122</v>
      </c>
      <c r="P848">
        <f t="shared" si="53"/>
        <v>28.55</v>
      </c>
      <c r="Q848" s="11" t="s">
        <v>1659</v>
      </c>
      <c r="R848" t="s">
        <v>1782</v>
      </c>
      <c r="S848" s="4">
        <f t="shared" si="54"/>
        <v>41694.3918402778</v>
      </c>
      <c r="T848" s="4">
        <f t="shared" si="55"/>
        <v>41708.5833333333</v>
      </c>
    </row>
    <row r="849" ht="29" spans="1:20">
      <c r="A849" s="1">
        <v>847</v>
      </c>
      <c r="B849" s="2" t="s">
        <v>1795</v>
      </c>
      <c r="C849" s="2" t="s">
        <v>1796</v>
      </c>
      <c r="D849" s="12">
        <v>10</v>
      </c>
      <c r="E849" s="13">
        <v>10</v>
      </c>
      <c r="F849" t="s">
        <v>28</v>
      </c>
      <c r="G849" t="s">
        <v>49</v>
      </c>
      <c r="H849" t="s">
        <v>50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1781</v>
      </c>
      <c r="O849">
        <f t="shared" si="52"/>
        <v>100</v>
      </c>
      <c r="P849">
        <f t="shared" si="53"/>
        <v>10</v>
      </c>
      <c r="Q849" s="11" t="s">
        <v>1659</v>
      </c>
      <c r="R849" t="s">
        <v>1782</v>
      </c>
      <c r="S849" s="4">
        <f t="shared" si="54"/>
        <v>42165.7983333333</v>
      </c>
      <c r="T849" s="4">
        <f t="shared" si="55"/>
        <v>42195.7983333333</v>
      </c>
    </row>
    <row r="850" ht="44" spans="1:20">
      <c r="A850" s="1">
        <v>848</v>
      </c>
      <c r="B850" s="2" t="s">
        <v>1797</v>
      </c>
      <c r="C850" s="2" t="s">
        <v>1798</v>
      </c>
      <c r="D850" s="12">
        <v>300</v>
      </c>
      <c r="E850" s="13">
        <v>300</v>
      </c>
      <c r="F850" t="s">
        <v>28</v>
      </c>
      <c r="G850" t="s">
        <v>49</v>
      </c>
      <c r="H850" t="s">
        <v>50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1781</v>
      </c>
      <c r="O850">
        <f t="shared" si="52"/>
        <v>100</v>
      </c>
      <c r="P850">
        <f t="shared" si="53"/>
        <v>18.75</v>
      </c>
      <c r="Q850" s="11" t="s">
        <v>1659</v>
      </c>
      <c r="R850" t="s">
        <v>1782</v>
      </c>
      <c r="S850" s="4">
        <f t="shared" si="54"/>
        <v>42078.7920486111</v>
      </c>
      <c r="T850" s="4">
        <f t="shared" si="55"/>
        <v>42108.7920486111</v>
      </c>
    </row>
    <row r="851" ht="58" spans="1:20">
      <c r="A851" s="1">
        <v>849</v>
      </c>
      <c r="B851" s="2" t="s">
        <v>1799</v>
      </c>
      <c r="C851" s="2" t="s">
        <v>1800</v>
      </c>
      <c r="D851" s="12">
        <v>4000</v>
      </c>
      <c r="E851" s="13">
        <v>4796</v>
      </c>
      <c r="F851" t="s">
        <v>28</v>
      </c>
      <c r="G851" t="s">
        <v>49</v>
      </c>
      <c r="H851" t="s">
        <v>50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1781</v>
      </c>
      <c r="O851">
        <f t="shared" si="52"/>
        <v>120</v>
      </c>
      <c r="P851">
        <f t="shared" si="53"/>
        <v>41.7</v>
      </c>
      <c r="Q851" s="11" t="s">
        <v>1659</v>
      </c>
      <c r="R851" t="s">
        <v>1782</v>
      </c>
      <c r="S851" s="4">
        <f t="shared" si="54"/>
        <v>42051.1488888889</v>
      </c>
      <c r="T851" s="4">
        <f t="shared" si="55"/>
        <v>42079.1072222222</v>
      </c>
    </row>
    <row r="852" ht="44" spans="1:20">
      <c r="A852" s="1">
        <v>850</v>
      </c>
      <c r="B852" s="2" t="s">
        <v>1801</v>
      </c>
      <c r="C852" s="2" t="s">
        <v>1802</v>
      </c>
      <c r="D852" s="12">
        <v>4000</v>
      </c>
      <c r="E852" s="13">
        <v>6207</v>
      </c>
      <c r="F852" t="s">
        <v>28</v>
      </c>
      <c r="G852" t="s">
        <v>49</v>
      </c>
      <c r="H852" t="s">
        <v>50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1781</v>
      </c>
      <c r="O852">
        <f t="shared" si="52"/>
        <v>155</v>
      </c>
      <c r="P852">
        <f t="shared" si="53"/>
        <v>46.67</v>
      </c>
      <c r="Q852" s="11" t="s">
        <v>1659</v>
      </c>
      <c r="R852" t="s">
        <v>1782</v>
      </c>
      <c r="S852" s="4">
        <f t="shared" si="54"/>
        <v>42452.8277430556</v>
      </c>
      <c r="T852" s="4">
        <f t="shared" si="55"/>
        <v>42485.2076388889</v>
      </c>
    </row>
    <row r="853" ht="44" spans="1:20">
      <c r="A853" s="1">
        <v>851</v>
      </c>
      <c r="B853" s="2" t="s">
        <v>1803</v>
      </c>
      <c r="C853" s="2" t="s">
        <v>1804</v>
      </c>
      <c r="D853" s="12">
        <v>2000</v>
      </c>
      <c r="E853" s="13">
        <v>2609</v>
      </c>
      <c r="F853" t="s">
        <v>28</v>
      </c>
      <c r="G853" t="s">
        <v>214</v>
      </c>
      <c r="H853" t="s">
        <v>89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1781</v>
      </c>
      <c r="O853">
        <f t="shared" si="52"/>
        <v>130</v>
      </c>
      <c r="P853">
        <f t="shared" si="53"/>
        <v>37.27</v>
      </c>
      <c r="Q853" s="11" t="s">
        <v>1659</v>
      </c>
      <c r="R853" t="s">
        <v>1782</v>
      </c>
      <c r="S853" s="4">
        <f t="shared" si="54"/>
        <v>42522.8802430556</v>
      </c>
      <c r="T853" s="4">
        <f t="shared" si="55"/>
        <v>42582.8229166667</v>
      </c>
    </row>
    <row r="854" ht="29" spans="1:20">
      <c r="A854" s="1">
        <v>852</v>
      </c>
      <c r="B854" s="2" t="s">
        <v>1805</v>
      </c>
      <c r="C854" s="2" t="s">
        <v>1806</v>
      </c>
      <c r="D854" s="12">
        <v>3500</v>
      </c>
      <c r="E854" s="13">
        <v>3674</v>
      </c>
      <c r="F854" t="s">
        <v>28</v>
      </c>
      <c r="G854" t="s">
        <v>49</v>
      </c>
      <c r="H854" t="s">
        <v>50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1781</v>
      </c>
      <c r="O854">
        <f t="shared" si="52"/>
        <v>105</v>
      </c>
      <c r="P854">
        <f t="shared" si="53"/>
        <v>59.26</v>
      </c>
      <c r="Q854" s="11" t="s">
        <v>1659</v>
      </c>
      <c r="R854" t="s">
        <v>1782</v>
      </c>
      <c r="S854" s="4">
        <f t="shared" si="54"/>
        <v>42656.8054976852</v>
      </c>
      <c r="T854" s="4">
        <f t="shared" si="55"/>
        <v>42667.875</v>
      </c>
    </row>
    <row r="855" ht="44" spans="1:20">
      <c r="A855" s="1">
        <v>853</v>
      </c>
      <c r="B855" s="2" t="s">
        <v>1807</v>
      </c>
      <c r="C855" s="2" t="s">
        <v>1808</v>
      </c>
      <c r="D855" s="12">
        <v>300</v>
      </c>
      <c r="E855" s="13">
        <v>300</v>
      </c>
      <c r="F855" t="s">
        <v>28</v>
      </c>
      <c r="G855" t="s">
        <v>49</v>
      </c>
      <c r="H855" t="s">
        <v>50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1781</v>
      </c>
      <c r="O855">
        <f t="shared" si="52"/>
        <v>100</v>
      </c>
      <c r="P855">
        <f t="shared" si="53"/>
        <v>30</v>
      </c>
      <c r="Q855" s="11" t="s">
        <v>1659</v>
      </c>
      <c r="R855" t="s">
        <v>1782</v>
      </c>
      <c r="S855" s="4">
        <f t="shared" si="54"/>
        <v>42021.8322800926</v>
      </c>
      <c r="T855" s="4">
        <f t="shared" si="55"/>
        <v>42051.8322800926</v>
      </c>
    </row>
    <row r="856" ht="44" spans="1:20">
      <c r="A856" s="1">
        <v>854</v>
      </c>
      <c r="B856" s="2" t="s">
        <v>1809</v>
      </c>
      <c r="C856" s="2" t="s">
        <v>1810</v>
      </c>
      <c r="D856" s="12">
        <v>27800</v>
      </c>
      <c r="E856" s="13">
        <v>32865.3</v>
      </c>
      <c r="F856" t="s">
        <v>28</v>
      </c>
      <c r="G856" t="s">
        <v>49</v>
      </c>
      <c r="H856" t="s">
        <v>50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1781</v>
      </c>
      <c r="O856">
        <f t="shared" si="52"/>
        <v>118</v>
      </c>
      <c r="P856">
        <f t="shared" si="53"/>
        <v>65.86</v>
      </c>
      <c r="Q856" s="11" t="s">
        <v>1659</v>
      </c>
      <c r="R856" t="s">
        <v>1782</v>
      </c>
      <c r="S856" s="4">
        <f t="shared" si="54"/>
        <v>42702.212337963</v>
      </c>
      <c r="T856" s="4">
        <f t="shared" si="55"/>
        <v>42732.212337963</v>
      </c>
    </row>
    <row r="857" ht="29" spans="1:20">
      <c r="A857" s="1">
        <v>855</v>
      </c>
      <c r="B857" s="2" t="s">
        <v>1811</v>
      </c>
      <c r="C857" s="2" t="s">
        <v>1812</v>
      </c>
      <c r="D857" s="12">
        <v>1450</v>
      </c>
      <c r="E857" s="13">
        <v>1500</v>
      </c>
      <c r="F857" t="s">
        <v>28</v>
      </c>
      <c r="G857" t="s">
        <v>49</v>
      </c>
      <c r="H857" t="s">
        <v>50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1781</v>
      </c>
      <c r="O857">
        <f t="shared" si="52"/>
        <v>103</v>
      </c>
      <c r="P857">
        <f t="shared" si="53"/>
        <v>31.91</v>
      </c>
      <c r="Q857" s="11" t="s">
        <v>1659</v>
      </c>
      <c r="R857" t="s">
        <v>1782</v>
      </c>
      <c r="S857" s="4">
        <f t="shared" si="54"/>
        <v>42545.1251967593</v>
      </c>
      <c r="T857" s="4">
        <f t="shared" si="55"/>
        <v>42575.1251967593</v>
      </c>
    </row>
    <row r="858" ht="44" spans="1:20">
      <c r="A858" s="1">
        <v>856</v>
      </c>
      <c r="B858" s="2" t="s">
        <v>1813</v>
      </c>
      <c r="C858" s="2" t="s">
        <v>1814</v>
      </c>
      <c r="D858" s="12">
        <v>250</v>
      </c>
      <c r="E858" s="13">
        <v>545</v>
      </c>
      <c r="F858" t="s">
        <v>28</v>
      </c>
      <c r="G858" t="s">
        <v>537</v>
      </c>
      <c r="H858" t="s">
        <v>89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1781</v>
      </c>
      <c r="O858">
        <f t="shared" si="52"/>
        <v>218</v>
      </c>
      <c r="P858">
        <f t="shared" si="53"/>
        <v>19.46</v>
      </c>
      <c r="Q858" s="11" t="s">
        <v>1659</v>
      </c>
      <c r="R858" t="s">
        <v>1782</v>
      </c>
      <c r="S858" s="4">
        <f t="shared" si="54"/>
        <v>42609.3119907407</v>
      </c>
      <c r="T858" s="4">
        <f t="shared" si="55"/>
        <v>42668.7916666667</v>
      </c>
    </row>
    <row r="859" ht="29" spans="1:20">
      <c r="A859" s="1">
        <v>857</v>
      </c>
      <c r="B859" s="2" t="s">
        <v>1815</v>
      </c>
      <c r="C859" s="2" t="s">
        <v>1816</v>
      </c>
      <c r="D859" s="12">
        <v>1200</v>
      </c>
      <c r="E859" s="13">
        <v>1200</v>
      </c>
      <c r="F859" t="s">
        <v>28</v>
      </c>
      <c r="G859" t="s">
        <v>88</v>
      </c>
      <c r="H859" t="s">
        <v>89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1781</v>
      </c>
      <c r="O859">
        <f t="shared" si="52"/>
        <v>100</v>
      </c>
      <c r="P859">
        <f t="shared" si="53"/>
        <v>50</v>
      </c>
      <c r="Q859" s="11" t="s">
        <v>1659</v>
      </c>
      <c r="R859" t="s">
        <v>1782</v>
      </c>
      <c r="S859" s="4">
        <f t="shared" si="54"/>
        <v>42291.5813773148</v>
      </c>
      <c r="T859" s="4">
        <f t="shared" si="55"/>
        <v>42333.6230439815</v>
      </c>
    </row>
    <row r="860" ht="44" spans="1:20">
      <c r="A860" s="1">
        <v>858</v>
      </c>
      <c r="B860" s="2" t="s">
        <v>1817</v>
      </c>
      <c r="C860" s="2" t="s">
        <v>1818</v>
      </c>
      <c r="D860" s="12">
        <v>1200</v>
      </c>
      <c r="E860" s="13">
        <v>1728.07</v>
      </c>
      <c r="F860" t="s">
        <v>28</v>
      </c>
      <c r="G860" t="s">
        <v>58</v>
      </c>
      <c r="H860" t="s">
        <v>59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1781</v>
      </c>
      <c r="O860">
        <f t="shared" si="52"/>
        <v>144</v>
      </c>
      <c r="P860">
        <f t="shared" si="53"/>
        <v>22.74</v>
      </c>
      <c r="Q860" s="11" t="s">
        <v>1659</v>
      </c>
      <c r="R860" t="s">
        <v>1782</v>
      </c>
      <c r="S860" s="4">
        <f t="shared" si="54"/>
        <v>42079.7455787037</v>
      </c>
      <c r="T860" s="4">
        <f t="shared" si="55"/>
        <v>42109.9576388889</v>
      </c>
    </row>
    <row r="861" ht="44" spans="1:20">
      <c r="A861" s="1">
        <v>859</v>
      </c>
      <c r="B861" s="2" t="s">
        <v>1819</v>
      </c>
      <c r="C861" s="2" t="s">
        <v>1820</v>
      </c>
      <c r="D861" s="12">
        <v>4000</v>
      </c>
      <c r="E861" s="13">
        <v>4187</v>
      </c>
      <c r="F861" t="s">
        <v>28</v>
      </c>
      <c r="G861" t="s">
        <v>49</v>
      </c>
      <c r="H861" t="s">
        <v>50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1781</v>
      </c>
      <c r="O861">
        <f t="shared" si="52"/>
        <v>105</v>
      </c>
      <c r="P861">
        <f t="shared" si="53"/>
        <v>42.72</v>
      </c>
      <c r="Q861" s="11" t="s">
        <v>1659</v>
      </c>
      <c r="R861" t="s">
        <v>1782</v>
      </c>
      <c r="S861" s="4">
        <f t="shared" si="54"/>
        <v>42128.8202314815</v>
      </c>
      <c r="T861" s="4">
        <f t="shared" si="55"/>
        <v>42159</v>
      </c>
    </row>
    <row r="862" ht="44" spans="1:20">
      <c r="A862" s="1">
        <v>860</v>
      </c>
      <c r="B862" s="2" t="s">
        <v>1821</v>
      </c>
      <c r="C862" s="2" t="s">
        <v>1822</v>
      </c>
      <c r="D862" s="12">
        <v>14000</v>
      </c>
      <c r="E862" s="13">
        <v>2540</v>
      </c>
      <c r="F862" t="s">
        <v>26</v>
      </c>
      <c r="G862" t="s">
        <v>49</v>
      </c>
      <c r="H862" t="s">
        <v>50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1823</v>
      </c>
      <c r="O862">
        <f t="shared" si="52"/>
        <v>18</v>
      </c>
      <c r="P862">
        <f t="shared" si="53"/>
        <v>52.92</v>
      </c>
      <c r="Q862" s="11" t="s">
        <v>1659</v>
      </c>
      <c r="R862" t="s">
        <v>1824</v>
      </c>
      <c r="S862" s="4">
        <f t="shared" si="54"/>
        <v>41570.4827893519</v>
      </c>
      <c r="T862" s="4">
        <f t="shared" si="55"/>
        <v>41600.5244560185</v>
      </c>
    </row>
    <row r="863" ht="44" spans="1:20">
      <c r="A863" s="1">
        <v>861</v>
      </c>
      <c r="B863" s="2" t="s">
        <v>1825</v>
      </c>
      <c r="C863" s="2" t="s">
        <v>1826</v>
      </c>
      <c r="D863" s="12">
        <v>4500</v>
      </c>
      <c r="E863" s="13">
        <v>101</v>
      </c>
      <c r="F863" t="s">
        <v>26</v>
      </c>
      <c r="G863" t="s">
        <v>49</v>
      </c>
      <c r="H863" t="s">
        <v>50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1823</v>
      </c>
      <c r="O863">
        <f t="shared" si="52"/>
        <v>2</v>
      </c>
      <c r="P863">
        <f t="shared" si="53"/>
        <v>50.5</v>
      </c>
      <c r="Q863" s="11" t="s">
        <v>1659</v>
      </c>
      <c r="R863" t="s">
        <v>1824</v>
      </c>
      <c r="S863" s="4">
        <f t="shared" si="54"/>
        <v>42599.9653240741</v>
      </c>
      <c r="T863" s="4">
        <f t="shared" si="55"/>
        <v>42629.9653240741</v>
      </c>
    </row>
    <row r="864" ht="44" spans="1:20">
      <c r="A864" s="1">
        <v>862</v>
      </c>
      <c r="B864" s="2" t="s">
        <v>1827</v>
      </c>
      <c r="C864" s="2" t="s">
        <v>1828</v>
      </c>
      <c r="D864" s="12">
        <v>50000</v>
      </c>
      <c r="E864" s="13">
        <v>170</v>
      </c>
      <c r="F864" t="s">
        <v>26</v>
      </c>
      <c r="G864" t="s">
        <v>58</v>
      </c>
      <c r="H864" t="s">
        <v>59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1823</v>
      </c>
      <c r="O864">
        <f t="shared" si="52"/>
        <v>0</v>
      </c>
      <c r="P864">
        <f t="shared" si="53"/>
        <v>42.5</v>
      </c>
      <c r="Q864" s="11" t="s">
        <v>1659</v>
      </c>
      <c r="R864" t="s">
        <v>1824</v>
      </c>
      <c r="S864" s="4">
        <f t="shared" si="54"/>
        <v>41559.5549537037</v>
      </c>
      <c r="T864" s="4">
        <f t="shared" si="55"/>
        <v>41589.5966203704</v>
      </c>
    </row>
    <row r="865" ht="44" spans="1:20">
      <c r="A865" s="1">
        <v>863</v>
      </c>
      <c r="B865" s="2" t="s">
        <v>1829</v>
      </c>
      <c r="C865" s="2" t="s">
        <v>1830</v>
      </c>
      <c r="D865" s="12">
        <v>2000</v>
      </c>
      <c r="E865" s="13">
        <v>90</v>
      </c>
      <c r="F865" t="s">
        <v>26</v>
      </c>
      <c r="G865" t="s">
        <v>49</v>
      </c>
      <c r="H865" t="s">
        <v>50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1823</v>
      </c>
      <c r="O865">
        <f t="shared" si="52"/>
        <v>5</v>
      </c>
      <c r="P865">
        <f t="shared" si="53"/>
        <v>18</v>
      </c>
      <c r="Q865" s="11" t="s">
        <v>1659</v>
      </c>
      <c r="R865" t="s">
        <v>1824</v>
      </c>
      <c r="S865" s="4">
        <f t="shared" si="54"/>
        <v>40921.117662037</v>
      </c>
      <c r="T865" s="4">
        <f t="shared" si="55"/>
        <v>40951.117662037</v>
      </c>
    </row>
    <row r="866" ht="44" spans="1:20">
      <c r="A866" s="1">
        <v>864</v>
      </c>
      <c r="B866" s="2" t="s">
        <v>1831</v>
      </c>
      <c r="C866" s="2" t="s">
        <v>1832</v>
      </c>
      <c r="D866" s="12">
        <v>6500</v>
      </c>
      <c r="E866" s="13">
        <v>2700</v>
      </c>
      <c r="F866" t="s">
        <v>26</v>
      </c>
      <c r="G866" t="s">
        <v>49</v>
      </c>
      <c r="H866" t="s">
        <v>50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1823</v>
      </c>
      <c r="O866">
        <f t="shared" si="52"/>
        <v>42</v>
      </c>
      <c r="P866">
        <f t="shared" si="53"/>
        <v>34.18</v>
      </c>
      <c r="Q866" s="11" t="s">
        <v>1659</v>
      </c>
      <c r="R866" t="s">
        <v>1824</v>
      </c>
      <c r="S866" s="4">
        <f t="shared" si="54"/>
        <v>41541.1069212963</v>
      </c>
      <c r="T866" s="4">
        <f t="shared" si="55"/>
        <v>41563.4159722222</v>
      </c>
    </row>
    <row r="867" ht="44" spans="1:20">
      <c r="A867" s="1">
        <v>865</v>
      </c>
      <c r="B867" s="2" t="s">
        <v>1833</v>
      </c>
      <c r="C867" s="2" t="s">
        <v>1834</v>
      </c>
      <c r="D867" s="12">
        <v>2200</v>
      </c>
      <c r="E867" s="13">
        <v>45</v>
      </c>
      <c r="F867" t="s">
        <v>26</v>
      </c>
      <c r="G867" t="s">
        <v>49</v>
      </c>
      <c r="H867" t="s">
        <v>50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1823</v>
      </c>
      <c r="O867">
        <f t="shared" si="52"/>
        <v>2</v>
      </c>
      <c r="P867">
        <f t="shared" si="53"/>
        <v>22.5</v>
      </c>
      <c r="Q867" s="11" t="s">
        <v>1659</v>
      </c>
      <c r="R867" t="s">
        <v>1824</v>
      </c>
      <c r="S867" s="4">
        <f t="shared" si="54"/>
        <v>41230.7731134259</v>
      </c>
      <c r="T867" s="4">
        <f t="shared" si="55"/>
        <v>41290.7731134259</v>
      </c>
    </row>
    <row r="868" ht="44" spans="1:20">
      <c r="A868" s="1">
        <v>866</v>
      </c>
      <c r="B868" s="2" t="s">
        <v>1835</v>
      </c>
      <c r="C868" s="2" t="s">
        <v>1836</v>
      </c>
      <c r="D868" s="12">
        <v>3500</v>
      </c>
      <c r="E868" s="13">
        <v>640</v>
      </c>
      <c r="F868" t="s">
        <v>26</v>
      </c>
      <c r="G868" t="s">
        <v>49</v>
      </c>
      <c r="H868" t="s">
        <v>50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1823</v>
      </c>
      <c r="O868">
        <f t="shared" si="52"/>
        <v>18</v>
      </c>
      <c r="P868">
        <f t="shared" si="53"/>
        <v>58.18</v>
      </c>
      <c r="Q868" s="11" t="s">
        <v>1659</v>
      </c>
      <c r="R868" t="s">
        <v>1824</v>
      </c>
      <c r="S868" s="4">
        <f t="shared" si="54"/>
        <v>42025.6379398148</v>
      </c>
      <c r="T868" s="4">
        <f t="shared" si="55"/>
        <v>42063.6319444444</v>
      </c>
    </row>
    <row r="869" ht="44" spans="1:20">
      <c r="A869" s="1">
        <v>867</v>
      </c>
      <c r="B869" s="2" t="s">
        <v>1837</v>
      </c>
      <c r="C869" s="2" t="s">
        <v>1838</v>
      </c>
      <c r="D869" s="12">
        <v>5000</v>
      </c>
      <c r="E869" s="13">
        <v>1201</v>
      </c>
      <c r="F869" t="s">
        <v>26</v>
      </c>
      <c r="G869" t="s">
        <v>49</v>
      </c>
      <c r="H869" t="s">
        <v>50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1823</v>
      </c>
      <c r="O869">
        <f t="shared" si="52"/>
        <v>24</v>
      </c>
      <c r="P869">
        <f t="shared" si="53"/>
        <v>109.18</v>
      </c>
      <c r="Q869" s="11" t="s">
        <v>1659</v>
      </c>
      <c r="R869" t="s">
        <v>1824</v>
      </c>
      <c r="S869" s="4">
        <f t="shared" si="54"/>
        <v>40088.1053935185</v>
      </c>
      <c r="T869" s="4">
        <f t="shared" si="55"/>
        <v>40148.2076388889</v>
      </c>
    </row>
    <row r="870" ht="58" spans="1:20">
      <c r="A870" s="1">
        <v>868</v>
      </c>
      <c r="B870" s="2" t="s">
        <v>1839</v>
      </c>
      <c r="C870" s="2" t="s">
        <v>1840</v>
      </c>
      <c r="D870" s="12">
        <v>45000</v>
      </c>
      <c r="E870" s="13">
        <v>50</v>
      </c>
      <c r="F870" t="s">
        <v>26</v>
      </c>
      <c r="G870" t="s">
        <v>49</v>
      </c>
      <c r="H870" t="s">
        <v>50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1823</v>
      </c>
      <c r="O870">
        <f t="shared" si="52"/>
        <v>0</v>
      </c>
      <c r="P870">
        <f t="shared" si="53"/>
        <v>50</v>
      </c>
      <c r="Q870" s="11" t="s">
        <v>1659</v>
      </c>
      <c r="R870" t="s">
        <v>1824</v>
      </c>
      <c r="S870" s="4">
        <f t="shared" si="54"/>
        <v>41616.0277546296</v>
      </c>
      <c r="T870" s="4">
        <f t="shared" si="55"/>
        <v>41646.0277546296</v>
      </c>
    </row>
    <row r="871" ht="58" spans="1:20">
      <c r="A871" s="1">
        <v>869</v>
      </c>
      <c r="B871" s="2" t="s">
        <v>1841</v>
      </c>
      <c r="C871" s="2" t="s">
        <v>1842</v>
      </c>
      <c r="D871" s="12">
        <v>8800</v>
      </c>
      <c r="E871" s="13">
        <v>1040</v>
      </c>
      <c r="F871" t="s">
        <v>26</v>
      </c>
      <c r="G871" t="s">
        <v>49</v>
      </c>
      <c r="H871" t="s">
        <v>50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1823</v>
      </c>
      <c r="O871">
        <f t="shared" si="52"/>
        <v>12</v>
      </c>
      <c r="P871">
        <f t="shared" si="53"/>
        <v>346.67</v>
      </c>
      <c r="Q871" s="11" t="s">
        <v>1659</v>
      </c>
      <c r="R871" t="s">
        <v>1824</v>
      </c>
      <c r="S871" s="4">
        <f t="shared" si="54"/>
        <v>41342.8455671296</v>
      </c>
      <c r="T871" s="4">
        <f t="shared" si="55"/>
        <v>41372.803900463</v>
      </c>
    </row>
    <row r="872" ht="44" spans="1:20">
      <c r="A872" s="1">
        <v>870</v>
      </c>
      <c r="B872" s="2" t="s">
        <v>1843</v>
      </c>
      <c r="C872" s="2" t="s">
        <v>1844</v>
      </c>
      <c r="D872" s="12">
        <v>20000</v>
      </c>
      <c r="E872" s="13">
        <v>62</v>
      </c>
      <c r="F872" t="s">
        <v>26</v>
      </c>
      <c r="G872" t="s">
        <v>58</v>
      </c>
      <c r="H872" t="s">
        <v>59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1823</v>
      </c>
      <c r="O872">
        <f t="shared" si="52"/>
        <v>0</v>
      </c>
      <c r="P872">
        <f t="shared" si="53"/>
        <v>12.4</v>
      </c>
      <c r="Q872" s="11" t="s">
        <v>1659</v>
      </c>
      <c r="R872" t="s">
        <v>1824</v>
      </c>
      <c r="S872" s="4">
        <f t="shared" si="54"/>
        <v>41488.0222569444</v>
      </c>
      <c r="T872" s="4">
        <f t="shared" si="55"/>
        <v>41518.0222569444</v>
      </c>
    </row>
    <row r="873" ht="44" spans="1:20">
      <c r="A873" s="1">
        <v>871</v>
      </c>
      <c r="B873" s="2" t="s">
        <v>1845</v>
      </c>
      <c r="C873" s="2" t="s">
        <v>1846</v>
      </c>
      <c r="D873" s="12">
        <v>6000</v>
      </c>
      <c r="E873" s="13">
        <v>325</v>
      </c>
      <c r="F873" t="s">
        <v>26</v>
      </c>
      <c r="G873" t="s">
        <v>49</v>
      </c>
      <c r="H873" t="s">
        <v>50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1823</v>
      </c>
      <c r="O873">
        <f t="shared" si="52"/>
        <v>5</v>
      </c>
      <c r="P873">
        <f t="shared" si="53"/>
        <v>27.08</v>
      </c>
      <c r="Q873" s="11" t="s">
        <v>1659</v>
      </c>
      <c r="R873" t="s">
        <v>1824</v>
      </c>
      <c r="S873" s="4">
        <f t="shared" si="54"/>
        <v>41577.5612847222</v>
      </c>
      <c r="T873" s="4">
        <f t="shared" si="55"/>
        <v>41607.6029513889</v>
      </c>
    </row>
    <row r="874" ht="44" spans="1:20">
      <c r="A874" s="1">
        <v>872</v>
      </c>
      <c r="B874" s="2" t="s">
        <v>1847</v>
      </c>
      <c r="C874" s="2" t="s">
        <v>1848</v>
      </c>
      <c r="D874" s="12">
        <v>8000</v>
      </c>
      <c r="E874" s="13">
        <v>65</v>
      </c>
      <c r="F874" t="s">
        <v>26</v>
      </c>
      <c r="G874" t="s">
        <v>49</v>
      </c>
      <c r="H874" t="s">
        <v>50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1823</v>
      </c>
      <c r="O874">
        <f t="shared" si="52"/>
        <v>1</v>
      </c>
      <c r="P874">
        <f t="shared" si="53"/>
        <v>32.5</v>
      </c>
      <c r="Q874" s="11" t="s">
        <v>1659</v>
      </c>
      <c r="R874" t="s">
        <v>1824</v>
      </c>
      <c r="S874" s="4">
        <f t="shared" si="54"/>
        <v>40567.8255439815</v>
      </c>
      <c r="T874" s="4">
        <f t="shared" si="55"/>
        <v>40612.8255439815</v>
      </c>
    </row>
    <row r="875" ht="29" spans="1:20">
      <c r="A875" s="1">
        <v>873</v>
      </c>
      <c r="B875" s="2" t="s">
        <v>1849</v>
      </c>
      <c r="C875" s="2" t="s">
        <v>1850</v>
      </c>
      <c r="D875" s="12">
        <v>3500</v>
      </c>
      <c r="E875" s="13">
        <v>45</v>
      </c>
      <c r="F875" t="s">
        <v>26</v>
      </c>
      <c r="G875" t="s">
        <v>49</v>
      </c>
      <c r="H875" t="s">
        <v>50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1823</v>
      </c>
      <c r="O875">
        <f t="shared" si="52"/>
        <v>1</v>
      </c>
      <c r="P875">
        <f t="shared" si="53"/>
        <v>9</v>
      </c>
      <c r="Q875" s="11" t="s">
        <v>1659</v>
      </c>
      <c r="R875" t="s">
        <v>1824</v>
      </c>
      <c r="S875" s="4">
        <f t="shared" si="54"/>
        <v>41184.1671296296</v>
      </c>
      <c r="T875" s="4">
        <f t="shared" si="55"/>
        <v>41224.2087962963</v>
      </c>
    </row>
    <row r="876" ht="44" spans="1:20">
      <c r="A876" s="1">
        <v>874</v>
      </c>
      <c r="B876" s="2" t="s">
        <v>1851</v>
      </c>
      <c r="C876" s="2" t="s">
        <v>1852</v>
      </c>
      <c r="D876" s="12">
        <v>3000</v>
      </c>
      <c r="E876" s="13">
        <v>730</v>
      </c>
      <c r="F876" t="s">
        <v>26</v>
      </c>
      <c r="G876" t="s">
        <v>49</v>
      </c>
      <c r="H876" t="s">
        <v>50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1823</v>
      </c>
      <c r="O876">
        <f t="shared" si="52"/>
        <v>24</v>
      </c>
      <c r="P876">
        <f t="shared" si="53"/>
        <v>34.76</v>
      </c>
      <c r="Q876" s="11" t="s">
        <v>1659</v>
      </c>
      <c r="R876" t="s">
        <v>1824</v>
      </c>
      <c r="S876" s="4">
        <f t="shared" si="54"/>
        <v>41368.5837268519</v>
      </c>
      <c r="T876" s="4">
        <f t="shared" si="55"/>
        <v>41398.5837268519</v>
      </c>
    </row>
    <row r="877" ht="58" spans="1:20">
      <c r="A877" s="1">
        <v>875</v>
      </c>
      <c r="B877" s="2" t="s">
        <v>1853</v>
      </c>
      <c r="C877" s="2" t="s">
        <v>1854</v>
      </c>
      <c r="D877" s="12">
        <v>5000</v>
      </c>
      <c r="E877" s="13">
        <v>0</v>
      </c>
      <c r="F877" t="s">
        <v>26</v>
      </c>
      <c r="G877" t="s">
        <v>49</v>
      </c>
      <c r="H877" t="s">
        <v>50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1823</v>
      </c>
      <c r="O877">
        <f t="shared" si="52"/>
        <v>0</v>
      </c>
      <c r="P877">
        <f t="shared" si="53"/>
        <v>0</v>
      </c>
      <c r="Q877" s="11" t="s">
        <v>1659</v>
      </c>
      <c r="R877" t="s">
        <v>1824</v>
      </c>
      <c r="S877" s="4">
        <f t="shared" si="54"/>
        <v>42248.7237384259</v>
      </c>
      <c r="T877" s="4">
        <f t="shared" si="55"/>
        <v>42268.7237384259</v>
      </c>
    </row>
    <row r="878" ht="29" spans="1:20">
      <c r="A878" s="1">
        <v>876</v>
      </c>
      <c r="B878" s="2" t="s">
        <v>1855</v>
      </c>
      <c r="C878" s="2" t="s">
        <v>1856</v>
      </c>
      <c r="D878" s="12">
        <v>3152</v>
      </c>
      <c r="E878" s="13">
        <v>1286</v>
      </c>
      <c r="F878" t="s">
        <v>26</v>
      </c>
      <c r="G878" t="s">
        <v>58</v>
      </c>
      <c r="H878" t="s">
        <v>59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1823</v>
      </c>
      <c r="O878">
        <f t="shared" si="52"/>
        <v>41</v>
      </c>
      <c r="P878">
        <f t="shared" si="53"/>
        <v>28.58</v>
      </c>
      <c r="Q878" s="11" t="s">
        <v>1659</v>
      </c>
      <c r="R878" t="s">
        <v>1824</v>
      </c>
      <c r="S878" s="4">
        <f t="shared" si="54"/>
        <v>41276.4968402778</v>
      </c>
      <c r="T878" s="4">
        <f t="shared" si="55"/>
        <v>41309.4968402778</v>
      </c>
    </row>
    <row r="879" ht="44" spans="1:20">
      <c r="A879" s="1">
        <v>877</v>
      </c>
      <c r="B879" s="2" t="s">
        <v>1857</v>
      </c>
      <c r="C879" s="2" t="s">
        <v>1858</v>
      </c>
      <c r="D879" s="12">
        <v>2000</v>
      </c>
      <c r="E879" s="13">
        <v>1351</v>
      </c>
      <c r="F879" t="s">
        <v>26</v>
      </c>
      <c r="G879" t="s">
        <v>49</v>
      </c>
      <c r="H879" t="s">
        <v>50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1823</v>
      </c>
      <c r="O879">
        <f t="shared" si="52"/>
        <v>68</v>
      </c>
      <c r="P879">
        <f t="shared" si="53"/>
        <v>46.59</v>
      </c>
      <c r="Q879" s="11" t="s">
        <v>1659</v>
      </c>
      <c r="R879" t="s">
        <v>1824</v>
      </c>
      <c r="S879" s="4">
        <f t="shared" si="54"/>
        <v>41597.7888888889</v>
      </c>
      <c r="T879" s="4">
        <f t="shared" si="55"/>
        <v>41627.7888888889</v>
      </c>
    </row>
    <row r="880" ht="44" spans="1:20">
      <c r="A880" s="1">
        <v>878</v>
      </c>
      <c r="B880" s="2" t="s">
        <v>1859</v>
      </c>
      <c r="C880" s="2" t="s">
        <v>1860</v>
      </c>
      <c r="D880" s="12">
        <v>5000</v>
      </c>
      <c r="E880" s="13">
        <v>65</v>
      </c>
      <c r="F880" t="s">
        <v>26</v>
      </c>
      <c r="G880" t="s">
        <v>49</v>
      </c>
      <c r="H880" t="s">
        <v>50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1823</v>
      </c>
      <c r="O880">
        <f t="shared" si="52"/>
        <v>1</v>
      </c>
      <c r="P880">
        <f t="shared" si="53"/>
        <v>32.5</v>
      </c>
      <c r="Q880" s="11" t="s">
        <v>1659</v>
      </c>
      <c r="R880" t="s">
        <v>1824</v>
      </c>
      <c r="S880" s="4">
        <f t="shared" si="54"/>
        <v>40505.2329166667</v>
      </c>
      <c r="T880" s="4">
        <f t="shared" si="55"/>
        <v>40535.2329166667</v>
      </c>
    </row>
    <row r="881" ht="44" spans="1:20">
      <c r="A881" s="1">
        <v>879</v>
      </c>
      <c r="B881" s="2" t="s">
        <v>1861</v>
      </c>
      <c r="C881" s="2" t="s">
        <v>1862</v>
      </c>
      <c r="D881" s="12">
        <v>2100</v>
      </c>
      <c r="E881" s="13">
        <v>644</v>
      </c>
      <c r="F881" t="s">
        <v>26</v>
      </c>
      <c r="G881" t="s">
        <v>49</v>
      </c>
      <c r="H881" t="s">
        <v>50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1823</v>
      </c>
      <c r="O881">
        <f t="shared" si="52"/>
        <v>31</v>
      </c>
      <c r="P881">
        <f t="shared" si="53"/>
        <v>21.47</v>
      </c>
      <c r="Q881" s="11" t="s">
        <v>1659</v>
      </c>
      <c r="R881" t="s">
        <v>1824</v>
      </c>
      <c r="S881" s="4">
        <f t="shared" si="54"/>
        <v>41037.8299189815</v>
      </c>
      <c r="T881" s="4">
        <f t="shared" si="55"/>
        <v>41058.8299189815</v>
      </c>
    </row>
    <row r="882" ht="44" spans="1:20">
      <c r="A882" s="1">
        <v>880</v>
      </c>
      <c r="B882" s="2" t="s">
        <v>1863</v>
      </c>
      <c r="C882" s="2" t="s">
        <v>1864</v>
      </c>
      <c r="D882" s="12">
        <v>3780</v>
      </c>
      <c r="E882" s="13">
        <v>113</v>
      </c>
      <c r="F882" t="s">
        <v>26</v>
      </c>
      <c r="G882" t="s">
        <v>49</v>
      </c>
      <c r="H882" t="s">
        <v>50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1865</v>
      </c>
      <c r="O882">
        <f t="shared" si="52"/>
        <v>3</v>
      </c>
      <c r="P882">
        <f t="shared" si="53"/>
        <v>14.13</v>
      </c>
      <c r="Q882" s="11" t="s">
        <v>1659</v>
      </c>
      <c r="R882" t="s">
        <v>1866</v>
      </c>
      <c r="S882" s="4">
        <f t="shared" si="54"/>
        <v>41179.3210416667</v>
      </c>
      <c r="T882" s="4">
        <f t="shared" si="55"/>
        <v>41212.3210416667</v>
      </c>
    </row>
    <row r="883" ht="44" spans="1:20">
      <c r="A883" s="1">
        <v>881</v>
      </c>
      <c r="B883" s="2" t="s">
        <v>1867</v>
      </c>
      <c r="C883" s="2" t="s">
        <v>1868</v>
      </c>
      <c r="D883" s="12">
        <v>3750</v>
      </c>
      <c r="E883" s="13">
        <v>30</v>
      </c>
      <c r="F883" t="s">
        <v>26</v>
      </c>
      <c r="G883" t="s">
        <v>49</v>
      </c>
      <c r="H883" t="s">
        <v>50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1865</v>
      </c>
      <c r="O883">
        <f t="shared" si="52"/>
        <v>1</v>
      </c>
      <c r="P883">
        <f t="shared" si="53"/>
        <v>30</v>
      </c>
      <c r="Q883" s="11" t="s">
        <v>1659</v>
      </c>
      <c r="R883" t="s">
        <v>1866</v>
      </c>
      <c r="S883" s="4">
        <f t="shared" si="54"/>
        <v>40877.2509953704</v>
      </c>
      <c r="T883" s="4">
        <f t="shared" si="55"/>
        <v>40922.2509953704</v>
      </c>
    </row>
    <row r="884" ht="44" spans="1:20">
      <c r="A884" s="1">
        <v>882</v>
      </c>
      <c r="B884" s="2" t="s">
        <v>1869</v>
      </c>
      <c r="C884" s="2" t="s">
        <v>1870</v>
      </c>
      <c r="D884" s="12">
        <v>1500</v>
      </c>
      <c r="E884" s="13">
        <v>302</v>
      </c>
      <c r="F884" t="s">
        <v>26</v>
      </c>
      <c r="G884" t="s">
        <v>49</v>
      </c>
      <c r="H884" t="s">
        <v>50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1865</v>
      </c>
      <c r="O884">
        <f t="shared" si="52"/>
        <v>20</v>
      </c>
      <c r="P884">
        <f t="shared" si="53"/>
        <v>21.57</v>
      </c>
      <c r="Q884" s="11" t="s">
        <v>1659</v>
      </c>
      <c r="R884" t="s">
        <v>1866</v>
      </c>
      <c r="S884" s="4">
        <f t="shared" si="54"/>
        <v>40759.8605324074</v>
      </c>
      <c r="T884" s="4">
        <f t="shared" si="55"/>
        <v>40792.8605324074</v>
      </c>
    </row>
    <row r="885" ht="44" spans="1:20">
      <c r="A885" s="1">
        <v>883</v>
      </c>
      <c r="B885" s="2" t="s">
        <v>1871</v>
      </c>
      <c r="C885" s="2" t="s">
        <v>1872</v>
      </c>
      <c r="D885" s="12">
        <v>5000</v>
      </c>
      <c r="E885" s="13">
        <v>2001</v>
      </c>
      <c r="F885" t="s">
        <v>26</v>
      </c>
      <c r="G885" t="s">
        <v>49</v>
      </c>
      <c r="H885" t="s">
        <v>50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1865</v>
      </c>
      <c r="O885">
        <f t="shared" si="52"/>
        <v>40</v>
      </c>
      <c r="P885">
        <f t="shared" si="53"/>
        <v>83.38</v>
      </c>
      <c r="Q885" s="11" t="s">
        <v>1659</v>
      </c>
      <c r="R885" t="s">
        <v>1866</v>
      </c>
      <c r="S885" s="4">
        <f t="shared" si="54"/>
        <v>42371.9355902778</v>
      </c>
      <c r="T885" s="4">
        <f t="shared" si="55"/>
        <v>42431.9355902778</v>
      </c>
    </row>
    <row r="886" ht="44" spans="1:20">
      <c r="A886" s="1">
        <v>884</v>
      </c>
      <c r="B886" s="2" t="s">
        <v>1873</v>
      </c>
      <c r="C886" s="2" t="s">
        <v>1874</v>
      </c>
      <c r="D886" s="12">
        <v>2000</v>
      </c>
      <c r="E886" s="13">
        <v>20</v>
      </c>
      <c r="F886" t="s">
        <v>26</v>
      </c>
      <c r="G886" t="s">
        <v>49</v>
      </c>
      <c r="H886" t="s">
        <v>50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1865</v>
      </c>
      <c r="O886">
        <f t="shared" si="52"/>
        <v>1</v>
      </c>
      <c r="P886">
        <f t="shared" si="53"/>
        <v>10</v>
      </c>
      <c r="Q886" s="11" t="s">
        <v>1659</v>
      </c>
      <c r="R886" t="s">
        <v>1866</v>
      </c>
      <c r="S886" s="4">
        <f t="shared" si="54"/>
        <v>40981.8026157407</v>
      </c>
      <c r="T886" s="4">
        <f t="shared" si="55"/>
        <v>41041.1048611111</v>
      </c>
    </row>
    <row r="887" ht="44" spans="1:20">
      <c r="A887" s="1">
        <v>885</v>
      </c>
      <c r="B887" s="2" t="s">
        <v>1875</v>
      </c>
      <c r="C887" s="2" t="s">
        <v>1876</v>
      </c>
      <c r="D887" s="12">
        <v>1000</v>
      </c>
      <c r="E887" s="13">
        <v>750</v>
      </c>
      <c r="F887" t="s">
        <v>26</v>
      </c>
      <c r="G887" t="s">
        <v>49</v>
      </c>
      <c r="H887" t="s">
        <v>50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1865</v>
      </c>
      <c r="O887">
        <f t="shared" si="52"/>
        <v>75</v>
      </c>
      <c r="P887">
        <f t="shared" si="53"/>
        <v>35.71</v>
      </c>
      <c r="Q887" s="11" t="s">
        <v>1659</v>
      </c>
      <c r="R887" t="s">
        <v>1866</v>
      </c>
      <c r="S887" s="4">
        <f t="shared" si="54"/>
        <v>42713.941099537</v>
      </c>
      <c r="T887" s="4">
        <f t="shared" si="55"/>
        <v>42734.941099537</v>
      </c>
    </row>
    <row r="888" ht="44" spans="1:20">
      <c r="A888" s="1">
        <v>886</v>
      </c>
      <c r="B888" s="2" t="s">
        <v>1877</v>
      </c>
      <c r="C888" s="2" t="s">
        <v>1878</v>
      </c>
      <c r="D888" s="12">
        <v>500</v>
      </c>
      <c r="E888" s="13">
        <v>205</v>
      </c>
      <c r="F888" t="s">
        <v>26</v>
      </c>
      <c r="G888" t="s">
        <v>49</v>
      </c>
      <c r="H888" t="s">
        <v>50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1865</v>
      </c>
      <c r="O888">
        <f t="shared" si="52"/>
        <v>41</v>
      </c>
      <c r="P888">
        <f t="shared" si="53"/>
        <v>29.29</v>
      </c>
      <c r="Q888" s="11" t="s">
        <v>1659</v>
      </c>
      <c r="R888" t="s">
        <v>1866</v>
      </c>
      <c r="S888" s="4">
        <f t="shared" si="54"/>
        <v>42603.8705208333</v>
      </c>
      <c r="T888" s="4">
        <f t="shared" si="55"/>
        <v>42628.8705208333</v>
      </c>
    </row>
    <row r="889" ht="44" spans="1:20">
      <c r="A889" s="1">
        <v>887</v>
      </c>
      <c r="B889" s="2" t="s">
        <v>1879</v>
      </c>
      <c r="C889" s="2" t="s">
        <v>1880</v>
      </c>
      <c r="D889" s="12">
        <v>1000</v>
      </c>
      <c r="E889" s="13">
        <v>0</v>
      </c>
      <c r="F889" t="s">
        <v>26</v>
      </c>
      <c r="G889" t="s">
        <v>49</v>
      </c>
      <c r="H889" t="s">
        <v>50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1865</v>
      </c>
      <c r="O889">
        <f t="shared" si="52"/>
        <v>0</v>
      </c>
      <c r="P889">
        <f t="shared" si="53"/>
        <v>0</v>
      </c>
      <c r="Q889" s="11" t="s">
        <v>1659</v>
      </c>
      <c r="R889" t="s">
        <v>1866</v>
      </c>
      <c r="S889" s="4">
        <f t="shared" si="54"/>
        <v>41026.9589699074</v>
      </c>
      <c r="T889" s="4">
        <f t="shared" si="55"/>
        <v>41056.9589699074</v>
      </c>
    </row>
    <row r="890" ht="44" spans="1:20">
      <c r="A890" s="1">
        <v>888</v>
      </c>
      <c r="B890" s="2" t="s">
        <v>1881</v>
      </c>
      <c r="C890" s="2" t="s">
        <v>1882</v>
      </c>
      <c r="D890" s="12">
        <v>1000</v>
      </c>
      <c r="E890" s="13">
        <v>72</v>
      </c>
      <c r="F890" t="s">
        <v>26</v>
      </c>
      <c r="G890" t="s">
        <v>49</v>
      </c>
      <c r="H890" t="s">
        <v>50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1865</v>
      </c>
      <c r="O890">
        <f t="shared" si="52"/>
        <v>7</v>
      </c>
      <c r="P890">
        <f t="shared" si="53"/>
        <v>18</v>
      </c>
      <c r="Q890" s="11" t="s">
        <v>1659</v>
      </c>
      <c r="R890" t="s">
        <v>1866</v>
      </c>
      <c r="S890" s="4">
        <f t="shared" si="54"/>
        <v>40751.7532986111</v>
      </c>
      <c r="T890" s="4">
        <f t="shared" si="55"/>
        <v>40787.25</v>
      </c>
    </row>
    <row r="891" ht="44" spans="1:20">
      <c r="A891" s="1">
        <v>889</v>
      </c>
      <c r="B891" s="2" t="s">
        <v>1883</v>
      </c>
      <c r="C891" s="2" t="s">
        <v>1884</v>
      </c>
      <c r="D891" s="12">
        <v>25000</v>
      </c>
      <c r="E891" s="13">
        <v>2360.32</v>
      </c>
      <c r="F891" t="s">
        <v>26</v>
      </c>
      <c r="G891" t="s">
        <v>49</v>
      </c>
      <c r="H891" t="s">
        <v>50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1865</v>
      </c>
      <c r="O891">
        <f t="shared" si="52"/>
        <v>9</v>
      </c>
      <c r="P891">
        <f t="shared" si="53"/>
        <v>73.76</v>
      </c>
      <c r="Q891" s="11" t="s">
        <v>1659</v>
      </c>
      <c r="R891" t="s">
        <v>1866</v>
      </c>
      <c r="S891" s="4">
        <f t="shared" si="54"/>
        <v>41887.7840625</v>
      </c>
      <c r="T891" s="4">
        <f t="shared" si="55"/>
        <v>41917.7840625</v>
      </c>
    </row>
    <row r="892" ht="44" spans="1:20">
      <c r="A892" s="1">
        <v>890</v>
      </c>
      <c r="B892" s="2" t="s">
        <v>1885</v>
      </c>
      <c r="C892" s="2" t="s">
        <v>1886</v>
      </c>
      <c r="D892" s="12">
        <v>3000</v>
      </c>
      <c r="E892" s="13">
        <v>125</v>
      </c>
      <c r="F892" t="s">
        <v>26</v>
      </c>
      <c r="G892" t="s">
        <v>49</v>
      </c>
      <c r="H892" t="s">
        <v>50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1865</v>
      </c>
      <c r="O892">
        <f t="shared" si="52"/>
        <v>4</v>
      </c>
      <c r="P892">
        <f t="shared" si="53"/>
        <v>31.25</v>
      </c>
      <c r="Q892" s="11" t="s">
        <v>1659</v>
      </c>
      <c r="R892" t="s">
        <v>1866</v>
      </c>
      <c r="S892" s="4">
        <f t="shared" si="54"/>
        <v>41569.6988310185</v>
      </c>
      <c r="T892" s="4">
        <f t="shared" si="55"/>
        <v>41599.7404976852</v>
      </c>
    </row>
    <row r="893" ht="44" spans="1:20">
      <c r="A893" s="1">
        <v>891</v>
      </c>
      <c r="B893" s="2" t="s">
        <v>1887</v>
      </c>
      <c r="C893" s="2" t="s">
        <v>1888</v>
      </c>
      <c r="D893" s="12">
        <v>8000</v>
      </c>
      <c r="E893" s="13">
        <v>260</v>
      </c>
      <c r="F893" t="s">
        <v>26</v>
      </c>
      <c r="G893" t="s">
        <v>49</v>
      </c>
      <c r="H893" t="s">
        <v>50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1865</v>
      </c>
      <c r="O893">
        <f t="shared" si="52"/>
        <v>3</v>
      </c>
      <c r="P893">
        <f t="shared" si="53"/>
        <v>28.89</v>
      </c>
      <c r="Q893" s="11" t="s">
        <v>1659</v>
      </c>
      <c r="R893" t="s">
        <v>1866</v>
      </c>
      <c r="S893" s="4">
        <f t="shared" si="54"/>
        <v>41842.0315972222</v>
      </c>
      <c r="T893" s="4">
        <f t="shared" si="55"/>
        <v>41872.0315972222</v>
      </c>
    </row>
    <row r="894" ht="44" spans="1:20">
      <c r="A894" s="1">
        <v>892</v>
      </c>
      <c r="B894" s="2" t="s">
        <v>1889</v>
      </c>
      <c r="C894" s="2" t="s">
        <v>1890</v>
      </c>
      <c r="D894" s="12">
        <v>6000</v>
      </c>
      <c r="E894" s="13">
        <v>2445</v>
      </c>
      <c r="F894" t="s">
        <v>26</v>
      </c>
      <c r="G894" t="s">
        <v>49</v>
      </c>
      <c r="H894" t="s">
        <v>50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1865</v>
      </c>
      <c r="O894">
        <f t="shared" si="52"/>
        <v>41</v>
      </c>
      <c r="P894">
        <f t="shared" si="53"/>
        <v>143.82</v>
      </c>
      <c r="Q894" s="11" t="s">
        <v>1659</v>
      </c>
      <c r="R894" t="s">
        <v>1866</v>
      </c>
      <c r="S894" s="4">
        <f t="shared" si="54"/>
        <v>40304.2000347222</v>
      </c>
      <c r="T894" s="4">
        <f t="shared" si="55"/>
        <v>40391.1666666667</v>
      </c>
    </row>
    <row r="895" ht="44" spans="1:20">
      <c r="A895" s="1">
        <v>893</v>
      </c>
      <c r="B895" s="2" t="s">
        <v>1891</v>
      </c>
      <c r="C895" s="2" t="s">
        <v>1892</v>
      </c>
      <c r="D895" s="12">
        <v>2000</v>
      </c>
      <c r="E895" s="13">
        <v>200</v>
      </c>
      <c r="F895" t="s">
        <v>26</v>
      </c>
      <c r="G895" t="s">
        <v>49</v>
      </c>
      <c r="H895" t="s">
        <v>50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1865</v>
      </c>
      <c r="O895">
        <f t="shared" si="52"/>
        <v>10</v>
      </c>
      <c r="P895">
        <f t="shared" si="53"/>
        <v>40</v>
      </c>
      <c r="Q895" s="11" t="s">
        <v>1659</v>
      </c>
      <c r="R895" t="s">
        <v>1866</v>
      </c>
      <c r="S895" s="4">
        <f t="shared" si="54"/>
        <v>42065.8977199074</v>
      </c>
      <c r="T895" s="4">
        <f t="shared" si="55"/>
        <v>42095.8560532407</v>
      </c>
    </row>
    <row r="896" ht="44" spans="1:20">
      <c r="A896" s="1">
        <v>894</v>
      </c>
      <c r="B896" s="2" t="s">
        <v>1893</v>
      </c>
      <c r="C896" s="2" t="s">
        <v>1894</v>
      </c>
      <c r="D896" s="12">
        <v>20000</v>
      </c>
      <c r="E896" s="13">
        <v>7834</v>
      </c>
      <c r="F896" t="s">
        <v>26</v>
      </c>
      <c r="G896" t="s">
        <v>49</v>
      </c>
      <c r="H896" t="s">
        <v>50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1865</v>
      </c>
      <c r="O896">
        <f t="shared" si="52"/>
        <v>39</v>
      </c>
      <c r="P896">
        <f t="shared" si="53"/>
        <v>147.81</v>
      </c>
      <c r="Q896" s="11" t="s">
        <v>1659</v>
      </c>
      <c r="R896" t="s">
        <v>1866</v>
      </c>
      <c r="S896" s="4">
        <f t="shared" si="54"/>
        <v>42496.9815972222</v>
      </c>
      <c r="T896" s="4">
        <f t="shared" si="55"/>
        <v>42526.9815972222</v>
      </c>
    </row>
    <row r="897" ht="44" spans="1:20">
      <c r="A897" s="1">
        <v>895</v>
      </c>
      <c r="B897" s="2" t="s">
        <v>1895</v>
      </c>
      <c r="C897" s="2" t="s">
        <v>1896</v>
      </c>
      <c r="D897" s="12">
        <v>8000</v>
      </c>
      <c r="E897" s="13">
        <v>195</v>
      </c>
      <c r="F897" t="s">
        <v>26</v>
      </c>
      <c r="G897" t="s">
        <v>49</v>
      </c>
      <c r="H897" t="s">
        <v>50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1865</v>
      </c>
      <c r="O897">
        <f t="shared" si="52"/>
        <v>2</v>
      </c>
      <c r="P897">
        <f t="shared" si="53"/>
        <v>27.86</v>
      </c>
      <c r="Q897" s="11" t="s">
        <v>1659</v>
      </c>
      <c r="R897" t="s">
        <v>1866</v>
      </c>
      <c r="S897" s="4">
        <f t="shared" si="54"/>
        <v>40431.127650463</v>
      </c>
      <c r="T897" s="4">
        <f t="shared" si="55"/>
        <v>40476.127650463</v>
      </c>
    </row>
    <row r="898" ht="44" spans="1:20">
      <c r="A898" s="1">
        <v>896</v>
      </c>
      <c r="B898" s="2" t="s">
        <v>1897</v>
      </c>
      <c r="C898" s="2" t="s">
        <v>1898</v>
      </c>
      <c r="D898" s="12">
        <v>8000</v>
      </c>
      <c r="E898" s="13">
        <v>3200</v>
      </c>
      <c r="F898" t="s">
        <v>26</v>
      </c>
      <c r="G898" t="s">
        <v>49</v>
      </c>
      <c r="H898" t="s">
        <v>50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1865</v>
      </c>
      <c r="O898">
        <f t="shared" si="52"/>
        <v>40</v>
      </c>
      <c r="P898">
        <f t="shared" si="53"/>
        <v>44.44</v>
      </c>
      <c r="Q898" s="11" t="s">
        <v>1659</v>
      </c>
      <c r="R898" t="s">
        <v>1866</v>
      </c>
      <c r="S898" s="4">
        <f t="shared" si="54"/>
        <v>42218.8729861111</v>
      </c>
      <c r="T898" s="4">
        <f t="shared" si="55"/>
        <v>42244.1666666667</v>
      </c>
    </row>
    <row r="899" ht="44" spans="1:20">
      <c r="A899" s="1">
        <v>897</v>
      </c>
      <c r="B899" s="2" t="s">
        <v>1899</v>
      </c>
      <c r="C899" s="2" t="s">
        <v>1900</v>
      </c>
      <c r="D899" s="12">
        <v>3000</v>
      </c>
      <c r="E899" s="13">
        <v>0</v>
      </c>
      <c r="F899" t="s">
        <v>26</v>
      </c>
      <c r="G899" t="s">
        <v>49</v>
      </c>
      <c r="H899" t="s">
        <v>50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1865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1659</v>
      </c>
      <c r="R899" t="s">
        <v>1866</v>
      </c>
      <c r="S899" s="4">
        <f t="shared" ref="S899:S962" si="58">(((J899/60)/60)/24)+DATE(1970,1,1)</f>
        <v>41211.68875</v>
      </c>
      <c r="T899" s="4">
        <f t="shared" ref="T899:T962" si="59">(((I899/60)/60)/24)+DATE(1970,1,1)</f>
        <v>41241.7304166667</v>
      </c>
    </row>
    <row r="900" ht="44" spans="1:20">
      <c r="A900" s="1">
        <v>898</v>
      </c>
      <c r="B900" s="2" t="s">
        <v>1901</v>
      </c>
      <c r="C900" s="2" t="s">
        <v>1902</v>
      </c>
      <c r="D900" s="12">
        <v>2500</v>
      </c>
      <c r="E900" s="13">
        <v>70</v>
      </c>
      <c r="F900" t="s">
        <v>26</v>
      </c>
      <c r="G900" t="s">
        <v>49</v>
      </c>
      <c r="H900" t="s">
        <v>50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1865</v>
      </c>
      <c r="O900">
        <f t="shared" si="56"/>
        <v>3</v>
      </c>
      <c r="P900">
        <f t="shared" si="57"/>
        <v>35</v>
      </c>
      <c r="Q900" s="11" t="s">
        <v>1659</v>
      </c>
      <c r="R900" t="s">
        <v>1866</v>
      </c>
      <c r="S900" s="4">
        <f t="shared" si="58"/>
        <v>40878.7582175926</v>
      </c>
      <c r="T900" s="4">
        <f t="shared" si="59"/>
        <v>40923.7582175926</v>
      </c>
    </row>
    <row r="901" ht="44" spans="1:20">
      <c r="A901" s="1">
        <v>899</v>
      </c>
      <c r="B901" s="2" t="s">
        <v>1903</v>
      </c>
      <c r="C901" s="2" t="s">
        <v>1904</v>
      </c>
      <c r="D901" s="12">
        <v>750</v>
      </c>
      <c r="E901" s="13">
        <v>280</v>
      </c>
      <c r="F901" t="s">
        <v>26</v>
      </c>
      <c r="G901" t="s">
        <v>49</v>
      </c>
      <c r="H901" t="s">
        <v>50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1865</v>
      </c>
      <c r="O901">
        <f t="shared" si="56"/>
        <v>37</v>
      </c>
      <c r="P901">
        <f t="shared" si="57"/>
        <v>35</v>
      </c>
      <c r="Q901" s="11" t="s">
        <v>1659</v>
      </c>
      <c r="R901" t="s">
        <v>1866</v>
      </c>
      <c r="S901" s="4">
        <f t="shared" si="58"/>
        <v>40646.0990972222</v>
      </c>
      <c r="T901" s="4">
        <f t="shared" si="59"/>
        <v>40691.0990972222</v>
      </c>
    </row>
    <row r="902" ht="29" spans="1:20">
      <c r="A902" s="1">
        <v>900</v>
      </c>
      <c r="B902" s="2" t="s">
        <v>1905</v>
      </c>
      <c r="C902" s="2" t="s">
        <v>1906</v>
      </c>
      <c r="D902" s="12">
        <v>5000</v>
      </c>
      <c r="E902" s="13">
        <v>21</v>
      </c>
      <c r="F902" t="s">
        <v>26</v>
      </c>
      <c r="G902" t="s">
        <v>49</v>
      </c>
      <c r="H902" t="s">
        <v>50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1823</v>
      </c>
      <c r="O902">
        <f t="shared" si="56"/>
        <v>0</v>
      </c>
      <c r="P902">
        <f t="shared" si="57"/>
        <v>10.5</v>
      </c>
      <c r="Q902" s="11" t="s">
        <v>1659</v>
      </c>
      <c r="R902" t="s">
        <v>1824</v>
      </c>
      <c r="S902" s="4">
        <f t="shared" si="58"/>
        <v>42429.8495601852</v>
      </c>
      <c r="T902" s="4">
        <f t="shared" si="59"/>
        <v>42459.8078935185</v>
      </c>
    </row>
    <row r="903" ht="58" spans="1:20">
      <c r="A903" s="1">
        <v>901</v>
      </c>
      <c r="B903" s="2" t="s">
        <v>1907</v>
      </c>
      <c r="C903" s="2" t="s">
        <v>1908</v>
      </c>
      <c r="D903" s="12">
        <v>6500</v>
      </c>
      <c r="E903" s="13">
        <v>0</v>
      </c>
      <c r="F903" t="s">
        <v>26</v>
      </c>
      <c r="G903" t="s">
        <v>49</v>
      </c>
      <c r="H903" t="s">
        <v>50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1823</v>
      </c>
      <c r="O903">
        <f t="shared" si="56"/>
        <v>0</v>
      </c>
      <c r="P903">
        <f t="shared" si="57"/>
        <v>0</v>
      </c>
      <c r="Q903" s="11" t="s">
        <v>1659</v>
      </c>
      <c r="R903" t="s">
        <v>1824</v>
      </c>
      <c r="S903" s="4">
        <f t="shared" si="58"/>
        <v>40291.8115046296</v>
      </c>
      <c r="T903" s="4">
        <f t="shared" si="59"/>
        <v>40337.7993055556</v>
      </c>
    </row>
    <row r="904" ht="58" spans="1:20">
      <c r="A904" s="1">
        <v>902</v>
      </c>
      <c r="B904" s="2" t="s">
        <v>1909</v>
      </c>
      <c r="C904" s="2" t="s">
        <v>1910</v>
      </c>
      <c r="D904" s="12">
        <v>30000</v>
      </c>
      <c r="E904" s="13">
        <v>90</v>
      </c>
      <c r="F904" t="s">
        <v>26</v>
      </c>
      <c r="G904" t="s">
        <v>49</v>
      </c>
      <c r="H904" t="s">
        <v>50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1823</v>
      </c>
      <c r="O904">
        <f t="shared" si="56"/>
        <v>0</v>
      </c>
      <c r="P904">
        <f t="shared" si="57"/>
        <v>30</v>
      </c>
      <c r="Q904" s="11" t="s">
        <v>1659</v>
      </c>
      <c r="R904" t="s">
        <v>1824</v>
      </c>
      <c r="S904" s="4">
        <f t="shared" si="58"/>
        <v>41829.9655324074</v>
      </c>
      <c r="T904" s="4">
        <f t="shared" si="59"/>
        <v>41881.6458333333</v>
      </c>
    </row>
    <row r="905" ht="44" spans="1:20">
      <c r="A905" s="1">
        <v>903</v>
      </c>
      <c r="B905" s="2" t="s">
        <v>1911</v>
      </c>
      <c r="C905" s="2" t="s">
        <v>1912</v>
      </c>
      <c r="D905" s="12">
        <v>5000</v>
      </c>
      <c r="E905" s="13">
        <v>160</v>
      </c>
      <c r="F905" t="s">
        <v>26</v>
      </c>
      <c r="G905" t="s">
        <v>49</v>
      </c>
      <c r="H905" t="s">
        <v>50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1823</v>
      </c>
      <c r="O905">
        <f t="shared" si="56"/>
        <v>3</v>
      </c>
      <c r="P905">
        <f t="shared" si="57"/>
        <v>40</v>
      </c>
      <c r="Q905" s="11" t="s">
        <v>1659</v>
      </c>
      <c r="R905" t="s">
        <v>1824</v>
      </c>
      <c r="S905" s="4">
        <f t="shared" si="58"/>
        <v>41149.7960648148</v>
      </c>
      <c r="T905" s="4">
        <f t="shared" si="59"/>
        <v>41175.1006944444</v>
      </c>
    </row>
    <row r="906" ht="44" spans="1:20">
      <c r="A906" s="1">
        <v>904</v>
      </c>
      <c r="B906" s="2" t="s">
        <v>1913</v>
      </c>
      <c r="C906" s="2" t="s">
        <v>1914</v>
      </c>
      <c r="D906" s="12">
        <v>50000</v>
      </c>
      <c r="E906" s="13">
        <v>151</v>
      </c>
      <c r="F906" t="s">
        <v>26</v>
      </c>
      <c r="G906" t="s">
        <v>49</v>
      </c>
      <c r="H906" t="s">
        <v>50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1823</v>
      </c>
      <c r="O906">
        <f t="shared" si="56"/>
        <v>0</v>
      </c>
      <c r="P906">
        <f t="shared" si="57"/>
        <v>50.33</v>
      </c>
      <c r="Q906" s="11" t="s">
        <v>1659</v>
      </c>
      <c r="R906" t="s">
        <v>1824</v>
      </c>
      <c r="S906" s="4">
        <f t="shared" si="58"/>
        <v>42342.0802893519</v>
      </c>
      <c r="T906" s="4">
        <f t="shared" si="59"/>
        <v>42372.0802893519</v>
      </c>
    </row>
    <row r="907" ht="44" spans="1:20">
      <c r="A907" s="1">
        <v>905</v>
      </c>
      <c r="B907" s="2" t="s">
        <v>1915</v>
      </c>
      <c r="C907" s="2" t="s">
        <v>1916</v>
      </c>
      <c r="D907" s="12">
        <v>6500</v>
      </c>
      <c r="E907" s="13">
        <v>196</v>
      </c>
      <c r="F907" t="s">
        <v>26</v>
      </c>
      <c r="G907" t="s">
        <v>49</v>
      </c>
      <c r="H907" t="s">
        <v>50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1823</v>
      </c>
      <c r="O907">
        <f t="shared" si="56"/>
        <v>3</v>
      </c>
      <c r="P907">
        <f t="shared" si="57"/>
        <v>32.67</v>
      </c>
      <c r="Q907" s="11" t="s">
        <v>1659</v>
      </c>
      <c r="R907" t="s">
        <v>1824</v>
      </c>
      <c r="S907" s="4">
        <f t="shared" si="58"/>
        <v>40507.2398842593</v>
      </c>
      <c r="T907" s="4">
        <f t="shared" si="59"/>
        <v>40567.2398842593</v>
      </c>
    </row>
    <row r="908" ht="29" spans="1:20">
      <c r="A908" s="1">
        <v>906</v>
      </c>
      <c r="B908" s="2" t="s">
        <v>1917</v>
      </c>
      <c r="C908" s="2" t="s">
        <v>1918</v>
      </c>
      <c r="D908" s="12">
        <v>15000</v>
      </c>
      <c r="E908" s="13">
        <v>0</v>
      </c>
      <c r="F908" t="s">
        <v>26</v>
      </c>
      <c r="G908" t="s">
        <v>49</v>
      </c>
      <c r="H908" t="s">
        <v>50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1823</v>
      </c>
      <c r="O908">
        <f t="shared" si="56"/>
        <v>0</v>
      </c>
      <c r="P908">
        <f t="shared" si="57"/>
        <v>0</v>
      </c>
      <c r="Q908" s="11" t="s">
        <v>1659</v>
      </c>
      <c r="R908" t="s">
        <v>1824</v>
      </c>
      <c r="S908" s="4">
        <f t="shared" si="58"/>
        <v>41681.1896990741</v>
      </c>
      <c r="T908" s="4">
        <f t="shared" si="59"/>
        <v>41711.1480324074</v>
      </c>
    </row>
    <row r="909" ht="29" spans="1:20">
      <c r="A909" s="1">
        <v>907</v>
      </c>
      <c r="B909" s="2" t="s">
        <v>1919</v>
      </c>
      <c r="C909" s="2" t="s">
        <v>1920</v>
      </c>
      <c r="D909" s="12">
        <v>2900</v>
      </c>
      <c r="E909" s="13">
        <v>0</v>
      </c>
      <c r="F909" t="s">
        <v>26</v>
      </c>
      <c r="G909" t="s">
        <v>49</v>
      </c>
      <c r="H909" t="s">
        <v>50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1823</v>
      </c>
      <c r="O909">
        <f t="shared" si="56"/>
        <v>0</v>
      </c>
      <c r="P909">
        <f t="shared" si="57"/>
        <v>0</v>
      </c>
      <c r="Q909" s="11" t="s">
        <v>1659</v>
      </c>
      <c r="R909" t="s">
        <v>1824</v>
      </c>
      <c r="S909" s="4">
        <f t="shared" si="58"/>
        <v>40767.1923958333</v>
      </c>
      <c r="T909" s="4">
        <f t="shared" si="59"/>
        <v>40797.1923958333</v>
      </c>
    </row>
    <row r="910" ht="44" spans="1:20">
      <c r="A910" s="1">
        <v>908</v>
      </c>
      <c r="B910" s="2" t="s">
        <v>1921</v>
      </c>
      <c r="C910" s="2" t="s">
        <v>1922</v>
      </c>
      <c r="D910" s="12">
        <v>2500</v>
      </c>
      <c r="E910" s="13">
        <v>0</v>
      </c>
      <c r="F910" t="s">
        <v>26</v>
      </c>
      <c r="G910" t="s">
        <v>49</v>
      </c>
      <c r="H910" t="s">
        <v>50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1823</v>
      </c>
      <c r="O910">
        <f t="shared" si="56"/>
        <v>0</v>
      </c>
      <c r="P910">
        <f t="shared" si="57"/>
        <v>0</v>
      </c>
      <c r="Q910" s="11" t="s">
        <v>1659</v>
      </c>
      <c r="R910" t="s">
        <v>1824</v>
      </c>
      <c r="S910" s="4">
        <f t="shared" si="58"/>
        <v>40340.8015625</v>
      </c>
      <c r="T910" s="4">
        <f t="shared" si="59"/>
        <v>40386.2076388889</v>
      </c>
    </row>
    <row r="911" ht="58" spans="1:20">
      <c r="A911" s="1">
        <v>909</v>
      </c>
      <c r="B911" s="2" t="s">
        <v>1923</v>
      </c>
      <c r="C911" s="2" t="s">
        <v>1924</v>
      </c>
      <c r="D911" s="12">
        <v>16000</v>
      </c>
      <c r="E911" s="13">
        <v>520</v>
      </c>
      <c r="F911" t="s">
        <v>26</v>
      </c>
      <c r="G911" t="s">
        <v>49</v>
      </c>
      <c r="H911" t="s">
        <v>50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1823</v>
      </c>
      <c r="O911">
        <f t="shared" si="56"/>
        <v>3</v>
      </c>
      <c r="P911">
        <f t="shared" si="57"/>
        <v>65</v>
      </c>
      <c r="Q911" s="11" t="s">
        <v>1659</v>
      </c>
      <c r="R911" t="s">
        <v>1824</v>
      </c>
      <c r="S911" s="4">
        <f t="shared" si="58"/>
        <v>41081.6902777778</v>
      </c>
      <c r="T911" s="4">
        <f t="shared" si="59"/>
        <v>41113.1666666667</v>
      </c>
    </row>
    <row r="912" ht="44" spans="1:20">
      <c r="A912" s="1">
        <v>910</v>
      </c>
      <c r="B912" s="2" t="s">
        <v>1925</v>
      </c>
      <c r="C912" s="2" t="s">
        <v>1926</v>
      </c>
      <c r="D912" s="12">
        <v>550</v>
      </c>
      <c r="E912" s="13">
        <v>123</v>
      </c>
      <c r="F912" t="s">
        <v>26</v>
      </c>
      <c r="G912" t="s">
        <v>58</v>
      </c>
      <c r="H912" t="s">
        <v>59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1823</v>
      </c>
      <c r="O912">
        <f t="shared" si="56"/>
        <v>22</v>
      </c>
      <c r="P912">
        <f t="shared" si="57"/>
        <v>24.6</v>
      </c>
      <c r="Q912" s="11" t="s">
        <v>1659</v>
      </c>
      <c r="R912" t="s">
        <v>1824</v>
      </c>
      <c r="S912" s="4">
        <f t="shared" si="58"/>
        <v>42737.5453587963</v>
      </c>
      <c r="T912" s="4">
        <f t="shared" si="59"/>
        <v>42797.5453587963</v>
      </c>
    </row>
    <row r="913" ht="44" spans="1:20">
      <c r="A913" s="1">
        <v>911</v>
      </c>
      <c r="B913" s="2" t="s">
        <v>1927</v>
      </c>
      <c r="C913" s="2" t="s">
        <v>1928</v>
      </c>
      <c r="D913" s="12">
        <v>100000</v>
      </c>
      <c r="E913" s="13">
        <v>0</v>
      </c>
      <c r="F913" t="s">
        <v>26</v>
      </c>
      <c r="G913" t="s">
        <v>49</v>
      </c>
      <c r="H913" t="s">
        <v>50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1823</v>
      </c>
      <c r="O913">
        <f t="shared" si="56"/>
        <v>0</v>
      </c>
      <c r="P913">
        <f t="shared" si="57"/>
        <v>0</v>
      </c>
      <c r="Q913" s="11" t="s">
        <v>1659</v>
      </c>
      <c r="R913" t="s">
        <v>1824</v>
      </c>
      <c r="S913" s="4">
        <f t="shared" si="58"/>
        <v>41642.005150463</v>
      </c>
      <c r="T913" s="4">
        <f t="shared" si="59"/>
        <v>41663.005150463</v>
      </c>
    </row>
    <row r="914" ht="44" spans="1:20">
      <c r="A914" s="1">
        <v>912</v>
      </c>
      <c r="B914" s="2" t="s">
        <v>1929</v>
      </c>
      <c r="C914" s="2" t="s">
        <v>1930</v>
      </c>
      <c r="D914" s="12">
        <v>3500</v>
      </c>
      <c r="E914" s="13">
        <v>30</v>
      </c>
      <c r="F914" t="s">
        <v>26</v>
      </c>
      <c r="G914" t="s">
        <v>49</v>
      </c>
      <c r="H914" t="s">
        <v>50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1823</v>
      </c>
      <c r="O914">
        <f t="shared" si="56"/>
        <v>1</v>
      </c>
      <c r="P914">
        <f t="shared" si="57"/>
        <v>15</v>
      </c>
      <c r="Q914" s="11" t="s">
        <v>1659</v>
      </c>
      <c r="R914" t="s">
        <v>1824</v>
      </c>
      <c r="S914" s="4">
        <f t="shared" si="58"/>
        <v>41194.1093402778</v>
      </c>
      <c r="T914" s="4">
        <f t="shared" si="59"/>
        <v>41254.1510069444</v>
      </c>
    </row>
    <row r="915" ht="44" spans="1:20">
      <c r="A915" s="1">
        <v>913</v>
      </c>
      <c r="B915" s="2" t="s">
        <v>1931</v>
      </c>
      <c r="C915" s="2" t="s">
        <v>1932</v>
      </c>
      <c r="D915" s="12">
        <v>30000</v>
      </c>
      <c r="E915" s="13">
        <v>1982</v>
      </c>
      <c r="F915" t="s">
        <v>26</v>
      </c>
      <c r="G915" t="s">
        <v>49</v>
      </c>
      <c r="H915" t="s">
        <v>50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1823</v>
      </c>
      <c r="O915">
        <f t="shared" si="56"/>
        <v>7</v>
      </c>
      <c r="P915">
        <f t="shared" si="57"/>
        <v>82.58</v>
      </c>
      <c r="Q915" s="11" t="s">
        <v>1659</v>
      </c>
      <c r="R915" t="s">
        <v>1824</v>
      </c>
      <c r="S915" s="4">
        <f t="shared" si="58"/>
        <v>41004.1391087963</v>
      </c>
      <c r="T915" s="4">
        <f t="shared" si="59"/>
        <v>41034.1391087963</v>
      </c>
    </row>
    <row r="916" ht="44" spans="1:20">
      <c r="A916" s="1">
        <v>914</v>
      </c>
      <c r="B916" s="2" t="s">
        <v>1933</v>
      </c>
      <c r="C916" s="2" t="s">
        <v>1934</v>
      </c>
      <c r="D916" s="12">
        <v>1500</v>
      </c>
      <c r="E916" s="13">
        <v>0</v>
      </c>
      <c r="F916" t="s">
        <v>26</v>
      </c>
      <c r="G916" t="s">
        <v>49</v>
      </c>
      <c r="H916" t="s">
        <v>50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1823</v>
      </c>
      <c r="O916">
        <f t="shared" si="56"/>
        <v>0</v>
      </c>
      <c r="P916">
        <f t="shared" si="57"/>
        <v>0</v>
      </c>
      <c r="Q916" s="11" t="s">
        <v>1659</v>
      </c>
      <c r="R916" t="s">
        <v>1824</v>
      </c>
      <c r="S916" s="4">
        <f t="shared" si="58"/>
        <v>41116.763275463</v>
      </c>
      <c r="T916" s="4">
        <f t="shared" si="59"/>
        <v>41146.763275463</v>
      </c>
    </row>
    <row r="917" ht="44" spans="1:20">
      <c r="A917" s="1">
        <v>915</v>
      </c>
      <c r="B917" s="2" t="s">
        <v>1935</v>
      </c>
      <c r="C917" s="2" t="s">
        <v>1936</v>
      </c>
      <c r="D917" s="12">
        <v>6500</v>
      </c>
      <c r="E917" s="13">
        <v>375</v>
      </c>
      <c r="F917" t="s">
        <v>26</v>
      </c>
      <c r="G917" t="s">
        <v>49</v>
      </c>
      <c r="H917" t="s">
        <v>50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1823</v>
      </c>
      <c r="O917">
        <f t="shared" si="56"/>
        <v>6</v>
      </c>
      <c r="P917">
        <f t="shared" si="57"/>
        <v>41.67</v>
      </c>
      <c r="Q917" s="11" t="s">
        <v>1659</v>
      </c>
      <c r="R917" t="s">
        <v>1824</v>
      </c>
      <c r="S917" s="4">
        <f t="shared" si="58"/>
        <v>40937.6795601852</v>
      </c>
      <c r="T917" s="4">
        <f t="shared" si="59"/>
        <v>40969.2076388889</v>
      </c>
    </row>
    <row r="918" ht="44" spans="1:20">
      <c r="A918" s="1">
        <v>916</v>
      </c>
      <c r="B918" s="2" t="s">
        <v>1937</v>
      </c>
      <c r="C918" s="2" t="s">
        <v>1938</v>
      </c>
      <c r="D918" s="12">
        <v>3300</v>
      </c>
      <c r="E918" s="13">
        <v>0</v>
      </c>
      <c r="F918" t="s">
        <v>26</v>
      </c>
      <c r="G918" t="s">
        <v>49</v>
      </c>
      <c r="H918" t="s">
        <v>50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1823</v>
      </c>
      <c r="O918">
        <f t="shared" si="56"/>
        <v>0</v>
      </c>
      <c r="P918">
        <f t="shared" si="57"/>
        <v>0</v>
      </c>
      <c r="Q918" s="11" t="s">
        <v>1659</v>
      </c>
      <c r="R918" t="s">
        <v>1824</v>
      </c>
      <c r="S918" s="4">
        <f t="shared" si="58"/>
        <v>40434.8534027778</v>
      </c>
      <c r="T918" s="4">
        <f t="shared" si="59"/>
        <v>40473.2083333333</v>
      </c>
    </row>
    <row r="919" ht="44" spans="1:20">
      <c r="A919" s="1">
        <v>917</v>
      </c>
      <c r="B919" s="2" t="s">
        <v>1939</v>
      </c>
      <c r="C919" s="2" t="s">
        <v>1940</v>
      </c>
      <c r="D919" s="12">
        <v>5000</v>
      </c>
      <c r="E919" s="13">
        <v>30</v>
      </c>
      <c r="F919" t="s">
        <v>26</v>
      </c>
      <c r="G919" t="s">
        <v>49</v>
      </c>
      <c r="H919" t="s">
        <v>50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1823</v>
      </c>
      <c r="O919">
        <f t="shared" si="56"/>
        <v>1</v>
      </c>
      <c r="P919">
        <f t="shared" si="57"/>
        <v>30</v>
      </c>
      <c r="Q919" s="11" t="s">
        <v>1659</v>
      </c>
      <c r="R919" t="s">
        <v>1824</v>
      </c>
      <c r="S919" s="4">
        <f t="shared" si="58"/>
        <v>41802.9436342593</v>
      </c>
      <c r="T919" s="4">
        <f t="shared" si="59"/>
        <v>41834.1041666667</v>
      </c>
    </row>
    <row r="920" ht="44" spans="1:20">
      <c r="A920" s="1">
        <v>918</v>
      </c>
      <c r="B920" s="2" t="s">
        <v>1941</v>
      </c>
      <c r="C920" s="2" t="s">
        <v>1942</v>
      </c>
      <c r="D920" s="12">
        <v>3900</v>
      </c>
      <c r="E920" s="13">
        <v>196</v>
      </c>
      <c r="F920" t="s">
        <v>26</v>
      </c>
      <c r="G920" t="s">
        <v>58</v>
      </c>
      <c r="H920" t="s">
        <v>59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1823</v>
      </c>
      <c r="O920">
        <f t="shared" si="56"/>
        <v>5</v>
      </c>
      <c r="P920">
        <f t="shared" si="57"/>
        <v>19.6</v>
      </c>
      <c r="Q920" s="11" t="s">
        <v>1659</v>
      </c>
      <c r="R920" t="s">
        <v>1824</v>
      </c>
      <c r="S920" s="4">
        <f t="shared" si="58"/>
        <v>41944.9162152778</v>
      </c>
      <c r="T920" s="4">
        <f t="shared" si="59"/>
        <v>41974.9578819444</v>
      </c>
    </row>
    <row r="921" ht="15" spans="1:20">
      <c r="A921" s="1">
        <v>919</v>
      </c>
      <c r="B921" s="2" t="s">
        <v>1943</v>
      </c>
      <c r="C921" s="2" t="s">
        <v>1944</v>
      </c>
      <c r="D921" s="12">
        <v>20000</v>
      </c>
      <c r="E921" s="13">
        <v>100</v>
      </c>
      <c r="F921" t="s">
        <v>26</v>
      </c>
      <c r="G921" t="s">
        <v>49</v>
      </c>
      <c r="H921" t="s">
        <v>50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1823</v>
      </c>
      <c r="O921">
        <f t="shared" si="56"/>
        <v>1</v>
      </c>
      <c r="P921">
        <f t="shared" si="57"/>
        <v>100</v>
      </c>
      <c r="Q921" s="11" t="s">
        <v>1659</v>
      </c>
      <c r="R921" t="s">
        <v>1824</v>
      </c>
      <c r="S921" s="4">
        <f t="shared" si="58"/>
        <v>41227.641724537</v>
      </c>
      <c r="T921" s="4">
        <f t="shared" si="59"/>
        <v>41262.641724537</v>
      </c>
    </row>
    <row r="922" ht="44" spans="1:20">
      <c r="A922" s="1">
        <v>920</v>
      </c>
      <c r="B922" s="2" t="s">
        <v>1945</v>
      </c>
      <c r="C922" s="2" t="s">
        <v>1946</v>
      </c>
      <c r="D922" s="12">
        <v>5500</v>
      </c>
      <c r="E922" s="13">
        <v>0</v>
      </c>
      <c r="F922" t="s">
        <v>26</v>
      </c>
      <c r="G922" t="s">
        <v>49</v>
      </c>
      <c r="H922" t="s">
        <v>50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1823</v>
      </c>
      <c r="O922">
        <f t="shared" si="56"/>
        <v>0</v>
      </c>
      <c r="P922">
        <f t="shared" si="57"/>
        <v>0</v>
      </c>
      <c r="Q922" s="11" t="s">
        <v>1659</v>
      </c>
      <c r="R922" t="s">
        <v>1824</v>
      </c>
      <c r="S922" s="4">
        <f t="shared" si="58"/>
        <v>41562.6715509259</v>
      </c>
      <c r="T922" s="4">
        <f t="shared" si="59"/>
        <v>41592.7132175926</v>
      </c>
    </row>
    <row r="923" ht="44" spans="1:20">
      <c r="A923" s="1">
        <v>921</v>
      </c>
      <c r="B923" s="2" t="s">
        <v>1947</v>
      </c>
      <c r="C923" s="2" t="s">
        <v>1948</v>
      </c>
      <c r="D923" s="12">
        <v>15000</v>
      </c>
      <c r="E923" s="13">
        <v>4635</v>
      </c>
      <c r="F923" t="s">
        <v>26</v>
      </c>
      <c r="G923" t="s">
        <v>49</v>
      </c>
      <c r="H923" t="s">
        <v>50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1823</v>
      </c>
      <c r="O923">
        <f t="shared" si="56"/>
        <v>31</v>
      </c>
      <c r="P923">
        <f t="shared" si="57"/>
        <v>231.75</v>
      </c>
      <c r="Q923" s="11" t="s">
        <v>1659</v>
      </c>
      <c r="R923" t="s">
        <v>1824</v>
      </c>
      <c r="S923" s="4">
        <f t="shared" si="58"/>
        <v>40847.1710185185</v>
      </c>
      <c r="T923" s="4">
        <f t="shared" si="59"/>
        <v>40889.2126851852</v>
      </c>
    </row>
    <row r="924" ht="44" spans="1:20">
      <c r="A924" s="1">
        <v>922</v>
      </c>
      <c r="B924" s="2" t="s">
        <v>1949</v>
      </c>
      <c r="C924" s="2" t="s">
        <v>1950</v>
      </c>
      <c r="D924" s="12">
        <v>27000</v>
      </c>
      <c r="E924" s="13">
        <v>5680</v>
      </c>
      <c r="F924" t="s">
        <v>26</v>
      </c>
      <c r="G924" t="s">
        <v>49</v>
      </c>
      <c r="H924" t="s">
        <v>50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1823</v>
      </c>
      <c r="O924">
        <f t="shared" si="56"/>
        <v>21</v>
      </c>
      <c r="P924">
        <f t="shared" si="57"/>
        <v>189.33</v>
      </c>
      <c r="Q924" s="11" t="s">
        <v>1659</v>
      </c>
      <c r="R924" t="s">
        <v>1824</v>
      </c>
      <c r="S924" s="4">
        <f t="shared" si="58"/>
        <v>41878.5300115741</v>
      </c>
      <c r="T924" s="4">
        <f t="shared" si="59"/>
        <v>41913.5300115741</v>
      </c>
    </row>
    <row r="925" ht="44" spans="1:20">
      <c r="A925" s="1">
        <v>923</v>
      </c>
      <c r="B925" s="2" t="s">
        <v>1951</v>
      </c>
      <c r="C925" s="2" t="s">
        <v>1952</v>
      </c>
      <c r="D925" s="12">
        <v>15000</v>
      </c>
      <c r="E925" s="13">
        <v>330</v>
      </c>
      <c r="F925" t="s">
        <v>26</v>
      </c>
      <c r="G925" t="s">
        <v>49</v>
      </c>
      <c r="H925" t="s">
        <v>50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1823</v>
      </c>
      <c r="O925">
        <f t="shared" si="56"/>
        <v>2</v>
      </c>
      <c r="P925">
        <f t="shared" si="57"/>
        <v>55</v>
      </c>
      <c r="Q925" s="11" t="s">
        <v>1659</v>
      </c>
      <c r="R925" t="s">
        <v>1824</v>
      </c>
      <c r="S925" s="4">
        <f t="shared" si="58"/>
        <v>41934.9597569444</v>
      </c>
      <c r="T925" s="4">
        <f t="shared" si="59"/>
        <v>41965.0014236111</v>
      </c>
    </row>
    <row r="926" ht="44" spans="1:20">
      <c r="A926" s="1">
        <v>924</v>
      </c>
      <c r="B926" s="2" t="s">
        <v>1953</v>
      </c>
      <c r="C926" s="2" t="s">
        <v>1954</v>
      </c>
      <c r="D926" s="12">
        <v>3000</v>
      </c>
      <c r="E926" s="13">
        <v>327</v>
      </c>
      <c r="F926" t="s">
        <v>26</v>
      </c>
      <c r="G926" t="s">
        <v>49</v>
      </c>
      <c r="H926" t="s">
        <v>50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1823</v>
      </c>
      <c r="O926">
        <f t="shared" si="56"/>
        <v>11</v>
      </c>
      <c r="P926">
        <f t="shared" si="57"/>
        <v>21.8</v>
      </c>
      <c r="Q926" s="11" t="s">
        <v>1659</v>
      </c>
      <c r="R926" t="s">
        <v>1824</v>
      </c>
      <c r="S926" s="4">
        <f t="shared" si="58"/>
        <v>41288.9429282407</v>
      </c>
      <c r="T926" s="4">
        <f t="shared" si="59"/>
        <v>41318.9429282407</v>
      </c>
    </row>
    <row r="927" ht="44" spans="1:20">
      <c r="A927" s="1">
        <v>925</v>
      </c>
      <c r="B927" s="2" t="s">
        <v>1955</v>
      </c>
      <c r="C927" s="2" t="s">
        <v>1956</v>
      </c>
      <c r="D927" s="12">
        <v>6000</v>
      </c>
      <c r="E927" s="13">
        <v>160</v>
      </c>
      <c r="F927" t="s">
        <v>26</v>
      </c>
      <c r="G927" t="s">
        <v>49</v>
      </c>
      <c r="H927" t="s">
        <v>50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1823</v>
      </c>
      <c r="O927">
        <f t="shared" si="56"/>
        <v>3</v>
      </c>
      <c r="P927">
        <f t="shared" si="57"/>
        <v>32</v>
      </c>
      <c r="Q927" s="11" t="s">
        <v>1659</v>
      </c>
      <c r="R927" t="s">
        <v>1824</v>
      </c>
      <c r="S927" s="4">
        <f t="shared" si="58"/>
        <v>41575.8809143519</v>
      </c>
      <c r="T927" s="4">
        <f t="shared" si="59"/>
        <v>41605.9225810185</v>
      </c>
    </row>
    <row r="928" ht="58" spans="1:20">
      <c r="A928" s="1">
        <v>926</v>
      </c>
      <c r="B928" s="2" t="s">
        <v>1957</v>
      </c>
      <c r="C928" s="2" t="s">
        <v>1958</v>
      </c>
      <c r="D928" s="12">
        <v>7000</v>
      </c>
      <c r="E928" s="13">
        <v>0</v>
      </c>
      <c r="F928" t="s">
        <v>26</v>
      </c>
      <c r="G928" t="s">
        <v>49</v>
      </c>
      <c r="H928" t="s">
        <v>50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1823</v>
      </c>
      <c r="O928">
        <f t="shared" si="56"/>
        <v>0</v>
      </c>
      <c r="P928">
        <f t="shared" si="57"/>
        <v>0</v>
      </c>
      <c r="Q928" s="11" t="s">
        <v>1659</v>
      </c>
      <c r="R928" t="s">
        <v>1824</v>
      </c>
      <c r="S928" s="4">
        <f t="shared" si="58"/>
        <v>40338.0200231482</v>
      </c>
      <c r="T928" s="4">
        <f t="shared" si="59"/>
        <v>40367.9444444444</v>
      </c>
    </row>
    <row r="929" ht="29" spans="1:20">
      <c r="A929" s="1">
        <v>927</v>
      </c>
      <c r="B929" s="2" t="s">
        <v>1959</v>
      </c>
      <c r="C929" s="2" t="s">
        <v>1960</v>
      </c>
      <c r="D929" s="12">
        <v>20000</v>
      </c>
      <c r="E929" s="13">
        <v>0</v>
      </c>
      <c r="F929" t="s">
        <v>26</v>
      </c>
      <c r="G929" t="s">
        <v>49</v>
      </c>
      <c r="H929" t="s">
        <v>50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1823</v>
      </c>
      <c r="O929">
        <f t="shared" si="56"/>
        <v>0</v>
      </c>
      <c r="P929">
        <f t="shared" si="57"/>
        <v>0</v>
      </c>
      <c r="Q929" s="11" t="s">
        <v>1659</v>
      </c>
      <c r="R929" t="s">
        <v>1824</v>
      </c>
      <c r="S929" s="4">
        <f t="shared" si="58"/>
        <v>41013.8228587963</v>
      </c>
      <c r="T929" s="4">
        <f t="shared" si="59"/>
        <v>41043.8228587963</v>
      </c>
    </row>
    <row r="930" ht="44" spans="1:20">
      <c r="A930" s="1">
        <v>928</v>
      </c>
      <c r="B930" s="2" t="s">
        <v>1961</v>
      </c>
      <c r="C930" s="2" t="s">
        <v>1962</v>
      </c>
      <c r="D930" s="12">
        <v>14500</v>
      </c>
      <c r="E930" s="13">
        <v>1575</v>
      </c>
      <c r="F930" t="s">
        <v>26</v>
      </c>
      <c r="G930" t="s">
        <v>49</v>
      </c>
      <c r="H930" t="s">
        <v>50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1823</v>
      </c>
      <c r="O930">
        <f t="shared" si="56"/>
        <v>11</v>
      </c>
      <c r="P930">
        <f t="shared" si="57"/>
        <v>56.25</v>
      </c>
      <c r="Q930" s="11" t="s">
        <v>1659</v>
      </c>
      <c r="R930" t="s">
        <v>1824</v>
      </c>
      <c r="S930" s="4">
        <f t="shared" si="58"/>
        <v>41180.8624189815</v>
      </c>
      <c r="T930" s="4">
        <f t="shared" si="59"/>
        <v>41231</v>
      </c>
    </row>
    <row r="931" ht="44" spans="1:20">
      <c r="A931" s="1">
        <v>929</v>
      </c>
      <c r="B931" s="2" t="s">
        <v>1963</v>
      </c>
      <c r="C931" s="2" t="s">
        <v>1964</v>
      </c>
      <c r="D931" s="12">
        <v>500</v>
      </c>
      <c r="E931" s="13">
        <v>0</v>
      </c>
      <c r="F931" t="s">
        <v>26</v>
      </c>
      <c r="G931" t="s">
        <v>49</v>
      </c>
      <c r="H931" t="s">
        <v>50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1823</v>
      </c>
      <c r="O931">
        <f t="shared" si="56"/>
        <v>0</v>
      </c>
      <c r="P931">
        <f t="shared" si="57"/>
        <v>0</v>
      </c>
      <c r="Q931" s="11" t="s">
        <v>1659</v>
      </c>
      <c r="R931" t="s">
        <v>1824</v>
      </c>
      <c r="S931" s="4">
        <f t="shared" si="58"/>
        <v>40978.2380671296</v>
      </c>
      <c r="T931" s="4">
        <f t="shared" si="59"/>
        <v>41008.196400463</v>
      </c>
    </row>
    <row r="932" ht="58" spans="1:20">
      <c r="A932" s="1">
        <v>930</v>
      </c>
      <c r="B932" s="2" t="s">
        <v>1965</v>
      </c>
      <c r="C932" s="2" t="s">
        <v>1966</v>
      </c>
      <c r="D932" s="12">
        <v>900</v>
      </c>
      <c r="E932" s="13">
        <v>345</v>
      </c>
      <c r="F932" t="s">
        <v>26</v>
      </c>
      <c r="G932" t="s">
        <v>49</v>
      </c>
      <c r="H932" t="s">
        <v>50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1823</v>
      </c>
      <c r="O932">
        <f t="shared" si="56"/>
        <v>38</v>
      </c>
      <c r="P932">
        <f t="shared" si="57"/>
        <v>69</v>
      </c>
      <c r="Q932" s="11" t="s">
        <v>1659</v>
      </c>
      <c r="R932" t="s">
        <v>1824</v>
      </c>
      <c r="S932" s="4">
        <f t="shared" si="58"/>
        <v>40312.9155787037</v>
      </c>
      <c r="T932" s="4">
        <f t="shared" si="59"/>
        <v>40354.8972222222</v>
      </c>
    </row>
    <row r="933" ht="44" spans="1:20">
      <c r="A933" s="1">
        <v>931</v>
      </c>
      <c r="B933" s="2" t="s">
        <v>1967</v>
      </c>
      <c r="C933" s="2" t="s">
        <v>1968</v>
      </c>
      <c r="D933" s="12">
        <v>2000</v>
      </c>
      <c r="E933" s="13">
        <v>131</v>
      </c>
      <c r="F933" t="s">
        <v>26</v>
      </c>
      <c r="G933" t="s">
        <v>58</v>
      </c>
      <c r="H933" t="s">
        <v>59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1823</v>
      </c>
      <c r="O933">
        <f t="shared" si="56"/>
        <v>7</v>
      </c>
      <c r="P933">
        <f t="shared" si="57"/>
        <v>18.71</v>
      </c>
      <c r="Q933" s="11" t="s">
        <v>1659</v>
      </c>
      <c r="R933" t="s">
        <v>1824</v>
      </c>
      <c r="S933" s="4">
        <f t="shared" si="58"/>
        <v>41680.3599768519</v>
      </c>
      <c r="T933" s="4">
        <f t="shared" si="59"/>
        <v>41714.9166666667</v>
      </c>
    </row>
    <row r="934" ht="29" spans="1:20">
      <c r="A934" s="1">
        <v>932</v>
      </c>
      <c r="B934" s="2" t="s">
        <v>1969</v>
      </c>
      <c r="C934" s="2" t="s">
        <v>1970</v>
      </c>
      <c r="D934" s="12">
        <v>9500</v>
      </c>
      <c r="E934" s="13">
        <v>1381</v>
      </c>
      <c r="F934" t="s">
        <v>26</v>
      </c>
      <c r="G934" t="s">
        <v>49</v>
      </c>
      <c r="H934" t="s">
        <v>50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1823</v>
      </c>
      <c r="O934">
        <f t="shared" si="56"/>
        <v>15</v>
      </c>
      <c r="P934">
        <f t="shared" si="57"/>
        <v>46.03</v>
      </c>
      <c r="Q934" s="11" t="s">
        <v>1659</v>
      </c>
      <c r="R934" t="s">
        <v>1824</v>
      </c>
      <c r="S934" s="4">
        <f t="shared" si="58"/>
        <v>41310.9692708333</v>
      </c>
      <c r="T934" s="4">
        <f t="shared" si="59"/>
        <v>41355.9276041667</v>
      </c>
    </row>
    <row r="935" ht="44" spans="1:20">
      <c r="A935" s="1">
        <v>933</v>
      </c>
      <c r="B935" s="2" t="s">
        <v>1971</v>
      </c>
      <c r="C935" s="2" t="s">
        <v>1972</v>
      </c>
      <c r="D935" s="12">
        <v>2000</v>
      </c>
      <c r="E935" s="13">
        <v>120</v>
      </c>
      <c r="F935" t="s">
        <v>26</v>
      </c>
      <c r="G935" t="s">
        <v>49</v>
      </c>
      <c r="H935" t="s">
        <v>50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1823</v>
      </c>
      <c r="O935">
        <f t="shared" si="56"/>
        <v>6</v>
      </c>
      <c r="P935">
        <f t="shared" si="57"/>
        <v>60</v>
      </c>
      <c r="Q935" s="11" t="s">
        <v>1659</v>
      </c>
      <c r="R935" t="s">
        <v>1824</v>
      </c>
      <c r="S935" s="4">
        <f t="shared" si="58"/>
        <v>41711.1690856482</v>
      </c>
      <c r="T935" s="4">
        <f t="shared" si="59"/>
        <v>41771.1690856482</v>
      </c>
    </row>
    <row r="936" ht="44" spans="1:20">
      <c r="A936" s="1">
        <v>934</v>
      </c>
      <c r="B936" s="2" t="s">
        <v>1973</v>
      </c>
      <c r="C936" s="2" t="s">
        <v>1974</v>
      </c>
      <c r="D936" s="12">
        <v>5000</v>
      </c>
      <c r="E936" s="13">
        <v>1520</v>
      </c>
      <c r="F936" t="s">
        <v>26</v>
      </c>
      <c r="G936" t="s">
        <v>194</v>
      </c>
      <c r="H936" t="s">
        <v>195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1823</v>
      </c>
      <c r="O936">
        <f t="shared" si="56"/>
        <v>30</v>
      </c>
      <c r="P936">
        <f t="shared" si="57"/>
        <v>50.67</v>
      </c>
      <c r="Q936" s="11" t="s">
        <v>1659</v>
      </c>
      <c r="R936" t="s">
        <v>1824</v>
      </c>
      <c r="S936" s="4">
        <f t="shared" si="58"/>
        <v>41733.7370833333</v>
      </c>
      <c r="T936" s="4">
        <f t="shared" si="59"/>
        <v>41763.25</v>
      </c>
    </row>
    <row r="937" ht="44" spans="1:20">
      <c r="A937" s="1">
        <v>935</v>
      </c>
      <c r="B937" s="2" t="s">
        <v>1975</v>
      </c>
      <c r="C937" s="2" t="s">
        <v>1976</v>
      </c>
      <c r="D937" s="12">
        <v>3500</v>
      </c>
      <c r="E937" s="13">
        <v>50</v>
      </c>
      <c r="F937" t="s">
        <v>26</v>
      </c>
      <c r="G937" t="s">
        <v>49</v>
      </c>
      <c r="H937" t="s">
        <v>50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1823</v>
      </c>
      <c r="O937">
        <f t="shared" si="56"/>
        <v>1</v>
      </c>
      <c r="P937">
        <f t="shared" si="57"/>
        <v>25</v>
      </c>
      <c r="Q937" s="11" t="s">
        <v>1659</v>
      </c>
      <c r="R937" t="s">
        <v>1824</v>
      </c>
      <c r="S937" s="4">
        <f t="shared" si="58"/>
        <v>42368.3336689815</v>
      </c>
      <c r="T937" s="4">
        <f t="shared" si="59"/>
        <v>42398.3336689815</v>
      </c>
    </row>
    <row r="938" ht="44" spans="1:20">
      <c r="A938" s="1">
        <v>936</v>
      </c>
      <c r="B938" s="2" t="s">
        <v>1977</v>
      </c>
      <c r="C938" s="2" t="s">
        <v>1978</v>
      </c>
      <c r="D938" s="12">
        <v>1400</v>
      </c>
      <c r="E938" s="13">
        <v>0</v>
      </c>
      <c r="F938" t="s">
        <v>26</v>
      </c>
      <c r="G938" t="s">
        <v>49</v>
      </c>
      <c r="H938" t="s">
        <v>50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1823</v>
      </c>
      <c r="O938">
        <f t="shared" si="56"/>
        <v>0</v>
      </c>
      <c r="P938">
        <f t="shared" si="57"/>
        <v>0</v>
      </c>
      <c r="Q938" s="11" t="s">
        <v>1659</v>
      </c>
      <c r="R938" t="s">
        <v>1824</v>
      </c>
      <c r="S938" s="4">
        <f t="shared" si="58"/>
        <v>40883.0241782407</v>
      </c>
      <c r="T938" s="4">
        <f t="shared" si="59"/>
        <v>40926.8333333333</v>
      </c>
    </row>
    <row r="939" ht="44" spans="1:20">
      <c r="A939" s="1">
        <v>937</v>
      </c>
      <c r="B939" s="2" t="s">
        <v>1979</v>
      </c>
      <c r="C939" s="2" t="s">
        <v>1980</v>
      </c>
      <c r="D939" s="12">
        <v>3500</v>
      </c>
      <c r="E939" s="13">
        <v>40</v>
      </c>
      <c r="F939" t="s">
        <v>26</v>
      </c>
      <c r="G939" t="s">
        <v>49</v>
      </c>
      <c r="H939" t="s">
        <v>50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1823</v>
      </c>
      <c r="O939">
        <f t="shared" si="56"/>
        <v>1</v>
      </c>
      <c r="P939">
        <f t="shared" si="57"/>
        <v>20</v>
      </c>
      <c r="Q939" s="11" t="s">
        <v>1659</v>
      </c>
      <c r="R939" t="s">
        <v>1824</v>
      </c>
      <c r="S939" s="4">
        <f t="shared" si="58"/>
        <v>41551.7981134259</v>
      </c>
      <c r="T939" s="4">
        <f t="shared" si="59"/>
        <v>41581.8397800926</v>
      </c>
    </row>
    <row r="940" ht="44" spans="1:20">
      <c r="A940" s="1">
        <v>938</v>
      </c>
      <c r="B940" s="2" t="s">
        <v>1981</v>
      </c>
      <c r="C940" s="2" t="s">
        <v>1982</v>
      </c>
      <c r="D940" s="12">
        <v>7000</v>
      </c>
      <c r="E940" s="13">
        <v>25</v>
      </c>
      <c r="F940" t="s">
        <v>26</v>
      </c>
      <c r="G940" t="s">
        <v>49</v>
      </c>
      <c r="H940" t="s">
        <v>50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1823</v>
      </c>
      <c r="O940">
        <f t="shared" si="56"/>
        <v>0</v>
      </c>
      <c r="P940">
        <f t="shared" si="57"/>
        <v>25</v>
      </c>
      <c r="Q940" s="11" t="s">
        <v>1659</v>
      </c>
      <c r="R940" t="s">
        <v>1824</v>
      </c>
      <c r="S940" s="4">
        <f t="shared" si="58"/>
        <v>41124.4797222222</v>
      </c>
      <c r="T940" s="4">
        <f t="shared" si="59"/>
        <v>41154.4797222222</v>
      </c>
    </row>
    <row r="941" ht="44" spans="1:20">
      <c r="A941" s="1">
        <v>939</v>
      </c>
      <c r="B941" s="2" t="s">
        <v>1983</v>
      </c>
      <c r="C941" s="2" t="s">
        <v>1984</v>
      </c>
      <c r="D941" s="12">
        <v>2750</v>
      </c>
      <c r="E941" s="13">
        <v>40</v>
      </c>
      <c r="F941" t="s">
        <v>26</v>
      </c>
      <c r="G941" t="s">
        <v>49</v>
      </c>
      <c r="H941" t="s">
        <v>50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1823</v>
      </c>
      <c r="O941">
        <f t="shared" si="56"/>
        <v>1</v>
      </c>
      <c r="P941">
        <f t="shared" si="57"/>
        <v>20</v>
      </c>
      <c r="Q941" s="11" t="s">
        <v>1659</v>
      </c>
      <c r="R941" t="s">
        <v>1824</v>
      </c>
      <c r="S941" s="4">
        <f t="shared" si="58"/>
        <v>41416.7631712963</v>
      </c>
      <c r="T941" s="4">
        <f t="shared" si="59"/>
        <v>41455.8319444444</v>
      </c>
    </row>
    <row r="942" ht="44" spans="1:20">
      <c r="A942" s="1">
        <v>940</v>
      </c>
      <c r="B942" s="2" t="s">
        <v>1985</v>
      </c>
      <c r="C942" s="2" t="s">
        <v>1986</v>
      </c>
      <c r="D942" s="12">
        <v>9000</v>
      </c>
      <c r="E942" s="13">
        <v>1544</v>
      </c>
      <c r="F942" t="s">
        <v>26</v>
      </c>
      <c r="G942" t="s">
        <v>49</v>
      </c>
      <c r="H942" t="s">
        <v>50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1369</v>
      </c>
      <c r="O942">
        <f t="shared" si="56"/>
        <v>17</v>
      </c>
      <c r="P942">
        <f t="shared" si="57"/>
        <v>110.29</v>
      </c>
      <c r="Q942" s="11" t="s">
        <v>1166</v>
      </c>
      <c r="R942" t="s">
        <v>1370</v>
      </c>
      <c r="S942" s="4">
        <f t="shared" si="58"/>
        <v>42182.0084027778</v>
      </c>
      <c r="T942" s="4">
        <f t="shared" si="59"/>
        <v>42227.0084027778</v>
      </c>
    </row>
    <row r="943" ht="58" spans="1:20">
      <c r="A943" s="1">
        <v>941</v>
      </c>
      <c r="B943" s="2" t="s">
        <v>1987</v>
      </c>
      <c r="C943" s="2" t="s">
        <v>1988</v>
      </c>
      <c r="D943" s="12">
        <v>50000</v>
      </c>
      <c r="E943" s="13">
        <v>1161</v>
      </c>
      <c r="F943" t="s">
        <v>26</v>
      </c>
      <c r="G943" t="s">
        <v>49</v>
      </c>
      <c r="H943" t="s">
        <v>50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1369</v>
      </c>
      <c r="O943">
        <f t="shared" si="56"/>
        <v>2</v>
      </c>
      <c r="P943">
        <f t="shared" si="57"/>
        <v>37.45</v>
      </c>
      <c r="Q943" s="11" t="s">
        <v>1166</v>
      </c>
      <c r="R943" t="s">
        <v>1370</v>
      </c>
      <c r="S943" s="4">
        <f t="shared" si="58"/>
        <v>42746.0965856481</v>
      </c>
      <c r="T943" s="4">
        <f t="shared" si="59"/>
        <v>42776.0965856481</v>
      </c>
    </row>
    <row r="944" ht="44" spans="1:20">
      <c r="A944" s="1">
        <v>942</v>
      </c>
      <c r="B944" s="2" t="s">
        <v>1989</v>
      </c>
      <c r="C944" s="2" t="s">
        <v>1990</v>
      </c>
      <c r="D944" s="12">
        <v>7500</v>
      </c>
      <c r="E944" s="13">
        <v>668</v>
      </c>
      <c r="F944" t="s">
        <v>26</v>
      </c>
      <c r="G944" t="s">
        <v>49</v>
      </c>
      <c r="H944" t="s">
        <v>50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1369</v>
      </c>
      <c r="O944">
        <f t="shared" si="56"/>
        <v>9</v>
      </c>
      <c r="P944">
        <f t="shared" si="57"/>
        <v>41.75</v>
      </c>
      <c r="Q944" s="11" t="s">
        <v>1166</v>
      </c>
      <c r="R944" t="s">
        <v>1370</v>
      </c>
      <c r="S944" s="4">
        <f t="shared" si="58"/>
        <v>42382.843287037</v>
      </c>
      <c r="T944" s="4">
        <f t="shared" si="59"/>
        <v>42418.843287037</v>
      </c>
    </row>
    <row r="945" ht="29" spans="1:20">
      <c r="A945" s="1">
        <v>943</v>
      </c>
      <c r="B945" s="2" t="s">
        <v>1991</v>
      </c>
      <c r="C945" s="2" t="s">
        <v>1992</v>
      </c>
      <c r="D945" s="12">
        <v>3000</v>
      </c>
      <c r="E945" s="13">
        <v>289</v>
      </c>
      <c r="F945" t="s">
        <v>26</v>
      </c>
      <c r="G945" t="s">
        <v>49</v>
      </c>
      <c r="H945" t="s">
        <v>50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1369</v>
      </c>
      <c r="O945">
        <f t="shared" si="56"/>
        <v>10</v>
      </c>
      <c r="P945">
        <f t="shared" si="57"/>
        <v>24.08</v>
      </c>
      <c r="Q945" s="11" t="s">
        <v>1166</v>
      </c>
      <c r="R945" t="s">
        <v>1370</v>
      </c>
      <c r="S945" s="4">
        <f t="shared" si="58"/>
        <v>42673.6678819444</v>
      </c>
      <c r="T945" s="4">
        <f t="shared" si="59"/>
        <v>42703.7095486111</v>
      </c>
    </row>
    <row r="946" ht="44" spans="1:20">
      <c r="A946" s="1">
        <v>944</v>
      </c>
      <c r="B946" s="2" t="s">
        <v>1993</v>
      </c>
      <c r="C946" s="2" t="s">
        <v>1994</v>
      </c>
      <c r="D946" s="12">
        <v>50000</v>
      </c>
      <c r="E946" s="13">
        <v>6663</v>
      </c>
      <c r="F946" t="s">
        <v>26</v>
      </c>
      <c r="G946" t="s">
        <v>49</v>
      </c>
      <c r="H946" t="s">
        <v>50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1369</v>
      </c>
      <c r="O946">
        <f t="shared" si="56"/>
        <v>13</v>
      </c>
      <c r="P946">
        <f t="shared" si="57"/>
        <v>69.41</v>
      </c>
      <c r="Q946" s="11" t="s">
        <v>1166</v>
      </c>
      <c r="R946" t="s">
        <v>1370</v>
      </c>
      <c r="S946" s="4">
        <f t="shared" si="58"/>
        <v>42444.583912037</v>
      </c>
      <c r="T946" s="4">
        <f t="shared" si="59"/>
        <v>42478.5833333333</v>
      </c>
    </row>
    <row r="947" ht="44" spans="1:20">
      <c r="A947" s="1">
        <v>945</v>
      </c>
      <c r="B947" s="2" t="s">
        <v>1995</v>
      </c>
      <c r="C947" s="2" t="s">
        <v>1996</v>
      </c>
      <c r="D947" s="12">
        <v>100000</v>
      </c>
      <c r="E947" s="13">
        <v>2484</v>
      </c>
      <c r="F947" t="s">
        <v>26</v>
      </c>
      <c r="G947" t="s">
        <v>214</v>
      </c>
      <c r="H947" t="s">
        <v>89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1369</v>
      </c>
      <c r="O947">
        <f t="shared" si="56"/>
        <v>2</v>
      </c>
      <c r="P947">
        <f t="shared" si="57"/>
        <v>155.25</v>
      </c>
      <c r="Q947" s="11" t="s">
        <v>1166</v>
      </c>
      <c r="R947" t="s">
        <v>1370</v>
      </c>
      <c r="S947" s="4">
        <f t="shared" si="58"/>
        <v>42732.8729861111</v>
      </c>
      <c r="T947" s="4">
        <f t="shared" si="59"/>
        <v>42784.9993055556</v>
      </c>
    </row>
    <row r="948" ht="29" spans="1:20">
      <c r="A948" s="1">
        <v>946</v>
      </c>
      <c r="B948" s="2" t="s">
        <v>1997</v>
      </c>
      <c r="C948" s="2" t="s">
        <v>1998</v>
      </c>
      <c r="D948" s="12">
        <v>15000</v>
      </c>
      <c r="E948" s="13">
        <v>286</v>
      </c>
      <c r="F948" t="s">
        <v>26</v>
      </c>
      <c r="G948" t="s">
        <v>49</v>
      </c>
      <c r="H948" t="s">
        <v>50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1369</v>
      </c>
      <c r="O948">
        <f t="shared" si="56"/>
        <v>2</v>
      </c>
      <c r="P948">
        <f t="shared" si="57"/>
        <v>57.2</v>
      </c>
      <c r="Q948" s="11" t="s">
        <v>1166</v>
      </c>
      <c r="R948" t="s">
        <v>1370</v>
      </c>
      <c r="S948" s="4">
        <f t="shared" si="58"/>
        <v>42592.7505555556</v>
      </c>
      <c r="T948" s="4">
        <f t="shared" si="59"/>
        <v>42622.7505555556</v>
      </c>
    </row>
    <row r="949" ht="44" spans="1:20">
      <c r="A949" s="1">
        <v>947</v>
      </c>
      <c r="B949" s="2" t="s">
        <v>1999</v>
      </c>
      <c r="C949" s="2" t="s">
        <v>2000</v>
      </c>
      <c r="D949" s="12">
        <v>850</v>
      </c>
      <c r="E949" s="13">
        <v>0</v>
      </c>
      <c r="F949" t="s">
        <v>26</v>
      </c>
      <c r="G949" t="s">
        <v>49</v>
      </c>
      <c r="H949" t="s">
        <v>50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1369</v>
      </c>
      <c r="O949">
        <f t="shared" si="56"/>
        <v>0</v>
      </c>
      <c r="P949">
        <f t="shared" si="57"/>
        <v>0</v>
      </c>
      <c r="Q949" s="11" t="s">
        <v>1166</v>
      </c>
      <c r="R949" t="s">
        <v>1370</v>
      </c>
      <c r="S949" s="4">
        <f t="shared" si="58"/>
        <v>42491.7813194444</v>
      </c>
      <c r="T949" s="4">
        <f t="shared" si="59"/>
        <v>42551.7813194444</v>
      </c>
    </row>
    <row r="950" ht="58" spans="1:20">
      <c r="A950" s="1">
        <v>948</v>
      </c>
      <c r="B950" s="2" t="s">
        <v>2001</v>
      </c>
      <c r="C950" s="2" t="s">
        <v>2002</v>
      </c>
      <c r="D950" s="12">
        <v>4000</v>
      </c>
      <c r="E950" s="13">
        <v>480</v>
      </c>
      <c r="F950" t="s">
        <v>26</v>
      </c>
      <c r="G950" t="s">
        <v>422</v>
      </c>
      <c r="H950" t="s">
        <v>89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1369</v>
      </c>
      <c r="O950">
        <f t="shared" si="56"/>
        <v>12</v>
      </c>
      <c r="P950">
        <f t="shared" si="57"/>
        <v>60</v>
      </c>
      <c r="Q950" s="11" t="s">
        <v>1166</v>
      </c>
      <c r="R950" t="s">
        <v>1370</v>
      </c>
      <c r="S950" s="4">
        <f t="shared" si="58"/>
        <v>42411.828287037</v>
      </c>
      <c r="T950" s="4">
        <f t="shared" si="59"/>
        <v>42441.828287037</v>
      </c>
    </row>
    <row r="951" ht="44" spans="1:20">
      <c r="A951" s="1">
        <v>949</v>
      </c>
      <c r="B951" s="2" t="s">
        <v>2003</v>
      </c>
      <c r="C951" s="2" t="s">
        <v>2004</v>
      </c>
      <c r="D951" s="12">
        <v>20000</v>
      </c>
      <c r="E951" s="13">
        <v>273</v>
      </c>
      <c r="F951" t="s">
        <v>26</v>
      </c>
      <c r="G951" t="s">
        <v>537</v>
      </c>
      <c r="H951" t="s">
        <v>89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1369</v>
      </c>
      <c r="O951">
        <f t="shared" si="56"/>
        <v>1</v>
      </c>
      <c r="P951">
        <f t="shared" si="57"/>
        <v>39</v>
      </c>
      <c r="Q951" s="11" t="s">
        <v>1166</v>
      </c>
      <c r="R951" t="s">
        <v>1370</v>
      </c>
      <c r="S951" s="4">
        <f t="shared" si="58"/>
        <v>42361.0437037037</v>
      </c>
      <c r="T951" s="4">
        <f t="shared" si="59"/>
        <v>42421.0437037037</v>
      </c>
    </row>
    <row r="952" ht="44" spans="1:20">
      <c r="A952" s="1">
        <v>950</v>
      </c>
      <c r="B952" s="2" t="s">
        <v>2005</v>
      </c>
      <c r="C952" s="2" t="s">
        <v>2006</v>
      </c>
      <c r="D952" s="12">
        <v>5000</v>
      </c>
      <c r="E952" s="13">
        <v>1402</v>
      </c>
      <c r="F952" t="s">
        <v>26</v>
      </c>
      <c r="G952" t="s">
        <v>194</v>
      </c>
      <c r="H952" t="s">
        <v>195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1369</v>
      </c>
      <c r="O952">
        <f t="shared" si="56"/>
        <v>28</v>
      </c>
      <c r="P952">
        <f t="shared" si="57"/>
        <v>58.42</v>
      </c>
      <c r="Q952" s="11" t="s">
        <v>1166</v>
      </c>
      <c r="R952" t="s">
        <v>1370</v>
      </c>
      <c r="S952" s="4">
        <f t="shared" si="58"/>
        <v>42356.7507060185</v>
      </c>
      <c r="T952" s="4">
        <f t="shared" si="59"/>
        <v>42386.7507060185</v>
      </c>
    </row>
    <row r="953" ht="15" spans="1:20">
      <c r="A953" s="1">
        <v>951</v>
      </c>
      <c r="B953" s="2" t="s">
        <v>2007</v>
      </c>
      <c r="C953" s="2" t="s">
        <v>2008</v>
      </c>
      <c r="D953" s="12">
        <v>50000</v>
      </c>
      <c r="E953" s="13">
        <v>19195</v>
      </c>
      <c r="F953" t="s">
        <v>26</v>
      </c>
      <c r="G953" t="s">
        <v>49</v>
      </c>
      <c r="H953" t="s">
        <v>50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1369</v>
      </c>
      <c r="O953">
        <f t="shared" si="56"/>
        <v>38</v>
      </c>
      <c r="P953">
        <f t="shared" si="57"/>
        <v>158.64</v>
      </c>
      <c r="Q953" s="11" t="s">
        <v>1166</v>
      </c>
      <c r="R953" t="s">
        <v>1370</v>
      </c>
      <c r="S953" s="4">
        <f t="shared" si="58"/>
        <v>42480.6536111111</v>
      </c>
      <c r="T953" s="4">
        <f t="shared" si="59"/>
        <v>42525.6536111111</v>
      </c>
    </row>
    <row r="954" ht="29" spans="1:20">
      <c r="A954" s="1">
        <v>952</v>
      </c>
      <c r="B954" s="2" t="s">
        <v>2009</v>
      </c>
      <c r="C954" s="2" t="s">
        <v>2010</v>
      </c>
      <c r="D954" s="12">
        <v>49000</v>
      </c>
      <c r="E954" s="13">
        <v>19572</v>
      </c>
      <c r="F954" t="s">
        <v>26</v>
      </c>
      <c r="G954" t="s">
        <v>49</v>
      </c>
      <c r="H954" t="s">
        <v>50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1369</v>
      </c>
      <c r="O954">
        <f t="shared" si="56"/>
        <v>40</v>
      </c>
      <c r="P954">
        <f t="shared" si="57"/>
        <v>99.86</v>
      </c>
      <c r="Q954" s="11" t="s">
        <v>1166</v>
      </c>
      <c r="R954" t="s">
        <v>1370</v>
      </c>
      <c r="S954" s="4">
        <f t="shared" si="58"/>
        <v>42662.6135648148</v>
      </c>
      <c r="T954" s="4">
        <f t="shared" si="59"/>
        <v>42692.6552314815</v>
      </c>
    </row>
    <row r="955" ht="44" spans="1:20">
      <c r="A955" s="1">
        <v>953</v>
      </c>
      <c r="B955" s="2" t="s">
        <v>2011</v>
      </c>
      <c r="C955" s="2" t="s">
        <v>2012</v>
      </c>
      <c r="D955" s="12">
        <v>15000</v>
      </c>
      <c r="E955" s="13">
        <v>126</v>
      </c>
      <c r="F955" t="s">
        <v>26</v>
      </c>
      <c r="G955" t="s">
        <v>49</v>
      </c>
      <c r="H955" t="s">
        <v>50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1369</v>
      </c>
      <c r="O955">
        <f t="shared" si="56"/>
        <v>1</v>
      </c>
      <c r="P955">
        <f t="shared" si="57"/>
        <v>25.2</v>
      </c>
      <c r="Q955" s="11" t="s">
        <v>1166</v>
      </c>
      <c r="R955" t="s">
        <v>1370</v>
      </c>
      <c r="S955" s="4">
        <f t="shared" si="58"/>
        <v>41999.1643402778</v>
      </c>
      <c r="T955" s="4">
        <f t="shared" si="59"/>
        <v>42029.1643402778</v>
      </c>
    </row>
    <row r="956" ht="44" spans="1:20">
      <c r="A956" s="1">
        <v>954</v>
      </c>
      <c r="B956" s="2" t="s">
        <v>2013</v>
      </c>
      <c r="C956" s="2" t="s">
        <v>2014</v>
      </c>
      <c r="D956" s="12">
        <v>15000</v>
      </c>
      <c r="E956" s="13">
        <v>6511</v>
      </c>
      <c r="F956" t="s">
        <v>26</v>
      </c>
      <c r="G956" t="s">
        <v>49</v>
      </c>
      <c r="H956" t="s">
        <v>50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1369</v>
      </c>
      <c r="O956">
        <f t="shared" si="56"/>
        <v>43</v>
      </c>
      <c r="P956">
        <f t="shared" si="57"/>
        <v>89.19</v>
      </c>
      <c r="Q956" s="11" t="s">
        <v>1166</v>
      </c>
      <c r="R956" t="s">
        <v>1370</v>
      </c>
      <c r="S956" s="4">
        <f t="shared" si="58"/>
        <v>42194.8337847222</v>
      </c>
      <c r="T956" s="4">
        <f t="shared" si="59"/>
        <v>42236.8337847222</v>
      </c>
    </row>
    <row r="957" ht="44" spans="1:20">
      <c r="A957" s="1">
        <v>955</v>
      </c>
      <c r="B957" s="2" t="s">
        <v>2015</v>
      </c>
      <c r="C957" s="2" t="s">
        <v>2016</v>
      </c>
      <c r="D957" s="12">
        <v>300000</v>
      </c>
      <c r="E957" s="13">
        <v>16984</v>
      </c>
      <c r="F957" t="s">
        <v>26</v>
      </c>
      <c r="G957" t="s">
        <v>49</v>
      </c>
      <c r="H957" t="s">
        <v>50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1369</v>
      </c>
      <c r="O957">
        <f t="shared" si="56"/>
        <v>6</v>
      </c>
      <c r="P957">
        <f t="shared" si="57"/>
        <v>182.62</v>
      </c>
      <c r="Q957" s="11" t="s">
        <v>1166</v>
      </c>
      <c r="R957" t="s">
        <v>1370</v>
      </c>
      <c r="S957" s="4">
        <f t="shared" si="58"/>
        <v>42586.2951388889</v>
      </c>
      <c r="T957" s="4">
        <f t="shared" si="59"/>
        <v>42626.2951388889</v>
      </c>
    </row>
    <row r="958" ht="58" spans="1:20">
      <c r="A958" s="1">
        <v>956</v>
      </c>
      <c r="B958" s="2" t="s">
        <v>2017</v>
      </c>
      <c r="C958" s="2" t="s">
        <v>2018</v>
      </c>
      <c r="D958" s="12">
        <v>50000</v>
      </c>
      <c r="E958" s="13">
        <v>861</v>
      </c>
      <c r="F958" t="s">
        <v>26</v>
      </c>
      <c r="G958" t="s">
        <v>49</v>
      </c>
      <c r="H958" t="s">
        <v>50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1369</v>
      </c>
      <c r="O958">
        <f t="shared" si="56"/>
        <v>2</v>
      </c>
      <c r="P958">
        <f t="shared" si="57"/>
        <v>50.65</v>
      </c>
      <c r="Q958" s="11" t="s">
        <v>1166</v>
      </c>
      <c r="R958" t="s">
        <v>1370</v>
      </c>
      <c r="S958" s="4">
        <f t="shared" si="58"/>
        <v>42060.9138773148</v>
      </c>
      <c r="T958" s="4">
        <f t="shared" si="59"/>
        <v>42120.8722106481</v>
      </c>
    </row>
    <row r="959" ht="29" spans="1:20">
      <c r="A959" s="1">
        <v>957</v>
      </c>
      <c r="B959" s="2" t="s">
        <v>2019</v>
      </c>
      <c r="C959" s="2" t="s">
        <v>2020</v>
      </c>
      <c r="D959" s="12">
        <v>12000</v>
      </c>
      <c r="E959" s="13">
        <v>233</v>
      </c>
      <c r="F959" t="s">
        <v>26</v>
      </c>
      <c r="G959" t="s">
        <v>49</v>
      </c>
      <c r="H959" t="s">
        <v>50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1369</v>
      </c>
      <c r="O959">
        <f t="shared" si="56"/>
        <v>2</v>
      </c>
      <c r="P959">
        <f t="shared" si="57"/>
        <v>33.29</v>
      </c>
      <c r="Q959" s="11" t="s">
        <v>1166</v>
      </c>
      <c r="R959" t="s">
        <v>1370</v>
      </c>
      <c r="S959" s="4">
        <f t="shared" si="58"/>
        <v>42660.5524652778</v>
      </c>
      <c r="T959" s="4">
        <f t="shared" si="59"/>
        <v>42691.5941319444</v>
      </c>
    </row>
    <row r="960" ht="44" spans="1:20">
      <c r="A960" s="1">
        <v>958</v>
      </c>
      <c r="B960" s="2" t="s">
        <v>2021</v>
      </c>
      <c r="C960" s="2" t="s">
        <v>2022</v>
      </c>
      <c r="D960" s="12">
        <v>7777</v>
      </c>
      <c r="E960" s="13">
        <v>881</v>
      </c>
      <c r="F960" t="s">
        <v>26</v>
      </c>
      <c r="G960" t="s">
        <v>49</v>
      </c>
      <c r="H960" t="s">
        <v>50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1369</v>
      </c>
      <c r="O960">
        <f t="shared" si="56"/>
        <v>11</v>
      </c>
      <c r="P960">
        <f t="shared" si="57"/>
        <v>51.82</v>
      </c>
      <c r="Q960" s="11" t="s">
        <v>1166</v>
      </c>
      <c r="R960" t="s">
        <v>1370</v>
      </c>
      <c r="S960" s="4">
        <f t="shared" si="58"/>
        <v>42082.8028125</v>
      </c>
      <c r="T960" s="4">
        <f t="shared" si="59"/>
        <v>42104.2076388889</v>
      </c>
    </row>
    <row r="961" ht="44" spans="1:20">
      <c r="A961" s="1">
        <v>959</v>
      </c>
      <c r="B961" s="2" t="s">
        <v>2023</v>
      </c>
      <c r="C961" s="2" t="s">
        <v>2024</v>
      </c>
      <c r="D961" s="12">
        <v>50000</v>
      </c>
      <c r="E961" s="13">
        <v>19430</v>
      </c>
      <c r="F961" t="s">
        <v>26</v>
      </c>
      <c r="G961" t="s">
        <v>49</v>
      </c>
      <c r="H961" t="s">
        <v>50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1369</v>
      </c>
      <c r="O961">
        <f t="shared" si="56"/>
        <v>39</v>
      </c>
      <c r="P961">
        <f t="shared" si="57"/>
        <v>113.63</v>
      </c>
      <c r="Q961" s="11" t="s">
        <v>1166</v>
      </c>
      <c r="R961" t="s">
        <v>1370</v>
      </c>
      <c r="S961" s="4">
        <f t="shared" si="58"/>
        <v>41993.1743634259</v>
      </c>
      <c r="T961" s="4">
        <f t="shared" si="59"/>
        <v>42023.1743634259</v>
      </c>
    </row>
    <row r="962" ht="44" spans="1:20">
      <c r="A962" s="1">
        <v>960</v>
      </c>
      <c r="B962" s="2" t="s">
        <v>2025</v>
      </c>
      <c r="C962" s="2" t="s">
        <v>2026</v>
      </c>
      <c r="D962" s="12">
        <v>55650</v>
      </c>
      <c r="E962" s="13">
        <v>25655</v>
      </c>
      <c r="F962" t="s">
        <v>26</v>
      </c>
      <c r="G962" t="s">
        <v>49</v>
      </c>
      <c r="H962" t="s">
        <v>50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1369</v>
      </c>
      <c r="O962">
        <f t="shared" si="56"/>
        <v>46</v>
      </c>
      <c r="P962">
        <f t="shared" si="57"/>
        <v>136.46</v>
      </c>
      <c r="Q962" s="11" t="s">
        <v>1166</v>
      </c>
      <c r="R962" t="s">
        <v>1370</v>
      </c>
      <c r="S962" s="4">
        <f t="shared" si="58"/>
        <v>42766.6267939815</v>
      </c>
      <c r="T962" s="4">
        <f t="shared" si="59"/>
        <v>42808.5851273148</v>
      </c>
    </row>
    <row r="963" ht="44" spans="1:20">
      <c r="A963" s="1">
        <v>961</v>
      </c>
      <c r="B963" s="2" t="s">
        <v>2027</v>
      </c>
      <c r="C963" s="2" t="s">
        <v>2028</v>
      </c>
      <c r="D963" s="12">
        <v>95000</v>
      </c>
      <c r="E963" s="13">
        <v>40079</v>
      </c>
      <c r="F963" t="s">
        <v>26</v>
      </c>
      <c r="G963" t="s">
        <v>49</v>
      </c>
      <c r="H963" t="s">
        <v>50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1369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1166</v>
      </c>
      <c r="R963" t="s">
        <v>1370</v>
      </c>
      <c r="S963" s="4">
        <f t="shared" ref="S963:S1026" si="62">(((J963/60)/60)/24)+DATE(1970,1,1)</f>
        <v>42740.6936921296</v>
      </c>
      <c r="T963" s="4">
        <f t="shared" ref="T963:T1026" si="63">(((I963/60)/60)/24)+DATE(1970,1,1)</f>
        <v>42786.7916666667</v>
      </c>
    </row>
    <row r="964" ht="44" spans="1:20">
      <c r="A964" s="1">
        <v>962</v>
      </c>
      <c r="B964" s="2" t="s">
        <v>2029</v>
      </c>
      <c r="C964" s="2" t="s">
        <v>2030</v>
      </c>
      <c r="D964" s="12">
        <v>2500</v>
      </c>
      <c r="E964" s="13">
        <v>712</v>
      </c>
      <c r="F964" t="s">
        <v>26</v>
      </c>
      <c r="G964" t="s">
        <v>49</v>
      </c>
      <c r="H964" t="s">
        <v>50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1369</v>
      </c>
      <c r="O964">
        <f t="shared" si="60"/>
        <v>28</v>
      </c>
      <c r="P964">
        <f t="shared" si="61"/>
        <v>19.24</v>
      </c>
      <c r="Q964" s="11" t="s">
        <v>1166</v>
      </c>
      <c r="R964" t="s">
        <v>1370</v>
      </c>
      <c r="S964" s="4">
        <f t="shared" si="62"/>
        <v>42373.7124189815</v>
      </c>
      <c r="T964" s="4">
        <f t="shared" si="63"/>
        <v>42411.7124189815</v>
      </c>
    </row>
    <row r="965" ht="29" spans="1:20">
      <c r="A965" s="1">
        <v>963</v>
      </c>
      <c r="B965" s="2" t="s">
        <v>2031</v>
      </c>
      <c r="C965" s="2" t="s">
        <v>2032</v>
      </c>
      <c r="D965" s="12">
        <v>35000</v>
      </c>
      <c r="E965" s="13">
        <v>377</v>
      </c>
      <c r="F965" t="s">
        <v>26</v>
      </c>
      <c r="G965" t="s">
        <v>49</v>
      </c>
      <c r="H965" t="s">
        <v>50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1369</v>
      </c>
      <c r="O965">
        <f t="shared" si="60"/>
        <v>1</v>
      </c>
      <c r="P965">
        <f t="shared" si="61"/>
        <v>41.89</v>
      </c>
      <c r="Q965" s="11" t="s">
        <v>1166</v>
      </c>
      <c r="R965" t="s">
        <v>1370</v>
      </c>
      <c r="S965" s="4">
        <f t="shared" si="62"/>
        <v>42625.6356365741</v>
      </c>
      <c r="T965" s="4">
        <f t="shared" si="63"/>
        <v>42660.6356365741</v>
      </c>
    </row>
    <row r="966" ht="44" spans="1:20">
      <c r="A966" s="1">
        <v>964</v>
      </c>
      <c r="B966" s="2" t="s">
        <v>2033</v>
      </c>
      <c r="C966" s="2" t="s">
        <v>2034</v>
      </c>
      <c r="D966" s="12">
        <v>110000</v>
      </c>
      <c r="E966" s="13">
        <v>879</v>
      </c>
      <c r="F966" t="s">
        <v>26</v>
      </c>
      <c r="G966" t="s">
        <v>194</v>
      </c>
      <c r="H966" t="s">
        <v>195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1369</v>
      </c>
      <c r="O966">
        <f t="shared" si="60"/>
        <v>1</v>
      </c>
      <c r="P966">
        <f t="shared" si="61"/>
        <v>30.31</v>
      </c>
      <c r="Q966" s="11" t="s">
        <v>1166</v>
      </c>
      <c r="R966" t="s">
        <v>1370</v>
      </c>
      <c r="S966" s="4">
        <f t="shared" si="62"/>
        <v>42208.6286921296</v>
      </c>
      <c r="T966" s="4">
        <f t="shared" si="63"/>
        <v>42248.6286921296</v>
      </c>
    </row>
    <row r="967" ht="44" spans="1:20">
      <c r="A967" s="1">
        <v>965</v>
      </c>
      <c r="B967" s="2" t="s">
        <v>2035</v>
      </c>
      <c r="C967" s="2" t="s">
        <v>2036</v>
      </c>
      <c r="D967" s="12">
        <v>25000</v>
      </c>
      <c r="E967" s="13">
        <v>298</v>
      </c>
      <c r="F967" t="s">
        <v>26</v>
      </c>
      <c r="G967" t="s">
        <v>49</v>
      </c>
      <c r="H967" t="s">
        <v>50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1369</v>
      </c>
      <c r="O967">
        <f t="shared" si="60"/>
        <v>1</v>
      </c>
      <c r="P967">
        <f t="shared" si="61"/>
        <v>49.67</v>
      </c>
      <c r="Q967" s="11" t="s">
        <v>1166</v>
      </c>
      <c r="R967" t="s">
        <v>1370</v>
      </c>
      <c r="S967" s="4">
        <f t="shared" si="62"/>
        <v>42637.0167361111</v>
      </c>
      <c r="T967" s="4">
        <f t="shared" si="63"/>
        <v>42669.1659722222</v>
      </c>
    </row>
    <row r="968" ht="44" spans="1:20">
      <c r="A968" s="1">
        <v>966</v>
      </c>
      <c r="B968" s="2" t="s">
        <v>2037</v>
      </c>
      <c r="C968" s="2" t="s">
        <v>2038</v>
      </c>
      <c r="D968" s="12">
        <v>12000</v>
      </c>
      <c r="E968" s="13">
        <v>1776</v>
      </c>
      <c r="F968" t="s">
        <v>26</v>
      </c>
      <c r="G968" t="s">
        <v>49</v>
      </c>
      <c r="H968" t="s">
        <v>50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1369</v>
      </c>
      <c r="O968">
        <f t="shared" si="60"/>
        <v>15</v>
      </c>
      <c r="P968">
        <f t="shared" si="61"/>
        <v>59.2</v>
      </c>
      <c r="Q968" s="11" t="s">
        <v>1166</v>
      </c>
      <c r="R968" t="s">
        <v>1370</v>
      </c>
      <c r="S968" s="4">
        <f t="shared" si="62"/>
        <v>42619.635787037</v>
      </c>
      <c r="T968" s="4">
        <f t="shared" si="63"/>
        <v>42649.635787037</v>
      </c>
    </row>
    <row r="969" ht="44" spans="1:20">
      <c r="A969" s="1">
        <v>967</v>
      </c>
      <c r="B969" s="2" t="s">
        <v>2039</v>
      </c>
      <c r="C969" s="2" t="s">
        <v>2040</v>
      </c>
      <c r="D969" s="12">
        <v>20000</v>
      </c>
      <c r="E969" s="13">
        <v>3562</v>
      </c>
      <c r="F969" t="s">
        <v>26</v>
      </c>
      <c r="G969" t="s">
        <v>49</v>
      </c>
      <c r="H969" t="s">
        <v>50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1369</v>
      </c>
      <c r="O969">
        <f t="shared" si="60"/>
        <v>18</v>
      </c>
      <c r="P969">
        <f t="shared" si="61"/>
        <v>43.98</v>
      </c>
      <c r="Q969" s="11" t="s">
        <v>1166</v>
      </c>
      <c r="R969" t="s">
        <v>1370</v>
      </c>
      <c r="S969" s="4">
        <f t="shared" si="62"/>
        <v>42422.2543287037</v>
      </c>
      <c r="T969" s="4">
        <f t="shared" si="63"/>
        <v>42482.212662037</v>
      </c>
    </row>
    <row r="970" ht="44" spans="1:20">
      <c r="A970" s="1">
        <v>968</v>
      </c>
      <c r="B970" s="2" t="s">
        <v>2041</v>
      </c>
      <c r="C970" s="2" t="s">
        <v>2042</v>
      </c>
      <c r="D970" s="12">
        <v>8000</v>
      </c>
      <c r="E970" s="13">
        <v>106</v>
      </c>
      <c r="F970" t="s">
        <v>26</v>
      </c>
      <c r="G970" t="s">
        <v>49</v>
      </c>
      <c r="H970" t="s">
        <v>50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1369</v>
      </c>
      <c r="O970">
        <f t="shared" si="60"/>
        <v>1</v>
      </c>
      <c r="P970">
        <f t="shared" si="61"/>
        <v>26.5</v>
      </c>
      <c r="Q970" s="11" t="s">
        <v>1166</v>
      </c>
      <c r="R970" t="s">
        <v>1370</v>
      </c>
      <c r="S970" s="4">
        <f t="shared" si="62"/>
        <v>41836.8476157407</v>
      </c>
      <c r="T970" s="4">
        <f t="shared" si="63"/>
        <v>41866.8476157407</v>
      </c>
    </row>
    <row r="971" ht="29" spans="1:20">
      <c r="A971" s="1">
        <v>969</v>
      </c>
      <c r="B971" s="2" t="s">
        <v>2043</v>
      </c>
      <c r="C971" s="2" t="s">
        <v>2044</v>
      </c>
      <c r="D971" s="12">
        <v>30000</v>
      </c>
      <c r="E971" s="13">
        <v>14000</v>
      </c>
      <c r="F971" t="s">
        <v>26</v>
      </c>
      <c r="G971" t="s">
        <v>1465</v>
      </c>
      <c r="H971" t="s">
        <v>1466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1369</v>
      </c>
      <c r="O971">
        <f t="shared" si="60"/>
        <v>47</v>
      </c>
      <c r="P971">
        <f t="shared" si="61"/>
        <v>1272.73</v>
      </c>
      <c r="Q971" s="11" t="s">
        <v>1166</v>
      </c>
      <c r="R971" t="s">
        <v>1370</v>
      </c>
      <c r="S971" s="4">
        <f t="shared" si="62"/>
        <v>42742.3033217593</v>
      </c>
      <c r="T971" s="4">
        <f t="shared" si="63"/>
        <v>42775.3033217593</v>
      </c>
    </row>
    <row r="972" ht="44" spans="1:20">
      <c r="A972" s="1">
        <v>970</v>
      </c>
      <c r="B972" s="2" t="s">
        <v>2045</v>
      </c>
      <c r="C972" s="2" t="s">
        <v>2046</v>
      </c>
      <c r="D972" s="12">
        <v>5000</v>
      </c>
      <c r="E972" s="13">
        <v>2296</v>
      </c>
      <c r="F972" t="s">
        <v>26</v>
      </c>
      <c r="G972" t="s">
        <v>194</v>
      </c>
      <c r="H972" t="s">
        <v>195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1369</v>
      </c>
      <c r="O972">
        <f t="shared" si="60"/>
        <v>46</v>
      </c>
      <c r="P972">
        <f t="shared" si="61"/>
        <v>164</v>
      </c>
      <c r="Q972" s="11" t="s">
        <v>1166</v>
      </c>
      <c r="R972" t="s">
        <v>1370</v>
      </c>
      <c r="S972" s="4">
        <f t="shared" si="62"/>
        <v>42721.2205208333</v>
      </c>
      <c r="T972" s="4">
        <f t="shared" si="63"/>
        <v>42758.2076388889</v>
      </c>
    </row>
    <row r="973" ht="44" spans="1:20">
      <c r="A973" s="1">
        <v>971</v>
      </c>
      <c r="B973" s="2" t="s">
        <v>2047</v>
      </c>
      <c r="C973" s="2" t="s">
        <v>2048</v>
      </c>
      <c r="D973" s="12">
        <v>100000</v>
      </c>
      <c r="E973" s="13">
        <v>226</v>
      </c>
      <c r="F973" t="s">
        <v>26</v>
      </c>
      <c r="G973" t="s">
        <v>49</v>
      </c>
      <c r="H973" t="s">
        <v>50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1369</v>
      </c>
      <c r="O973">
        <f t="shared" si="60"/>
        <v>0</v>
      </c>
      <c r="P973">
        <f t="shared" si="61"/>
        <v>45.2</v>
      </c>
      <c r="Q973" s="11" t="s">
        <v>1166</v>
      </c>
      <c r="R973" t="s">
        <v>1370</v>
      </c>
      <c r="S973" s="4">
        <f t="shared" si="62"/>
        <v>42111.7090277778</v>
      </c>
      <c r="T973" s="4">
        <f t="shared" si="63"/>
        <v>42156.7090277778</v>
      </c>
    </row>
    <row r="974" ht="44" spans="1:20">
      <c r="A974" s="1">
        <v>972</v>
      </c>
      <c r="B974" s="2" t="s">
        <v>2049</v>
      </c>
      <c r="C974" s="2" t="s">
        <v>2050</v>
      </c>
      <c r="D974" s="12">
        <v>20000</v>
      </c>
      <c r="E974" s="13">
        <v>6925</v>
      </c>
      <c r="F974" t="s">
        <v>26</v>
      </c>
      <c r="G974" t="s">
        <v>49</v>
      </c>
      <c r="H974" t="s">
        <v>50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1369</v>
      </c>
      <c r="O974">
        <f t="shared" si="60"/>
        <v>35</v>
      </c>
      <c r="P974">
        <f t="shared" si="61"/>
        <v>153.89</v>
      </c>
      <c r="Q974" s="11" t="s">
        <v>1166</v>
      </c>
      <c r="R974" t="s">
        <v>1370</v>
      </c>
      <c r="S974" s="4">
        <f t="shared" si="62"/>
        <v>41856.8657175926</v>
      </c>
      <c r="T974" s="4">
        <f t="shared" si="63"/>
        <v>41886.2909722222</v>
      </c>
    </row>
    <row r="975" ht="44" spans="1:20">
      <c r="A975" s="1">
        <v>973</v>
      </c>
      <c r="B975" s="2" t="s">
        <v>2051</v>
      </c>
      <c r="C975" s="2" t="s">
        <v>2052</v>
      </c>
      <c r="D975" s="12">
        <v>20000</v>
      </c>
      <c r="E975" s="13">
        <v>411</v>
      </c>
      <c r="F975" t="s">
        <v>26</v>
      </c>
      <c r="G975" t="s">
        <v>49</v>
      </c>
      <c r="H975" t="s">
        <v>50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1369</v>
      </c>
      <c r="O975">
        <f t="shared" si="60"/>
        <v>2</v>
      </c>
      <c r="P975">
        <f t="shared" si="61"/>
        <v>51.38</v>
      </c>
      <c r="Q975" s="11" t="s">
        <v>1166</v>
      </c>
      <c r="R975" t="s">
        <v>1370</v>
      </c>
      <c r="S975" s="4">
        <f t="shared" si="62"/>
        <v>42257.0149652778</v>
      </c>
      <c r="T975" s="4">
        <f t="shared" si="63"/>
        <v>42317.0566319444</v>
      </c>
    </row>
    <row r="976" ht="44" spans="1:20">
      <c r="A976" s="1">
        <v>974</v>
      </c>
      <c r="B976" s="2" t="s">
        <v>2053</v>
      </c>
      <c r="C976" s="2" t="s">
        <v>2054</v>
      </c>
      <c r="D976" s="12">
        <v>50000</v>
      </c>
      <c r="E976" s="13">
        <v>280</v>
      </c>
      <c r="F976" t="s">
        <v>26</v>
      </c>
      <c r="G976" t="s">
        <v>49</v>
      </c>
      <c r="H976" t="s">
        <v>50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1369</v>
      </c>
      <c r="O976">
        <f t="shared" si="60"/>
        <v>1</v>
      </c>
      <c r="P976">
        <f t="shared" si="61"/>
        <v>93.33</v>
      </c>
      <c r="Q976" s="11" t="s">
        <v>1166</v>
      </c>
      <c r="R976" t="s">
        <v>1370</v>
      </c>
      <c r="S976" s="4">
        <f t="shared" si="62"/>
        <v>42424.7494907407</v>
      </c>
      <c r="T976" s="4">
        <f t="shared" si="63"/>
        <v>42454.7078240741</v>
      </c>
    </row>
    <row r="977" ht="44" spans="1:20">
      <c r="A977" s="1">
        <v>975</v>
      </c>
      <c r="B977" s="2" t="s">
        <v>2055</v>
      </c>
      <c r="C977" s="2" t="s">
        <v>2056</v>
      </c>
      <c r="D977" s="12">
        <v>100000</v>
      </c>
      <c r="E977" s="13">
        <v>2607</v>
      </c>
      <c r="F977" t="s">
        <v>26</v>
      </c>
      <c r="G977" t="s">
        <v>49</v>
      </c>
      <c r="H977" t="s">
        <v>50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1369</v>
      </c>
      <c r="O977">
        <f t="shared" si="60"/>
        <v>3</v>
      </c>
      <c r="P977">
        <f t="shared" si="61"/>
        <v>108.63</v>
      </c>
      <c r="Q977" s="11" t="s">
        <v>1166</v>
      </c>
      <c r="R977" t="s">
        <v>1370</v>
      </c>
      <c r="S977" s="4">
        <f t="shared" si="62"/>
        <v>42489.6965856481</v>
      </c>
      <c r="T977" s="4">
        <f t="shared" si="63"/>
        <v>42549.6965856481</v>
      </c>
    </row>
    <row r="978" ht="44" spans="1:20">
      <c r="A978" s="1">
        <v>976</v>
      </c>
      <c r="B978" s="2" t="s">
        <v>2057</v>
      </c>
      <c r="C978" s="2" t="s">
        <v>2058</v>
      </c>
      <c r="D978" s="12">
        <v>150000</v>
      </c>
      <c r="E978" s="13">
        <v>2889</v>
      </c>
      <c r="F978" t="s">
        <v>26</v>
      </c>
      <c r="G978" t="s">
        <v>84</v>
      </c>
      <c r="H978" t="s">
        <v>85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1369</v>
      </c>
      <c r="O978">
        <f t="shared" si="60"/>
        <v>2</v>
      </c>
      <c r="P978">
        <f t="shared" si="61"/>
        <v>160.5</v>
      </c>
      <c r="Q978" s="11" t="s">
        <v>1166</v>
      </c>
      <c r="R978" t="s">
        <v>1370</v>
      </c>
      <c r="S978" s="4">
        <f t="shared" si="62"/>
        <v>42185.0589930556</v>
      </c>
      <c r="T978" s="4">
        <f t="shared" si="63"/>
        <v>42230.0589930556</v>
      </c>
    </row>
    <row r="979" ht="44" spans="1:20">
      <c r="A979" s="1">
        <v>977</v>
      </c>
      <c r="B979" s="2" t="s">
        <v>2059</v>
      </c>
      <c r="C979" s="2" t="s">
        <v>2060</v>
      </c>
      <c r="D979" s="12">
        <v>2700</v>
      </c>
      <c r="E979" s="13">
        <v>909</v>
      </c>
      <c r="F979" t="s">
        <v>26</v>
      </c>
      <c r="G979" t="s">
        <v>2061</v>
      </c>
      <c r="H979" t="s">
        <v>89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1369</v>
      </c>
      <c r="O979">
        <f t="shared" si="60"/>
        <v>34</v>
      </c>
      <c r="P979">
        <f t="shared" si="61"/>
        <v>75.75</v>
      </c>
      <c r="Q979" s="11" t="s">
        <v>1166</v>
      </c>
      <c r="R979" t="s">
        <v>1370</v>
      </c>
      <c r="S979" s="4">
        <f t="shared" si="62"/>
        <v>42391.9420949074</v>
      </c>
      <c r="T979" s="4">
        <f t="shared" si="63"/>
        <v>42421.9420949074</v>
      </c>
    </row>
    <row r="980" ht="44" spans="1:20">
      <c r="A980" s="1">
        <v>978</v>
      </c>
      <c r="B980" s="2" t="s">
        <v>2062</v>
      </c>
      <c r="C980" s="2" t="s">
        <v>2063</v>
      </c>
      <c r="D980" s="12">
        <v>172889</v>
      </c>
      <c r="E980" s="13">
        <v>97273</v>
      </c>
      <c r="F980" t="s">
        <v>26</v>
      </c>
      <c r="G980" t="s">
        <v>511</v>
      </c>
      <c r="H980" t="s">
        <v>512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1369</v>
      </c>
      <c r="O980">
        <f t="shared" si="60"/>
        <v>56</v>
      </c>
      <c r="P980">
        <f t="shared" si="61"/>
        <v>790.84</v>
      </c>
      <c r="Q980" s="11" t="s">
        <v>1166</v>
      </c>
      <c r="R980" t="s">
        <v>1370</v>
      </c>
      <c r="S980" s="4">
        <f t="shared" si="62"/>
        <v>42395.3090393519</v>
      </c>
      <c r="T980" s="4">
        <f t="shared" si="63"/>
        <v>42425.3090393519</v>
      </c>
    </row>
    <row r="981" ht="44" spans="1:20">
      <c r="A981" s="1">
        <v>979</v>
      </c>
      <c r="B981" s="2" t="s">
        <v>2064</v>
      </c>
      <c r="C981" s="2" t="s">
        <v>2065</v>
      </c>
      <c r="D981" s="12">
        <v>35000</v>
      </c>
      <c r="E981" s="13">
        <v>28986.16</v>
      </c>
      <c r="F981" t="s">
        <v>26</v>
      </c>
      <c r="G981" t="s">
        <v>49</v>
      </c>
      <c r="H981" t="s">
        <v>50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1369</v>
      </c>
      <c r="O981">
        <f t="shared" si="60"/>
        <v>83</v>
      </c>
      <c r="P981">
        <f t="shared" si="61"/>
        <v>301.94</v>
      </c>
      <c r="Q981" s="11" t="s">
        <v>1166</v>
      </c>
      <c r="R981" t="s">
        <v>1370</v>
      </c>
      <c r="S981" s="4">
        <f t="shared" si="62"/>
        <v>42506.4169907407</v>
      </c>
      <c r="T981" s="4">
        <f t="shared" si="63"/>
        <v>42541.7909722222</v>
      </c>
    </row>
    <row r="982" ht="44" spans="1:20">
      <c r="A982" s="1">
        <v>980</v>
      </c>
      <c r="B982" s="2" t="s">
        <v>2066</v>
      </c>
      <c r="C982" s="2" t="s">
        <v>2067</v>
      </c>
      <c r="D982" s="12">
        <v>10000</v>
      </c>
      <c r="E982" s="13">
        <v>1486</v>
      </c>
      <c r="F982" t="s">
        <v>26</v>
      </c>
      <c r="G982" t="s">
        <v>49</v>
      </c>
      <c r="H982" t="s">
        <v>50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1369</v>
      </c>
      <c r="O982">
        <f t="shared" si="60"/>
        <v>15</v>
      </c>
      <c r="P982">
        <f t="shared" si="61"/>
        <v>47.94</v>
      </c>
      <c r="Q982" s="11" t="s">
        <v>1166</v>
      </c>
      <c r="R982" t="s">
        <v>1370</v>
      </c>
      <c r="S982" s="4">
        <f t="shared" si="62"/>
        <v>41928.9041898148</v>
      </c>
      <c r="T982" s="4">
        <f t="shared" si="63"/>
        <v>41973.9458564815</v>
      </c>
    </row>
    <row r="983" ht="44" spans="1:20">
      <c r="A983" s="1">
        <v>981</v>
      </c>
      <c r="B983" s="2" t="s">
        <v>2068</v>
      </c>
      <c r="C983" s="2" t="s">
        <v>2069</v>
      </c>
      <c r="D983" s="12">
        <v>88888</v>
      </c>
      <c r="E983" s="13">
        <v>11</v>
      </c>
      <c r="F983" t="s">
        <v>26</v>
      </c>
      <c r="G983" t="s">
        <v>49</v>
      </c>
      <c r="H983" t="s">
        <v>50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1369</v>
      </c>
      <c r="O983">
        <f t="shared" si="60"/>
        <v>0</v>
      </c>
      <c r="P983">
        <f t="shared" si="61"/>
        <v>2.75</v>
      </c>
      <c r="Q983" s="11" t="s">
        <v>1166</v>
      </c>
      <c r="R983" t="s">
        <v>1370</v>
      </c>
      <c r="S983" s="4">
        <f t="shared" si="62"/>
        <v>41830.9470138889</v>
      </c>
      <c r="T983" s="4">
        <f t="shared" si="63"/>
        <v>41860.9470138889</v>
      </c>
    </row>
    <row r="984" ht="29" spans="1:20">
      <c r="A984" s="1">
        <v>982</v>
      </c>
      <c r="B984" s="2" t="s">
        <v>2070</v>
      </c>
      <c r="C984" s="2" t="s">
        <v>2071</v>
      </c>
      <c r="D984" s="12">
        <v>17500</v>
      </c>
      <c r="E984" s="13">
        <v>3</v>
      </c>
      <c r="F984" t="s">
        <v>26</v>
      </c>
      <c r="G984" t="s">
        <v>49</v>
      </c>
      <c r="H984" t="s">
        <v>50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1369</v>
      </c>
      <c r="O984">
        <f t="shared" si="60"/>
        <v>0</v>
      </c>
      <c r="P984">
        <f t="shared" si="61"/>
        <v>1</v>
      </c>
      <c r="Q984" s="11" t="s">
        <v>1166</v>
      </c>
      <c r="R984" t="s">
        <v>1370</v>
      </c>
      <c r="S984" s="4">
        <f t="shared" si="62"/>
        <v>42615.7533101852</v>
      </c>
      <c r="T984" s="4">
        <f t="shared" si="63"/>
        <v>42645.7533101852</v>
      </c>
    </row>
    <row r="985" ht="58" spans="1:20">
      <c r="A985" s="1">
        <v>983</v>
      </c>
      <c r="B985" s="2" t="s">
        <v>2072</v>
      </c>
      <c r="C985" s="2" t="s">
        <v>2073</v>
      </c>
      <c r="D985" s="12">
        <v>104219</v>
      </c>
      <c r="E985" s="13">
        <v>30751</v>
      </c>
      <c r="F985" t="s">
        <v>26</v>
      </c>
      <c r="G985" t="s">
        <v>88</v>
      </c>
      <c r="H985" t="s">
        <v>89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1369</v>
      </c>
      <c r="O985">
        <f t="shared" si="60"/>
        <v>30</v>
      </c>
      <c r="P985">
        <f t="shared" si="61"/>
        <v>171.79</v>
      </c>
      <c r="Q985" s="11" t="s">
        <v>1166</v>
      </c>
      <c r="R985" t="s">
        <v>1370</v>
      </c>
      <c r="S985" s="4">
        <f t="shared" si="62"/>
        <v>42574.667650463</v>
      </c>
      <c r="T985" s="4">
        <f t="shared" si="63"/>
        <v>42605.8708333333</v>
      </c>
    </row>
    <row r="986" ht="72" spans="1:20">
      <c r="A986" s="1">
        <v>984</v>
      </c>
      <c r="B986" s="2" t="s">
        <v>2074</v>
      </c>
      <c r="C986" s="2" t="s">
        <v>2075</v>
      </c>
      <c r="D986" s="12">
        <v>10000</v>
      </c>
      <c r="E986" s="13">
        <v>106</v>
      </c>
      <c r="F986" t="s">
        <v>26</v>
      </c>
      <c r="G986" t="s">
        <v>49</v>
      </c>
      <c r="H986" t="s">
        <v>50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1369</v>
      </c>
      <c r="O986">
        <f t="shared" si="60"/>
        <v>1</v>
      </c>
      <c r="P986">
        <f t="shared" si="61"/>
        <v>35.33</v>
      </c>
      <c r="Q986" s="11" t="s">
        <v>1166</v>
      </c>
      <c r="R986" t="s">
        <v>1370</v>
      </c>
      <c r="S986" s="4">
        <f t="shared" si="62"/>
        <v>42061.1158333333</v>
      </c>
      <c r="T986" s="4">
        <f t="shared" si="63"/>
        <v>42091.0741666667</v>
      </c>
    </row>
    <row r="987" ht="44" spans="1:20">
      <c r="A987" s="1">
        <v>985</v>
      </c>
      <c r="B987" s="2" t="s">
        <v>2076</v>
      </c>
      <c r="C987" s="2" t="s">
        <v>2077</v>
      </c>
      <c r="D987" s="12">
        <v>30000</v>
      </c>
      <c r="E987" s="13">
        <v>1888</v>
      </c>
      <c r="F987" t="s">
        <v>26</v>
      </c>
      <c r="G987" t="s">
        <v>537</v>
      </c>
      <c r="H987" t="s">
        <v>89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1369</v>
      </c>
      <c r="O987">
        <f t="shared" si="60"/>
        <v>6</v>
      </c>
      <c r="P987">
        <f t="shared" si="61"/>
        <v>82.09</v>
      </c>
      <c r="Q987" s="11" t="s">
        <v>1166</v>
      </c>
      <c r="R987" t="s">
        <v>1370</v>
      </c>
      <c r="S987" s="4">
        <f t="shared" si="62"/>
        <v>42339.9677083333</v>
      </c>
      <c r="T987" s="4">
        <f t="shared" si="63"/>
        <v>42369.9583333333</v>
      </c>
    </row>
    <row r="988" ht="44" spans="1:20">
      <c r="A988" s="1">
        <v>986</v>
      </c>
      <c r="B988" s="2" t="s">
        <v>2078</v>
      </c>
      <c r="C988" s="2" t="s">
        <v>2079</v>
      </c>
      <c r="D988" s="12">
        <v>20000</v>
      </c>
      <c r="E988" s="13">
        <v>2550</v>
      </c>
      <c r="F988" t="s">
        <v>26</v>
      </c>
      <c r="G988" t="s">
        <v>58</v>
      </c>
      <c r="H988" t="s">
        <v>59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1369</v>
      </c>
      <c r="O988">
        <f t="shared" si="60"/>
        <v>13</v>
      </c>
      <c r="P988">
        <f t="shared" si="61"/>
        <v>110.87</v>
      </c>
      <c r="Q988" s="11" t="s">
        <v>1166</v>
      </c>
      <c r="R988" t="s">
        <v>1370</v>
      </c>
      <c r="S988" s="4">
        <f t="shared" si="62"/>
        <v>42324.7673611111</v>
      </c>
      <c r="T988" s="4">
        <f t="shared" si="63"/>
        <v>42379</v>
      </c>
    </row>
    <row r="989" ht="44" spans="1:20">
      <c r="A989" s="1">
        <v>987</v>
      </c>
      <c r="B989" s="2" t="s">
        <v>2080</v>
      </c>
      <c r="C989" s="2" t="s">
        <v>2081</v>
      </c>
      <c r="D989" s="12">
        <v>50000</v>
      </c>
      <c r="E989" s="13">
        <v>6610</v>
      </c>
      <c r="F989" t="s">
        <v>26</v>
      </c>
      <c r="G989" t="s">
        <v>422</v>
      </c>
      <c r="H989" t="s">
        <v>89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1369</v>
      </c>
      <c r="O989">
        <f t="shared" si="60"/>
        <v>13</v>
      </c>
      <c r="P989">
        <f t="shared" si="61"/>
        <v>161.22</v>
      </c>
      <c r="Q989" s="11" t="s">
        <v>1166</v>
      </c>
      <c r="R989" t="s">
        <v>1370</v>
      </c>
      <c r="S989" s="4">
        <f t="shared" si="62"/>
        <v>41773.2945601852</v>
      </c>
      <c r="T989" s="4">
        <f t="shared" si="63"/>
        <v>41813.2945601852</v>
      </c>
    </row>
    <row r="990" ht="58" spans="1:20">
      <c r="A990" s="1">
        <v>988</v>
      </c>
      <c r="B990" s="2" t="s">
        <v>2082</v>
      </c>
      <c r="C990" s="2" t="s">
        <v>2083</v>
      </c>
      <c r="D990" s="12">
        <v>5000</v>
      </c>
      <c r="E990" s="13">
        <v>0</v>
      </c>
      <c r="F990" t="s">
        <v>26</v>
      </c>
      <c r="G990" t="s">
        <v>1264</v>
      </c>
      <c r="H990" t="s">
        <v>89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1369</v>
      </c>
      <c r="O990">
        <f t="shared" si="60"/>
        <v>0</v>
      </c>
      <c r="P990">
        <f t="shared" si="61"/>
        <v>0</v>
      </c>
      <c r="Q990" s="11" t="s">
        <v>1166</v>
      </c>
      <c r="R990" t="s">
        <v>1370</v>
      </c>
      <c r="S990" s="4">
        <f t="shared" si="62"/>
        <v>42614.3567708333</v>
      </c>
      <c r="T990" s="4">
        <f t="shared" si="63"/>
        <v>42644.3567708333</v>
      </c>
    </row>
    <row r="991" ht="15" spans="1:20">
      <c r="A991" s="1">
        <v>989</v>
      </c>
      <c r="B991" s="2" t="s">
        <v>2084</v>
      </c>
      <c r="C991" s="2" t="s">
        <v>2085</v>
      </c>
      <c r="D991" s="12">
        <v>10000</v>
      </c>
      <c r="E991" s="13">
        <v>1677</v>
      </c>
      <c r="F991" t="s">
        <v>26</v>
      </c>
      <c r="G991" t="s">
        <v>49</v>
      </c>
      <c r="H991" t="s">
        <v>50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1369</v>
      </c>
      <c r="O991">
        <f t="shared" si="60"/>
        <v>17</v>
      </c>
      <c r="P991">
        <f t="shared" si="61"/>
        <v>52.41</v>
      </c>
      <c r="Q991" s="11" t="s">
        <v>1166</v>
      </c>
      <c r="R991" t="s">
        <v>1370</v>
      </c>
      <c r="S991" s="4">
        <f t="shared" si="62"/>
        <v>42611.9339699074</v>
      </c>
      <c r="T991" s="4">
        <f t="shared" si="63"/>
        <v>42641.9339699074</v>
      </c>
    </row>
    <row r="992" ht="44" spans="1:20">
      <c r="A992" s="1">
        <v>990</v>
      </c>
      <c r="B992" s="2" t="s">
        <v>2086</v>
      </c>
      <c r="C992" s="2" t="s">
        <v>2087</v>
      </c>
      <c r="D992" s="12">
        <v>25000</v>
      </c>
      <c r="E992" s="13">
        <v>26</v>
      </c>
      <c r="F992" t="s">
        <v>26</v>
      </c>
      <c r="G992" t="s">
        <v>49</v>
      </c>
      <c r="H992" t="s">
        <v>50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1369</v>
      </c>
      <c r="O992">
        <f t="shared" si="60"/>
        <v>0</v>
      </c>
      <c r="P992">
        <f t="shared" si="61"/>
        <v>13</v>
      </c>
      <c r="Q992" s="11" t="s">
        <v>1166</v>
      </c>
      <c r="R992" t="s">
        <v>1370</v>
      </c>
      <c r="S992" s="4">
        <f t="shared" si="62"/>
        <v>41855.7843055556</v>
      </c>
      <c r="T992" s="4">
        <f t="shared" si="63"/>
        <v>41885.7843055556</v>
      </c>
    </row>
    <row r="993" ht="72" spans="1:20">
      <c r="A993" s="1">
        <v>991</v>
      </c>
      <c r="B993" s="2" t="s">
        <v>2088</v>
      </c>
      <c r="C993" s="2" t="s">
        <v>2089</v>
      </c>
      <c r="D993" s="12">
        <v>5000</v>
      </c>
      <c r="E993" s="13">
        <v>212</v>
      </c>
      <c r="F993" t="s">
        <v>26</v>
      </c>
      <c r="G993" t="s">
        <v>58</v>
      </c>
      <c r="H993" t="s">
        <v>59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1369</v>
      </c>
      <c r="O993">
        <f t="shared" si="60"/>
        <v>4</v>
      </c>
      <c r="P993">
        <f t="shared" si="61"/>
        <v>30.29</v>
      </c>
      <c r="Q993" s="11" t="s">
        <v>1166</v>
      </c>
      <c r="R993" t="s">
        <v>1370</v>
      </c>
      <c r="S993" s="4">
        <f t="shared" si="62"/>
        <v>42538.7568055556</v>
      </c>
      <c r="T993" s="4">
        <f t="shared" si="63"/>
        <v>42563.7854166667</v>
      </c>
    </row>
    <row r="994" ht="44" spans="1:20">
      <c r="A994" s="1">
        <v>992</v>
      </c>
      <c r="B994" s="2" t="s">
        <v>2090</v>
      </c>
      <c r="C994" s="2" t="s">
        <v>2091</v>
      </c>
      <c r="D994" s="12">
        <v>100000</v>
      </c>
      <c r="E994" s="13">
        <v>467</v>
      </c>
      <c r="F994" t="s">
        <v>26</v>
      </c>
      <c r="G994" t="s">
        <v>49</v>
      </c>
      <c r="H994" t="s">
        <v>50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1369</v>
      </c>
      <c r="O994">
        <f t="shared" si="60"/>
        <v>0</v>
      </c>
      <c r="P994">
        <f t="shared" si="61"/>
        <v>116.75</v>
      </c>
      <c r="Q994" s="11" t="s">
        <v>1166</v>
      </c>
      <c r="R994" t="s">
        <v>1370</v>
      </c>
      <c r="S994" s="4">
        <f t="shared" si="62"/>
        <v>42437.9249884259</v>
      </c>
      <c r="T994" s="4">
        <f t="shared" si="63"/>
        <v>42497.8833217593</v>
      </c>
    </row>
    <row r="995" ht="44" spans="1:20">
      <c r="A995" s="1">
        <v>993</v>
      </c>
      <c r="B995" s="2" t="s">
        <v>2092</v>
      </c>
      <c r="C995" s="2" t="s">
        <v>2093</v>
      </c>
      <c r="D995" s="12">
        <v>70000</v>
      </c>
      <c r="E995" s="13">
        <v>17561</v>
      </c>
      <c r="F995" t="s">
        <v>26</v>
      </c>
      <c r="G995" t="s">
        <v>49</v>
      </c>
      <c r="H995" t="s">
        <v>50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1369</v>
      </c>
      <c r="O995">
        <f t="shared" si="60"/>
        <v>25</v>
      </c>
      <c r="P995">
        <f t="shared" si="61"/>
        <v>89.6</v>
      </c>
      <c r="Q995" s="11" t="s">
        <v>1166</v>
      </c>
      <c r="R995" t="s">
        <v>1370</v>
      </c>
      <c r="S995" s="4">
        <f t="shared" si="62"/>
        <v>42652.9649074074</v>
      </c>
      <c r="T995" s="4">
        <f t="shared" si="63"/>
        <v>42686.2083333333</v>
      </c>
    </row>
    <row r="996" ht="58" spans="1:20">
      <c r="A996" s="1">
        <v>994</v>
      </c>
      <c r="B996" s="2" t="s">
        <v>2094</v>
      </c>
      <c r="C996" s="2" t="s">
        <v>2095</v>
      </c>
      <c r="D996" s="12">
        <v>200000</v>
      </c>
      <c r="E996" s="13">
        <v>4669</v>
      </c>
      <c r="F996" t="s">
        <v>26</v>
      </c>
      <c r="G996" t="s">
        <v>49</v>
      </c>
      <c r="H996" t="s">
        <v>50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1369</v>
      </c>
      <c r="O996">
        <f t="shared" si="60"/>
        <v>2</v>
      </c>
      <c r="P996">
        <f t="shared" si="61"/>
        <v>424.45</v>
      </c>
      <c r="Q996" s="11" t="s">
        <v>1166</v>
      </c>
      <c r="R996" t="s">
        <v>1370</v>
      </c>
      <c r="S996" s="4">
        <f t="shared" si="62"/>
        <v>41921.2630787037</v>
      </c>
      <c r="T996" s="4">
        <f t="shared" si="63"/>
        <v>41973.9576388889</v>
      </c>
    </row>
    <row r="997" ht="44" spans="1:20">
      <c r="A997" s="1">
        <v>995</v>
      </c>
      <c r="B997" s="2" t="s">
        <v>2096</v>
      </c>
      <c r="C997" s="2" t="s">
        <v>2097</v>
      </c>
      <c r="D997" s="12">
        <v>10000</v>
      </c>
      <c r="E997" s="13">
        <v>726</v>
      </c>
      <c r="F997" t="s">
        <v>26</v>
      </c>
      <c r="G997" t="s">
        <v>49</v>
      </c>
      <c r="H997" t="s">
        <v>50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1369</v>
      </c>
      <c r="O997">
        <f t="shared" si="60"/>
        <v>7</v>
      </c>
      <c r="P997">
        <f t="shared" si="61"/>
        <v>80.67</v>
      </c>
      <c r="Q997" s="11" t="s">
        <v>1166</v>
      </c>
      <c r="R997" t="s">
        <v>1370</v>
      </c>
      <c r="S997" s="4">
        <f t="shared" si="62"/>
        <v>41947.9407407407</v>
      </c>
      <c r="T997" s="4">
        <f t="shared" si="63"/>
        <v>41972.6666666667</v>
      </c>
    </row>
    <row r="998" ht="29" spans="1:20">
      <c r="A998" s="1">
        <v>996</v>
      </c>
      <c r="B998" s="2" t="s">
        <v>2098</v>
      </c>
      <c r="C998" s="2" t="s">
        <v>2099</v>
      </c>
      <c r="D998" s="12">
        <v>4000</v>
      </c>
      <c r="E998" s="13">
        <v>65</v>
      </c>
      <c r="F998" t="s">
        <v>26</v>
      </c>
      <c r="G998" t="s">
        <v>49</v>
      </c>
      <c r="H998" t="s">
        <v>50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1369</v>
      </c>
      <c r="O998">
        <f t="shared" si="60"/>
        <v>2</v>
      </c>
      <c r="P998">
        <f t="shared" si="61"/>
        <v>13</v>
      </c>
      <c r="Q998" s="11" t="s">
        <v>1166</v>
      </c>
      <c r="R998" t="s">
        <v>1370</v>
      </c>
      <c r="S998" s="4">
        <f t="shared" si="62"/>
        <v>41817.8664351852</v>
      </c>
      <c r="T998" s="4">
        <f t="shared" si="63"/>
        <v>41847.64375</v>
      </c>
    </row>
    <row r="999" ht="29" spans="1:20">
      <c r="A999" s="1">
        <v>997</v>
      </c>
      <c r="B999" s="2" t="s">
        <v>2100</v>
      </c>
      <c r="C999" s="2" t="s">
        <v>2101</v>
      </c>
      <c r="D999" s="12">
        <v>5000</v>
      </c>
      <c r="E999" s="13">
        <v>65</v>
      </c>
      <c r="F999" t="s">
        <v>26</v>
      </c>
      <c r="G999" t="s">
        <v>49</v>
      </c>
      <c r="H999" t="s">
        <v>50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1369</v>
      </c>
      <c r="O999">
        <f t="shared" si="60"/>
        <v>1</v>
      </c>
      <c r="P999">
        <f t="shared" si="61"/>
        <v>8.13</v>
      </c>
      <c r="Q999" s="11" t="s">
        <v>1166</v>
      </c>
      <c r="R999" t="s">
        <v>1370</v>
      </c>
      <c r="S999" s="4">
        <f t="shared" si="62"/>
        <v>41941.102974537</v>
      </c>
      <c r="T999" s="4">
        <f t="shared" si="63"/>
        <v>41971.1446412037</v>
      </c>
    </row>
    <row r="1000" ht="44" spans="1:20">
      <c r="A1000" s="1">
        <v>998</v>
      </c>
      <c r="B1000" s="2" t="s">
        <v>2102</v>
      </c>
      <c r="C1000" s="2" t="s">
        <v>2103</v>
      </c>
      <c r="D1000" s="12">
        <v>60000</v>
      </c>
      <c r="E1000" s="13">
        <v>35135</v>
      </c>
      <c r="F1000" t="s">
        <v>26</v>
      </c>
      <c r="G1000" t="s">
        <v>194</v>
      </c>
      <c r="H1000" t="s">
        <v>195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1369</v>
      </c>
      <c r="O1000">
        <f t="shared" si="60"/>
        <v>59</v>
      </c>
      <c r="P1000">
        <f t="shared" si="61"/>
        <v>153.43</v>
      </c>
      <c r="Q1000" s="11" t="s">
        <v>1166</v>
      </c>
      <c r="R1000" t="s">
        <v>1370</v>
      </c>
      <c r="S1000" s="4">
        <f t="shared" si="62"/>
        <v>42282.1689930556</v>
      </c>
      <c r="T1000" s="4">
        <f t="shared" si="63"/>
        <v>42327.2106597222</v>
      </c>
    </row>
    <row r="1001" ht="44" spans="1:20">
      <c r="A1001" s="1">
        <v>999</v>
      </c>
      <c r="B1001" s="2" t="s">
        <v>2104</v>
      </c>
      <c r="C1001" s="2" t="s">
        <v>2105</v>
      </c>
      <c r="D1001" s="12">
        <v>150000</v>
      </c>
      <c r="E1001" s="13">
        <v>11683</v>
      </c>
      <c r="F1001" t="s">
        <v>26</v>
      </c>
      <c r="G1001" t="s">
        <v>194</v>
      </c>
      <c r="H1001" t="s">
        <v>195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1369</v>
      </c>
      <c r="O1001">
        <f t="shared" si="60"/>
        <v>8</v>
      </c>
      <c r="P1001">
        <f t="shared" si="61"/>
        <v>292.08</v>
      </c>
      <c r="Q1001" s="11" t="s">
        <v>1166</v>
      </c>
      <c r="R1001" t="s">
        <v>1370</v>
      </c>
      <c r="S1001" s="4">
        <f t="shared" si="62"/>
        <v>41926.2996527778</v>
      </c>
      <c r="T1001" s="4">
        <f t="shared" si="63"/>
        <v>41956.3347222222</v>
      </c>
    </row>
    <row r="1002" ht="44" spans="1:20">
      <c r="A1002" s="1">
        <v>1000</v>
      </c>
      <c r="B1002" s="2" t="s">
        <v>2106</v>
      </c>
      <c r="C1002" s="2" t="s">
        <v>2107</v>
      </c>
      <c r="D1002" s="12">
        <v>894700</v>
      </c>
      <c r="E1002" s="13">
        <v>19824</v>
      </c>
      <c r="F1002" t="s">
        <v>25</v>
      </c>
      <c r="G1002" t="s">
        <v>49</v>
      </c>
      <c r="H1002" t="s">
        <v>50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1369</v>
      </c>
      <c r="O1002">
        <f t="shared" si="60"/>
        <v>2</v>
      </c>
      <c r="P1002">
        <f t="shared" si="61"/>
        <v>3304</v>
      </c>
      <c r="Q1002" s="11" t="s">
        <v>1166</v>
      </c>
      <c r="R1002" t="s">
        <v>1370</v>
      </c>
      <c r="S1002" s="4">
        <f t="shared" si="62"/>
        <v>42749.0597222222</v>
      </c>
      <c r="T1002" s="4">
        <f t="shared" si="63"/>
        <v>42809.0180555556</v>
      </c>
    </row>
    <row r="1003" ht="44" spans="1:20">
      <c r="A1003" s="1">
        <v>1001</v>
      </c>
      <c r="B1003" s="2" t="s">
        <v>2108</v>
      </c>
      <c r="C1003" s="2" t="s">
        <v>2109</v>
      </c>
      <c r="D1003" s="12">
        <v>5000</v>
      </c>
      <c r="E1003" s="13">
        <v>5200</v>
      </c>
      <c r="F1003" t="s">
        <v>25</v>
      </c>
      <c r="G1003" t="s">
        <v>58</v>
      </c>
      <c r="H1003" t="s">
        <v>59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1369</v>
      </c>
      <c r="O1003">
        <f t="shared" si="60"/>
        <v>104</v>
      </c>
      <c r="P1003">
        <f t="shared" si="61"/>
        <v>1300</v>
      </c>
      <c r="Q1003" s="11" t="s">
        <v>1166</v>
      </c>
      <c r="R1003" t="s">
        <v>1370</v>
      </c>
      <c r="S1003" s="4">
        <f t="shared" si="62"/>
        <v>42720.7200578704</v>
      </c>
      <c r="T1003" s="4">
        <f t="shared" si="63"/>
        <v>42765.7200578704</v>
      </c>
    </row>
    <row r="1004" ht="44" spans="1:20">
      <c r="A1004" s="1">
        <v>1002</v>
      </c>
      <c r="B1004" s="2" t="s">
        <v>2110</v>
      </c>
      <c r="C1004" s="2" t="s">
        <v>2111</v>
      </c>
      <c r="D1004" s="12">
        <v>9999</v>
      </c>
      <c r="E1004" s="13">
        <v>2960</v>
      </c>
      <c r="F1004" t="s">
        <v>25</v>
      </c>
      <c r="G1004" t="s">
        <v>49</v>
      </c>
      <c r="H1004" t="s">
        <v>50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1369</v>
      </c>
      <c r="O1004">
        <f t="shared" si="60"/>
        <v>30</v>
      </c>
      <c r="P1004">
        <f t="shared" si="61"/>
        <v>134.55</v>
      </c>
      <c r="Q1004" s="11" t="s">
        <v>1166</v>
      </c>
      <c r="R1004" t="s">
        <v>1370</v>
      </c>
      <c r="S1004" s="4">
        <f t="shared" si="62"/>
        <v>42325.6841898148</v>
      </c>
      <c r="T1004" s="4">
        <f t="shared" si="63"/>
        <v>42355.2493055556</v>
      </c>
    </row>
    <row r="1005" ht="44" spans="1:20">
      <c r="A1005" s="1">
        <v>1003</v>
      </c>
      <c r="B1005" s="2" t="s">
        <v>2112</v>
      </c>
      <c r="C1005" s="2" t="s">
        <v>2113</v>
      </c>
      <c r="D1005" s="12">
        <v>20000</v>
      </c>
      <c r="E1005" s="13">
        <v>3211</v>
      </c>
      <c r="F1005" t="s">
        <v>25</v>
      </c>
      <c r="G1005" t="s">
        <v>214</v>
      </c>
      <c r="H1005" t="s">
        <v>89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1369</v>
      </c>
      <c r="O1005">
        <f t="shared" si="60"/>
        <v>16</v>
      </c>
      <c r="P1005">
        <f t="shared" si="61"/>
        <v>214.07</v>
      </c>
      <c r="Q1005" s="11" t="s">
        <v>1166</v>
      </c>
      <c r="R1005" t="s">
        <v>1370</v>
      </c>
      <c r="S1005" s="4">
        <f t="shared" si="62"/>
        <v>42780.7090393519</v>
      </c>
      <c r="T1005" s="4">
        <f t="shared" si="63"/>
        <v>42810.6673726852</v>
      </c>
    </row>
    <row r="1006" ht="29" spans="1:20">
      <c r="A1006" s="1">
        <v>1004</v>
      </c>
      <c r="B1006" s="2" t="s">
        <v>2114</v>
      </c>
      <c r="C1006" s="2" t="s">
        <v>2115</v>
      </c>
      <c r="D1006" s="12">
        <v>25000</v>
      </c>
      <c r="E1006" s="13">
        <v>20552</v>
      </c>
      <c r="F1006" t="s">
        <v>25</v>
      </c>
      <c r="G1006" t="s">
        <v>49</v>
      </c>
      <c r="H1006" t="s">
        <v>50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1369</v>
      </c>
      <c r="O1006">
        <f t="shared" si="60"/>
        <v>82</v>
      </c>
      <c r="P1006">
        <f t="shared" si="61"/>
        <v>216.34</v>
      </c>
      <c r="Q1006" s="11" t="s">
        <v>1166</v>
      </c>
      <c r="R1006" t="s">
        <v>1370</v>
      </c>
      <c r="S1006" s="4">
        <f t="shared" si="62"/>
        <v>42388.7086458333</v>
      </c>
      <c r="T1006" s="4">
        <f t="shared" si="63"/>
        <v>42418.7086458333</v>
      </c>
    </row>
    <row r="1007" ht="29" spans="1:20">
      <c r="A1007" s="1">
        <v>1005</v>
      </c>
      <c r="B1007" s="2" t="s">
        <v>2116</v>
      </c>
      <c r="C1007" s="2" t="s">
        <v>2117</v>
      </c>
      <c r="D1007" s="12">
        <v>200000</v>
      </c>
      <c r="E1007" s="13">
        <v>150102</v>
      </c>
      <c r="F1007" t="s">
        <v>25</v>
      </c>
      <c r="G1007" t="s">
        <v>49</v>
      </c>
      <c r="H1007" t="s">
        <v>50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1369</v>
      </c>
      <c r="O1007">
        <f t="shared" si="60"/>
        <v>75</v>
      </c>
      <c r="P1007">
        <f t="shared" si="61"/>
        <v>932.31</v>
      </c>
      <c r="Q1007" s="11" t="s">
        <v>1166</v>
      </c>
      <c r="R1007" t="s">
        <v>1370</v>
      </c>
      <c r="S1007" s="4">
        <f t="shared" si="62"/>
        <v>42276.6248032407</v>
      </c>
      <c r="T1007" s="4">
        <f t="shared" si="63"/>
        <v>42307.6248032407</v>
      </c>
    </row>
    <row r="1008" ht="44" spans="1:20">
      <c r="A1008" s="1">
        <v>1006</v>
      </c>
      <c r="B1008" s="2" t="s">
        <v>2118</v>
      </c>
      <c r="C1008" s="2" t="s">
        <v>2119</v>
      </c>
      <c r="D1008" s="12">
        <v>4000</v>
      </c>
      <c r="E1008" s="13">
        <v>234</v>
      </c>
      <c r="F1008" t="s">
        <v>25</v>
      </c>
      <c r="G1008" t="s">
        <v>49</v>
      </c>
      <c r="H1008" t="s">
        <v>50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1369</v>
      </c>
      <c r="O1008">
        <f t="shared" si="60"/>
        <v>6</v>
      </c>
      <c r="P1008">
        <f t="shared" si="61"/>
        <v>29.25</v>
      </c>
      <c r="Q1008" s="11" t="s">
        <v>1166</v>
      </c>
      <c r="R1008" t="s">
        <v>1370</v>
      </c>
      <c r="S1008" s="4">
        <f t="shared" si="62"/>
        <v>41977.0401851852</v>
      </c>
      <c r="T1008" s="4">
        <f t="shared" si="63"/>
        <v>41985.2993055556</v>
      </c>
    </row>
    <row r="1009" ht="44" spans="1:20">
      <c r="A1009" s="1">
        <v>1007</v>
      </c>
      <c r="B1009" s="2" t="s">
        <v>2120</v>
      </c>
      <c r="C1009" s="2" t="s">
        <v>2121</v>
      </c>
      <c r="D1009" s="12">
        <v>30000</v>
      </c>
      <c r="E1009" s="13">
        <v>13296</v>
      </c>
      <c r="F1009" t="s">
        <v>25</v>
      </c>
      <c r="G1009" t="s">
        <v>49</v>
      </c>
      <c r="H1009" t="s">
        <v>50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1369</v>
      </c>
      <c r="O1009">
        <f t="shared" si="60"/>
        <v>44</v>
      </c>
      <c r="P1009">
        <f t="shared" si="61"/>
        <v>174.95</v>
      </c>
      <c r="Q1009" s="11" t="s">
        <v>1166</v>
      </c>
      <c r="R1009" t="s">
        <v>1370</v>
      </c>
      <c r="S1009" s="4">
        <f t="shared" si="62"/>
        <v>42676.583599537</v>
      </c>
      <c r="T1009" s="4">
        <f t="shared" si="63"/>
        <v>42718.6252662037</v>
      </c>
    </row>
    <row r="1010" ht="44" spans="1:20">
      <c r="A1010" s="1">
        <v>1008</v>
      </c>
      <c r="B1010" s="2" t="s">
        <v>2122</v>
      </c>
      <c r="C1010" s="2" t="s">
        <v>2123</v>
      </c>
      <c r="D1010" s="12">
        <v>93500</v>
      </c>
      <c r="E1010" s="13">
        <v>250</v>
      </c>
      <c r="F1010" t="s">
        <v>25</v>
      </c>
      <c r="G1010" t="s">
        <v>1465</v>
      </c>
      <c r="H1010" t="s">
        <v>1466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1369</v>
      </c>
      <c r="O1010">
        <f t="shared" si="60"/>
        <v>0</v>
      </c>
      <c r="P1010">
        <f t="shared" si="61"/>
        <v>250</v>
      </c>
      <c r="Q1010" s="11" t="s">
        <v>1166</v>
      </c>
      <c r="R1010" t="s">
        <v>1370</v>
      </c>
      <c r="S1010" s="4">
        <f t="shared" si="62"/>
        <v>42702.8092013889</v>
      </c>
      <c r="T1010" s="4">
        <f t="shared" si="63"/>
        <v>42732.8092013889</v>
      </c>
    </row>
    <row r="1011" ht="44" spans="1:20">
      <c r="A1011" s="1">
        <v>1009</v>
      </c>
      <c r="B1011" s="2" t="s">
        <v>2124</v>
      </c>
      <c r="C1011" s="2" t="s">
        <v>2125</v>
      </c>
      <c r="D1011" s="12">
        <v>50000</v>
      </c>
      <c r="E1011" s="13">
        <v>6565</v>
      </c>
      <c r="F1011" t="s">
        <v>25</v>
      </c>
      <c r="G1011" t="s">
        <v>49</v>
      </c>
      <c r="H1011" t="s">
        <v>50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1369</v>
      </c>
      <c r="O1011">
        <f t="shared" si="60"/>
        <v>13</v>
      </c>
      <c r="P1011">
        <f t="shared" si="61"/>
        <v>65</v>
      </c>
      <c r="Q1011" s="11" t="s">
        <v>1166</v>
      </c>
      <c r="R1011" t="s">
        <v>1370</v>
      </c>
      <c r="S1011" s="4">
        <f t="shared" si="62"/>
        <v>42510.6046990741</v>
      </c>
      <c r="T1011" s="4">
        <f t="shared" si="63"/>
        <v>42540.6046990741</v>
      </c>
    </row>
    <row r="1012" ht="44" spans="1:20">
      <c r="A1012" s="1">
        <v>1010</v>
      </c>
      <c r="B1012" s="2" t="s">
        <v>2126</v>
      </c>
      <c r="C1012" s="2" t="s">
        <v>2127</v>
      </c>
      <c r="D1012" s="12">
        <v>115250</v>
      </c>
      <c r="E1012" s="13">
        <v>220</v>
      </c>
      <c r="F1012" t="s">
        <v>25</v>
      </c>
      <c r="G1012" t="s">
        <v>49</v>
      </c>
      <c r="H1012" t="s">
        <v>50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1369</v>
      </c>
      <c r="O1012">
        <f t="shared" si="60"/>
        <v>0</v>
      </c>
      <c r="P1012">
        <f t="shared" si="61"/>
        <v>55</v>
      </c>
      <c r="Q1012" s="11" t="s">
        <v>1166</v>
      </c>
      <c r="R1012" t="s">
        <v>1370</v>
      </c>
      <c r="S1012" s="4">
        <f t="shared" si="62"/>
        <v>42561.8294212963</v>
      </c>
      <c r="T1012" s="4">
        <f t="shared" si="63"/>
        <v>42618.1243055556</v>
      </c>
    </row>
    <row r="1013" ht="44" spans="1:20">
      <c r="A1013" s="1">
        <v>1011</v>
      </c>
      <c r="B1013" s="2" t="s">
        <v>2128</v>
      </c>
      <c r="C1013" s="2" t="s">
        <v>2129</v>
      </c>
      <c r="D1013" s="12">
        <v>20000</v>
      </c>
      <c r="E1013" s="13">
        <v>75</v>
      </c>
      <c r="F1013" t="s">
        <v>25</v>
      </c>
      <c r="G1013" t="s">
        <v>49</v>
      </c>
      <c r="H1013" t="s">
        <v>50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1369</v>
      </c>
      <c r="O1013">
        <f t="shared" si="60"/>
        <v>0</v>
      </c>
      <c r="P1013">
        <f t="shared" si="61"/>
        <v>75</v>
      </c>
      <c r="Q1013" s="11" t="s">
        <v>1166</v>
      </c>
      <c r="R1013" t="s">
        <v>1370</v>
      </c>
      <c r="S1013" s="4">
        <f t="shared" si="62"/>
        <v>41946.8980902778</v>
      </c>
      <c r="T1013" s="4">
        <f t="shared" si="63"/>
        <v>41991.8980902778</v>
      </c>
    </row>
    <row r="1014" ht="58" spans="1:20">
      <c r="A1014" s="1">
        <v>1012</v>
      </c>
      <c r="B1014" s="2" t="s">
        <v>2130</v>
      </c>
      <c r="C1014" s="2" t="s">
        <v>2131</v>
      </c>
      <c r="D1014" s="12">
        <v>5000</v>
      </c>
      <c r="E1014" s="13">
        <v>1076751.05</v>
      </c>
      <c r="F1014" t="s">
        <v>25</v>
      </c>
      <c r="G1014" t="s">
        <v>49</v>
      </c>
      <c r="H1014" t="s">
        <v>50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1369</v>
      </c>
      <c r="O1014">
        <f t="shared" si="60"/>
        <v>21535</v>
      </c>
      <c r="P1014">
        <f t="shared" si="61"/>
        <v>1389.36</v>
      </c>
      <c r="Q1014" s="11" t="s">
        <v>1166</v>
      </c>
      <c r="R1014" t="s">
        <v>1370</v>
      </c>
      <c r="S1014" s="4">
        <f t="shared" si="62"/>
        <v>42714.4404166667</v>
      </c>
      <c r="T1014" s="4">
        <f t="shared" si="63"/>
        <v>42759.4404166667</v>
      </c>
    </row>
    <row r="1015" ht="44" spans="1:20">
      <c r="A1015" s="1">
        <v>1013</v>
      </c>
      <c r="B1015" s="2" t="s">
        <v>2132</v>
      </c>
      <c r="C1015" s="2" t="s">
        <v>2133</v>
      </c>
      <c r="D1015" s="12">
        <v>25000</v>
      </c>
      <c r="E1015" s="13">
        <v>8632</v>
      </c>
      <c r="F1015" t="s">
        <v>25</v>
      </c>
      <c r="G1015" t="s">
        <v>49</v>
      </c>
      <c r="H1015" t="s">
        <v>50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1369</v>
      </c>
      <c r="O1015">
        <f t="shared" si="60"/>
        <v>35</v>
      </c>
      <c r="P1015">
        <f t="shared" si="61"/>
        <v>95.91</v>
      </c>
      <c r="Q1015" s="11" t="s">
        <v>1166</v>
      </c>
      <c r="R1015" t="s">
        <v>1370</v>
      </c>
      <c r="S1015" s="4">
        <f t="shared" si="62"/>
        <v>42339.8339814815</v>
      </c>
      <c r="T1015" s="4">
        <f t="shared" si="63"/>
        <v>42367.8333333333</v>
      </c>
    </row>
    <row r="1016" ht="29" spans="1:20">
      <c r="A1016" s="1">
        <v>1014</v>
      </c>
      <c r="B1016" s="2" t="s">
        <v>2134</v>
      </c>
      <c r="C1016" s="2" t="s">
        <v>2135</v>
      </c>
      <c r="D1016" s="12">
        <v>10000</v>
      </c>
      <c r="E1016" s="13">
        <v>3060</v>
      </c>
      <c r="F1016" t="s">
        <v>25</v>
      </c>
      <c r="G1016" t="s">
        <v>49</v>
      </c>
      <c r="H1016" t="s">
        <v>50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1369</v>
      </c>
      <c r="O1016">
        <f t="shared" si="60"/>
        <v>31</v>
      </c>
      <c r="P1016">
        <f t="shared" si="61"/>
        <v>191.25</v>
      </c>
      <c r="Q1016" s="11" t="s">
        <v>1166</v>
      </c>
      <c r="R1016" t="s">
        <v>1370</v>
      </c>
      <c r="S1016" s="4">
        <f t="shared" si="62"/>
        <v>41955.0024884259</v>
      </c>
      <c r="T1016" s="4">
        <f t="shared" si="63"/>
        <v>42005.0024884259</v>
      </c>
    </row>
    <row r="1017" ht="29" spans="1:20">
      <c r="A1017" s="1">
        <v>1015</v>
      </c>
      <c r="B1017" s="2" t="s">
        <v>2136</v>
      </c>
      <c r="C1017" s="2" t="s">
        <v>2137</v>
      </c>
      <c r="D1017" s="12">
        <v>9000</v>
      </c>
      <c r="E1017" s="13">
        <v>240</v>
      </c>
      <c r="F1017" t="s">
        <v>25</v>
      </c>
      <c r="G1017" t="s">
        <v>2138</v>
      </c>
      <c r="H1017" t="s">
        <v>2139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1369</v>
      </c>
      <c r="O1017">
        <f t="shared" si="60"/>
        <v>3</v>
      </c>
      <c r="P1017">
        <f t="shared" si="61"/>
        <v>40</v>
      </c>
      <c r="Q1017" s="11" t="s">
        <v>1166</v>
      </c>
      <c r="R1017" t="s">
        <v>1370</v>
      </c>
      <c r="S1017" s="4">
        <f t="shared" si="62"/>
        <v>42303.8784143519</v>
      </c>
      <c r="T1017" s="4">
        <f t="shared" si="63"/>
        <v>42333.9200810185</v>
      </c>
    </row>
    <row r="1018" ht="44" spans="1:20">
      <c r="A1018" s="1">
        <v>1016</v>
      </c>
      <c r="B1018" s="2" t="s">
        <v>2140</v>
      </c>
      <c r="C1018" s="2" t="s">
        <v>2141</v>
      </c>
      <c r="D1018" s="12">
        <v>100000</v>
      </c>
      <c r="E1018" s="13">
        <v>2842</v>
      </c>
      <c r="F1018" t="s">
        <v>25</v>
      </c>
      <c r="G1018" t="s">
        <v>49</v>
      </c>
      <c r="H1018" t="s">
        <v>50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1369</v>
      </c>
      <c r="O1018">
        <f t="shared" si="60"/>
        <v>3</v>
      </c>
      <c r="P1018">
        <f t="shared" si="61"/>
        <v>74.79</v>
      </c>
      <c r="Q1018" s="11" t="s">
        <v>1166</v>
      </c>
      <c r="R1018" t="s">
        <v>1370</v>
      </c>
      <c r="S1018" s="4">
        <f t="shared" si="62"/>
        <v>42422.1071296296</v>
      </c>
      <c r="T1018" s="4">
        <f t="shared" si="63"/>
        <v>42467.065462963</v>
      </c>
    </row>
    <row r="1019" ht="44" spans="1:20">
      <c r="A1019" s="1">
        <v>1017</v>
      </c>
      <c r="B1019" s="2" t="s">
        <v>2142</v>
      </c>
      <c r="C1019" s="2" t="s">
        <v>2143</v>
      </c>
      <c r="D1019" s="12">
        <v>250000</v>
      </c>
      <c r="E1019" s="13">
        <v>57197</v>
      </c>
      <c r="F1019" t="s">
        <v>25</v>
      </c>
      <c r="G1019" t="s">
        <v>49</v>
      </c>
      <c r="H1019" t="s">
        <v>50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1369</v>
      </c>
      <c r="O1019">
        <f t="shared" si="60"/>
        <v>23</v>
      </c>
      <c r="P1019">
        <f t="shared" si="61"/>
        <v>161.12</v>
      </c>
      <c r="Q1019" s="11" t="s">
        <v>1166</v>
      </c>
      <c r="R1019" t="s">
        <v>1370</v>
      </c>
      <c r="S1019" s="4">
        <f t="shared" si="62"/>
        <v>42289.6751736111</v>
      </c>
      <c r="T1019" s="4">
        <f t="shared" si="63"/>
        <v>42329.7168402778</v>
      </c>
    </row>
    <row r="1020" ht="44" spans="1:20">
      <c r="A1020" s="1">
        <v>1018</v>
      </c>
      <c r="B1020" s="2" t="s">
        <v>2144</v>
      </c>
      <c r="C1020" s="2" t="s">
        <v>2145</v>
      </c>
      <c r="D1020" s="12">
        <v>20000</v>
      </c>
      <c r="E1020" s="13">
        <v>621</v>
      </c>
      <c r="F1020" t="s">
        <v>25</v>
      </c>
      <c r="G1020" t="s">
        <v>49</v>
      </c>
      <c r="H1020" t="s">
        <v>50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1369</v>
      </c>
      <c r="O1020">
        <f t="shared" si="60"/>
        <v>3</v>
      </c>
      <c r="P1020">
        <f t="shared" si="61"/>
        <v>88.71</v>
      </c>
      <c r="Q1020" s="11" t="s">
        <v>1166</v>
      </c>
      <c r="R1020" t="s">
        <v>1370</v>
      </c>
      <c r="S1020" s="4">
        <f t="shared" si="62"/>
        <v>42535.4922800926</v>
      </c>
      <c r="T1020" s="4">
        <f t="shared" si="63"/>
        <v>42565.4922800926</v>
      </c>
    </row>
    <row r="1021" ht="29" spans="1:20">
      <c r="A1021" s="1">
        <v>1019</v>
      </c>
      <c r="B1021" s="2" t="s">
        <v>2146</v>
      </c>
      <c r="C1021" s="2" t="s">
        <v>2147</v>
      </c>
      <c r="D1021" s="12">
        <v>45000</v>
      </c>
      <c r="E1021" s="13">
        <v>21300</v>
      </c>
      <c r="F1021" t="s">
        <v>25</v>
      </c>
      <c r="G1021" t="s">
        <v>49</v>
      </c>
      <c r="H1021" t="s">
        <v>50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1369</v>
      </c>
      <c r="O1021">
        <f t="shared" si="60"/>
        <v>47</v>
      </c>
      <c r="P1021">
        <f t="shared" si="61"/>
        <v>53.25</v>
      </c>
      <c r="Q1021" s="11" t="s">
        <v>1166</v>
      </c>
      <c r="R1021" t="s">
        <v>1370</v>
      </c>
      <c r="S1021" s="4">
        <f t="shared" si="62"/>
        <v>42009.9739467593</v>
      </c>
      <c r="T1021" s="4">
        <f t="shared" si="63"/>
        <v>42039.9739467593</v>
      </c>
    </row>
    <row r="1022" ht="44" spans="1:20">
      <c r="A1022" s="1">
        <v>1020</v>
      </c>
      <c r="B1022" s="2" t="s">
        <v>2148</v>
      </c>
      <c r="C1022" s="2" t="s">
        <v>2149</v>
      </c>
      <c r="D1022" s="12">
        <v>1550</v>
      </c>
      <c r="E1022" s="13">
        <v>3186</v>
      </c>
      <c r="F1022" t="s">
        <v>28</v>
      </c>
      <c r="G1022" t="s">
        <v>194</v>
      </c>
      <c r="H1022" t="s">
        <v>195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2150</v>
      </c>
      <c r="O1022">
        <f t="shared" si="60"/>
        <v>206</v>
      </c>
      <c r="P1022">
        <f t="shared" si="61"/>
        <v>106.2</v>
      </c>
      <c r="Q1022" s="11" t="s">
        <v>1659</v>
      </c>
      <c r="R1022" t="s">
        <v>2151</v>
      </c>
      <c r="S1022" s="4">
        <f t="shared" si="62"/>
        <v>42127.0695486111</v>
      </c>
      <c r="T1022" s="4">
        <f t="shared" si="63"/>
        <v>42157.0326388889</v>
      </c>
    </row>
    <row r="1023" ht="44" spans="1:20">
      <c r="A1023" s="1">
        <v>1021</v>
      </c>
      <c r="B1023" s="2" t="s">
        <v>2152</v>
      </c>
      <c r="C1023" s="2" t="s">
        <v>2153</v>
      </c>
      <c r="D1023" s="12">
        <v>3000</v>
      </c>
      <c r="E1023" s="13">
        <v>10554.11</v>
      </c>
      <c r="F1023" t="s">
        <v>28</v>
      </c>
      <c r="G1023" t="s">
        <v>49</v>
      </c>
      <c r="H1023" t="s">
        <v>50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2150</v>
      </c>
      <c r="O1023">
        <f t="shared" si="60"/>
        <v>352</v>
      </c>
      <c r="P1023">
        <f t="shared" si="61"/>
        <v>22.08</v>
      </c>
      <c r="Q1023" s="11" t="s">
        <v>1659</v>
      </c>
      <c r="R1023" t="s">
        <v>2151</v>
      </c>
      <c r="S1023" s="4">
        <f t="shared" si="62"/>
        <v>42271.2519791667</v>
      </c>
      <c r="T1023" s="4">
        <f t="shared" si="63"/>
        <v>42294.1666666667</v>
      </c>
    </row>
    <row r="1024" ht="29" spans="1:20">
      <c r="A1024" s="1">
        <v>1022</v>
      </c>
      <c r="B1024" s="2" t="s">
        <v>2154</v>
      </c>
      <c r="C1024" s="2" t="s">
        <v>2155</v>
      </c>
      <c r="D1024" s="12">
        <v>2000</v>
      </c>
      <c r="E1024" s="13">
        <v>2298</v>
      </c>
      <c r="F1024" t="s">
        <v>28</v>
      </c>
      <c r="G1024" t="s">
        <v>49</v>
      </c>
      <c r="H1024" t="s">
        <v>50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2150</v>
      </c>
      <c r="O1024">
        <f t="shared" si="60"/>
        <v>115</v>
      </c>
      <c r="P1024">
        <f t="shared" si="61"/>
        <v>31.05</v>
      </c>
      <c r="Q1024" s="11" t="s">
        <v>1659</v>
      </c>
      <c r="R1024" t="s">
        <v>2151</v>
      </c>
      <c r="S1024" s="4">
        <f t="shared" si="62"/>
        <v>42111.646724537</v>
      </c>
      <c r="T1024" s="4">
        <f t="shared" si="63"/>
        <v>42141.646724537</v>
      </c>
    </row>
    <row r="1025" ht="44" spans="1:20">
      <c r="A1025" s="1">
        <v>1023</v>
      </c>
      <c r="B1025" s="2" t="s">
        <v>2156</v>
      </c>
      <c r="C1025" s="2" t="s">
        <v>2157</v>
      </c>
      <c r="D1025" s="12">
        <v>2000</v>
      </c>
      <c r="E1025" s="13">
        <v>4743</v>
      </c>
      <c r="F1025" t="s">
        <v>28</v>
      </c>
      <c r="G1025" t="s">
        <v>58</v>
      </c>
      <c r="H1025" t="s">
        <v>59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2150</v>
      </c>
      <c r="O1025">
        <f t="shared" si="60"/>
        <v>237</v>
      </c>
      <c r="P1025">
        <f t="shared" si="61"/>
        <v>36.21</v>
      </c>
      <c r="Q1025" s="11" t="s">
        <v>1659</v>
      </c>
      <c r="R1025" t="s">
        <v>2151</v>
      </c>
      <c r="S1025" s="4">
        <f t="shared" si="62"/>
        <v>42145.9196875</v>
      </c>
      <c r="T1025" s="4">
        <f t="shared" si="63"/>
        <v>42175.9196875</v>
      </c>
    </row>
    <row r="1026" ht="44" spans="1:20">
      <c r="A1026" s="1">
        <v>1024</v>
      </c>
      <c r="B1026" s="2" t="s">
        <v>2158</v>
      </c>
      <c r="C1026" s="2" t="s">
        <v>2159</v>
      </c>
      <c r="D1026" s="12">
        <v>20000</v>
      </c>
      <c r="E1026" s="13">
        <v>23727.55</v>
      </c>
      <c r="F1026" t="s">
        <v>28</v>
      </c>
      <c r="G1026" t="s">
        <v>511</v>
      </c>
      <c r="H1026" t="s">
        <v>512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2150</v>
      </c>
      <c r="O1026">
        <f t="shared" si="60"/>
        <v>119</v>
      </c>
      <c r="P1026">
        <f t="shared" si="61"/>
        <v>388.98</v>
      </c>
      <c r="Q1026" s="11" t="s">
        <v>1659</v>
      </c>
      <c r="R1026" t="s">
        <v>2151</v>
      </c>
      <c r="S1026" s="4">
        <f t="shared" si="62"/>
        <v>42370.5805902778</v>
      </c>
      <c r="T1026" s="4">
        <f t="shared" si="63"/>
        <v>42400.5805902778</v>
      </c>
    </row>
    <row r="1027" ht="29" spans="1:20">
      <c r="A1027" s="1">
        <v>1025</v>
      </c>
      <c r="B1027" s="2" t="s">
        <v>2160</v>
      </c>
      <c r="C1027" s="2" t="s">
        <v>2161</v>
      </c>
      <c r="D1027" s="12">
        <v>70000</v>
      </c>
      <c r="E1027" s="13">
        <v>76949.82</v>
      </c>
      <c r="F1027" t="s">
        <v>28</v>
      </c>
      <c r="G1027" t="s">
        <v>49</v>
      </c>
      <c r="H1027" t="s">
        <v>50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2150</v>
      </c>
      <c r="O1027">
        <f t="shared" ref="O1027:O1090" si="64">ROUND(E1027/D1027*100,0)</f>
        <v>110</v>
      </c>
      <c r="P1027">
        <f t="shared" ref="P1027:P1090" si="65">IFERROR(ROUND(E1027/L1027,2),0)</f>
        <v>71.85</v>
      </c>
      <c r="Q1027" s="11" t="s">
        <v>1659</v>
      </c>
      <c r="R1027" t="s">
        <v>2151</v>
      </c>
      <c r="S1027" s="4">
        <f t="shared" ref="S1027:S1090" si="66">(((J1027/60)/60)/24)+DATE(1970,1,1)</f>
        <v>42049.8337615741</v>
      </c>
      <c r="T1027" s="4">
        <f t="shared" ref="T1027:T1090" si="67">(((I1027/60)/60)/24)+DATE(1970,1,1)</f>
        <v>42079.7920949074</v>
      </c>
    </row>
    <row r="1028" ht="44" spans="1:20">
      <c r="A1028" s="1">
        <v>1026</v>
      </c>
      <c r="B1028" s="2" t="s">
        <v>2162</v>
      </c>
      <c r="C1028" s="2" t="s">
        <v>2163</v>
      </c>
      <c r="D1028" s="12">
        <v>7000</v>
      </c>
      <c r="E1028" s="13">
        <v>7000.58</v>
      </c>
      <c r="F1028" t="s">
        <v>28</v>
      </c>
      <c r="G1028" t="s">
        <v>58</v>
      </c>
      <c r="H1028" t="s">
        <v>59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2150</v>
      </c>
      <c r="O1028">
        <f t="shared" si="64"/>
        <v>100</v>
      </c>
      <c r="P1028">
        <f t="shared" si="65"/>
        <v>57.38</v>
      </c>
      <c r="Q1028" s="11" t="s">
        <v>1659</v>
      </c>
      <c r="R1028" t="s">
        <v>2151</v>
      </c>
      <c r="S1028" s="4">
        <f t="shared" si="66"/>
        <v>42426.4075925926</v>
      </c>
      <c r="T1028" s="4">
        <f t="shared" si="67"/>
        <v>42460.3659259259</v>
      </c>
    </row>
    <row r="1029" ht="44" spans="1:20">
      <c r="A1029" s="1">
        <v>1027</v>
      </c>
      <c r="B1029" s="2" t="s">
        <v>2164</v>
      </c>
      <c r="C1029" s="2" t="s">
        <v>2165</v>
      </c>
      <c r="D1029" s="12">
        <v>7501</v>
      </c>
      <c r="E1029" s="13">
        <v>7733</v>
      </c>
      <c r="F1029" t="s">
        <v>28</v>
      </c>
      <c r="G1029" t="s">
        <v>49</v>
      </c>
      <c r="H1029" t="s">
        <v>50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2150</v>
      </c>
      <c r="O1029">
        <f t="shared" si="64"/>
        <v>103</v>
      </c>
      <c r="P1029">
        <f t="shared" si="65"/>
        <v>69.67</v>
      </c>
      <c r="Q1029" s="11" t="s">
        <v>1659</v>
      </c>
      <c r="R1029" t="s">
        <v>2151</v>
      </c>
      <c r="S1029" s="4">
        <f t="shared" si="66"/>
        <v>41905.0341087963</v>
      </c>
      <c r="T1029" s="4">
        <f t="shared" si="67"/>
        <v>41935.0341087963</v>
      </c>
    </row>
    <row r="1030" ht="44" spans="1:20">
      <c r="A1030" s="1">
        <v>1028</v>
      </c>
      <c r="B1030" s="2" t="s">
        <v>2166</v>
      </c>
      <c r="C1030" s="2" t="s">
        <v>2167</v>
      </c>
      <c r="D1030" s="12">
        <v>10000</v>
      </c>
      <c r="E1030" s="13">
        <v>11727</v>
      </c>
      <c r="F1030" t="s">
        <v>28</v>
      </c>
      <c r="G1030" t="s">
        <v>58</v>
      </c>
      <c r="H1030" t="s">
        <v>59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2150</v>
      </c>
      <c r="O1030">
        <f t="shared" si="64"/>
        <v>117</v>
      </c>
      <c r="P1030">
        <f t="shared" si="65"/>
        <v>45.99</v>
      </c>
      <c r="Q1030" s="11" t="s">
        <v>1659</v>
      </c>
      <c r="R1030" t="s">
        <v>2151</v>
      </c>
      <c r="S1030" s="4">
        <f t="shared" si="66"/>
        <v>42755.6273726852</v>
      </c>
      <c r="T1030" s="4">
        <f t="shared" si="67"/>
        <v>42800.8333333333</v>
      </c>
    </row>
    <row r="1031" ht="29" spans="1:20">
      <c r="A1031" s="1">
        <v>1029</v>
      </c>
      <c r="B1031" s="2" t="s">
        <v>2168</v>
      </c>
      <c r="C1031" s="2" t="s">
        <v>2169</v>
      </c>
      <c r="D1031" s="12">
        <v>10000</v>
      </c>
      <c r="E1031" s="13">
        <v>11176</v>
      </c>
      <c r="F1031" t="s">
        <v>28</v>
      </c>
      <c r="G1031" t="s">
        <v>511</v>
      </c>
      <c r="H1031" t="s">
        <v>512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2150</v>
      </c>
      <c r="O1031">
        <f t="shared" si="64"/>
        <v>112</v>
      </c>
      <c r="P1031">
        <f t="shared" si="65"/>
        <v>79.26</v>
      </c>
      <c r="Q1031" s="11" t="s">
        <v>1659</v>
      </c>
      <c r="R1031" t="s">
        <v>2151</v>
      </c>
      <c r="S1031" s="4">
        <f t="shared" si="66"/>
        <v>42044.7118865741</v>
      </c>
      <c r="T1031" s="4">
        <f t="shared" si="67"/>
        <v>42098.9159722222</v>
      </c>
    </row>
    <row r="1032" ht="29" spans="1:20">
      <c r="A1032" s="1">
        <v>1030</v>
      </c>
      <c r="B1032" s="2" t="s">
        <v>2170</v>
      </c>
      <c r="C1032" s="2" t="s">
        <v>2171</v>
      </c>
      <c r="D1032" s="12">
        <v>2000</v>
      </c>
      <c r="E1032" s="13">
        <v>6842</v>
      </c>
      <c r="F1032" t="s">
        <v>28</v>
      </c>
      <c r="G1032" t="s">
        <v>49</v>
      </c>
      <c r="H1032" t="s">
        <v>50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2150</v>
      </c>
      <c r="O1032">
        <f t="shared" si="64"/>
        <v>342</v>
      </c>
      <c r="P1032">
        <f t="shared" si="65"/>
        <v>43.03</v>
      </c>
      <c r="Q1032" s="11" t="s">
        <v>1659</v>
      </c>
      <c r="R1032" t="s">
        <v>2151</v>
      </c>
      <c r="S1032" s="4">
        <f t="shared" si="66"/>
        <v>42611.4832060185</v>
      </c>
      <c r="T1032" s="4">
        <f t="shared" si="67"/>
        <v>42625.4832060185</v>
      </c>
    </row>
    <row r="1033" ht="44" spans="1:20">
      <c r="A1033" s="1">
        <v>1031</v>
      </c>
      <c r="B1033" s="2" t="s">
        <v>2172</v>
      </c>
      <c r="C1033" s="2" t="s">
        <v>2173</v>
      </c>
      <c r="D1033" s="12">
        <v>10000</v>
      </c>
      <c r="E1033" s="13">
        <v>10740</v>
      </c>
      <c r="F1033" t="s">
        <v>28</v>
      </c>
      <c r="G1033" t="s">
        <v>49</v>
      </c>
      <c r="H1033" t="s">
        <v>50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2150</v>
      </c>
      <c r="O1033">
        <f t="shared" si="64"/>
        <v>107</v>
      </c>
      <c r="P1033">
        <f t="shared" si="65"/>
        <v>108.48</v>
      </c>
      <c r="Q1033" s="11" t="s">
        <v>1659</v>
      </c>
      <c r="R1033" t="s">
        <v>2151</v>
      </c>
      <c r="S1033" s="4">
        <f t="shared" si="66"/>
        <v>42324.7640046296</v>
      </c>
      <c r="T1033" s="4">
        <f t="shared" si="67"/>
        <v>42354.7640046296</v>
      </c>
    </row>
    <row r="1034" ht="15" spans="1:20">
      <c r="A1034" s="1">
        <v>1032</v>
      </c>
      <c r="B1034" s="2" t="s">
        <v>2174</v>
      </c>
      <c r="C1034" s="2" t="s">
        <v>2175</v>
      </c>
      <c r="D1034" s="12">
        <v>5400</v>
      </c>
      <c r="E1034" s="13">
        <v>5858.84</v>
      </c>
      <c r="F1034" t="s">
        <v>28</v>
      </c>
      <c r="G1034" t="s">
        <v>49</v>
      </c>
      <c r="H1034" t="s">
        <v>50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2150</v>
      </c>
      <c r="O1034">
        <f t="shared" si="64"/>
        <v>108</v>
      </c>
      <c r="P1034">
        <f t="shared" si="65"/>
        <v>61.03</v>
      </c>
      <c r="Q1034" s="11" t="s">
        <v>1659</v>
      </c>
      <c r="R1034" t="s">
        <v>2151</v>
      </c>
      <c r="S1034" s="4">
        <f t="shared" si="66"/>
        <v>42514.6669560185</v>
      </c>
      <c r="T1034" s="4">
        <f t="shared" si="67"/>
        <v>42544.6669560185</v>
      </c>
    </row>
    <row r="1035" ht="44" spans="1:20">
      <c r="A1035" s="1">
        <v>1033</v>
      </c>
      <c r="B1035" s="2" t="s">
        <v>2176</v>
      </c>
      <c r="C1035" s="2" t="s">
        <v>2177</v>
      </c>
      <c r="D1035" s="12">
        <v>1328</v>
      </c>
      <c r="E1035" s="13">
        <v>1366</v>
      </c>
      <c r="F1035" t="s">
        <v>28</v>
      </c>
      <c r="G1035" t="s">
        <v>58</v>
      </c>
      <c r="H1035" t="s">
        <v>59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2150</v>
      </c>
      <c r="O1035">
        <f t="shared" si="64"/>
        <v>103</v>
      </c>
      <c r="P1035">
        <f t="shared" si="65"/>
        <v>50.59</v>
      </c>
      <c r="Q1035" s="11" t="s">
        <v>1659</v>
      </c>
      <c r="R1035" t="s">
        <v>2151</v>
      </c>
      <c r="S1035" s="4">
        <f t="shared" si="66"/>
        <v>42688.7324074074</v>
      </c>
      <c r="T1035" s="4">
        <f t="shared" si="67"/>
        <v>42716.7324074074</v>
      </c>
    </row>
    <row r="1036" ht="44" spans="1:20">
      <c r="A1036" s="1">
        <v>1034</v>
      </c>
      <c r="B1036" s="2" t="s">
        <v>2178</v>
      </c>
      <c r="C1036" s="2" t="s">
        <v>2179</v>
      </c>
      <c r="D1036" s="12">
        <v>5000</v>
      </c>
      <c r="E1036" s="13">
        <v>6500.09</v>
      </c>
      <c r="F1036" t="s">
        <v>28</v>
      </c>
      <c r="G1036" t="s">
        <v>49</v>
      </c>
      <c r="H1036" t="s">
        <v>50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2150</v>
      </c>
      <c r="O1036">
        <f t="shared" si="64"/>
        <v>130</v>
      </c>
      <c r="P1036">
        <f t="shared" si="65"/>
        <v>39.16</v>
      </c>
      <c r="Q1036" s="11" t="s">
        <v>1659</v>
      </c>
      <c r="R1036" t="s">
        <v>2151</v>
      </c>
      <c r="S1036" s="4">
        <f t="shared" si="66"/>
        <v>42555.166712963</v>
      </c>
      <c r="T1036" s="4">
        <f t="shared" si="67"/>
        <v>42587.1659722222</v>
      </c>
    </row>
    <row r="1037" ht="44" spans="1:20">
      <c r="A1037" s="1">
        <v>1035</v>
      </c>
      <c r="B1037" s="2" t="s">
        <v>2180</v>
      </c>
      <c r="C1037" s="2" t="s">
        <v>2181</v>
      </c>
      <c r="D1037" s="12">
        <v>4600</v>
      </c>
      <c r="E1037" s="13">
        <v>4952</v>
      </c>
      <c r="F1037" t="s">
        <v>28</v>
      </c>
      <c r="G1037" t="s">
        <v>49</v>
      </c>
      <c r="H1037" t="s">
        <v>50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2150</v>
      </c>
      <c r="O1037">
        <f t="shared" si="64"/>
        <v>108</v>
      </c>
      <c r="P1037">
        <f t="shared" si="65"/>
        <v>65.16</v>
      </c>
      <c r="Q1037" s="11" t="s">
        <v>1659</v>
      </c>
      <c r="R1037" t="s">
        <v>2151</v>
      </c>
      <c r="S1037" s="4">
        <f t="shared" si="66"/>
        <v>42016.6414351852</v>
      </c>
      <c r="T1037" s="4">
        <f t="shared" si="67"/>
        <v>42046.6414351852</v>
      </c>
    </row>
    <row r="1038" ht="44" spans="1:20">
      <c r="A1038" s="1">
        <v>1036</v>
      </c>
      <c r="B1038" s="2" t="s">
        <v>2182</v>
      </c>
      <c r="C1038" s="2" t="s">
        <v>2183</v>
      </c>
      <c r="D1038" s="12">
        <v>4500</v>
      </c>
      <c r="E1038" s="13">
        <v>5056.22</v>
      </c>
      <c r="F1038" t="s">
        <v>28</v>
      </c>
      <c r="G1038" t="s">
        <v>49</v>
      </c>
      <c r="H1038" t="s">
        <v>50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2150</v>
      </c>
      <c r="O1038">
        <f t="shared" si="64"/>
        <v>112</v>
      </c>
      <c r="P1038">
        <f t="shared" si="65"/>
        <v>23.96</v>
      </c>
      <c r="Q1038" s="11" t="s">
        <v>1659</v>
      </c>
      <c r="R1038" t="s">
        <v>2151</v>
      </c>
      <c r="S1038" s="4">
        <f t="shared" si="66"/>
        <v>41249.4489583333</v>
      </c>
      <c r="T1038" s="4">
        <f t="shared" si="67"/>
        <v>41281.3333333333</v>
      </c>
    </row>
    <row r="1039" ht="44" spans="1:20">
      <c r="A1039" s="1">
        <v>1037</v>
      </c>
      <c r="B1039" s="2" t="s">
        <v>2184</v>
      </c>
      <c r="C1039" s="2" t="s">
        <v>2185</v>
      </c>
      <c r="D1039" s="12">
        <v>1000</v>
      </c>
      <c r="E1039" s="13">
        <v>1021</v>
      </c>
      <c r="F1039" t="s">
        <v>28</v>
      </c>
      <c r="G1039" t="s">
        <v>49</v>
      </c>
      <c r="H1039" t="s">
        <v>50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2150</v>
      </c>
      <c r="O1039">
        <f t="shared" si="64"/>
        <v>102</v>
      </c>
      <c r="P1039">
        <f t="shared" si="65"/>
        <v>48.62</v>
      </c>
      <c r="Q1039" s="11" t="s">
        <v>1659</v>
      </c>
      <c r="R1039" t="s">
        <v>2151</v>
      </c>
      <c r="S1039" s="4">
        <f t="shared" si="66"/>
        <v>42119.8224768519</v>
      </c>
      <c r="T1039" s="4">
        <f t="shared" si="67"/>
        <v>42142.2083333333</v>
      </c>
    </row>
    <row r="1040" ht="44" spans="1:20">
      <c r="A1040" s="1">
        <v>1038</v>
      </c>
      <c r="B1040" s="2" t="s">
        <v>2186</v>
      </c>
      <c r="C1040" s="2" t="s">
        <v>2187</v>
      </c>
      <c r="D1040" s="12">
        <v>1500</v>
      </c>
      <c r="E1040" s="13">
        <v>2180</v>
      </c>
      <c r="F1040" t="s">
        <v>28</v>
      </c>
      <c r="G1040" t="s">
        <v>49</v>
      </c>
      <c r="H1040" t="s">
        <v>50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2150</v>
      </c>
      <c r="O1040">
        <f t="shared" si="64"/>
        <v>145</v>
      </c>
      <c r="P1040">
        <f t="shared" si="65"/>
        <v>35.74</v>
      </c>
      <c r="Q1040" s="11" t="s">
        <v>1659</v>
      </c>
      <c r="R1040" t="s">
        <v>2151</v>
      </c>
      <c r="S1040" s="4">
        <f t="shared" si="66"/>
        <v>42418.2317476852</v>
      </c>
      <c r="T1040" s="4">
        <f t="shared" si="67"/>
        <v>42448.1900810185</v>
      </c>
    </row>
    <row r="1041" ht="44" spans="1:20">
      <c r="A1041" s="1">
        <v>1039</v>
      </c>
      <c r="B1041" s="2" t="s">
        <v>2188</v>
      </c>
      <c r="C1041" s="2" t="s">
        <v>2189</v>
      </c>
      <c r="D1041" s="12">
        <v>500</v>
      </c>
      <c r="E1041" s="13">
        <v>641</v>
      </c>
      <c r="F1041" t="s">
        <v>28</v>
      </c>
      <c r="G1041" t="s">
        <v>49</v>
      </c>
      <c r="H1041" t="s">
        <v>50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2150</v>
      </c>
      <c r="O1041">
        <f t="shared" si="64"/>
        <v>128</v>
      </c>
      <c r="P1041">
        <f t="shared" si="65"/>
        <v>21.37</v>
      </c>
      <c r="Q1041" s="11" t="s">
        <v>1659</v>
      </c>
      <c r="R1041" t="s">
        <v>2151</v>
      </c>
      <c r="S1041" s="4">
        <f t="shared" si="66"/>
        <v>42692.1093287037</v>
      </c>
      <c r="T1041" s="4">
        <f t="shared" si="67"/>
        <v>42717.3326388889</v>
      </c>
    </row>
    <row r="1042" ht="44" spans="1:20">
      <c r="A1042" s="1">
        <v>1040</v>
      </c>
      <c r="B1042" s="2" t="s">
        <v>2190</v>
      </c>
      <c r="C1042" s="2" t="s">
        <v>2191</v>
      </c>
      <c r="D1042" s="12">
        <v>85000</v>
      </c>
      <c r="E1042" s="13">
        <v>250</v>
      </c>
      <c r="F1042" t="s">
        <v>25</v>
      </c>
      <c r="G1042" t="s">
        <v>49</v>
      </c>
      <c r="H1042" t="s">
        <v>50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2192</v>
      </c>
      <c r="O1042">
        <f t="shared" si="64"/>
        <v>0</v>
      </c>
      <c r="P1042">
        <f t="shared" si="65"/>
        <v>250</v>
      </c>
      <c r="Q1042" s="11" t="s">
        <v>2193</v>
      </c>
      <c r="R1042" t="s">
        <v>2194</v>
      </c>
      <c r="S1042" s="4">
        <f t="shared" si="66"/>
        <v>42579.7084375</v>
      </c>
      <c r="T1042" s="4">
        <f t="shared" si="67"/>
        <v>42609.7084375</v>
      </c>
    </row>
    <row r="1043" ht="44" spans="1:20">
      <c r="A1043" s="1">
        <v>1041</v>
      </c>
      <c r="B1043" s="2" t="s">
        <v>2195</v>
      </c>
      <c r="C1043" s="2" t="s">
        <v>2196</v>
      </c>
      <c r="D1043" s="12">
        <v>50</v>
      </c>
      <c r="E1043" s="13">
        <v>0</v>
      </c>
      <c r="F1043" t="s">
        <v>25</v>
      </c>
      <c r="G1043" t="s">
        <v>49</v>
      </c>
      <c r="H1043" t="s">
        <v>50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2192</v>
      </c>
      <c r="O1043">
        <f t="shared" si="64"/>
        <v>0</v>
      </c>
      <c r="P1043">
        <f t="shared" si="65"/>
        <v>0</v>
      </c>
      <c r="Q1043" s="11" t="s">
        <v>2193</v>
      </c>
      <c r="R1043" t="s">
        <v>2194</v>
      </c>
      <c r="S1043" s="4">
        <f t="shared" si="66"/>
        <v>41831.0600925926</v>
      </c>
      <c r="T1043" s="4">
        <f t="shared" si="67"/>
        <v>41851.0600925926</v>
      </c>
    </row>
    <row r="1044" ht="44" spans="1:20">
      <c r="A1044" s="1">
        <v>1042</v>
      </c>
      <c r="B1044" s="2" t="s">
        <v>2197</v>
      </c>
      <c r="C1044" s="2" t="s">
        <v>2198</v>
      </c>
      <c r="D1044" s="12">
        <v>650</v>
      </c>
      <c r="E1044" s="13">
        <v>10</v>
      </c>
      <c r="F1044" t="s">
        <v>25</v>
      </c>
      <c r="G1044" t="s">
        <v>49</v>
      </c>
      <c r="H1044" t="s">
        <v>50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2192</v>
      </c>
      <c r="O1044">
        <f t="shared" si="64"/>
        <v>2</v>
      </c>
      <c r="P1044">
        <f t="shared" si="65"/>
        <v>10</v>
      </c>
      <c r="Q1044" s="11" t="s">
        <v>2193</v>
      </c>
      <c r="R1044" t="s">
        <v>2194</v>
      </c>
      <c r="S1044" s="4">
        <f t="shared" si="66"/>
        <v>41851.6961574074</v>
      </c>
      <c r="T1044" s="4">
        <f t="shared" si="67"/>
        <v>41894.4166666667</v>
      </c>
    </row>
    <row r="1045" ht="44" spans="1:20">
      <c r="A1045" s="1">
        <v>1043</v>
      </c>
      <c r="B1045" s="2" t="s">
        <v>2199</v>
      </c>
      <c r="C1045" s="2" t="s">
        <v>2200</v>
      </c>
      <c r="D1045" s="12">
        <v>100000</v>
      </c>
      <c r="E1045" s="13">
        <v>8537</v>
      </c>
      <c r="F1045" t="s">
        <v>25</v>
      </c>
      <c r="G1045" t="s">
        <v>49</v>
      </c>
      <c r="H1045" t="s">
        <v>50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2192</v>
      </c>
      <c r="O1045">
        <f t="shared" si="64"/>
        <v>9</v>
      </c>
      <c r="P1045">
        <f t="shared" si="65"/>
        <v>29.24</v>
      </c>
      <c r="Q1045" s="11" t="s">
        <v>2193</v>
      </c>
      <c r="R1045" t="s">
        <v>2194</v>
      </c>
      <c r="S1045" s="4">
        <f t="shared" si="66"/>
        <v>42114.2529513889</v>
      </c>
      <c r="T1045" s="4">
        <f t="shared" si="67"/>
        <v>42144.2529513889</v>
      </c>
    </row>
    <row r="1046" ht="44" spans="1:20">
      <c r="A1046" s="1">
        <v>1044</v>
      </c>
      <c r="B1046" s="2" t="s">
        <v>2201</v>
      </c>
      <c r="C1046" s="2" t="s">
        <v>2202</v>
      </c>
      <c r="D1046" s="12">
        <v>7000</v>
      </c>
      <c r="E1046" s="13">
        <v>6</v>
      </c>
      <c r="F1046" t="s">
        <v>25</v>
      </c>
      <c r="G1046" t="s">
        <v>49</v>
      </c>
      <c r="H1046" t="s">
        <v>50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2192</v>
      </c>
      <c r="O1046">
        <f t="shared" si="64"/>
        <v>0</v>
      </c>
      <c r="P1046">
        <f t="shared" si="65"/>
        <v>3</v>
      </c>
      <c r="Q1046" s="11" t="s">
        <v>2193</v>
      </c>
      <c r="R1046" t="s">
        <v>2194</v>
      </c>
      <c r="S1046" s="4">
        <f t="shared" si="66"/>
        <v>42011.9259375</v>
      </c>
      <c r="T1046" s="4">
        <f t="shared" si="67"/>
        <v>42068.8520833333</v>
      </c>
    </row>
    <row r="1047" ht="44" spans="1:20">
      <c r="A1047" s="1">
        <v>1045</v>
      </c>
      <c r="B1047" s="2" t="s">
        <v>2203</v>
      </c>
      <c r="C1047" s="2" t="s">
        <v>2204</v>
      </c>
      <c r="D1047" s="12">
        <v>10000</v>
      </c>
      <c r="E1047" s="13">
        <v>266</v>
      </c>
      <c r="F1047" t="s">
        <v>25</v>
      </c>
      <c r="G1047" t="s">
        <v>49</v>
      </c>
      <c r="H1047" t="s">
        <v>50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2192</v>
      </c>
      <c r="O1047">
        <f t="shared" si="64"/>
        <v>3</v>
      </c>
      <c r="P1047">
        <f t="shared" si="65"/>
        <v>33.25</v>
      </c>
      <c r="Q1047" s="11" t="s">
        <v>2193</v>
      </c>
      <c r="R1047" t="s">
        <v>2194</v>
      </c>
      <c r="S1047" s="4">
        <f t="shared" si="66"/>
        <v>41844.8744212963</v>
      </c>
      <c r="T1047" s="4">
        <f t="shared" si="67"/>
        <v>41874.8744212963</v>
      </c>
    </row>
    <row r="1048" ht="44" spans="1:20">
      <c r="A1048" s="1">
        <v>1046</v>
      </c>
      <c r="B1048" s="2" t="s">
        <v>2205</v>
      </c>
      <c r="C1048" s="2" t="s">
        <v>2206</v>
      </c>
      <c r="D1048" s="12">
        <v>3000</v>
      </c>
      <c r="E1048" s="13">
        <v>0</v>
      </c>
      <c r="F1048" t="s">
        <v>25</v>
      </c>
      <c r="G1048" t="s">
        <v>537</v>
      </c>
      <c r="H1048" t="s">
        <v>89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2192</v>
      </c>
      <c r="O1048">
        <f t="shared" si="64"/>
        <v>0</v>
      </c>
      <c r="P1048">
        <f t="shared" si="65"/>
        <v>0</v>
      </c>
      <c r="Q1048" s="11" t="s">
        <v>2193</v>
      </c>
      <c r="R1048" t="s">
        <v>2194</v>
      </c>
      <c r="S1048" s="4">
        <f t="shared" si="66"/>
        <v>42319.8513888889</v>
      </c>
      <c r="T1048" s="4">
        <f t="shared" si="67"/>
        <v>42364.8513888889</v>
      </c>
    </row>
    <row r="1049" ht="44" spans="1:20">
      <c r="A1049" s="1">
        <v>1047</v>
      </c>
      <c r="B1049" s="2" t="s">
        <v>2207</v>
      </c>
      <c r="C1049" s="2" t="s">
        <v>2208</v>
      </c>
      <c r="D1049" s="12">
        <v>2000</v>
      </c>
      <c r="E1049" s="13">
        <v>1</v>
      </c>
      <c r="F1049" t="s">
        <v>25</v>
      </c>
      <c r="G1049" t="s">
        <v>49</v>
      </c>
      <c r="H1049" t="s">
        <v>50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2192</v>
      </c>
      <c r="O1049">
        <f t="shared" si="64"/>
        <v>0</v>
      </c>
      <c r="P1049">
        <f t="shared" si="65"/>
        <v>1</v>
      </c>
      <c r="Q1049" s="11" t="s">
        <v>2193</v>
      </c>
      <c r="R1049" t="s">
        <v>2194</v>
      </c>
      <c r="S1049" s="4">
        <f t="shared" si="66"/>
        <v>41918.8184606481</v>
      </c>
      <c r="T1049" s="4">
        <f t="shared" si="67"/>
        <v>41948.8601273148</v>
      </c>
    </row>
    <row r="1050" ht="44" spans="1:20">
      <c r="A1050" s="1">
        <v>1048</v>
      </c>
      <c r="B1050" s="2" t="s">
        <v>2209</v>
      </c>
      <c r="C1050" s="2" t="s">
        <v>2210</v>
      </c>
      <c r="D1050" s="12">
        <v>15000</v>
      </c>
      <c r="E1050" s="13">
        <v>212</v>
      </c>
      <c r="F1050" t="s">
        <v>25</v>
      </c>
      <c r="G1050" t="s">
        <v>49</v>
      </c>
      <c r="H1050" t="s">
        <v>50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2192</v>
      </c>
      <c r="O1050">
        <f t="shared" si="64"/>
        <v>1</v>
      </c>
      <c r="P1050">
        <f t="shared" si="65"/>
        <v>53</v>
      </c>
      <c r="Q1050" s="11" t="s">
        <v>2193</v>
      </c>
      <c r="R1050" t="s">
        <v>2194</v>
      </c>
      <c r="S1050" s="4">
        <f t="shared" si="66"/>
        <v>42598.0531134259</v>
      </c>
      <c r="T1050" s="4">
        <f t="shared" si="67"/>
        <v>42638.0531134259</v>
      </c>
    </row>
    <row r="1051" ht="15" spans="1:20">
      <c r="A1051" s="1">
        <v>1049</v>
      </c>
      <c r="B1051" s="2" t="s">
        <v>2211</v>
      </c>
      <c r="C1051" s="2" t="s">
        <v>2212</v>
      </c>
      <c r="D1051" s="12">
        <v>12000</v>
      </c>
      <c r="E1051" s="13">
        <v>0</v>
      </c>
      <c r="F1051" t="s">
        <v>25</v>
      </c>
      <c r="G1051" t="s">
        <v>49</v>
      </c>
      <c r="H1051" t="s">
        <v>50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2192</v>
      </c>
      <c r="O1051">
        <f t="shared" si="64"/>
        <v>0</v>
      </c>
      <c r="P1051">
        <f t="shared" si="65"/>
        <v>0</v>
      </c>
      <c r="Q1051" s="11" t="s">
        <v>2193</v>
      </c>
      <c r="R1051" t="s">
        <v>2194</v>
      </c>
      <c r="S1051" s="4">
        <f t="shared" si="66"/>
        <v>42382.4310763889</v>
      </c>
      <c r="T1051" s="4">
        <f t="shared" si="67"/>
        <v>42412.4310763889</v>
      </c>
    </row>
    <row r="1052" ht="29" spans="1:20">
      <c r="A1052" s="1">
        <v>1050</v>
      </c>
      <c r="B1052" s="2" t="s">
        <v>2213</v>
      </c>
      <c r="C1052" s="2" t="s">
        <v>2214</v>
      </c>
      <c r="D1052" s="12">
        <v>2500</v>
      </c>
      <c r="E1052" s="13">
        <v>0</v>
      </c>
      <c r="F1052" t="s">
        <v>25</v>
      </c>
      <c r="G1052" t="s">
        <v>49</v>
      </c>
      <c r="H1052" t="s">
        <v>50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2192</v>
      </c>
      <c r="O1052">
        <f t="shared" si="64"/>
        <v>0</v>
      </c>
      <c r="P1052">
        <f t="shared" si="65"/>
        <v>0</v>
      </c>
      <c r="Q1052" s="11" t="s">
        <v>2193</v>
      </c>
      <c r="R1052" t="s">
        <v>2194</v>
      </c>
      <c r="S1052" s="4">
        <f t="shared" si="66"/>
        <v>42231.7971875</v>
      </c>
      <c r="T1052" s="4">
        <f t="shared" si="67"/>
        <v>42261.7971875</v>
      </c>
    </row>
    <row r="1053" ht="44" spans="1:20">
      <c r="A1053" s="1">
        <v>1051</v>
      </c>
      <c r="B1053" s="2" t="s">
        <v>2215</v>
      </c>
      <c r="C1053" s="2" t="s">
        <v>2216</v>
      </c>
      <c r="D1053" s="12">
        <v>500</v>
      </c>
      <c r="E1053" s="13">
        <v>0</v>
      </c>
      <c r="F1053" t="s">
        <v>25</v>
      </c>
      <c r="G1053" t="s">
        <v>49</v>
      </c>
      <c r="H1053" t="s">
        <v>50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2192</v>
      </c>
      <c r="O1053">
        <f t="shared" si="64"/>
        <v>0</v>
      </c>
      <c r="P1053">
        <f t="shared" si="65"/>
        <v>0</v>
      </c>
      <c r="Q1053" s="11" t="s">
        <v>2193</v>
      </c>
      <c r="R1053" t="s">
        <v>2194</v>
      </c>
      <c r="S1053" s="4">
        <f t="shared" si="66"/>
        <v>41850.0141782407</v>
      </c>
      <c r="T1053" s="4">
        <f t="shared" si="67"/>
        <v>41878.0141782407</v>
      </c>
    </row>
    <row r="1054" ht="58" spans="1:20">
      <c r="A1054" s="1">
        <v>1052</v>
      </c>
      <c r="B1054" s="2" t="s">
        <v>2217</v>
      </c>
      <c r="C1054" s="2" t="s">
        <v>2218</v>
      </c>
      <c r="D1054" s="12">
        <v>4336</v>
      </c>
      <c r="E1054" s="13">
        <v>0</v>
      </c>
      <c r="F1054" t="s">
        <v>25</v>
      </c>
      <c r="G1054" t="s">
        <v>49</v>
      </c>
      <c r="H1054" t="s">
        <v>50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2192</v>
      </c>
      <c r="O1054">
        <f t="shared" si="64"/>
        <v>0</v>
      </c>
      <c r="P1054">
        <f t="shared" si="65"/>
        <v>0</v>
      </c>
      <c r="Q1054" s="11" t="s">
        <v>2193</v>
      </c>
      <c r="R1054" t="s">
        <v>2194</v>
      </c>
      <c r="S1054" s="4">
        <f t="shared" si="66"/>
        <v>42483.7973958333</v>
      </c>
      <c r="T1054" s="4">
        <f t="shared" si="67"/>
        <v>42527.8395833333</v>
      </c>
    </row>
    <row r="1055" ht="44" spans="1:20">
      <c r="A1055" s="1">
        <v>1053</v>
      </c>
      <c r="B1055" s="2" t="s">
        <v>2219</v>
      </c>
      <c r="C1055" s="2" t="s">
        <v>2220</v>
      </c>
      <c r="D1055" s="12">
        <v>1500</v>
      </c>
      <c r="E1055" s="13">
        <v>15</v>
      </c>
      <c r="F1055" t="s">
        <v>25</v>
      </c>
      <c r="G1055" t="s">
        <v>49</v>
      </c>
      <c r="H1055" t="s">
        <v>50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2192</v>
      </c>
      <c r="O1055">
        <f t="shared" si="64"/>
        <v>1</v>
      </c>
      <c r="P1055">
        <f t="shared" si="65"/>
        <v>15</v>
      </c>
      <c r="Q1055" s="11" t="s">
        <v>2193</v>
      </c>
      <c r="R1055" t="s">
        <v>2194</v>
      </c>
      <c r="S1055" s="4">
        <f t="shared" si="66"/>
        <v>42775.1728240741</v>
      </c>
      <c r="T1055" s="4">
        <f t="shared" si="67"/>
        <v>42800.1728240741</v>
      </c>
    </row>
    <row r="1056" ht="44" spans="1:20">
      <c r="A1056" s="1">
        <v>1054</v>
      </c>
      <c r="B1056" s="2" t="s">
        <v>2221</v>
      </c>
      <c r="C1056" s="2" t="s">
        <v>2222</v>
      </c>
      <c r="D1056" s="12">
        <v>2500</v>
      </c>
      <c r="E1056" s="13">
        <v>0</v>
      </c>
      <c r="F1056" t="s">
        <v>25</v>
      </c>
      <c r="G1056" t="s">
        <v>49</v>
      </c>
      <c r="H1056" t="s">
        <v>50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2192</v>
      </c>
      <c r="O1056">
        <f t="shared" si="64"/>
        <v>0</v>
      </c>
      <c r="P1056">
        <f t="shared" si="65"/>
        <v>0</v>
      </c>
      <c r="Q1056" s="11" t="s">
        <v>2193</v>
      </c>
      <c r="R1056" t="s">
        <v>2194</v>
      </c>
      <c r="S1056" s="4">
        <f t="shared" si="66"/>
        <v>41831.8518402778</v>
      </c>
      <c r="T1056" s="4">
        <f t="shared" si="67"/>
        <v>41861.9166666667</v>
      </c>
    </row>
    <row r="1057" ht="44" spans="1:20">
      <c r="A1057" s="1">
        <v>1055</v>
      </c>
      <c r="B1057" s="2" t="s">
        <v>2223</v>
      </c>
      <c r="C1057" s="2" t="s">
        <v>2224</v>
      </c>
      <c r="D1057" s="12">
        <v>3500</v>
      </c>
      <c r="E1057" s="13">
        <v>0</v>
      </c>
      <c r="F1057" t="s">
        <v>25</v>
      </c>
      <c r="G1057" t="s">
        <v>49</v>
      </c>
      <c r="H1057" t="s">
        <v>50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2192</v>
      </c>
      <c r="O1057">
        <f t="shared" si="64"/>
        <v>0</v>
      </c>
      <c r="P1057">
        <f t="shared" si="65"/>
        <v>0</v>
      </c>
      <c r="Q1057" s="11" t="s">
        <v>2193</v>
      </c>
      <c r="R1057" t="s">
        <v>2194</v>
      </c>
      <c r="S1057" s="4">
        <f t="shared" si="66"/>
        <v>42406.9924189815</v>
      </c>
      <c r="T1057" s="4">
        <f t="shared" si="67"/>
        <v>42436.9924189815</v>
      </c>
    </row>
    <row r="1058" ht="44" spans="1:20">
      <c r="A1058" s="1">
        <v>1056</v>
      </c>
      <c r="B1058" s="2" t="s">
        <v>2225</v>
      </c>
      <c r="C1058" s="2" t="s">
        <v>2226</v>
      </c>
      <c r="D1058" s="12">
        <v>10000</v>
      </c>
      <c r="E1058" s="13">
        <v>0</v>
      </c>
      <c r="F1058" t="s">
        <v>25</v>
      </c>
      <c r="G1058" t="s">
        <v>49</v>
      </c>
      <c r="H1058" t="s">
        <v>50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2192</v>
      </c>
      <c r="O1058">
        <f t="shared" si="64"/>
        <v>0</v>
      </c>
      <c r="P1058">
        <f t="shared" si="65"/>
        <v>0</v>
      </c>
      <c r="Q1058" s="11" t="s">
        <v>2193</v>
      </c>
      <c r="R1058" t="s">
        <v>2194</v>
      </c>
      <c r="S1058" s="4">
        <f t="shared" si="66"/>
        <v>42058.7196412037</v>
      </c>
      <c r="T1058" s="4">
        <f t="shared" si="67"/>
        <v>42118.677974537</v>
      </c>
    </row>
    <row r="1059" ht="44" spans="1:20">
      <c r="A1059" s="1">
        <v>1057</v>
      </c>
      <c r="B1059" s="2" t="s">
        <v>2227</v>
      </c>
      <c r="C1059" s="2" t="s">
        <v>2228</v>
      </c>
      <c r="D1059" s="12">
        <v>10000</v>
      </c>
      <c r="E1059" s="13">
        <v>0</v>
      </c>
      <c r="F1059" t="s">
        <v>25</v>
      </c>
      <c r="G1059" t="s">
        <v>49</v>
      </c>
      <c r="H1059" t="s">
        <v>50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2192</v>
      </c>
      <c r="O1059">
        <f t="shared" si="64"/>
        <v>0</v>
      </c>
      <c r="P1059">
        <f t="shared" si="65"/>
        <v>0</v>
      </c>
      <c r="Q1059" s="11" t="s">
        <v>2193</v>
      </c>
      <c r="R1059" t="s">
        <v>2194</v>
      </c>
      <c r="S1059" s="4">
        <f t="shared" si="66"/>
        <v>42678.8713310185</v>
      </c>
      <c r="T1059" s="4">
        <f t="shared" si="67"/>
        <v>42708.9129976852</v>
      </c>
    </row>
    <row r="1060" ht="44" spans="1:20">
      <c r="A1060" s="1">
        <v>1058</v>
      </c>
      <c r="B1060" s="2" t="s">
        <v>2229</v>
      </c>
      <c r="C1060" s="2" t="s">
        <v>2230</v>
      </c>
      <c r="D1060" s="12">
        <v>40000</v>
      </c>
      <c r="E1060" s="13">
        <v>0</v>
      </c>
      <c r="F1060" t="s">
        <v>25</v>
      </c>
      <c r="G1060" t="s">
        <v>49</v>
      </c>
      <c r="H1060" t="s">
        <v>50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2192</v>
      </c>
      <c r="O1060">
        <f t="shared" si="64"/>
        <v>0</v>
      </c>
      <c r="P1060">
        <f t="shared" si="65"/>
        <v>0</v>
      </c>
      <c r="Q1060" s="11" t="s">
        <v>2193</v>
      </c>
      <c r="R1060" t="s">
        <v>2194</v>
      </c>
      <c r="S1060" s="4">
        <f t="shared" si="66"/>
        <v>42047.9009606481</v>
      </c>
      <c r="T1060" s="4">
        <f t="shared" si="67"/>
        <v>42089</v>
      </c>
    </row>
    <row r="1061" ht="15" spans="1:20">
      <c r="A1061" s="1">
        <v>1059</v>
      </c>
      <c r="B1061" s="2" t="s">
        <v>2231</v>
      </c>
      <c r="C1061" s="2" t="s">
        <v>2232</v>
      </c>
      <c r="D1061" s="12">
        <v>1100</v>
      </c>
      <c r="E1061" s="13">
        <v>0</v>
      </c>
      <c r="F1061" t="s">
        <v>25</v>
      </c>
      <c r="G1061" t="s">
        <v>49</v>
      </c>
      <c r="H1061" t="s">
        <v>50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2192</v>
      </c>
      <c r="O1061">
        <f t="shared" si="64"/>
        <v>0</v>
      </c>
      <c r="P1061">
        <f t="shared" si="65"/>
        <v>0</v>
      </c>
      <c r="Q1061" s="11" t="s">
        <v>2193</v>
      </c>
      <c r="R1061" t="s">
        <v>2194</v>
      </c>
      <c r="S1061" s="4">
        <f t="shared" si="66"/>
        <v>42046.79</v>
      </c>
      <c r="T1061" s="4">
        <f t="shared" si="67"/>
        <v>42076.7483333333</v>
      </c>
    </row>
    <row r="1062" ht="44" spans="1:20">
      <c r="A1062" s="1">
        <v>1060</v>
      </c>
      <c r="B1062" s="2" t="s">
        <v>2233</v>
      </c>
      <c r="C1062" s="2" t="s">
        <v>2234</v>
      </c>
      <c r="D1062" s="12">
        <v>5000</v>
      </c>
      <c r="E1062" s="13">
        <v>50</v>
      </c>
      <c r="F1062" t="s">
        <v>25</v>
      </c>
      <c r="G1062" t="s">
        <v>49</v>
      </c>
      <c r="H1062" t="s">
        <v>50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2192</v>
      </c>
      <c r="O1062">
        <f t="shared" si="64"/>
        <v>1</v>
      </c>
      <c r="P1062">
        <f t="shared" si="65"/>
        <v>50</v>
      </c>
      <c r="Q1062" s="11" t="s">
        <v>2193</v>
      </c>
      <c r="R1062" t="s">
        <v>2194</v>
      </c>
      <c r="S1062" s="4">
        <f t="shared" si="66"/>
        <v>42079.9131134259</v>
      </c>
      <c r="T1062" s="4">
        <f t="shared" si="67"/>
        <v>42109.9131134259</v>
      </c>
    </row>
    <row r="1063" ht="29" spans="1:20">
      <c r="A1063" s="1">
        <v>1061</v>
      </c>
      <c r="B1063" s="2" t="s">
        <v>2235</v>
      </c>
      <c r="C1063" s="2" t="s">
        <v>2236</v>
      </c>
      <c r="D1063" s="12">
        <v>4000</v>
      </c>
      <c r="E1063" s="13">
        <v>0</v>
      </c>
      <c r="F1063" t="s">
        <v>25</v>
      </c>
      <c r="G1063" t="s">
        <v>49</v>
      </c>
      <c r="H1063" t="s">
        <v>50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2192</v>
      </c>
      <c r="O1063">
        <f t="shared" si="64"/>
        <v>0</v>
      </c>
      <c r="P1063">
        <f t="shared" si="65"/>
        <v>0</v>
      </c>
      <c r="Q1063" s="11" t="s">
        <v>2193</v>
      </c>
      <c r="R1063" t="s">
        <v>2194</v>
      </c>
      <c r="S1063" s="4">
        <f t="shared" si="66"/>
        <v>42432.276712963</v>
      </c>
      <c r="T1063" s="4">
        <f t="shared" si="67"/>
        <v>42492.0416666667</v>
      </c>
    </row>
    <row r="1064" ht="15" spans="1:20">
      <c r="A1064" s="1">
        <v>1062</v>
      </c>
      <c r="B1064" s="2" t="s">
        <v>2237</v>
      </c>
      <c r="C1064" s="2" t="s">
        <v>2238</v>
      </c>
      <c r="D1064" s="12">
        <v>199</v>
      </c>
      <c r="E1064" s="13">
        <v>190</v>
      </c>
      <c r="F1064" t="s">
        <v>25</v>
      </c>
      <c r="G1064" t="s">
        <v>49</v>
      </c>
      <c r="H1064" t="s">
        <v>50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2192</v>
      </c>
      <c r="O1064">
        <f t="shared" si="64"/>
        <v>95</v>
      </c>
      <c r="P1064">
        <f t="shared" si="65"/>
        <v>47.5</v>
      </c>
      <c r="Q1064" s="11" t="s">
        <v>2193</v>
      </c>
      <c r="R1064" t="s">
        <v>2194</v>
      </c>
      <c r="S1064" s="4">
        <f t="shared" si="66"/>
        <v>42556.8071875</v>
      </c>
      <c r="T1064" s="4">
        <f t="shared" si="67"/>
        <v>42563.8071875</v>
      </c>
    </row>
    <row r="1065" ht="44" spans="1:20">
      <c r="A1065" s="1">
        <v>1063</v>
      </c>
      <c r="B1065" s="2" t="s">
        <v>2239</v>
      </c>
      <c r="C1065" s="2" t="s">
        <v>2240</v>
      </c>
      <c r="D1065" s="12">
        <v>1000</v>
      </c>
      <c r="E1065" s="13">
        <v>0</v>
      </c>
      <c r="F1065" t="s">
        <v>25</v>
      </c>
      <c r="G1065" t="s">
        <v>49</v>
      </c>
      <c r="H1065" t="s">
        <v>50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2192</v>
      </c>
      <c r="O1065">
        <f t="shared" si="64"/>
        <v>0</v>
      </c>
      <c r="P1065">
        <f t="shared" si="65"/>
        <v>0</v>
      </c>
      <c r="Q1065" s="11" t="s">
        <v>2193</v>
      </c>
      <c r="R1065" t="s">
        <v>2194</v>
      </c>
      <c r="S1065" s="4">
        <f t="shared" si="66"/>
        <v>42583.0308101852</v>
      </c>
      <c r="T1065" s="4">
        <f t="shared" si="67"/>
        <v>42613.0308101852</v>
      </c>
    </row>
    <row r="1066" ht="44" spans="1:20">
      <c r="A1066" s="1">
        <v>1064</v>
      </c>
      <c r="B1066" s="2" t="s">
        <v>2241</v>
      </c>
      <c r="C1066" s="2" t="s">
        <v>2242</v>
      </c>
      <c r="D1066" s="12">
        <v>90000</v>
      </c>
      <c r="E1066" s="13">
        <v>8077</v>
      </c>
      <c r="F1066" t="s">
        <v>26</v>
      </c>
      <c r="G1066" t="s">
        <v>49</v>
      </c>
      <c r="H1066" t="s">
        <v>50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2243</v>
      </c>
      <c r="O1066">
        <f t="shared" si="64"/>
        <v>9</v>
      </c>
      <c r="P1066">
        <f t="shared" si="65"/>
        <v>65.67</v>
      </c>
      <c r="Q1066" s="11" t="s">
        <v>2244</v>
      </c>
      <c r="R1066" t="s">
        <v>2245</v>
      </c>
      <c r="S1066" s="4">
        <f t="shared" si="66"/>
        <v>41417.2280439815</v>
      </c>
      <c r="T1066" s="4">
        <f t="shared" si="67"/>
        <v>41462.2280439815</v>
      </c>
    </row>
    <row r="1067" ht="44" spans="1:20">
      <c r="A1067" s="1">
        <v>1065</v>
      </c>
      <c r="B1067" s="2" t="s">
        <v>2246</v>
      </c>
      <c r="C1067" s="2" t="s">
        <v>2247</v>
      </c>
      <c r="D1067" s="12">
        <v>3000</v>
      </c>
      <c r="E1067" s="13">
        <v>81</v>
      </c>
      <c r="F1067" t="s">
        <v>26</v>
      </c>
      <c r="G1067" t="s">
        <v>84</v>
      </c>
      <c r="H1067" t="s">
        <v>85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2243</v>
      </c>
      <c r="O1067">
        <f t="shared" si="64"/>
        <v>3</v>
      </c>
      <c r="P1067">
        <f t="shared" si="65"/>
        <v>16.2</v>
      </c>
      <c r="Q1067" s="11" t="s">
        <v>2244</v>
      </c>
      <c r="R1067" t="s">
        <v>2245</v>
      </c>
      <c r="S1067" s="4">
        <f t="shared" si="66"/>
        <v>41661.3810416667</v>
      </c>
      <c r="T1067" s="4">
        <f t="shared" si="67"/>
        <v>41689.3810416667</v>
      </c>
    </row>
    <row r="1068" ht="44" spans="1:20">
      <c r="A1068" s="1">
        <v>1066</v>
      </c>
      <c r="B1068" s="2" t="s">
        <v>2248</v>
      </c>
      <c r="C1068" s="2" t="s">
        <v>2249</v>
      </c>
      <c r="D1068" s="12">
        <v>150000</v>
      </c>
      <c r="E1068" s="13">
        <v>5051</v>
      </c>
      <c r="F1068" t="s">
        <v>26</v>
      </c>
      <c r="G1068" t="s">
        <v>49</v>
      </c>
      <c r="H1068" t="s">
        <v>50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2243</v>
      </c>
      <c r="O1068">
        <f t="shared" si="64"/>
        <v>3</v>
      </c>
      <c r="P1068">
        <f t="shared" si="65"/>
        <v>34.13</v>
      </c>
      <c r="Q1068" s="11" t="s">
        <v>2244</v>
      </c>
      <c r="R1068" t="s">
        <v>2245</v>
      </c>
      <c r="S1068" s="4">
        <f t="shared" si="66"/>
        <v>41445.9627546296</v>
      </c>
      <c r="T1068" s="4">
        <f t="shared" si="67"/>
        <v>41490.9627546296</v>
      </c>
    </row>
    <row r="1069" ht="44" spans="1:20">
      <c r="A1069" s="1">
        <v>1067</v>
      </c>
      <c r="B1069" s="2" t="s">
        <v>2250</v>
      </c>
      <c r="C1069" s="2" t="s">
        <v>2251</v>
      </c>
      <c r="D1069" s="12">
        <v>500</v>
      </c>
      <c r="E1069" s="13">
        <v>130</v>
      </c>
      <c r="F1069" t="s">
        <v>26</v>
      </c>
      <c r="G1069" t="s">
        <v>49</v>
      </c>
      <c r="H1069" t="s">
        <v>50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2243</v>
      </c>
      <c r="O1069">
        <f t="shared" si="64"/>
        <v>26</v>
      </c>
      <c r="P1069">
        <f t="shared" si="65"/>
        <v>13</v>
      </c>
      <c r="Q1069" s="11" t="s">
        <v>2244</v>
      </c>
      <c r="R1069" t="s">
        <v>2245</v>
      </c>
      <c r="S1069" s="4">
        <f t="shared" si="66"/>
        <v>41599.8556828704</v>
      </c>
      <c r="T1069" s="4">
        <f t="shared" si="67"/>
        <v>41629.8556828704</v>
      </c>
    </row>
    <row r="1070" ht="44" spans="1:20">
      <c r="A1070" s="1">
        <v>1068</v>
      </c>
      <c r="B1070" s="2" t="s">
        <v>2252</v>
      </c>
      <c r="C1070" s="2" t="s">
        <v>2253</v>
      </c>
      <c r="D1070" s="12">
        <v>30000</v>
      </c>
      <c r="E1070" s="13">
        <v>45</v>
      </c>
      <c r="F1070" t="s">
        <v>26</v>
      </c>
      <c r="G1070" t="s">
        <v>49</v>
      </c>
      <c r="H1070" t="s">
        <v>50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2243</v>
      </c>
      <c r="O1070">
        <f t="shared" si="64"/>
        <v>0</v>
      </c>
      <c r="P1070">
        <f t="shared" si="65"/>
        <v>11.25</v>
      </c>
      <c r="Q1070" s="11" t="s">
        <v>2244</v>
      </c>
      <c r="R1070" t="s">
        <v>2245</v>
      </c>
      <c r="S1070" s="4">
        <f t="shared" si="66"/>
        <v>42440.3711111111</v>
      </c>
      <c r="T1070" s="4">
        <f t="shared" si="67"/>
        <v>42470.3294444444</v>
      </c>
    </row>
    <row r="1071" ht="44" spans="1:20">
      <c r="A1071" s="1">
        <v>1069</v>
      </c>
      <c r="B1071" s="2" t="s">
        <v>2254</v>
      </c>
      <c r="C1071" s="2" t="s">
        <v>2255</v>
      </c>
      <c r="D1071" s="12">
        <v>2200</v>
      </c>
      <c r="E1071" s="13">
        <v>850</v>
      </c>
      <c r="F1071" t="s">
        <v>26</v>
      </c>
      <c r="G1071" t="s">
        <v>49</v>
      </c>
      <c r="H1071" t="s">
        <v>50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2243</v>
      </c>
      <c r="O1071">
        <f t="shared" si="64"/>
        <v>39</v>
      </c>
      <c r="P1071">
        <f t="shared" si="65"/>
        <v>40.48</v>
      </c>
      <c r="Q1071" s="11" t="s">
        <v>2244</v>
      </c>
      <c r="R1071" t="s">
        <v>2245</v>
      </c>
      <c r="S1071" s="4">
        <f t="shared" si="66"/>
        <v>41572.229849537</v>
      </c>
      <c r="T1071" s="4">
        <f t="shared" si="67"/>
        <v>41604.2715162037</v>
      </c>
    </row>
    <row r="1072" ht="44" spans="1:20">
      <c r="A1072" s="1">
        <v>1070</v>
      </c>
      <c r="B1072" s="2" t="s">
        <v>2256</v>
      </c>
      <c r="C1072" s="2" t="s">
        <v>2257</v>
      </c>
      <c r="D1072" s="12">
        <v>10000</v>
      </c>
      <c r="E1072" s="13">
        <v>70</v>
      </c>
      <c r="F1072" t="s">
        <v>26</v>
      </c>
      <c r="G1072" t="s">
        <v>49</v>
      </c>
      <c r="H1072" t="s">
        <v>50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2243</v>
      </c>
      <c r="O1072">
        <f t="shared" si="64"/>
        <v>1</v>
      </c>
      <c r="P1072">
        <f t="shared" si="65"/>
        <v>35</v>
      </c>
      <c r="Q1072" s="11" t="s">
        <v>2244</v>
      </c>
      <c r="R1072" t="s">
        <v>2245</v>
      </c>
      <c r="S1072" s="4">
        <f t="shared" si="66"/>
        <v>41163.0118287037</v>
      </c>
      <c r="T1072" s="4">
        <f t="shared" si="67"/>
        <v>41183.0118287037</v>
      </c>
    </row>
    <row r="1073" ht="44" spans="1:20">
      <c r="A1073" s="1">
        <v>1071</v>
      </c>
      <c r="B1073" s="2" t="s">
        <v>2258</v>
      </c>
      <c r="C1073" s="2" t="s">
        <v>2259</v>
      </c>
      <c r="D1073" s="12">
        <v>100</v>
      </c>
      <c r="E1073" s="13">
        <v>0</v>
      </c>
      <c r="F1073" t="s">
        <v>26</v>
      </c>
      <c r="G1073" t="s">
        <v>445</v>
      </c>
      <c r="H1073" t="s">
        <v>446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2243</v>
      </c>
      <c r="O1073">
        <f t="shared" si="64"/>
        <v>0</v>
      </c>
      <c r="P1073">
        <f t="shared" si="65"/>
        <v>0</v>
      </c>
      <c r="Q1073" s="11" t="s">
        <v>2244</v>
      </c>
      <c r="R1073" t="s">
        <v>2245</v>
      </c>
      <c r="S1073" s="4">
        <f t="shared" si="66"/>
        <v>42295.7533912037</v>
      </c>
      <c r="T1073" s="4">
        <f t="shared" si="67"/>
        <v>42325.7950578704</v>
      </c>
    </row>
    <row r="1074" ht="44" spans="1:20">
      <c r="A1074" s="1">
        <v>1072</v>
      </c>
      <c r="B1074" s="2" t="s">
        <v>2260</v>
      </c>
      <c r="C1074" s="2" t="s">
        <v>2261</v>
      </c>
      <c r="D1074" s="12">
        <v>75000</v>
      </c>
      <c r="E1074" s="13">
        <v>51</v>
      </c>
      <c r="F1074" t="s">
        <v>26</v>
      </c>
      <c r="G1074" t="s">
        <v>49</v>
      </c>
      <c r="H1074" t="s">
        <v>50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2243</v>
      </c>
      <c r="O1074">
        <f t="shared" si="64"/>
        <v>0</v>
      </c>
      <c r="P1074">
        <f t="shared" si="65"/>
        <v>12.75</v>
      </c>
      <c r="Q1074" s="11" t="s">
        <v>2244</v>
      </c>
      <c r="R1074" t="s">
        <v>2245</v>
      </c>
      <c r="S1074" s="4">
        <f t="shared" si="66"/>
        <v>41645.8321412037</v>
      </c>
      <c r="T1074" s="4">
        <f t="shared" si="67"/>
        <v>41675.8321412037</v>
      </c>
    </row>
    <row r="1075" ht="29" spans="1:20">
      <c r="A1075" s="1">
        <v>1073</v>
      </c>
      <c r="B1075" s="2" t="s">
        <v>2262</v>
      </c>
      <c r="C1075" s="2" t="s">
        <v>2263</v>
      </c>
      <c r="D1075" s="12">
        <v>750</v>
      </c>
      <c r="E1075" s="13">
        <v>10</v>
      </c>
      <c r="F1075" t="s">
        <v>26</v>
      </c>
      <c r="G1075" t="s">
        <v>49</v>
      </c>
      <c r="H1075" t="s">
        <v>50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2243</v>
      </c>
      <c r="O1075">
        <f t="shared" si="64"/>
        <v>1</v>
      </c>
      <c r="P1075">
        <f t="shared" si="65"/>
        <v>10</v>
      </c>
      <c r="Q1075" s="11" t="s">
        <v>2244</v>
      </c>
      <c r="R1075" t="s">
        <v>2245</v>
      </c>
      <c r="S1075" s="4">
        <f t="shared" si="66"/>
        <v>40802.9645949074</v>
      </c>
      <c r="T1075" s="4">
        <f t="shared" si="67"/>
        <v>40832.9645949074</v>
      </c>
    </row>
    <row r="1076" ht="44" spans="1:20">
      <c r="A1076" s="1">
        <v>1074</v>
      </c>
      <c r="B1076" s="2" t="s">
        <v>2264</v>
      </c>
      <c r="C1076" s="2" t="s">
        <v>2265</v>
      </c>
      <c r="D1076" s="12">
        <v>54000</v>
      </c>
      <c r="E1076" s="13">
        <v>3407</v>
      </c>
      <c r="F1076" t="s">
        <v>26</v>
      </c>
      <c r="G1076" t="s">
        <v>49</v>
      </c>
      <c r="H1076" t="s">
        <v>50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2243</v>
      </c>
      <c r="O1076">
        <f t="shared" si="64"/>
        <v>6</v>
      </c>
      <c r="P1076">
        <f t="shared" si="65"/>
        <v>113.57</v>
      </c>
      <c r="Q1076" s="11" t="s">
        <v>2244</v>
      </c>
      <c r="R1076" t="s">
        <v>2245</v>
      </c>
      <c r="S1076" s="4">
        <f t="shared" si="66"/>
        <v>41613.172974537</v>
      </c>
      <c r="T1076" s="4">
        <f t="shared" si="67"/>
        <v>41643.172974537</v>
      </c>
    </row>
    <row r="1077" ht="29" spans="1:20">
      <c r="A1077" s="1">
        <v>1075</v>
      </c>
      <c r="B1077" s="2" t="s">
        <v>2266</v>
      </c>
      <c r="C1077" s="2" t="s">
        <v>2267</v>
      </c>
      <c r="D1077" s="12">
        <v>1000</v>
      </c>
      <c r="E1077" s="13">
        <v>45</v>
      </c>
      <c r="F1077" t="s">
        <v>26</v>
      </c>
      <c r="G1077" t="s">
        <v>49</v>
      </c>
      <c r="H1077" t="s">
        <v>50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2243</v>
      </c>
      <c r="O1077">
        <f t="shared" si="64"/>
        <v>5</v>
      </c>
      <c r="P1077">
        <f t="shared" si="65"/>
        <v>15</v>
      </c>
      <c r="Q1077" s="11" t="s">
        <v>2244</v>
      </c>
      <c r="R1077" t="s">
        <v>2245</v>
      </c>
      <c r="S1077" s="4">
        <f t="shared" si="66"/>
        <v>41005.9041203704</v>
      </c>
      <c r="T1077" s="4">
        <f t="shared" si="67"/>
        <v>41035.9041203704</v>
      </c>
    </row>
    <row r="1078" ht="44" spans="1:20">
      <c r="A1078" s="1">
        <v>1076</v>
      </c>
      <c r="B1078" s="2" t="s">
        <v>2268</v>
      </c>
      <c r="C1078" s="2" t="s">
        <v>2269</v>
      </c>
      <c r="D1078" s="12">
        <v>75000</v>
      </c>
      <c r="E1078" s="13">
        <v>47074</v>
      </c>
      <c r="F1078" t="s">
        <v>26</v>
      </c>
      <c r="G1078" t="s">
        <v>49</v>
      </c>
      <c r="H1078" t="s">
        <v>50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2243</v>
      </c>
      <c r="O1078">
        <f t="shared" si="64"/>
        <v>63</v>
      </c>
      <c r="P1078">
        <f t="shared" si="65"/>
        <v>48.28</v>
      </c>
      <c r="Q1078" s="11" t="s">
        <v>2244</v>
      </c>
      <c r="R1078" t="s">
        <v>2245</v>
      </c>
      <c r="S1078" s="4">
        <f t="shared" si="66"/>
        <v>41838.3778935185</v>
      </c>
      <c r="T1078" s="4">
        <f t="shared" si="67"/>
        <v>41893.3778935185</v>
      </c>
    </row>
    <row r="1079" ht="44" spans="1:20">
      <c r="A1079" s="1">
        <v>1077</v>
      </c>
      <c r="B1079" s="2" t="s">
        <v>2270</v>
      </c>
      <c r="C1079" s="2" t="s">
        <v>2271</v>
      </c>
      <c r="D1079" s="12">
        <v>25000</v>
      </c>
      <c r="E1079" s="13">
        <v>7344</v>
      </c>
      <c r="F1079" t="s">
        <v>26</v>
      </c>
      <c r="G1079" t="s">
        <v>49</v>
      </c>
      <c r="H1079" t="s">
        <v>50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2243</v>
      </c>
      <c r="O1079">
        <f t="shared" si="64"/>
        <v>29</v>
      </c>
      <c r="P1079">
        <f t="shared" si="65"/>
        <v>43.98</v>
      </c>
      <c r="Q1079" s="11" t="s">
        <v>2244</v>
      </c>
      <c r="R1079" t="s">
        <v>2245</v>
      </c>
      <c r="S1079" s="4">
        <f t="shared" si="66"/>
        <v>42353.1667939815</v>
      </c>
      <c r="T1079" s="4">
        <f t="shared" si="67"/>
        <v>42383.1667939815</v>
      </c>
    </row>
    <row r="1080" ht="44" spans="1:20">
      <c r="A1080" s="1">
        <v>1078</v>
      </c>
      <c r="B1080" s="2" t="s">
        <v>2272</v>
      </c>
      <c r="C1080" s="2" t="s">
        <v>2273</v>
      </c>
      <c r="D1080" s="12">
        <v>600</v>
      </c>
      <c r="E1080" s="13">
        <v>45</v>
      </c>
      <c r="F1080" t="s">
        <v>26</v>
      </c>
      <c r="G1080" t="s">
        <v>49</v>
      </c>
      <c r="H1080" t="s">
        <v>50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2243</v>
      </c>
      <c r="O1080">
        <f t="shared" si="64"/>
        <v>8</v>
      </c>
      <c r="P1080">
        <f t="shared" si="65"/>
        <v>9</v>
      </c>
      <c r="Q1080" s="11" t="s">
        <v>2244</v>
      </c>
      <c r="R1080" t="s">
        <v>2245</v>
      </c>
      <c r="S1080" s="4">
        <f t="shared" si="66"/>
        <v>40701.1958449074</v>
      </c>
      <c r="T1080" s="4">
        <f t="shared" si="67"/>
        <v>40746.1958449074</v>
      </c>
    </row>
    <row r="1081" ht="44" spans="1:20">
      <c r="A1081" s="1">
        <v>1079</v>
      </c>
      <c r="B1081" s="2" t="s">
        <v>2274</v>
      </c>
      <c r="C1081" s="2" t="s">
        <v>2275</v>
      </c>
      <c r="D1081" s="12">
        <v>26000</v>
      </c>
      <c r="E1081" s="13">
        <v>678</v>
      </c>
      <c r="F1081" t="s">
        <v>26</v>
      </c>
      <c r="G1081" t="s">
        <v>537</v>
      </c>
      <c r="H1081" t="s">
        <v>89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2243</v>
      </c>
      <c r="O1081">
        <f t="shared" si="64"/>
        <v>3</v>
      </c>
      <c r="P1081">
        <f t="shared" si="65"/>
        <v>37.67</v>
      </c>
      <c r="Q1081" s="11" t="s">
        <v>2244</v>
      </c>
      <c r="R1081" t="s">
        <v>2245</v>
      </c>
      <c r="S1081" s="4">
        <f t="shared" si="66"/>
        <v>42479.5663888889</v>
      </c>
      <c r="T1081" s="4">
        <f t="shared" si="67"/>
        <v>42504.5663888889</v>
      </c>
    </row>
    <row r="1082" ht="44" spans="1:20">
      <c r="A1082" s="1">
        <v>1080</v>
      </c>
      <c r="B1082" s="2" t="s">
        <v>2276</v>
      </c>
      <c r="C1082" s="2" t="s">
        <v>2277</v>
      </c>
      <c r="D1082" s="12">
        <v>20000</v>
      </c>
      <c r="E1082" s="13">
        <v>1821</v>
      </c>
      <c r="F1082" t="s">
        <v>26</v>
      </c>
      <c r="G1082" t="s">
        <v>49</v>
      </c>
      <c r="H1082" t="s">
        <v>50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2243</v>
      </c>
      <c r="O1082">
        <f t="shared" si="64"/>
        <v>9</v>
      </c>
      <c r="P1082">
        <f t="shared" si="65"/>
        <v>18.58</v>
      </c>
      <c r="Q1082" s="11" t="s">
        <v>2244</v>
      </c>
      <c r="R1082" t="s">
        <v>2245</v>
      </c>
      <c r="S1082" s="4">
        <f t="shared" si="66"/>
        <v>41740.1381134259</v>
      </c>
      <c r="T1082" s="4">
        <f t="shared" si="67"/>
        <v>41770.1381134259</v>
      </c>
    </row>
    <row r="1083" ht="44" spans="1:20">
      <c r="A1083" s="1">
        <v>1081</v>
      </c>
      <c r="B1083" s="2" t="s">
        <v>2278</v>
      </c>
      <c r="C1083" s="2" t="s">
        <v>2279</v>
      </c>
      <c r="D1083" s="12">
        <v>68000</v>
      </c>
      <c r="E1083" s="13">
        <v>12</v>
      </c>
      <c r="F1083" t="s">
        <v>26</v>
      </c>
      <c r="G1083" t="s">
        <v>49</v>
      </c>
      <c r="H1083" t="s">
        <v>50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2243</v>
      </c>
      <c r="O1083">
        <f t="shared" si="64"/>
        <v>0</v>
      </c>
      <c r="P1083">
        <f t="shared" si="65"/>
        <v>3</v>
      </c>
      <c r="Q1083" s="11" t="s">
        <v>2244</v>
      </c>
      <c r="R1083" t="s">
        <v>2245</v>
      </c>
      <c r="S1083" s="4">
        <f t="shared" si="66"/>
        <v>42002.9269907407</v>
      </c>
      <c r="T1083" s="4">
        <f t="shared" si="67"/>
        <v>42032.9269907407</v>
      </c>
    </row>
    <row r="1084" ht="29" spans="1:20">
      <c r="A1084" s="1">
        <v>1082</v>
      </c>
      <c r="B1084" s="2" t="s">
        <v>2280</v>
      </c>
      <c r="C1084" s="2" t="s">
        <v>2281</v>
      </c>
      <c r="D1084" s="12">
        <v>10000</v>
      </c>
      <c r="E1084" s="13">
        <v>56</v>
      </c>
      <c r="F1084" t="s">
        <v>26</v>
      </c>
      <c r="G1084" t="s">
        <v>49</v>
      </c>
      <c r="H1084" t="s">
        <v>50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2243</v>
      </c>
      <c r="O1084">
        <f t="shared" si="64"/>
        <v>1</v>
      </c>
      <c r="P1084">
        <f t="shared" si="65"/>
        <v>18.67</v>
      </c>
      <c r="Q1084" s="11" t="s">
        <v>2244</v>
      </c>
      <c r="R1084" t="s">
        <v>2245</v>
      </c>
      <c r="S1084" s="4">
        <f t="shared" si="66"/>
        <v>41101.9061111111</v>
      </c>
      <c r="T1084" s="4">
        <f t="shared" si="67"/>
        <v>41131.9061111111</v>
      </c>
    </row>
    <row r="1085" ht="44" spans="1:20">
      <c r="A1085" s="1">
        <v>1083</v>
      </c>
      <c r="B1085" s="2" t="s">
        <v>2282</v>
      </c>
      <c r="C1085" s="2" t="s">
        <v>2283</v>
      </c>
      <c r="D1085" s="12">
        <v>50000</v>
      </c>
      <c r="E1085" s="13">
        <v>410</v>
      </c>
      <c r="F1085" t="s">
        <v>26</v>
      </c>
      <c r="G1085" t="s">
        <v>194</v>
      </c>
      <c r="H1085" t="s">
        <v>195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2243</v>
      </c>
      <c r="O1085">
        <f t="shared" si="64"/>
        <v>1</v>
      </c>
      <c r="P1085">
        <f t="shared" si="65"/>
        <v>410</v>
      </c>
      <c r="Q1085" s="11" t="s">
        <v>2244</v>
      </c>
      <c r="R1085" t="s">
        <v>2245</v>
      </c>
      <c r="S1085" s="4">
        <f t="shared" si="66"/>
        <v>41793.659525463</v>
      </c>
      <c r="T1085" s="4">
        <f t="shared" si="67"/>
        <v>41853.659525463</v>
      </c>
    </row>
    <row r="1086" ht="15" spans="1:20">
      <c r="A1086" s="1">
        <v>1084</v>
      </c>
      <c r="B1086" s="2" t="s">
        <v>2284</v>
      </c>
      <c r="C1086" s="2" t="s">
        <v>2285</v>
      </c>
      <c r="D1086" s="12">
        <v>550</v>
      </c>
      <c r="E1086" s="13">
        <v>0</v>
      </c>
      <c r="F1086" t="s">
        <v>26</v>
      </c>
      <c r="G1086" t="s">
        <v>49</v>
      </c>
      <c r="H1086" t="s">
        <v>50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2243</v>
      </c>
      <c r="O1086">
        <f t="shared" si="64"/>
        <v>0</v>
      </c>
      <c r="P1086">
        <f t="shared" si="65"/>
        <v>0</v>
      </c>
      <c r="Q1086" s="11" t="s">
        <v>2244</v>
      </c>
      <c r="R1086" t="s">
        <v>2245</v>
      </c>
      <c r="S1086" s="4">
        <f t="shared" si="66"/>
        <v>41829.9120833333</v>
      </c>
      <c r="T1086" s="4">
        <f t="shared" si="67"/>
        <v>41859.9120833333</v>
      </c>
    </row>
    <row r="1087" ht="44" spans="1:20">
      <c r="A1087" s="1">
        <v>1085</v>
      </c>
      <c r="B1087" s="2" t="s">
        <v>2286</v>
      </c>
      <c r="C1087" s="2" t="s">
        <v>2287</v>
      </c>
      <c r="D1087" s="12">
        <v>30000</v>
      </c>
      <c r="E1087" s="13">
        <v>1026</v>
      </c>
      <c r="F1087" t="s">
        <v>26</v>
      </c>
      <c r="G1087" t="s">
        <v>194</v>
      </c>
      <c r="H1087" t="s">
        <v>195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2243</v>
      </c>
      <c r="O1087">
        <f t="shared" si="64"/>
        <v>3</v>
      </c>
      <c r="P1087">
        <f t="shared" si="65"/>
        <v>114</v>
      </c>
      <c r="Q1087" s="11" t="s">
        <v>2244</v>
      </c>
      <c r="R1087" t="s">
        <v>2245</v>
      </c>
      <c r="S1087" s="4">
        <f t="shared" si="66"/>
        <v>42413.6710069444</v>
      </c>
      <c r="T1087" s="4">
        <f t="shared" si="67"/>
        <v>42443.6293402778</v>
      </c>
    </row>
    <row r="1088" ht="15" spans="1:20">
      <c r="A1088" s="1">
        <v>1086</v>
      </c>
      <c r="B1088" s="2" t="s">
        <v>2288</v>
      </c>
      <c r="C1088" s="2" t="s">
        <v>2289</v>
      </c>
      <c r="D1088" s="12">
        <v>18000</v>
      </c>
      <c r="E1088" s="13">
        <v>15</v>
      </c>
      <c r="F1088" t="s">
        <v>26</v>
      </c>
      <c r="G1088" t="s">
        <v>49</v>
      </c>
      <c r="H1088" t="s">
        <v>50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2243</v>
      </c>
      <c r="O1088">
        <f t="shared" si="64"/>
        <v>0</v>
      </c>
      <c r="P1088">
        <f t="shared" si="65"/>
        <v>7.5</v>
      </c>
      <c r="Q1088" s="11" t="s">
        <v>2244</v>
      </c>
      <c r="R1088" t="s">
        <v>2245</v>
      </c>
      <c r="S1088" s="4">
        <f t="shared" si="66"/>
        <v>41845.8667939815</v>
      </c>
      <c r="T1088" s="4">
        <f t="shared" si="67"/>
        <v>41875.8667939815</v>
      </c>
    </row>
    <row r="1089" ht="44" spans="1:20">
      <c r="A1089" s="1">
        <v>1087</v>
      </c>
      <c r="B1089" s="2" t="s">
        <v>2290</v>
      </c>
      <c r="C1089" s="2" t="s">
        <v>2291</v>
      </c>
      <c r="D1089" s="12">
        <v>1100</v>
      </c>
      <c r="E1089" s="13">
        <v>0</v>
      </c>
      <c r="F1089" t="s">
        <v>26</v>
      </c>
      <c r="G1089" t="s">
        <v>49</v>
      </c>
      <c r="H1089" t="s">
        <v>50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2243</v>
      </c>
      <c r="O1089">
        <f t="shared" si="64"/>
        <v>0</v>
      </c>
      <c r="P1089">
        <f t="shared" si="65"/>
        <v>0</v>
      </c>
      <c r="Q1089" s="11" t="s">
        <v>2244</v>
      </c>
      <c r="R1089" t="s">
        <v>2245</v>
      </c>
      <c r="S1089" s="4">
        <f t="shared" si="66"/>
        <v>41775.7139699074</v>
      </c>
      <c r="T1089" s="4">
        <f t="shared" si="67"/>
        <v>41805.7139699074</v>
      </c>
    </row>
    <row r="1090" ht="29" spans="1:20">
      <c r="A1090" s="1">
        <v>1088</v>
      </c>
      <c r="B1090" s="2" t="s">
        <v>2292</v>
      </c>
      <c r="C1090" s="2" t="s">
        <v>2293</v>
      </c>
      <c r="D1090" s="12">
        <v>45000</v>
      </c>
      <c r="E1090" s="13">
        <v>6382.34</v>
      </c>
      <c r="F1090" t="s">
        <v>26</v>
      </c>
      <c r="G1090" t="s">
        <v>49</v>
      </c>
      <c r="H1090" t="s">
        <v>50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2243</v>
      </c>
      <c r="O1090">
        <f t="shared" si="64"/>
        <v>14</v>
      </c>
      <c r="P1090">
        <f t="shared" si="65"/>
        <v>43.42</v>
      </c>
      <c r="Q1090" s="11" t="s">
        <v>2244</v>
      </c>
      <c r="R1090" t="s">
        <v>2245</v>
      </c>
      <c r="S1090" s="4">
        <f t="shared" si="66"/>
        <v>41723.7993865741</v>
      </c>
      <c r="T1090" s="4">
        <f t="shared" si="67"/>
        <v>41753.7993865741</v>
      </c>
    </row>
    <row r="1091" ht="29" spans="1:20">
      <c r="A1091" s="1">
        <v>1089</v>
      </c>
      <c r="B1091" s="2" t="s">
        <v>2294</v>
      </c>
      <c r="C1091" s="2" t="s">
        <v>2295</v>
      </c>
      <c r="D1091" s="12">
        <v>15000</v>
      </c>
      <c r="E1091" s="13">
        <v>1174</v>
      </c>
      <c r="F1091" t="s">
        <v>26</v>
      </c>
      <c r="G1091" t="s">
        <v>214</v>
      </c>
      <c r="H1091" t="s">
        <v>89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2243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2244</v>
      </c>
      <c r="R1091" t="s">
        <v>2245</v>
      </c>
      <c r="S1091" s="4">
        <f t="shared" ref="S1091:S1154" si="70">(((J1091/60)/60)/24)+DATE(1970,1,1)</f>
        <v>42151.189525463</v>
      </c>
      <c r="T1091" s="4">
        <f t="shared" ref="T1091:T1154" si="71">(((I1091/60)/60)/24)+DATE(1970,1,1)</f>
        <v>42181.189525463</v>
      </c>
    </row>
    <row r="1092" ht="44" spans="1:20">
      <c r="A1092" s="1">
        <v>1090</v>
      </c>
      <c r="B1092" s="2" t="s">
        <v>2296</v>
      </c>
      <c r="C1092" s="2" t="s">
        <v>2297</v>
      </c>
      <c r="D1092" s="12">
        <v>12999</v>
      </c>
      <c r="E1092" s="13">
        <v>5</v>
      </c>
      <c r="F1092" t="s">
        <v>26</v>
      </c>
      <c r="G1092" t="s">
        <v>84</v>
      </c>
      <c r="H1092" t="s">
        <v>85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2243</v>
      </c>
      <c r="O1092">
        <f t="shared" si="68"/>
        <v>0</v>
      </c>
      <c r="P1092">
        <f t="shared" si="69"/>
        <v>5</v>
      </c>
      <c r="Q1092" s="11" t="s">
        <v>2244</v>
      </c>
      <c r="R1092" t="s">
        <v>2245</v>
      </c>
      <c r="S1092" s="4">
        <f t="shared" si="70"/>
        <v>42123.1857986111</v>
      </c>
      <c r="T1092" s="4">
        <f t="shared" si="71"/>
        <v>42153.1857986111</v>
      </c>
    </row>
    <row r="1093" ht="44" spans="1:20">
      <c r="A1093" s="1">
        <v>1091</v>
      </c>
      <c r="B1093" s="2" t="s">
        <v>2298</v>
      </c>
      <c r="C1093" s="2" t="s">
        <v>2299</v>
      </c>
      <c r="D1093" s="12">
        <v>200</v>
      </c>
      <c r="E1093" s="13">
        <v>25</v>
      </c>
      <c r="F1093" t="s">
        <v>26</v>
      </c>
      <c r="G1093" t="s">
        <v>58</v>
      </c>
      <c r="H1093" t="s">
        <v>59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2243</v>
      </c>
      <c r="O1093">
        <f t="shared" si="68"/>
        <v>13</v>
      </c>
      <c r="P1093">
        <f t="shared" si="69"/>
        <v>12.5</v>
      </c>
      <c r="Q1093" s="11" t="s">
        <v>2244</v>
      </c>
      <c r="R1093" t="s">
        <v>2245</v>
      </c>
      <c r="S1093" s="4">
        <f t="shared" si="70"/>
        <v>42440.8202777778</v>
      </c>
      <c r="T1093" s="4">
        <f t="shared" si="71"/>
        <v>42470.7786111111</v>
      </c>
    </row>
    <row r="1094" ht="58" spans="1:20">
      <c r="A1094" s="1">
        <v>1092</v>
      </c>
      <c r="B1094" s="2" t="s">
        <v>2300</v>
      </c>
      <c r="C1094" s="2" t="s">
        <v>2301</v>
      </c>
      <c r="D1094" s="12">
        <v>2000</v>
      </c>
      <c r="E1094" s="13">
        <v>21</v>
      </c>
      <c r="F1094" t="s">
        <v>26</v>
      </c>
      <c r="G1094" t="s">
        <v>49</v>
      </c>
      <c r="H1094" t="s">
        <v>50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2243</v>
      </c>
      <c r="O1094">
        <f t="shared" si="68"/>
        <v>1</v>
      </c>
      <c r="P1094">
        <f t="shared" si="69"/>
        <v>3</v>
      </c>
      <c r="Q1094" s="11" t="s">
        <v>2244</v>
      </c>
      <c r="R1094" t="s">
        <v>2245</v>
      </c>
      <c r="S1094" s="4">
        <f t="shared" si="70"/>
        <v>41250.0259027778</v>
      </c>
      <c r="T1094" s="4">
        <f t="shared" si="71"/>
        <v>41280.0259027778</v>
      </c>
    </row>
    <row r="1095" ht="44" spans="1:20">
      <c r="A1095" s="1">
        <v>1093</v>
      </c>
      <c r="B1095" s="2" t="s">
        <v>2302</v>
      </c>
      <c r="C1095" s="2" t="s">
        <v>2303</v>
      </c>
      <c r="D1095" s="12">
        <v>300</v>
      </c>
      <c r="E1095" s="13">
        <v>42.25</v>
      </c>
      <c r="F1095" t="s">
        <v>26</v>
      </c>
      <c r="G1095" t="s">
        <v>194</v>
      </c>
      <c r="H1095" t="s">
        <v>195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2243</v>
      </c>
      <c r="O1095">
        <f t="shared" si="68"/>
        <v>14</v>
      </c>
      <c r="P1095">
        <f t="shared" si="69"/>
        <v>10.56</v>
      </c>
      <c r="Q1095" s="11" t="s">
        <v>2244</v>
      </c>
      <c r="R1095" t="s">
        <v>2245</v>
      </c>
      <c r="S1095" s="4">
        <f t="shared" si="70"/>
        <v>42396.9738078704</v>
      </c>
      <c r="T1095" s="4">
        <f t="shared" si="71"/>
        <v>42411.9738078704</v>
      </c>
    </row>
    <row r="1096" ht="44" spans="1:20">
      <c r="A1096" s="1">
        <v>1094</v>
      </c>
      <c r="B1096" s="2" t="s">
        <v>2304</v>
      </c>
      <c r="C1096" s="2" t="s">
        <v>2305</v>
      </c>
      <c r="D1096" s="12">
        <v>18000</v>
      </c>
      <c r="E1096" s="13">
        <v>3294.01</v>
      </c>
      <c r="F1096" t="s">
        <v>26</v>
      </c>
      <c r="G1096" t="s">
        <v>49</v>
      </c>
      <c r="H1096" t="s">
        <v>50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2243</v>
      </c>
      <c r="O1096">
        <f t="shared" si="68"/>
        <v>18</v>
      </c>
      <c r="P1096">
        <f t="shared" si="69"/>
        <v>122</v>
      </c>
      <c r="Q1096" s="11" t="s">
        <v>2244</v>
      </c>
      <c r="R1096" t="s">
        <v>2245</v>
      </c>
      <c r="S1096" s="4">
        <f t="shared" si="70"/>
        <v>40795.7133449074</v>
      </c>
      <c r="T1096" s="4">
        <f t="shared" si="71"/>
        <v>40825.7133449074</v>
      </c>
    </row>
    <row r="1097" ht="44" spans="1:20">
      <c r="A1097" s="1">
        <v>1095</v>
      </c>
      <c r="B1097" s="2" t="s">
        <v>2306</v>
      </c>
      <c r="C1097" s="2" t="s">
        <v>2307</v>
      </c>
      <c r="D1097" s="12">
        <v>500000</v>
      </c>
      <c r="E1097" s="13">
        <v>25174</v>
      </c>
      <c r="F1097" t="s">
        <v>26</v>
      </c>
      <c r="G1097" t="s">
        <v>49</v>
      </c>
      <c r="H1097" t="s">
        <v>50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2243</v>
      </c>
      <c r="O1097">
        <f t="shared" si="68"/>
        <v>5</v>
      </c>
      <c r="P1097">
        <f t="shared" si="69"/>
        <v>267.81</v>
      </c>
      <c r="Q1097" s="11" t="s">
        <v>2244</v>
      </c>
      <c r="R1097" t="s">
        <v>2245</v>
      </c>
      <c r="S1097" s="4">
        <f t="shared" si="70"/>
        <v>41486.5372685185</v>
      </c>
      <c r="T1097" s="4">
        <f t="shared" si="71"/>
        <v>41516.5372685185</v>
      </c>
    </row>
    <row r="1098" ht="44" spans="1:20">
      <c r="A1098" s="1">
        <v>1096</v>
      </c>
      <c r="B1098" s="2" t="s">
        <v>2308</v>
      </c>
      <c r="C1098" s="2" t="s">
        <v>2309</v>
      </c>
      <c r="D1098" s="12">
        <v>12000</v>
      </c>
      <c r="E1098" s="13">
        <v>2152</v>
      </c>
      <c r="F1098" t="s">
        <v>26</v>
      </c>
      <c r="G1098" t="s">
        <v>49</v>
      </c>
      <c r="H1098" t="s">
        <v>50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2243</v>
      </c>
      <c r="O1098">
        <f t="shared" si="68"/>
        <v>18</v>
      </c>
      <c r="P1098">
        <f t="shared" si="69"/>
        <v>74.21</v>
      </c>
      <c r="Q1098" s="11" t="s">
        <v>2244</v>
      </c>
      <c r="R1098" t="s">
        <v>2245</v>
      </c>
      <c r="S1098" s="4">
        <f t="shared" si="70"/>
        <v>41885.5179861111</v>
      </c>
      <c r="T1098" s="4">
        <f t="shared" si="71"/>
        <v>41916.1458333333</v>
      </c>
    </row>
    <row r="1099" ht="44" spans="1:20">
      <c r="A1099" s="1">
        <v>1097</v>
      </c>
      <c r="B1099" s="2" t="s">
        <v>2310</v>
      </c>
      <c r="C1099" s="2" t="s">
        <v>2311</v>
      </c>
      <c r="D1099" s="12">
        <v>100000</v>
      </c>
      <c r="E1099" s="13">
        <v>47</v>
      </c>
      <c r="F1099" t="s">
        <v>26</v>
      </c>
      <c r="G1099" t="s">
        <v>49</v>
      </c>
      <c r="H1099" t="s">
        <v>50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2243</v>
      </c>
      <c r="O1099">
        <f t="shared" si="68"/>
        <v>0</v>
      </c>
      <c r="P1099">
        <f t="shared" si="69"/>
        <v>6.71</v>
      </c>
      <c r="Q1099" s="11" t="s">
        <v>2244</v>
      </c>
      <c r="R1099" t="s">
        <v>2245</v>
      </c>
      <c r="S1099" s="4">
        <f t="shared" si="70"/>
        <v>41660.7925578704</v>
      </c>
      <c r="T1099" s="4">
        <f t="shared" si="71"/>
        <v>41700.7925578704</v>
      </c>
    </row>
    <row r="1100" ht="29" spans="1:20">
      <c r="A1100" s="1">
        <v>1098</v>
      </c>
      <c r="B1100" s="2" t="s">
        <v>2312</v>
      </c>
      <c r="C1100" s="2" t="s">
        <v>2313</v>
      </c>
      <c r="D1100" s="12">
        <v>25000</v>
      </c>
      <c r="E1100" s="13">
        <v>1803</v>
      </c>
      <c r="F1100" t="s">
        <v>26</v>
      </c>
      <c r="G1100" t="s">
        <v>49</v>
      </c>
      <c r="H1100" t="s">
        <v>50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2243</v>
      </c>
      <c r="O1100">
        <f t="shared" si="68"/>
        <v>7</v>
      </c>
      <c r="P1100">
        <f t="shared" si="69"/>
        <v>81.95</v>
      </c>
      <c r="Q1100" s="11" t="s">
        <v>2244</v>
      </c>
      <c r="R1100" t="s">
        <v>2245</v>
      </c>
      <c r="S1100" s="4">
        <f t="shared" si="70"/>
        <v>41712.7626736111</v>
      </c>
      <c r="T1100" s="4">
        <f t="shared" si="71"/>
        <v>41742.7626736111</v>
      </c>
    </row>
    <row r="1101" ht="44" spans="1:20">
      <c r="A1101" s="1">
        <v>1099</v>
      </c>
      <c r="B1101" s="2" t="s">
        <v>2314</v>
      </c>
      <c r="C1101" s="2" t="s">
        <v>2315</v>
      </c>
      <c r="D1101" s="12">
        <v>5000</v>
      </c>
      <c r="E1101" s="13">
        <v>25</v>
      </c>
      <c r="F1101" t="s">
        <v>26</v>
      </c>
      <c r="G1101" t="s">
        <v>58</v>
      </c>
      <c r="H1101" t="s">
        <v>59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2243</v>
      </c>
      <c r="O1101">
        <f t="shared" si="68"/>
        <v>1</v>
      </c>
      <c r="P1101">
        <f t="shared" si="69"/>
        <v>25</v>
      </c>
      <c r="Q1101" s="11" t="s">
        <v>2244</v>
      </c>
      <c r="R1101" t="s">
        <v>2245</v>
      </c>
      <c r="S1101" s="4">
        <f t="shared" si="70"/>
        <v>42107.8364351852</v>
      </c>
      <c r="T1101" s="4">
        <f t="shared" si="71"/>
        <v>42137.8364351852</v>
      </c>
    </row>
    <row r="1102" ht="44" spans="1:20">
      <c r="A1102" s="1">
        <v>1100</v>
      </c>
      <c r="B1102" s="2" t="s">
        <v>2316</v>
      </c>
      <c r="C1102" s="2" t="s">
        <v>2317</v>
      </c>
      <c r="D1102" s="12">
        <v>4000</v>
      </c>
      <c r="E1102" s="13">
        <v>100</v>
      </c>
      <c r="F1102" t="s">
        <v>26</v>
      </c>
      <c r="G1102" t="s">
        <v>537</v>
      </c>
      <c r="H1102" t="s">
        <v>89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2243</v>
      </c>
      <c r="O1102">
        <f t="shared" si="68"/>
        <v>3</v>
      </c>
      <c r="P1102">
        <f t="shared" si="69"/>
        <v>10</v>
      </c>
      <c r="Q1102" s="11" t="s">
        <v>2244</v>
      </c>
      <c r="R1102" t="s">
        <v>2245</v>
      </c>
      <c r="S1102" s="4">
        <f t="shared" si="70"/>
        <v>42384.110775463</v>
      </c>
      <c r="T1102" s="4">
        <f t="shared" si="71"/>
        <v>42414.110775463</v>
      </c>
    </row>
    <row r="1103" ht="29" spans="1:20">
      <c r="A1103" s="1">
        <v>1101</v>
      </c>
      <c r="B1103" s="2" t="s">
        <v>2318</v>
      </c>
      <c r="C1103" s="2" t="s">
        <v>2319</v>
      </c>
      <c r="D1103" s="12">
        <v>100000</v>
      </c>
      <c r="E1103" s="13">
        <v>41</v>
      </c>
      <c r="F1103" t="s">
        <v>26</v>
      </c>
      <c r="G1103" t="s">
        <v>49</v>
      </c>
      <c r="H1103" t="s">
        <v>50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2243</v>
      </c>
      <c r="O1103">
        <f t="shared" si="68"/>
        <v>0</v>
      </c>
      <c r="P1103">
        <f t="shared" si="69"/>
        <v>6.83</v>
      </c>
      <c r="Q1103" s="11" t="s">
        <v>2244</v>
      </c>
      <c r="R1103" t="s">
        <v>2245</v>
      </c>
      <c r="S1103" s="4">
        <f t="shared" si="70"/>
        <v>42538.7724305556</v>
      </c>
      <c r="T1103" s="4">
        <f t="shared" si="71"/>
        <v>42565.7583333333</v>
      </c>
    </row>
    <row r="1104" ht="44" spans="1:20">
      <c r="A1104" s="1">
        <v>1102</v>
      </c>
      <c r="B1104" s="2" t="s">
        <v>2320</v>
      </c>
      <c r="C1104" s="2" t="s">
        <v>2321</v>
      </c>
      <c r="D1104" s="12">
        <v>8000</v>
      </c>
      <c r="E1104" s="13">
        <v>425</v>
      </c>
      <c r="F1104" t="s">
        <v>26</v>
      </c>
      <c r="G1104" t="s">
        <v>49</v>
      </c>
      <c r="H1104" t="s">
        <v>50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2243</v>
      </c>
      <c r="O1104">
        <f t="shared" si="68"/>
        <v>5</v>
      </c>
      <c r="P1104">
        <f t="shared" si="69"/>
        <v>17.71</v>
      </c>
      <c r="Q1104" s="11" t="s">
        <v>2244</v>
      </c>
      <c r="R1104" t="s">
        <v>2245</v>
      </c>
      <c r="S1104" s="4">
        <f t="shared" si="70"/>
        <v>41577.0454282407</v>
      </c>
      <c r="T1104" s="4">
        <f t="shared" si="71"/>
        <v>41617.2493055556</v>
      </c>
    </row>
    <row r="1105" ht="44" spans="1:20">
      <c r="A1105" s="1">
        <v>1103</v>
      </c>
      <c r="B1105" s="2" t="s">
        <v>2322</v>
      </c>
      <c r="C1105" s="2" t="s">
        <v>2323</v>
      </c>
      <c r="D1105" s="12">
        <v>15000</v>
      </c>
      <c r="E1105" s="13">
        <v>243</v>
      </c>
      <c r="F1105" t="s">
        <v>26</v>
      </c>
      <c r="G1105" t="s">
        <v>49</v>
      </c>
      <c r="H1105" t="s">
        <v>50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2243</v>
      </c>
      <c r="O1105">
        <f t="shared" si="68"/>
        <v>2</v>
      </c>
      <c r="P1105">
        <f t="shared" si="69"/>
        <v>16.2</v>
      </c>
      <c r="Q1105" s="11" t="s">
        <v>2244</v>
      </c>
      <c r="R1105" t="s">
        <v>2245</v>
      </c>
      <c r="S1105" s="4">
        <f t="shared" si="70"/>
        <v>42479.2221064815</v>
      </c>
      <c r="T1105" s="4">
        <f t="shared" si="71"/>
        <v>42539.2221064815</v>
      </c>
    </row>
    <row r="1106" ht="44" spans="1:20">
      <c r="A1106" s="1">
        <v>1104</v>
      </c>
      <c r="B1106" s="2" t="s">
        <v>2324</v>
      </c>
      <c r="C1106" s="2" t="s">
        <v>2325</v>
      </c>
      <c r="D1106" s="12">
        <v>60000</v>
      </c>
      <c r="E1106" s="13">
        <v>2971</v>
      </c>
      <c r="F1106" t="s">
        <v>26</v>
      </c>
      <c r="G1106" t="s">
        <v>58</v>
      </c>
      <c r="H1106" t="s">
        <v>59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2243</v>
      </c>
      <c r="O1106">
        <f t="shared" si="68"/>
        <v>5</v>
      </c>
      <c r="P1106">
        <f t="shared" si="69"/>
        <v>80.3</v>
      </c>
      <c r="Q1106" s="11" t="s">
        <v>2244</v>
      </c>
      <c r="R1106" t="s">
        <v>2245</v>
      </c>
      <c r="S1106" s="4">
        <f t="shared" si="70"/>
        <v>41771.4099652778</v>
      </c>
      <c r="T1106" s="4">
        <f t="shared" si="71"/>
        <v>41801.4099652778</v>
      </c>
    </row>
    <row r="1107" ht="44" spans="1:20">
      <c r="A1107" s="1">
        <v>1105</v>
      </c>
      <c r="B1107" s="2" t="s">
        <v>2326</v>
      </c>
      <c r="C1107" s="2" t="s">
        <v>2327</v>
      </c>
      <c r="D1107" s="12">
        <v>900000</v>
      </c>
      <c r="E1107" s="13">
        <v>1431</v>
      </c>
      <c r="F1107" t="s">
        <v>26</v>
      </c>
      <c r="G1107" t="s">
        <v>49</v>
      </c>
      <c r="H1107" t="s">
        <v>50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2243</v>
      </c>
      <c r="O1107">
        <f t="shared" si="68"/>
        <v>0</v>
      </c>
      <c r="P1107">
        <f t="shared" si="69"/>
        <v>71.55</v>
      </c>
      <c r="Q1107" s="11" t="s">
        <v>2244</v>
      </c>
      <c r="R1107" t="s">
        <v>2245</v>
      </c>
      <c r="S1107" s="4">
        <f t="shared" si="70"/>
        <v>41692.1357291667</v>
      </c>
      <c r="T1107" s="4">
        <f t="shared" si="71"/>
        <v>41722.0940625</v>
      </c>
    </row>
    <row r="1108" ht="44" spans="1:20">
      <c r="A1108" s="1">
        <v>1106</v>
      </c>
      <c r="B1108" s="2" t="s">
        <v>2328</v>
      </c>
      <c r="C1108" s="2" t="s">
        <v>2329</v>
      </c>
      <c r="D1108" s="12">
        <v>400</v>
      </c>
      <c r="E1108" s="13">
        <v>165</v>
      </c>
      <c r="F1108" t="s">
        <v>26</v>
      </c>
      <c r="G1108" t="s">
        <v>49</v>
      </c>
      <c r="H1108" t="s">
        <v>50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2243</v>
      </c>
      <c r="O1108">
        <f t="shared" si="68"/>
        <v>41</v>
      </c>
      <c r="P1108">
        <f t="shared" si="69"/>
        <v>23.57</v>
      </c>
      <c r="Q1108" s="11" t="s">
        <v>2244</v>
      </c>
      <c r="R1108" t="s">
        <v>2245</v>
      </c>
      <c r="S1108" s="4">
        <f t="shared" si="70"/>
        <v>40973.7404513889</v>
      </c>
      <c r="T1108" s="4">
        <f t="shared" si="71"/>
        <v>41003.6987847222</v>
      </c>
    </row>
    <row r="1109" ht="58" spans="1:20">
      <c r="A1109" s="1">
        <v>1107</v>
      </c>
      <c r="B1109" s="2" t="s">
        <v>2330</v>
      </c>
      <c r="C1109" s="2" t="s">
        <v>2331</v>
      </c>
      <c r="D1109" s="12">
        <v>10000</v>
      </c>
      <c r="E1109" s="13">
        <v>0</v>
      </c>
      <c r="F1109" t="s">
        <v>26</v>
      </c>
      <c r="G1109" t="s">
        <v>49</v>
      </c>
      <c r="H1109" t="s">
        <v>50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2243</v>
      </c>
      <c r="O1109">
        <f t="shared" si="68"/>
        <v>0</v>
      </c>
      <c r="P1109">
        <f t="shared" si="69"/>
        <v>0</v>
      </c>
      <c r="Q1109" s="11" t="s">
        <v>2244</v>
      </c>
      <c r="R1109" t="s">
        <v>2245</v>
      </c>
      <c r="S1109" s="4">
        <f t="shared" si="70"/>
        <v>41813.8613888889</v>
      </c>
      <c r="T1109" s="4">
        <f t="shared" si="71"/>
        <v>41843.8613888889</v>
      </c>
    </row>
    <row r="1110" ht="44" spans="1:20">
      <c r="A1110" s="1">
        <v>1108</v>
      </c>
      <c r="B1110" s="2" t="s">
        <v>2332</v>
      </c>
      <c r="C1110" s="2" t="s">
        <v>2333</v>
      </c>
      <c r="D1110" s="12">
        <v>25000</v>
      </c>
      <c r="E1110" s="13">
        <v>732.5</v>
      </c>
      <c r="F1110" t="s">
        <v>26</v>
      </c>
      <c r="G1110" t="s">
        <v>49</v>
      </c>
      <c r="H1110" t="s">
        <v>50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2243</v>
      </c>
      <c r="O1110">
        <f t="shared" si="68"/>
        <v>3</v>
      </c>
      <c r="P1110">
        <f t="shared" si="69"/>
        <v>34.88</v>
      </c>
      <c r="Q1110" s="11" t="s">
        <v>2244</v>
      </c>
      <c r="R1110" t="s">
        <v>2245</v>
      </c>
      <c r="S1110" s="4">
        <f t="shared" si="70"/>
        <v>40952.6369791667</v>
      </c>
      <c r="T1110" s="4">
        <f t="shared" si="71"/>
        <v>41012.5953125</v>
      </c>
    </row>
    <row r="1111" ht="44" spans="1:20">
      <c r="A1111" s="1">
        <v>1109</v>
      </c>
      <c r="B1111" s="2" t="s">
        <v>2334</v>
      </c>
      <c r="C1111" s="2" t="s">
        <v>2335</v>
      </c>
      <c r="D1111" s="12">
        <v>10000</v>
      </c>
      <c r="E1111" s="13">
        <v>45</v>
      </c>
      <c r="F1111" t="s">
        <v>26</v>
      </c>
      <c r="G1111" t="s">
        <v>49</v>
      </c>
      <c r="H1111" t="s">
        <v>50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2243</v>
      </c>
      <c r="O1111">
        <f t="shared" si="68"/>
        <v>0</v>
      </c>
      <c r="P1111">
        <f t="shared" si="69"/>
        <v>15</v>
      </c>
      <c r="Q1111" s="11" t="s">
        <v>2244</v>
      </c>
      <c r="R1111" t="s">
        <v>2245</v>
      </c>
      <c r="S1111" s="4">
        <f t="shared" si="70"/>
        <v>42662.7521990741</v>
      </c>
      <c r="T1111" s="4">
        <f t="shared" si="71"/>
        <v>42692.7938657407</v>
      </c>
    </row>
    <row r="1112" ht="44" spans="1:20">
      <c r="A1112" s="1">
        <v>1110</v>
      </c>
      <c r="B1112" s="2" t="s">
        <v>2336</v>
      </c>
      <c r="C1112" s="2" t="s">
        <v>2337</v>
      </c>
      <c r="D1112" s="12">
        <v>50000</v>
      </c>
      <c r="E1112" s="13">
        <v>255</v>
      </c>
      <c r="F1112" t="s">
        <v>26</v>
      </c>
      <c r="G1112" t="s">
        <v>49</v>
      </c>
      <c r="H1112" t="s">
        <v>50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2243</v>
      </c>
      <c r="O1112">
        <f t="shared" si="68"/>
        <v>1</v>
      </c>
      <c r="P1112">
        <f t="shared" si="69"/>
        <v>23.18</v>
      </c>
      <c r="Q1112" s="11" t="s">
        <v>2244</v>
      </c>
      <c r="R1112" t="s">
        <v>2245</v>
      </c>
      <c r="S1112" s="4">
        <f t="shared" si="70"/>
        <v>41220.933125</v>
      </c>
      <c r="T1112" s="4">
        <f t="shared" si="71"/>
        <v>41250.933125</v>
      </c>
    </row>
    <row r="1113" ht="44" spans="1:20">
      <c r="A1113" s="1">
        <v>1111</v>
      </c>
      <c r="B1113" s="2" t="s">
        <v>2338</v>
      </c>
      <c r="C1113" s="2" t="s">
        <v>2339</v>
      </c>
      <c r="D1113" s="12">
        <v>2500</v>
      </c>
      <c r="E1113" s="13">
        <v>1</v>
      </c>
      <c r="F1113" t="s">
        <v>26</v>
      </c>
      <c r="G1113" t="s">
        <v>49</v>
      </c>
      <c r="H1113" t="s">
        <v>50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2243</v>
      </c>
      <c r="O1113">
        <f t="shared" si="68"/>
        <v>0</v>
      </c>
      <c r="P1113">
        <f t="shared" si="69"/>
        <v>1</v>
      </c>
      <c r="Q1113" s="11" t="s">
        <v>2244</v>
      </c>
      <c r="R1113" t="s">
        <v>2245</v>
      </c>
      <c r="S1113" s="4">
        <f t="shared" si="70"/>
        <v>42347.203587963</v>
      </c>
      <c r="T1113" s="4">
        <f t="shared" si="71"/>
        <v>42377.203587963</v>
      </c>
    </row>
    <row r="1114" ht="44" spans="1:20">
      <c r="A1114" s="1">
        <v>1112</v>
      </c>
      <c r="B1114" s="2" t="s">
        <v>2340</v>
      </c>
      <c r="C1114" s="2" t="s">
        <v>2341</v>
      </c>
      <c r="D1114" s="12">
        <v>88000</v>
      </c>
      <c r="E1114" s="13">
        <v>31272.92</v>
      </c>
      <c r="F1114" t="s">
        <v>26</v>
      </c>
      <c r="G1114" t="s">
        <v>49</v>
      </c>
      <c r="H1114" t="s">
        <v>50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2243</v>
      </c>
      <c r="O1114">
        <f t="shared" si="68"/>
        <v>36</v>
      </c>
      <c r="P1114">
        <f t="shared" si="69"/>
        <v>100.23</v>
      </c>
      <c r="Q1114" s="11" t="s">
        <v>2244</v>
      </c>
      <c r="R1114" t="s">
        <v>2245</v>
      </c>
      <c r="S1114" s="4">
        <f t="shared" si="70"/>
        <v>41963.7593865741</v>
      </c>
      <c r="T1114" s="4">
        <f t="shared" si="71"/>
        <v>42023.3541666667</v>
      </c>
    </row>
    <row r="1115" ht="44" spans="1:20">
      <c r="A1115" s="1">
        <v>1113</v>
      </c>
      <c r="B1115" s="2" t="s">
        <v>2342</v>
      </c>
      <c r="C1115" s="2" t="s">
        <v>2343</v>
      </c>
      <c r="D1115" s="12">
        <v>1000</v>
      </c>
      <c r="E1115" s="13">
        <v>5</v>
      </c>
      <c r="F1115" t="s">
        <v>26</v>
      </c>
      <c r="G1115" t="s">
        <v>58</v>
      </c>
      <c r="H1115" t="s">
        <v>59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2243</v>
      </c>
      <c r="O1115">
        <f t="shared" si="68"/>
        <v>1</v>
      </c>
      <c r="P1115">
        <f t="shared" si="69"/>
        <v>5</v>
      </c>
      <c r="Q1115" s="11" t="s">
        <v>2244</v>
      </c>
      <c r="R1115" t="s">
        <v>2245</v>
      </c>
      <c r="S1115" s="4">
        <f t="shared" si="70"/>
        <v>41835.9770833333</v>
      </c>
      <c r="T1115" s="4">
        <f t="shared" si="71"/>
        <v>41865.9770833333</v>
      </c>
    </row>
    <row r="1116" ht="44" spans="1:20">
      <c r="A1116" s="1">
        <v>1114</v>
      </c>
      <c r="B1116" s="2" t="s">
        <v>2344</v>
      </c>
      <c r="C1116" s="2" t="s">
        <v>2345</v>
      </c>
      <c r="D1116" s="12">
        <v>6000</v>
      </c>
      <c r="E1116" s="13">
        <v>10</v>
      </c>
      <c r="F1116" t="s">
        <v>26</v>
      </c>
      <c r="G1116" t="s">
        <v>58</v>
      </c>
      <c r="H1116" t="s">
        <v>59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2243</v>
      </c>
      <c r="O1116">
        <f t="shared" si="68"/>
        <v>0</v>
      </c>
      <c r="P1116">
        <f t="shared" si="69"/>
        <v>3.33</v>
      </c>
      <c r="Q1116" s="11" t="s">
        <v>2244</v>
      </c>
      <c r="R1116" t="s">
        <v>2245</v>
      </c>
      <c r="S1116" s="4">
        <f t="shared" si="70"/>
        <v>41526.3459143519</v>
      </c>
      <c r="T1116" s="4">
        <f t="shared" si="71"/>
        <v>41556.3459143519</v>
      </c>
    </row>
    <row r="1117" ht="44" spans="1:20">
      <c r="A1117" s="1">
        <v>1115</v>
      </c>
      <c r="B1117" s="2" t="s">
        <v>2346</v>
      </c>
      <c r="C1117" s="2" t="s">
        <v>2347</v>
      </c>
      <c r="D1117" s="12">
        <v>40000</v>
      </c>
      <c r="E1117" s="13">
        <v>53</v>
      </c>
      <c r="F1117" t="s">
        <v>26</v>
      </c>
      <c r="G1117" t="s">
        <v>49</v>
      </c>
      <c r="H1117" t="s">
        <v>50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2243</v>
      </c>
      <c r="O1117">
        <f t="shared" si="68"/>
        <v>0</v>
      </c>
      <c r="P1117">
        <f t="shared" si="69"/>
        <v>13.25</v>
      </c>
      <c r="Q1117" s="11" t="s">
        <v>2244</v>
      </c>
      <c r="R1117" t="s">
        <v>2245</v>
      </c>
      <c r="S1117" s="4">
        <f t="shared" si="70"/>
        <v>42429.6955439815</v>
      </c>
      <c r="T1117" s="4">
        <f t="shared" si="71"/>
        <v>42459.6538773148</v>
      </c>
    </row>
    <row r="1118" ht="29" spans="1:20">
      <c r="A1118" s="1">
        <v>1116</v>
      </c>
      <c r="B1118" s="2" t="s">
        <v>2348</v>
      </c>
      <c r="C1118" s="2" t="s">
        <v>2349</v>
      </c>
      <c r="D1118" s="12">
        <v>500000</v>
      </c>
      <c r="E1118" s="13">
        <v>178.52</v>
      </c>
      <c r="F1118" t="s">
        <v>26</v>
      </c>
      <c r="G1118" t="s">
        <v>49</v>
      </c>
      <c r="H1118" t="s">
        <v>50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2243</v>
      </c>
      <c r="O1118">
        <f t="shared" si="68"/>
        <v>0</v>
      </c>
      <c r="P1118">
        <f t="shared" si="69"/>
        <v>17.85</v>
      </c>
      <c r="Q1118" s="11" t="s">
        <v>2244</v>
      </c>
      <c r="R1118" t="s">
        <v>2245</v>
      </c>
      <c r="S1118" s="4">
        <f t="shared" si="70"/>
        <v>41009.8473148148</v>
      </c>
      <c r="T1118" s="4">
        <f t="shared" si="71"/>
        <v>41069.8473148148</v>
      </c>
    </row>
    <row r="1119" ht="44" spans="1:20">
      <c r="A1119" s="1">
        <v>1117</v>
      </c>
      <c r="B1119" s="2" t="s">
        <v>2350</v>
      </c>
      <c r="C1119" s="2" t="s">
        <v>2351</v>
      </c>
      <c r="D1119" s="12">
        <v>1000</v>
      </c>
      <c r="E1119" s="13">
        <v>83</v>
      </c>
      <c r="F1119" t="s">
        <v>26</v>
      </c>
      <c r="G1119" t="s">
        <v>537</v>
      </c>
      <c r="H1119" t="s">
        <v>89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2243</v>
      </c>
      <c r="O1119">
        <f t="shared" si="68"/>
        <v>8</v>
      </c>
      <c r="P1119">
        <f t="shared" si="69"/>
        <v>10.38</v>
      </c>
      <c r="Q1119" s="11" t="s">
        <v>2244</v>
      </c>
      <c r="R1119" t="s">
        <v>2245</v>
      </c>
      <c r="S1119" s="4">
        <f t="shared" si="70"/>
        <v>42333.5985300926</v>
      </c>
      <c r="T1119" s="4">
        <f t="shared" si="71"/>
        <v>42363.5985300926</v>
      </c>
    </row>
    <row r="1120" ht="44" spans="1:20">
      <c r="A1120" s="1">
        <v>1118</v>
      </c>
      <c r="B1120" s="2" t="s">
        <v>2352</v>
      </c>
      <c r="C1120" s="2" t="s">
        <v>2353</v>
      </c>
      <c r="D1120" s="12">
        <v>4500</v>
      </c>
      <c r="E1120" s="13">
        <v>109</v>
      </c>
      <c r="F1120" t="s">
        <v>26</v>
      </c>
      <c r="G1120" t="s">
        <v>84</v>
      </c>
      <c r="H1120" t="s">
        <v>85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2243</v>
      </c>
      <c r="O1120">
        <f t="shared" si="68"/>
        <v>2</v>
      </c>
      <c r="P1120">
        <f t="shared" si="69"/>
        <v>36.33</v>
      </c>
      <c r="Q1120" s="11" t="s">
        <v>2244</v>
      </c>
      <c r="R1120" t="s">
        <v>2245</v>
      </c>
      <c r="S1120" s="4">
        <f t="shared" si="70"/>
        <v>41704.1664236111</v>
      </c>
      <c r="T1120" s="4">
        <f t="shared" si="71"/>
        <v>41734.1247569444</v>
      </c>
    </row>
    <row r="1121" ht="44" spans="1:20">
      <c r="A1121" s="1">
        <v>1119</v>
      </c>
      <c r="B1121" s="2" t="s">
        <v>2354</v>
      </c>
      <c r="C1121" s="2" t="s">
        <v>2355</v>
      </c>
      <c r="D1121" s="12">
        <v>2100</v>
      </c>
      <c r="E1121" s="13">
        <v>5</v>
      </c>
      <c r="F1121" t="s">
        <v>26</v>
      </c>
      <c r="G1121" t="s">
        <v>49</v>
      </c>
      <c r="H1121" t="s">
        <v>50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2243</v>
      </c>
      <c r="O1121">
        <f t="shared" si="68"/>
        <v>0</v>
      </c>
      <c r="P1121">
        <f t="shared" si="69"/>
        <v>5</v>
      </c>
      <c r="Q1121" s="11" t="s">
        <v>2244</v>
      </c>
      <c r="R1121" t="s">
        <v>2245</v>
      </c>
      <c r="S1121" s="4">
        <f t="shared" si="70"/>
        <v>41722.7924074074</v>
      </c>
      <c r="T1121" s="4">
        <f t="shared" si="71"/>
        <v>41735.7924074074</v>
      </c>
    </row>
    <row r="1122" ht="29" spans="1:20">
      <c r="A1122" s="1">
        <v>1120</v>
      </c>
      <c r="B1122" s="2" t="s">
        <v>2356</v>
      </c>
      <c r="C1122" s="2" t="s">
        <v>2357</v>
      </c>
      <c r="D1122" s="12">
        <v>25000</v>
      </c>
      <c r="E1122" s="13">
        <v>0</v>
      </c>
      <c r="F1122" t="s">
        <v>26</v>
      </c>
      <c r="G1122" t="s">
        <v>49</v>
      </c>
      <c r="H1122" t="s">
        <v>50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2243</v>
      </c>
      <c r="O1122">
        <f t="shared" si="68"/>
        <v>0</v>
      </c>
      <c r="P1122">
        <f t="shared" si="69"/>
        <v>0</v>
      </c>
      <c r="Q1122" s="11" t="s">
        <v>2244</v>
      </c>
      <c r="R1122" t="s">
        <v>2245</v>
      </c>
      <c r="S1122" s="4">
        <f t="shared" si="70"/>
        <v>40799.8726851852</v>
      </c>
      <c r="T1122" s="4">
        <f t="shared" si="71"/>
        <v>40844.8726851852</v>
      </c>
    </row>
    <row r="1123" ht="44" spans="1:20">
      <c r="A1123" s="1">
        <v>1121</v>
      </c>
      <c r="B1123" s="2" t="s">
        <v>2358</v>
      </c>
      <c r="C1123" s="2" t="s">
        <v>2359</v>
      </c>
      <c r="D1123" s="12">
        <v>250000</v>
      </c>
      <c r="E1123" s="13">
        <v>29</v>
      </c>
      <c r="F1123" t="s">
        <v>26</v>
      </c>
      <c r="G1123" t="s">
        <v>49</v>
      </c>
      <c r="H1123" t="s">
        <v>50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2243</v>
      </c>
      <c r="O1123">
        <f t="shared" si="68"/>
        <v>0</v>
      </c>
      <c r="P1123">
        <f t="shared" si="69"/>
        <v>5.8</v>
      </c>
      <c r="Q1123" s="11" t="s">
        <v>2244</v>
      </c>
      <c r="R1123" t="s">
        <v>2245</v>
      </c>
      <c r="S1123" s="4">
        <f t="shared" si="70"/>
        <v>42412.934212963</v>
      </c>
      <c r="T1123" s="4">
        <f t="shared" si="71"/>
        <v>42442.8925462963</v>
      </c>
    </row>
    <row r="1124" ht="44" spans="1:20">
      <c r="A1124" s="1">
        <v>1122</v>
      </c>
      <c r="B1124" s="2" t="s">
        <v>2360</v>
      </c>
      <c r="C1124" s="2" t="s">
        <v>2361</v>
      </c>
      <c r="D1124" s="12">
        <v>3200</v>
      </c>
      <c r="E1124" s="13">
        <v>0</v>
      </c>
      <c r="F1124" t="s">
        <v>26</v>
      </c>
      <c r="G1124" t="s">
        <v>58</v>
      </c>
      <c r="H1124" t="s">
        <v>59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2243</v>
      </c>
      <c r="O1124">
        <f t="shared" si="68"/>
        <v>0</v>
      </c>
      <c r="P1124">
        <f t="shared" si="69"/>
        <v>0</v>
      </c>
      <c r="Q1124" s="11" t="s">
        <v>2244</v>
      </c>
      <c r="R1124" t="s">
        <v>2245</v>
      </c>
      <c r="S1124" s="4">
        <f t="shared" si="70"/>
        <v>41410.7039930556</v>
      </c>
      <c r="T1124" s="4">
        <f t="shared" si="71"/>
        <v>41424.7039930556</v>
      </c>
    </row>
    <row r="1125" ht="44" spans="1:20">
      <c r="A1125" s="1">
        <v>1123</v>
      </c>
      <c r="B1125" s="2" t="s">
        <v>2362</v>
      </c>
      <c r="C1125" s="2" t="s">
        <v>2363</v>
      </c>
      <c r="D1125" s="12">
        <v>5000</v>
      </c>
      <c r="E1125" s="13">
        <v>11</v>
      </c>
      <c r="F1125" t="s">
        <v>26</v>
      </c>
      <c r="G1125" t="s">
        <v>49</v>
      </c>
      <c r="H1125" t="s">
        <v>50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2243</v>
      </c>
      <c r="O1125">
        <f t="shared" si="68"/>
        <v>0</v>
      </c>
      <c r="P1125">
        <f t="shared" si="69"/>
        <v>3.67</v>
      </c>
      <c r="Q1125" s="11" t="s">
        <v>2244</v>
      </c>
      <c r="R1125" t="s">
        <v>2245</v>
      </c>
      <c r="S1125" s="4">
        <f t="shared" si="70"/>
        <v>41718.5237037037</v>
      </c>
      <c r="T1125" s="4">
        <f t="shared" si="71"/>
        <v>41748.5237037037</v>
      </c>
    </row>
    <row r="1126" ht="44" spans="1:20">
      <c r="A1126" s="1">
        <v>1124</v>
      </c>
      <c r="B1126" s="2" t="s">
        <v>2364</v>
      </c>
      <c r="C1126" s="2" t="s">
        <v>2365</v>
      </c>
      <c r="D1126" s="12">
        <v>90000</v>
      </c>
      <c r="E1126" s="13">
        <v>425</v>
      </c>
      <c r="F1126" t="s">
        <v>26</v>
      </c>
      <c r="G1126" t="s">
        <v>49</v>
      </c>
      <c r="H1126" t="s">
        <v>50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2366</v>
      </c>
      <c r="O1126">
        <f t="shared" si="68"/>
        <v>0</v>
      </c>
      <c r="P1126">
        <f t="shared" si="69"/>
        <v>60.71</v>
      </c>
      <c r="Q1126" s="11" t="s">
        <v>2244</v>
      </c>
      <c r="R1126" t="s">
        <v>2367</v>
      </c>
      <c r="S1126" s="4">
        <f t="shared" si="70"/>
        <v>42094.6672569444</v>
      </c>
      <c r="T1126" s="4">
        <f t="shared" si="71"/>
        <v>42124.6672569444</v>
      </c>
    </row>
    <row r="1127" ht="44" spans="1:20">
      <c r="A1127" s="1">
        <v>1125</v>
      </c>
      <c r="B1127" s="2" t="s">
        <v>2368</v>
      </c>
      <c r="C1127" s="2" t="s">
        <v>2369</v>
      </c>
      <c r="D1127" s="12">
        <v>3000</v>
      </c>
      <c r="E1127" s="13">
        <v>0</v>
      </c>
      <c r="F1127" t="s">
        <v>26</v>
      </c>
      <c r="G1127" t="s">
        <v>58</v>
      </c>
      <c r="H1127" t="s">
        <v>59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2366</v>
      </c>
      <c r="O1127">
        <f t="shared" si="68"/>
        <v>0</v>
      </c>
      <c r="P1127">
        <f t="shared" si="69"/>
        <v>0</v>
      </c>
      <c r="Q1127" s="11" t="s">
        <v>2244</v>
      </c>
      <c r="R1127" t="s">
        <v>2367</v>
      </c>
      <c r="S1127" s="4">
        <f t="shared" si="70"/>
        <v>42212.6241898148</v>
      </c>
      <c r="T1127" s="4">
        <f t="shared" si="71"/>
        <v>42272.6241898148</v>
      </c>
    </row>
    <row r="1128" ht="44" spans="1:20">
      <c r="A1128" s="1">
        <v>1126</v>
      </c>
      <c r="B1128" s="2" t="s">
        <v>2370</v>
      </c>
      <c r="C1128" s="2" t="s">
        <v>2371</v>
      </c>
      <c r="D1128" s="12">
        <v>2000</v>
      </c>
      <c r="E1128" s="13">
        <v>10</v>
      </c>
      <c r="F1128" t="s">
        <v>26</v>
      </c>
      <c r="G1128" t="s">
        <v>49</v>
      </c>
      <c r="H1128" t="s">
        <v>50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2366</v>
      </c>
      <c r="O1128">
        <f t="shared" si="68"/>
        <v>1</v>
      </c>
      <c r="P1128">
        <f t="shared" si="69"/>
        <v>5</v>
      </c>
      <c r="Q1128" s="11" t="s">
        <v>2244</v>
      </c>
      <c r="R1128" t="s">
        <v>2367</v>
      </c>
      <c r="S1128" s="4">
        <f t="shared" si="70"/>
        <v>42535.3274768518</v>
      </c>
      <c r="T1128" s="4">
        <f t="shared" si="71"/>
        <v>42565.3274768518</v>
      </c>
    </row>
    <row r="1129" ht="58" spans="1:20">
      <c r="A1129" s="1">
        <v>1127</v>
      </c>
      <c r="B1129" s="2" t="s">
        <v>2372</v>
      </c>
      <c r="C1129" s="2" t="s">
        <v>2373</v>
      </c>
      <c r="D1129" s="12">
        <v>35000</v>
      </c>
      <c r="E1129" s="13">
        <v>585</v>
      </c>
      <c r="F1129" t="s">
        <v>26</v>
      </c>
      <c r="G1129" t="s">
        <v>49</v>
      </c>
      <c r="H1129" t="s">
        <v>50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2366</v>
      </c>
      <c r="O1129">
        <f t="shared" si="68"/>
        <v>2</v>
      </c>
      <c r="P1129">
        <f t="shared" si="69"/>
        <v>25.43</v>
      </c>
      <c r="Q1129" s="11" t="s">
        <v>2244</v>
      </c>
      <c r="R1129" t="s">
        <v>2367</v>
      </c>
      <c r="S1129" s="4">
        <f t="shared" si="70"/>
        <v>41926.8541666667</v>
      </c>
      <c r="T1129" s="4">
        <f t="shared" si="71"/>
        <v>41957.8958333333</v>
      </c>
    </row>
    <row r="1130" ht="15" spans="1:20">
      <c r="A1130" s="1">
        <v>1128</v>
      </c>
      <c r="B1130" s="2" t="s">
        <v>2374</v>
      </c>
      <c r="C1130" s="2" t="s">
        <v>2375</v>
      </c>
      <c r="D1130" s="12">
        <v>1000</v>
      </c>
      <c r="E1130" s="13">
        <v>1</v>
      </c>
      <c r="F1130" t="s">
        <v>26</v>
      </c>
      <c r="G1130" t="s">
        <v>58</v>
      </c>
      <c r="H1130" t="s">
        <v>59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2366</v>
      </c>
      <c r="O1130">
        <f t="shared" si="68"/>
        <v>0</v>
      </c>
      <c r="P1130">
        <f t="shared" si="69"/>
        <v>1</v>
      </c>
      <c r="Q1130" s="11" t="s">
        <v>2244</v>
      </c>
      <c r="R1130" t="s">
        <v>2367</v>
      </c>
      <c r="S1130" s="4">
        <f t="shared" si="70"/>
        <v>41828.6495023148</v>
      </c>
      <c r="T1130" s="4">
        <f t="shared" si="71"/>
        <v>41858.6495023148</v>
      </c>
    </row>
    <row r="1131" ht="44" spans="1:20">
      <c r="A1131" s="1">
        <v>1129</v>
      </c>
      <c r="B1131" s="2" t="s">
        <v>2376</v>
      </c>
      <c r="C1131" s="2" t="s">
        <v>2377</v>
      </c>
      <c r="D1131" s="12">
        <v>20000</v>
      </c>
      <c r="E1131" s="13">
        <v>21</v>
      </c>
      <c r="F1131" t="s">
        <v>26</v>
      </c>
      <c r="G1131" t="s">
        <v>49</v>
      </c>
      <c r="H1131" t="s">
        <v>50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2366</v>
      </c>
      <c r="O1131">
        <f t="shared" si="68"/>
        <v>0</v>
      </c>
      <c r="P1131">
        <f t="shared" si="69"/>
        <v>10.5</v>
      </c>
      <c r="Q1131" s="11" t="s">
        <v>2244</v>
      </c>
      <c r="R1131" t="s">
        <v>2367</v>
      </c>
      <c r="S1131" s="4">
        <f t="shared" si="70"/>
        <v>42496.2649652778</v>
      </c>
      <c r="T1131" s="4">
        <f t="shared" si="71"/>
        <v>42526.2649652778</v>
      </c>
    </row>
    <row r="1132" ht="44" spans="1:20">
      <c r="A1132" s="1">
        <v>1130</v>
      </c>
      <c r="B1132" s="2" t="s">
        <v>2378</v>
      </c>
      <c r="C1132" s="2" t="s">
        <v>2379</v>
      </c>
      <c r="D1132" s="12">
        <v>5000</v>
      </c>
      <c r="E1132" s="13">
        <v>11</v>
      </c>
      <c r="F1132" t="s">
        <v>26</v>
      </c>
      <c r="G1132" t="s">
        <v>49</v>
      </c>
      <c r="H1132" t="s">
        <v>50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2366</v>
      </c>
      <c r="O1132">
        <f t="shared" si="68"/>
        <v>0</v>
      </c>
      <c r="P1132">
        <f t="shared" si="69"/>
        <v>3.67</v>
      </c>
      <c r="Q1132" s="11" t="s">
        <v>2244</v>
      </c>
      <c r="R1132" t="s">
        <v>2367</v>
      </c>
      <c r="S1132" s="4">
        <f t="shared" si="70"/>
        <v>41908.9965277778</v>
      </c>
      <c r="T1132" s="4">
        <f t="shared" si="71"/>
        <v>41969.0381944444</v>
      </c>
    </row>
    <row r="1133" ht="44" spans="1:20">
      <c r="A1133" s="1">
        <v>1131</v>
      </c>
      <c r="B1133" s="2" t="s">
        <v>2380</v>
      </c>
      <c r="C1133" s="2" t="s">
        <v>2381</v>
      </c>
      <c r="D1133" s="12">
        <v>40000</v>
      </c>
      <c r="E1133" s="13">
        <v>0</v>
      </c>
      <c r="F1133" t="s">
        <v>26</v>
      </c>
      <c r="G1133" t="s">
        <v>84</v>
      </c>
      <c r="H1133" t="s">
        <v>85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2366</v>
      </c>
      <c r="O1133">
        <f t="shared" si="68"/>
        <v>0</v>
      </c>
      <c r="P1133">
        <f t="shared" si="69"/>
        <v>0</v>
      </c>
      <c r="Q1133" s="11" t="s">
        <v>2244</v>
      </c>
      <c r="R1133" t="s">
        <v>2367</v>
      </c>
      <c r="S1133" s="4">
        <f t="shared" si="70"/>
        <v>42332.9081944444</v>
      </c>
      <c r="T1133" s="4">
        <f t="shared" si="71"/>
        <v>42362.9081944444</v>
      </c>
    </row>
    <row r="1134" ht="44" spans="1:20">
      <c r="A1134" s="1">
        <v>1132</v>
      </c>
      <c r="B1134" s="2" t="s">
        <v>2382</v>
      </c>
      <c r="C1134" s="2" t="s">
        <v>2383</v>
      </c>
      <c r="D1134" s="12">
        <v>10000</v>
      </c>
      <c r="E1134" s="13">
        <v>1438</v>
      </c>
      <c r="F1134" t="s">
        <v>26</v>
      </c>
      <c r="G1134" t="s">
        <v>194</v>
      </c>
      <c r="H1134" t="s">
        <v>195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2366</v>
      </c>
      <c r="O1134">
        <f t="shared" si="68"/>
        <v>14</v>
      </c>
      <c r="P1134">
        <f t="shared" si="69"/>
        <v>110.62</v>
      </c>
      <c r="Q1134" s="11" t="s">
        <v>2244</v>
      </c>
      <c r="R1134" t="s">
        <v>2367</v>
      </c>
      <c r="S1134" s="4">
        <f t="shared" si="70"/>
        <v>42706.1154050926</v>
      </c>
      <c r="T1134" s="4">
        <f t="shared" si="71"/>
        <v>42736.1154050926</v>
      </c>
    </row>
    <row r="1135" ht="44" spans="1:20">
      <c r="A1135" s="1">
        <v>1133</v>
      </c>
      <c r="B1135" s="2" t="s">
        <v>2384</v>
      </c>
      <c r="C1135" s="2" t="s">
        <v>2385</v>
      </c>
      <c r="D1135" s="12">
        <v>3000</v>
      </c>
      <c r="E1135" s="13">
        <v>20</v>
      </c>
      <c r="F1135" t="s">
        <v>26</v>
      </c>
      <c r="G1135" t="s">
        <v>58</v>
      </c>
      <c r="H1135" t="s">
        <v>59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2366</v>
      </c>
      <c r="O1135">
        <f t="shared" si="68"/>
        <v>1</v>
      </c>
      <c r="P1135">
        <f t="shared" si="69"/>
        <v>20</v>
      </c>
      <c r="Q1135" s="11" t="s">
        <v>2244</v>
      </c>
      <c r="R1135" t="s">
        <v>2367</v>
      </c>
      <c r="S1135" s="4">
        <f t="shared" si="70"/>
        <v>41821.4071875</v>
      </c>
      <c r="T1135" s="4">
        <f t="shared" si="71"/>
        <v>41851.4071875</v>
      </c>
    </row>
    <row r="1136" ht="44" spans="1:20">
      <c r="A1136" s="1">
        <v>1134</v>
      </c>
      <c r="B1136" s="2" t="s">
        <v>2386</v>
      </c>
      <c r="C1136" s="2" t="s">
        <v>2387</v>
      </c>
      <c r="D1136" s="12">
        <v>25000</v>
      </c>
      <c r="E1136" s="13">
        <v>1</v>
      </c>
      <c r="F1136" t="s">
        <v>26</v>
      </c>
      <c r="G1136" t="s">
        <v>84</v>
      </c>
      <c r="H1136" t="s">
        <v>85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2366</v>
      </c>
      <c r="O1136">
        <f t="shared" si="68"/>
        <v>0</v>
      </c>
      <c r="P1136">
        <f t="shared" si="69"/>
        <v>1</v>
      </c>
      <c r="Q1136" s="11" t="s">
        <v>2244</v>
      </c>
      <c r="R1136" t="s">
        <v>2367</v>
      </c>
      <c r="S1136" s="4">
        <f t="shared" si="70"/>
        <v>41958.2850462963</v>
      </c>
      <c r="T1136" s="4">
        <f t="shared" si="71"/>
        <v>41972.1895833333</v>
      </c>
    </row>
    <row r="1137" ht="58" spans="1:20">
      <c r="A1137" s="1">
        <v>1135</v>
      </c>
      <c r="B1137" s="2" t="s">
        <v>2388</v>
      </c>
      <c r="C1137" s="2" t="s">
        <v>2389</v>
      </c>
      <c r="D1137" s="12">
        <v>1000</v>
      </c>
      <c r="E1137" s="13">
        <v>50</v>
      </c>
      <c r="F1137" t="s">
        <v>26</v>
      </c>
      <c r="G1137" t="s">
        <v>537</v>
      </c>
      <c r="H1137" t="s">
        <v>89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2366</v>
      </c>
      <c r="O1137">
        <f t="shared" si="68"/>
        <v>5</v>
      </c>
      <c r="P1137">
        <f t="shared" si="69"/>
        <v>50</v>
      </c>
      <c r="Q1137" s="11" t="s">
        <v>2244</v>
      </c>
      <c r="R1137" t="s">
        <v>2367</v>
      </c>
      <c r="S1137" s="4">
        <f t="shared" si="70"/>
        <v>42558.9895138889</v>
      </c>
      <c r="T1137" s="4">
        <f t="shared" si="71"/>
        <v>42588.9895138889</v>
      </c>
    </row>
    <row r="1138" ht="44" spans="1:20">
      <c r="A1138" s="1">
        <v>1136</v>
      </c>
      <c r="B1138" s="2" t="s">
        <v>2390</v>
      </c>
      <c r="C1138" s="2" t="s">
        <v>2391</v>
      </c>
      <c r="D1138" s="12">
        <v>4190</v>
      </c>
      <c r="E1138" s="13">
        <v>270</v>
      </c>
      <c r="F1138" t="s">
        <v>26</v>
      </c>
      <c r="G1138" t="s">
        <v>214</v>
      </c>
      <c r="H1138" t="s">
        <v>89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2366</v>
      </c>
      <c r="O1138">
        <f t="shared" si="68"/>
        <v>6</v>
      </c>
      <c r="P1138">
        <f t="shared" si="69"/>
        <v>45</v>
      </c>
      <c r="Q1138" s="11" t="s">
        <v>2244</v>
      </c>
      <c r="R1138" t="s">
        <v>2367</v>
      </c>
      <c r="S1138" s="4">
        <f t="shared" si="70"/>
        <v>42327.6716319444</v>
      </c>
      <c r="T1138" s="4">
        <f t="shared" si="71"/>
        <v>42357.6716319444</v>
      </c>
    </row>
    <row r="1139" ht="44" spans="1:20">
      <c r="A1139" s="1">
        <v>1137</v>
      </c>
      <c r="B1139" s="2" t="s">
        <v>2392</v>
      </c>
      <c r="C1139" s="2" t="s">
        <v>2393</v>
      </c>
      <c r="D1139" s="12">
        <v>25000</v>
      </c>
      <c r="E1139" s="13">
        <v>9875</v>
      </c>
      <c r="F1139" t="s">
        <v>26</v>
      </c>
      <c r="G1139" t="s">
        <v>49</v>
      </c>
      <c r="H1139" t="s">
        <v>50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2366</v>
      </c>
      <c r="O1139">
        <f t="shared" si="68"/>
        <v>40</v>
      </c>
      <c r="P1139">
        <f t="shared" si="69"/>
        <v>253.21</v>
      </c>
      <c r="Q1139" s="11" t="s">
        <v>2244</v>
      </c>
      <c r="R1139" t="s">
        <v>2367</v>
      </c>
      <c r="S1139" s="4">
        <f t="shared" si="70"/>
        <v>42453.8196875</v>
      </c>
      <c r="T1139" s="4">
        <f t="shared" si="71"/>
        <v>42483.8196875</v>
      </c>
    </row>
    <row r="1140" ht="44" spans="1:20">
      <c r="A1140" s="1">
        <v>1138</v>
      </c>
      <c r="B1140" s="2" t="s">
        <v>2394</v>
      </c>
      <c r="C1140" s="2" t="s">
        <v>2395</v>
      </c>
      <c r="D1140" s="12">
        <v>35000</v>
      </c>
      <c r="E1140" s="13">
        <v>125</v>
      </c>
      <c r="F1140" t="s">
        <v>26</v>
      </c>
      <c r="G1140" t="s">
        <v>49</v>
      </c>
      <c r="H1140" t="s">
        <v>50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2366</v>
      </c>
      <c r="O1140">
        <f t="shared" si="68"/>
        <v>0</v>
      </c>
      <c r="P1140">
        <f t="shared" si="69"/>
        <v>31.25</v>
      </c>
      <c r="Q1140" s="11" t="s">
        <v>2244</v>
      </c>
      <c r="R1140" t="s">
        <v>2367</v>
      </c>
      <c r="S1140" s="4">
        <f t="shared" si="70"/>
        <v>42736.9066087963</v>
      </c>
      <c r="T1140" s="4">
        <f t="shared" si="71"/>
        <v>42756.9066087963</v>
      </c>
    </row>
    <row r="1141" ht="44" spans="1:20">
      <c r="A1141" s="1">
        <v>1139</v>
      </c>
      <c r="B1141" s="2" t="s">
        <v>2396</v>
      </c>
      <c r="C1141" s="2" t="s">
        <v>2397</v>
      </c>
      <c r="D1141" s="12">
        <v>8000</v>
      </c>
      <c r="E1141" s="13">
        <v>5</v>
      </c>
      <c r="F1141" t="s">
        <v>26</v>
      </c>
      <c r="G1141" t="s">
        <v>49</v>
      </c>
      <c r="H1141" t="s">
        <v>50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2366</v>
      </c>
      <c r="O1141">
        <f t="shared" si="68"/>
        <v>0</v>
      </c>
      <c r="P1141">
        <f t="shared" si="69"/>
        <v>5</v>
      </c>
      <c r="Q1141" s="11" t="s">
        <v>2244</v>
      </c>
      <c r="R1141" t="s">
        <v>2367</v>
      </c>
      <c r="S1141" s="4">
        <f t="shared" si="70"/>
        <v>41975.3475231481</v>
      </c>
      <c r="T1141" s="4">
        <f t="shared" si="71"/>
        <v>42005.3475231481</v>
      </c>
    </row>
    <row r="1142" ht="44" spans="1:20">
      <c r="A1142" s="1">
        <v>1140</v>
      </c>
      <c r="B1142" s="2" t="s">
        <v>2398</v>
      </c>
      <c r="C1142" s="2" t="s">
        <v>2399</v>
      </c>
      <c r="D1142" s="12">
        <v>5000</v>
      </c>
      <c r="E1142" s="13">
        <v>0</v>
      </c>
      <c r="F1142" t="s">
        <v>26</v>
      </c>
      <c r="G1142" t="s">
        <v>58</v>
      </c>
      <c r="H1142" t="s">
        <v>59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2366</v>
      </c>
      <c r="O1142">
        <f t="shared" si="68"/>
        <v>0</v>
      </c>
      <c r="P1142">
        <f t="shared" si="69"/>
        <v>0</v>
      </c>
      <c r="Q1142" s="11" t="s">
        <v>2244</v>
      </c>
      <c r="R1142" t="s">
        <v>2367</v>
      </c>
      <c r="S1142" s="4">
        <f t="shared" si="70"/>
        <v>42192.4620486111</v>
      </c>
      <c r="T1142" s="4">
        <f t="shared" si="71"/>
        <v>42222.4620486111</v>
      </c>
    </row>
    <row r="1143" ht="15" spans="1:20">
      <c r="A1143" s="1">
        <v>1141</v>
      </c>
      <c r="B1143" s="2" t="s">
        <v>2400</v>
      </c>
      <c r="C1143" s="2" t="s">
        <v>2401</v>
      </c>
      <c r="D1143" s="12">
        <v>500</v>
      </c>
      <c r="E1143" s="13">
        <v>0</v>
      </c>
      <c r="F1143" t="s">
        <v>26</v>
      </c>
      <c r="G1143" t="s">
        <v>537</v>
      </c>
      <c r="H1143" t="s">
        <v>89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2366</v>
      </c>
      <c r="O1143">
        <f t="shared" si="68"/>
        <v>0</v>
      </c>
      <c r="P1143">
        <f t="shared" si="69"/>
        <v>0</v>
      </c>
      <c r="Q1143" s="11" t="s">
        <v>2244</v>
      </c>
      <c r="R1143" t="s">
        <v>2367</v>
      </c>
      <c r="S1143" s="4">
        <f t="shared" si="70"/>
        <v>42164.6996527778</v>
      </c>
      <c r="T1143" s="4">
        <f t="shared" si="71"/>
        <v>42194.6996527778</v>
      </c>
    </row>
    <row r="1144" ht="44" spans="1:20">
      <c r="A1144" s="1">
        <v>1142</v>
      </c>
      <c r="B1144" s="2" t="s">
        <v>2402</v>
      </c>
      <c r="C1144" s="2" t="s">
        <v>2403</v>
      </c>
      <c r="D1144" s="12">
        <v>4000</v>
      </c>
      <c r="E1144" s="13">
        <v>0</v>
      </c>
      <c r="F1144" t="s">
        <v>26</v>
      </c>
      <c r="G1144" t="s">
        <v>49</v>
      </c>
      <c r="H1144" t="s">
        <v>50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2366</v>
      </c>
      <c r="O1144">
        <f t="shared" si="68"/>
        <v>0</v>
      </c>
      <c r="P1144">
        <f t="shared" si="69"/>
        <v>0</v>
      </c>
      <c r="Q1144" s="11" t="s">
        <v>2244</v>
      </c>
      <c r="R1144" t="s">
        <v>2367</v>
      </c>
      <c r="S1144" s="4">
        <f t="shared" si="70"/>
        <v>42022.006099537</v>
      </c>
      <c r="T1144" s="4">
        <f t="shared" si="71"/>
        <v>42052.006099537</v>
      </c>
    </row>
    <row r="1145" ht="44" spans="1:20">
      <c r="A1145" s="1">
        <v>1143</v>
      </c>
      <c r="B1145" s="2" t="s">
        <v>2404</v>
      </c>
      <c r="C1145" s="2" t="s">
        <v>2405</v>
      </c>
      <c r="D1145" s="12">
        <v>45000</v>
      </c>
      <c r="E1145" s="13">
        <v>186</v>
      </c>
      <c r="F1145" t="s">
        <v>26</v>
      </c>
      <c r="G1145" t="s">
        <v>49</v>
      </c>
      <c r="H1145" t="s">
        <v>50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2366</v>
      </c>
      <c r="O1145">
        <f t="shared" si="68"/>
        <v>0</v>
      </c>
      <c r="P1145">
        <f t="shared" si="69"/>
        <v>23.25</v>
      </c>
      <c r="Q1145" s="11" t="s">
        <v>2244</v>
      </c>
      <c r="R1145" t="s">
        <v>2367</v>
      </c>
      <c r="S1145" s="4">
        <f t="shared" si="70"/>
        <v>42325.193587963</v>
      </c>
      <c r="T1145" s="4">
        <f t="shared" si="71"/>
        <v>42355.193587963</v>
      </c>
    </row>
    <row r="1146" ht="44" spans="1:20">
      <c r="A1146" s="1">
        <v>1144</v>
      </c>
      <c r="B1146" s="2" t="s">
        <v>2406</v>
      </c>
      <c r="C1146" s="2" t="s">
        <v>2407</v>
      </c>
      <c r="D1146" s="12">
        <v>9300</v>
      </c>
      <c r="E1146" s="13">
        <v>0</v>
      </c>
      <c r="F1146" t="s">
        <v>26</v>
      </c>
      <c r="G1146" t="s">
        <v>49</v>
      </c>
      <c r="H1146" t="s">
        <v>50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2408</v>
      </c>
      <c r="O1146">
        <f t="shared" si="68"/>
        <v>0</v>
      </c>
      <c r="P1146">
        <f t="shared" si="69"/>
        <v>0</v>
      </c>
      <c r="Q1146" s="11" t="s">
        <v>2409</v>
      </c>
      <c r="R1146" t="s">
        <v>2410</v>
      </c>
      <c r="S1146" s="4">
        <f t="shared" si="70"/>
        <v>42093.1819444444</v>
      </c>
      <c r="T1146" s="4">
        <f t="shared" si="71"/>
        <v>42123.1819444444</v>
      </c>
    </row>
    <row r="1147" ht="44" spans="1:20">
      <c r="A1147" s="1">
        <v>1145</v>
      </c>
      <c r="B1147" s="2" t="s">
        <v>2411</v>
      </c>
      <c r="C1147" s="2" t="s">
        <v>2412</v>
      </c>
      <c r="D1147" s="12">
        <v>80000</v>
      </c>
      <c r="E1147" s="13">
        <v>100</v>
      </c>
      <c r="F1147" t="s">
        <v>26</v>
      </c>
      <c r="G1147" t="s">
        <v>49</v>
      </c>
      <c r="H1147" t="s">
        <v>50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2408</v>
      </c>
      <c r="O1147">
        <f t="shared" si="68"/>
        <v>0</v>
      </c>
      <c r="P1147">
        <f t="shared" si="69"/>
        <v>100</v>
      </c>
      <c r="Q1147" s="11" t="s">
        <v>2409</v>
      </c>
      <c r="R1147" t="s">
        <v>2410</v>
      </c>
      <c r="S1147" s="4">
        <f t="shared" si="70"/>
        <v>41854.7475925926</v>
      </c>
      <c r="T1147" s="4">
        <f t="shared" si="71"/>
        <v>41914.7475925926</v>
      </c>
    </row>
    <row r="1148" ht="44" spans="1:20">
      <c r="A1148" s="1">
        <v>1146</v>
      </c>
      <c r="B1148" s="2" t="s">
        <v>2413</v>
      </c>
      <c r="C1148" s="2" t="s">
        <v>2414</v>
      </c>
      <c r="D1148" s="12">
        <v>6000</v>
      </c>
      <c r="E1148" s="13">
        <v>530</v>
      </c>
      <c r="F1148" t="s">
        <v>26</v>
      </c>
      <c r="G1148" t="s">
        <v>49</v>
      </c>
      <c r="H1148" t="s">
        <v>50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2408</v>
      </c>
      <c r="O1148">
        <f t="shared" si="68"/>
        <v>9</v>
      </c>
      <c r="P1148">
        <f t="shared" si="69"/>
        <v>44.17</v>
      </c>
      <c r="Q1148" s="11" t="s">
        <v>2409</v>
      </c>
      <c r="R1148" t="s">
        <v>2410</v>
      </c>
      <c r="S1148" s="4">
        <f t="shared" si="70"/>
        <v>41723.9533912037</v>
      </c>
      <c r="T1148" s="4">
        <f t="shared" si="71"/>
        <v>41761.9533912037</v>
      </c>
    </row>
    <row r="1149" ht="44" spans="1:20">
      <c r="A1149" s="1">
        <v>1147</v>
      </c>
      <c r="B1149" s="2" t="s">
        <v>2415</v>
      </c>
      <c r="C1149" s="2" t="s">
        <v>2416</v>
      </c>
      <c r="D1149" s="12">
        <v>25000</v>
      </c>
      <c r="E1149" s="13">
        <v>0</v>
      </c>
      <c r="F1149" t="s">
        <v>26</v>
      </c>
      <c r="G1149" t="s">
        <v>194</v>
      </c>
      <c r="H1149" t="s">
        <v>195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2408</v>
      </c>
      <c r="O1149">
        <f t="shared" si="68"/>
        <v>0</v>
      </c>
      <c r="P1149">
        <f t="shared" si="69"/>
        <v>0</v>
      </c>
      <c r="Q1149" s="11" t="s">
        <v>2409</v>
      </c>
      <c r="R1149" t="s">
        <v>2410</v>
      </c>
      <c r="S1149" s="4">
        <f t="shared" si="70"/>
        <v>41871.972025463</v>
      </c>
      <c r="T1149" s="4">
        <f t="shared" si="71"/>
        <v>41931.972025463</v>
      </c>
    </row>
    <row r="1150" ht="29" spans="1:20">
      <c r="A1150" s="1">
        <v>1148</v>
      </c>
      <c r="B1150" s="2" t="s">
        <v>2417</v>
      </c>
      <c r="C1150" s="2" t="s">
        <v>2418</v>
      </c>
      <c r="D1150" s="12">
        <v>15000</v>
      </c>
      <c r="E1150" s="13">
        <v>73</v>
      </c>
      <c r="F1150" t="s">
        <v>26</v>
      </c>
      <c r="G1150" t="s">
        <v>49</v>
      </c>
      <c r="H1150" t="s">
        <v>50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2408</v>
      </c>
      <c r="O1150">
        <f t="shared" si="68"/>
        <v>0</v>
      </c>
      <c r="P1150">
        <f t="shared" si="69"/>
        <v>24.33</v>
      </c>
      <c r="Q1150" s="11" t="s">
        <v>2409</v>
      </c>
      <c r="R1150" t="s">
        <v>2410</v>
      </c>
      <c r="S1150" s="4">
        <f t="shared" si="70"/>
        <v>42675.1710763889</v>
      </c>
      <c r="T1150" s="4">
        <f t="shared" si="71"/>
        <v>42705.2127430556</v>
      </c>
    </row>
    <row r="1151" ht="29" spans="1:20">
      <c r="A1151" s="1">
        <v>1149</v>
      </c>
      <c r="B1151" s="2" t="s">
        <v>2419</v>
      </c>
      <c r="C1151" s="2" t="s">
        <v>2420</v>
      </c>
      <c r="D1151" s="12">
        <v>50000</v>
      </c>
      <c r="E1151" s="13">
        <v>75</v>
      </c>
      <c r="F1151" t="s">
        <v>26</v>
      </c>
      <c r="G1151" t="s">
        <v>49</v>
      </c>
      <c r="H1151" t="s">
        <v>50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2408</v>
      </c>
      <c r="O1151">
        <f t="shared" si="68"/>
        <v>0</v>
      </c>
      <c r="P1151">
        <f t="shared" si="69"/>
        <v>37.5</v>
      </c>
      <c r="Q1151" s="11" t="s">
        <v>2409</v>
      </c>
      <c r="R1151" t="s">
        <v>2410</v>
      </c>
      <c r="S1151" s="4">
        <f t="shared" si="70"/>
        <v>42507.7102546296</v>
      </c>
      <c r="T1151" s="4">
        <f t="shared" si="71"/>
        <v>42537.7102546296</v>
      </c>
    </row>
    <row r="1152" ht="29" spans="1:20">
      <c r="A1152" s="1">
        <v>1150</v>
      </c>
      <c r="B1152" s="2" t="s">
        <v>2421</v>
      </c>
      <c r="C1152" s="2" t="s">
        <v>2422</v>
      </c>
      <c r="D1152" s="12">
        <v>2500</v>
      </c>
      <c r="E1152" s="13">
        <v>252</v>
      </c>
      <c r="F1152" t="s">
        <v>26</v>
      </c>
      <c r="G1152" t="s">
        <v>49</v>
      </c>
      <c r="H1152" t="s">
        <v>50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2408</v>
      </c>
      <c r="O1152">
        <f t="shared" si="68"/>
        <v>10</v>
      </c>
      <c r="P1152">
        <f t="shared" si="69"/>
        <v>42</v>
      </c>
      <c r="Q1152" s="11" t="s">
        <v>2409</v>
      </c>
      <c r="R1152" t="s">
        <v>2410</v>
      </c>
      <c r="S1152" s="4">
        <f t="shared" si="70"/>
        <v>42317.9545717593</v>
      </c>
      <c r="T1152" s="4">
        <f t="shared" si="71"/>
        <v>42377.9545717593</v>
      </c>
    </row>
    <row r="1153" ht="44" spans="1:20">
      <c r="A1153" s="1">
        <v>1151</v>
      </c>
      <c r="B1153" s="2" t="s">
        <v>2423</v>
      </c>
      <c r="C1153" s="2" t="s">
        <v>2424</v>
      </c>
      <c r="D1153" s="12">
        <v>25000</v>
      </c>
      <c r="E1153" s="13">
        <v>0</v>
      </c>
      <c r="F1153" t="s">
        <v>26</v>
      </c>
      <c r="G1153" t="s">
        <v>49</v>
      </c>
      <c r="H1153" t="s">
        <v>50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2408</v>
      </c>
      <c r="O1153">
        <f t="shared" si="68"/>
        <v>0</v>
      </c>
      <c r="P1153">
        <f t="shared" si="69"/>
        <v>0</v>
      </c>
      <c r="Q1153" s="11" t="s">
        <v>2409</v>
      </c>
      <c r="R1153" t="s">
        <v>2410</v>
      </c>
      <c r="S1153" s="4">
        <f t="shared" si="70"/>
        <v>42224.1025810185</v>
      </c>
      <c r="T1153" s="4">
        <f t="shared" si="71"/>
        <v>42254.1025810185</v>
      </c>
    </row>
    <row r="1154" ht="15" spans="1:20">
      <c r="A1154" s="1">
        <v>1152</v>
      </c>
      <c r="B1154" s="2" t="s">
        <v>2425</v>
      </c>
      <c r="C1154" s="2" t="s">
        <v>2426</v>
      </c>
      <c r="D1154" s="12">
        <v>16000</v>
      </c>
      <c r="E1154" s="13">
        <v>911</v>
      </c>
      <c r="F1154" t="s">
        <v>26</v>
      </c>
      <c r="G1154" t="s">
        <v>49</v>
      </c>
      <c r="H1154" t="s">
        <v>50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2408</v>
      </c>
      <c r="O1154">
        <f t="shared" si="68"/>
        <v>6</v>
      </c>
      <c r="P1154">
        <f t="shared" si="69"/>
        <v>60.73</v>
      </c>
      <c r="Q1154" s="11" t="s">
        <v>2409</v>
      </c>
      <c r="R1154" t="s">
        <v>2410</v>
      </c>
      <c r="S1154" s="4">
        <f t="shared" si="70"/>
        <v>42109.7096296296</v>
      </c>
      <c r="T1154" s="4">
        <f t="shared" si="71"/>
        <v>42139.7096296296</v>
      </c>
    </row>
    <row r="1155" ht="29" spans="1:20">
      <c r="A1155" s="1">
        <v>1153</v>
      </c>
      <c r="B1155" s="2" t="s">
        <v>2427</v>
      </c>
      <c r="C1155" s="2" t="s">
        <v>2428</v>
      </c>
      <c r="D1155" s="12">
        <v>8000</v>
      </c>
      <c r="E1155" s="13">
        <v>50</v>
      </c>
      <c r="F1155" t="s">
        <v>26</v>
      </c>
      <c r="G1155" t="s">
        <v>49</v>
      </c>
      <c r="H1155" t="s">
        <v>50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2408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2409</v>
      </c>
      <c r="R1155" t="s">
        <v>2410</v>
      </c>
      <c r="S1155" s="4">
        <f t="shared" ref="S1155:S1218" si="74">(((J1155/60)/60)/24)+DATE(1970,1,1)</f>
        <v>42143.7141782407</v>
      </c>
      <c r="T1155" s="4">
        <f t="shared" ref="T1155:T1218" si="75">(((I1155/60)/60)/24)+DATE(1970,1,1)</f>
        <v>42173.7141782407</v>
      </c>
    </row>
    <row r="1156" ht="44" spans="1:20">
      <c r="A1156" s="1">
        <v>1154</v>
      </c>
      <c r="B1156" s="2" t="s">
        <v>2429</v>
      </c>
      <c r="C1156" s="2" t="s">
        <v>2430</v>
      </c>
      <c r="D1156" s="12">
        <v>5000</v>
      </c>
      <c r="E1156" s="13">
        <v>325</v>
      </c>
      <c r="F1156" t="s">
        <v>26</v>
      </c>
      <c r="G1156" t="s">
        <v>49</v>
      </c>
      <c r="H1156" t="s">
        <v>50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2408</v>
      </c>
      <c r="O1156">
        <f t="shared" si="72"/>
        <v>7</v>
      </c>
      <c r="P1156">
        <f t="shared" si="73"/>
        <v>108.33</v>
      </c>
      <c r="Q1156" s="11" t="s">
        <v>2409</v>
      </c>
      <c r="R1156" t="s">
        <v>2410</v>
      </c>
      <c r="S1156" s="4">
        <f t="shared" si="74"/>
        <v>42223.1088657407</v>
      </c>
      <c r="T1156" s="4">
        <f t="shared" si="75"/>
        <v>42253.1088657407</v>
      </c>
    </row>
    <row r="1157" ht="44" spans="1:20">
      <c r="A1157" s="1">
        <v>1155</v>
      </c>
      <c r="B1157" s="2" t="s">
        <v>2431</v>
      </c>
      <c r="C1157" s="2" t="s">
        <v>2432</v>
      </c>
      <c r="D1157" s="12">
        <v>25000</v>
      </c>
      <c r="E1157" s="13">
        <v>188</v>
      </c>
      <c r="F1157" t="s">
        <v>26</v>
      </c>
      <c r="G1157" t="s">
        <v>49</v>
      </c>
      <c r="H1157" t="s">
        <v>50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2408</v>
      </c>
      <c r="O1157">
        <f t="shared" si="72"/>
        <v>1</v>
      </c>
      <c r="P1157">
        <f t="shared" si="73"/>
        <v>23.5</v>
      </c>
      <c r="Q1157" s="11" t="s">
        <v>2409</v>
      </c>
      <c r="R1157" t="s">
        <v>2410</v>
      </c>
      <c r="S1157" s="4">
        <f t="shared" si="74"/>
        <v>41835.7639814815</v>
      </c>
      <c r="T1157" s="4">
        <f t="shared" si="75"/>
        <v>41865.7639814815</v>
      </c>
    </row>
    <row r="1158" ht="44" spans="1:20">
      <c r="A1158" s="1">
        <v>1156</v>
      </c>
      <c r="B1158" s="2" t="s">
        <v>2433</v>
      </c>
      <c r="C1158" s="2" t="s">
        <v>2434</v>
      </c>
      <c r="D1158" s="12">
        <v>6500</v>
      </c>
      <c r="E1158" s="13">
        <v>0</v>
      </c>
      <c r="F1158" t="s">
        <v>26</v>
      </c>
      <c r="G1158" t="s">
        <v>49</v>
      </c>
      <c r="H1158" t="s">
        <v>50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2408</v>
      </c>
      <c r="O1158">
        <f t="shared" si="72"/>
        <v>0</v>
      </c>
      <c r="P1158">
        <f t="shared" si="73"/>
        <v>0</v>
      </c>
      <c r="Q1158" s="11" t="s">
        <v>2409</v>
      </c>
      <c r="R1158" t="s">
        <v>2410</v>
      </c>
      <c r="S1158" s="4">
        <f t="shared" si="74"/>
        <v>42029.0713194444</v>
      </c>
      <c r="T1158" s="4">
        <f t="shared" si="75"/>
        <v>42059.0713194444</v>
      </c>
    </row>
    <row r="1159" ht="44" spans="1:20">
      <c r="A1159" s="1">
        <v>1157</v>
      </c>
      <c r="B1159" s="2" t="s">
        <v>2435</v>
      </c>
      <c r="C1159" s="2" t="s">
        <v>2436</v>
      </c>
      <c r="D1159" s="12">
        <v>10000</v>
      </c>
      <c r="E1159" s="13">
        <v>151</v>
      </c>
      <c r="F1159" t="s">
        <v>26</v>
      </c>
      <c r="G1159" t="s">
        <v>49</v>
      </c>
      <c r="H1159" t="s">
        <v>50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2408</v>
      </c>
      <c r="O1159">
        <f t="shared" si="72"/>
        <v>2</v>
      </c>
      <c r="P1159">
        <f t="shared" si="73"/>
        <v>50.33</v>
      </c>
      <c r="Q1159" s="11" t="s">
        <v>2409</v>
      </c>
      <c r="R1159" t="s">
        <v>2410</v>
      </c>
      <c r="S1159" s="4">
        <f t="shared" si="74"/>
        <v>41918.6282407407</v>
      </c>
      <c r="T1159" s="4">
        <f t="shared" si="75"/>
        <v>41978.6699074074</v>
      </c>
    </row>
    <row r="1160" ht="44" spans="1:20">
      <c r="A1160" s="1">
        <v>1158</v>
      </c>
      <c r="B1160" s="2" t="s">
        <v>2437</v>
      </c>
      <c r="C1160" s="2" t="s">
        <v>2438</v>
      </c>
      <c r="D1160" s="12">
        <v>7500</v>
      </c>
      <c r="E1160" s="13">
        <v>35</v>
      </c>
      <c r="F1160" t="s">
        <v>26</v>
      </c>
      <c r="G1160" t="s">
        <v>49</v>
      </c>
      <c r="H1160" t="s">
        <v>50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2408</v>
      </c>
      <c r="O1160">
        <f t="shared" si="72"/>
        <v>0</v>
      </c>
      <c r="P1160">
        <f t="shared" si="73"/>
        <v>11.67</v>
      </c>
      <c r="Q1160" s="11" t="s">
        <v>2409</v>
      </c>
      <c r="R1160" t="s">
        <v>2410</v>
      </c>
      <c r="S1160" s="4">
        <f t="shared" si="74"/>
        <v>41952.0917592593</v>
      </c>
      <c r="T1160" s="4">
        <f t="shared" si="75"/>
        <v>41982.0917592593</v>
      </c>
    </row>
    <row r="1161" ht="44" spans="1:20">
      <c r="A1161" s="1">
        <v>1159</v>
      </c>
      <c r="B1161" s="2" t="s">
        <v>2439</v>
      </c>
      <c r="C1161" s="2" t="s">
        <v>2440</v>
      </c>
      <c r="D1161" s="12">
        <v>6750</v>
      </c>
      <c r="E1161" s="13">
        <v>0</v>
      </c>
      <c r="F1161" t="s">
        <v>26</v>
      </c>
      <c r="G1161" t="s">
        <v>49</v>
      </c>
      <c r="H1161" t="s">
        <v>50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2408</v>
      </c>
      <c r="O1161">
        <f t="shared" si="72"/>
        <v>0</v>
      </c>
      <c r="P1161">
        <f t="shared" si="73"/>
        <v>0</v>
      </c>
      <c r="Q1161" s="11" t="s">
        <v>2409</v>
      </c>
      <c r="R1161" t="s">
        <v>2410</v>
      </c>
      <c r="S1161" s="4">
        <f t="shared" si="74"/>
        <v>42154.7264467593</v>
      </c>
      <c r="T1161" s="4">
        <f t="shared" si="75"/>
        <v>42185.65625</v>
      </c>
    </row>
    <row r="1162" ht="44" spans="1:20">
      <c r="A1162" s="1">
        <v>1160</v>
      </c>
      <c r="B1162" s="2" t="s">
        <v>2441</v>
      </c>
      <c r="C1162" s="2" t="s">
        <v>2442</v>
      </c>
      <c r="D1162" s="12">
        <v>30000</v>
      </c>
      <c r="E1162" s="13">
        <v>1155</v>
      </c>
      <c r="F1162" t="s">
        <v>26</v>
      </c>
      <c r="G1162" t="s">
        <v>49</v>
      </c>
      <c r="H1162" t="s">
        <v>50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2408</v>
      </c>
      <c r="O1162">
        <f t="shared" si="72"/>
        <v>4</v>
      </c>
      <c r="P1162">
        <f t="shared" si="73"/>
        <v>60.79</v>
      </c>
      <c r="Q1162" s="11" t="s">
        <v>2409</v>
      </c>
      <c r="R1162" t="s">
        <v>2410</v>
      </c>
      <c r="S1162" s="4">
        <f t="shared" si="74"/>
        <v>42061.1549305556</v>
      </c>
      <c r="T1162" s="4">
        <f t="shared" si="75"/>
        <v>42091.1132638889</v>
      </c>
    </row>
    <row r="1163" ht="44" spans="1:20">
      <c r="A1163" s="1">
        <v>1161</v>
      </c>
      <c r="B1163" s="2" t="s">
        <v>2443</v>
      </c>
      <c r="C1163" s="2" t="s">
        <v>2444</v>
      </c>
      <c r="D1163" s="12">
        <v>18000</v>
      </c>
      <c r="E1163" s="13">
        <v>0</v>
      </c>
      <c r="F1163" t="s">
        <v>26</v>
      </c>
      <c r="G1163" t="s">
        <v>49</v>
      </c>
      <c r="H1163" t="s">
        <v>50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2408</v>
      </c>
      <c r="O1163">
        <f t="shared" si="72"/>
        <v>0</v>
      </c>
      <c r="P1163">
        <f t="shared" si="73"/>
        <v>0</v>
      </c>
      <c r="Q1163" s="11" t="s">
        <v>2409</v>
      </c>
      <c r="R1163" t="s">
        <v>2410</v>
      </c>
      <c r="S1163" s="4">
        <f t="shared" si="74"/>
        <v>42122.6295023148</v>
      </c>
      <c r="T1163" s="4">
        <f t="shared" si="75"/>
        <v>42143.6295023148</v>
      </c>
    </row>
    <row r="1164" ht="44" spans="1:20">
      <c r="A1164" s="1">
        <v>1162</v>
      </c>
      <c r="B1164" s="2" t="s">
        <v>2445</v>
      </c>
      <c r="C1164" s="2" t="s">
        <v>2446</v>
      </c>
      <c r="D1164" s="12">
        <v>60000</v>
      </c>
      <c r="E1164" s="13">
        <v>35</v>
      </c>
      <c r="F1164" t="s">
        <v>26</v>
      </c>
      <c r="G1164" t="s">
        <v>49</v>
      </c>
      <c r="H1164" t="s">
        <v>50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2408</v>
      </c>
      <c r="O1164">
        <f t="shared" si="72"/>
        <v>0</v>
      </c>
      <c r="P1164">
        <f t="shared" si="73"/>
        <v>17.5</v>
      </c>
      <c r="Q1164" s="11" t="s">
        <v>2409</v>
      </c>
      <c r="R1164" t="s">
        <v>2410</v>
      </c>
      <c r="S1164" s="4">
        <f t="shared" si="74"/>
        <v>41876.6836111111</v>
      </c>
      <c r="T1164" s="4">
        <f t="shared" si="75"/>
        <v>41907.6836111111</v>
      </c>
    </row>
    <row r="1165" ht="44" spans="1:20">
      <c r="A1165" s="1">
        <v>1163</v>
      </c>
      <c r="B1165" s="2" t="s">
        <v>2447</v>
      </c>
      <c r="C1165" s="2" t="s">
        <v>2448</v>
      </c>
      <c r="D1165" s="12">
        <v>5200</v>
      </c>
      <c r="E1165" s="13">
        <v>0</v>
      </c>
      <c r="F1165" t="s">
        <v>26</v>
      </c>
      <c r="G1165" t="s">
        <v>49</v>
      </c>
      <c r="H1165" t="s">
        <v>50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2408</v>
      </c>
      <c r="O1165">
        <f t="shared" si="72"/>
        <v>0</v>
      </c>
      <c r="P1165">
        <f t="shared" si="73"/>
        <v>0</v>
      </c>
      <c r="Q1165" s="11" t="s">
        <v>2409</v>
      </c>
      <c r="R1165" t="s">
        <v>2410</v>
      </c>
      <c r="S1165" s="4">
        <f t="shared" si="74"/>
        <v>41830.7236111111</v>
      </c>
      <c r="T1165" s="4">
        <f t="shared" si="75"/>
        <v>41860.7236111111</v>
      </c>
    </row>
    <row r="1166" ht="58" spans="1:20">
      <c r="A1166" s="1">
        <v>1164</v>
      </c>
      <c r="B1166" s="2" t="s">
        <v>2449</v>
      </c>
      <c r="C1166" s="2" t="s">
        <v>2450</v>
      </c>
      <c r="D1166" s="12">
        <v>10000</v>
      </c>
      <c r="E1166" s="13">
        <v>0</v>
      </c>
      <c r="F1166" t="s">
        <v>26</v>
      </c>
      <c r="G1166" t="s">
        <v>49</v>
      </c>
      <c r="H1166" t="s">
        <v>50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2408</v>
      </c>
      <c r="O1166">
        <f t="shared" si="72"/>
        <v>0</v>
      </c>
      <c r="P1166">
        <f t="shared" si="73"/>
        <v>0</v>
      </c>
      <c r="Q1166" s="11" t="s">
        <v>2409</v>
      </c>
      <c r="R1166" t="s">
        <v>2410</v>
      </c>
      <c r="S1166" s="4">
        <f t="shared" si="74"/>
        <v>42509.7243287037</v>
      </c>
      <c r="T1166" s="4">
        <f t="shared" si="75"/>
        <v>42539.7243287037</v>
      </c>
    </row>
    <row r="1167" ht="44" spans="1:20">
      <c r="A1167" s="1">
        <v>1165</v>
      </c>
      <c r="B1167" s="2" t="s">
        <v>2451</v>
      </c>
      <c r="C1167" s="2" t="s">
        <v>2452</v>
      </c>
      <c r="D1167" s="12">
        <v>10000</v>
      </c>
      <c r="E1167" s="13">
        <v>2070.5</v>
      </c>
      <c r="F1167" t="s">
        <v>26</v>
      </c>
      <c r="G1167" t="s">
        <v>49</v>
      </c>
      <c r="H1167" t="s">
        <v>50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2408</v>
      </c>
      <c r="O1167">
        <f t="shared" si="72"/>
        <v>21</v>
      </c>
      <c r="P1167">
        <f t="shared" si="73"/>
        <v>82.82</v>
      </c>
      <c r="Q1167" s="11" t="s">
        <v>2409</v>
      </c>
      <c r="R1167" t="s">
        <v>2410</v>
      </c>
      <c r="S1167" s="4">
        <f t="shared" si="74"/>
        <v>41792.2144675926</v>
      </c>
      <c r="T1167" s="4">
        <f t="shared" si="75"/>
        <v>41826.2144675926</v>
      </c>
    </row>
    <row r="1168" ht="44" spans="1:20">
      <c r="A1168" s="1">
        <v>1166</v>
      </c>
      <c r="B1168" s="2" t="s">
        <v>2453</v>
      </c>
      <c r="C1168" s="2" t="s">
        <v>2454</v>
      </c>
      <c r="D1168" s="12">
        <v>15000</v>
      </c>
      <c r="E1168" s="13">
        <v>2871</v>
      </c>
      <c r="F1168" t="s">
        <v>26</v>
      </c>
      <c r="G1168" t="s">
        <v>49</v>
      </c>
      <c r="H1168" t="s">
        <v>50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2408</v>
      </c>
      <c r="O1168">
        <f t="shared" si="72"/>
        <v>19</v>
      </c>
      <c r="P1168">
        <f t="shared" si="73"/>
        <v>358.88</v>
      </c>
      <c r="Q1168" s="11" t="s">
        <v>2409</v>
      </c>
      <c r="R1168" t="s">
        <v>2410</v>
      </c>
      <c r="S1168" s="4">
        <f t="shared" si="74"/>
        <v>42150.4854398148</v>
      </c>
      <c r="T1168" s="4">
        <f t="shared" si="75"/>
        <v>42181.1666666667</v>
      </c>
    </row>
    <row r="1169" ht="44" spans="1:20">
      <c r="A1169" s="1">
        <v>1167</v>
      </c>
      <c r="B1169" s="2" t="s">
        <v>2455</v>
      </c>
      <c r="C1169" s="2" t="s">
        <v>2456</v>
      </c>
      <c r="D1169" s="12">
        <v>60000</v>
      </c>
      <c r="E1169" s="13">
        <v>979</v>
      </c>
      <c r="F1169" t="s">
        <v>26</v>
      </c>
      <c r="G1169" t="s">
        <v>49</v>
      </c>
      <c r="H1169" t="s">
        <v>50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2408</v>
      </c>
      <c r="O1169">
        <f t="shared" si="72"/>
        <v>2</v>
      </c>
      <c r="P1169">
        <f t="shared" si="73"/>
        <v>61.19</v>
      </c>
      <c r="Q1169" s="11" t="s">
        <v>2409</v>
      </c>
      <c r="R1169" t="s">
        <v>2410</v>
      </c>
      <c r="S1169" s="4">
        <f t="shared" si="74"/>
        <v>41863.7348958333</v>
      </c>
      <c r="T1169" s="4">
        <f t="shared" si="75"/>
        <v>41894.7348958333</v>
      </c>
    </row>
    <row r="1170" ht="44" spans="1:20">
      <c r="A1170" s="1">
        <v>1168</v>
      </c>
      <c r="B1170" s="2" t="s">
        <v>2457</v>
      </c>
      <c r="C1170" s="2" t="s">
        <v>2458</v>
      </c>
      <c r="D1170" s="12">
        <v>18000</v>
      </c>
      <c r="E1170" s="13">
        <v>1020</v>
      </c>
      <c r="F1170" t="s">
        <v>26</v>
      </c>
      <c r="G1170" t="s">
        <v>49</v>
      </c>
      <c r="H1170" t="s">
        <v>50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2408</v>
      </c>
      <c r="O1170">
        <f t="shared" si="72"/>
        <v>6</v>
      </c>
      <c r="P1170">
        <f t="shared" si="73"/>
        <v>340</v>
      </c>
      <c r="Q1170" s="11" t="s">
        <v>2409</v>
      </c>
      <c r="R1170" t="s">
        <v>2410</v>
      </c>
      <c r="S1170" s="4">
        <f t="shared" si="74"/>
        <v>42605.0539930556</v>
      </c>
      <c r="T1170" s="4">
        <f t="shared" si="75"/>
        <v>42635.0539930556</v>
      </c>
    </row>
    <row r="1171" ht="44" spans="1:20">
      <c r="A1171" s="1">
        <v>1169</v>
      </c>
      <c r="B1171" s="2" t="s">
        <v>2459</v>
      </c>
      <c r="C1171" s="2" t="s">
        <v>2460</v>
      </c>
      <c r="D1171" s="12">
        <v>10000</v>
      </c>
      <c r="E1171" s="13">
        <v>17</v>
      </c>
      <c r="F1171" t="s">
        <v>26</v>
      </c>
      <c r="G1171" t="s">
        <v>49</v>
      </c>
      <c r="H1171" t="s">
        <v>50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2408</v>
      </c>
      <c r="O1171">
        <f t="shared" si="72"/>
        <v>0</v>
      </c>
      <c r="P1171">
        <f t="shared" si="73"/>
        <v>5.67</v>
      </c>
      <c r="Q1171" s="11" t="s">
        <v>2409</v>
      </c>
      <c r="R1171" t="s">
        <v>2410</v>
      </c>
      <c r="S1171" s="4">
        <f t="shared" si="74"/>
        <v>42027.3537384259</v>
      </c>
      <c r="T1171" s="4">
        <f t="shared" si="75"/>
        <v>42057.3537384259</v>
      </c>
    </row>
    <row r="1172" ht="44" spans="1:20">
      <c r="A1172" s="1">
        <v>1170</v>
      </c>
      <c r="B1172" s="2" t="s">
        <v>2461</v>
      </c>
      <c r="C1172" s="2" t="s">
        <v>2462</v>
      </c>
      <c r="D1172" s="12">
        <v>25000</v>
      </c>
      <c r="E1172" s="13">
        <v>100</v>
      </c>
      <c r="F1172" t="s">
        <v>26</v>
      </c>
      <c r="G1172" t="s">
        <v>58</v>
      </c>
      <c r="H1172" t="s">
        <v>59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2408</v>
      </c>
      <c r="O1172">
        <f t="shared" si="72"/>
        <v>0</v>
      </c>
      <c r="P1172">
        <f t="shared" si="73"/>
        <v>50</v>
      </c>
      <c r="Q1172" s="11" t="s">
        <v>2409</v>
      </c>
      <c r="R1172" t="s">
        <v>2410</v>
      </c>
      <c r="S1172" s="4">
        <f t="shared" si="74"/>
        <v>42124.8931828704</v>
      </c>
      <c r="T1172" s="4">
        <f t="shared" si="75"/>
        <v>42154.8931828704</v>
      </c>
    </row>
    <row r="1173" ht="29" spans="1:20">
      <c r="A1173" s="1">
        <v>1171</v>
      </c>
      <c r="B1173" s="2" t="s">
        <v>2463</v>
      </c>
      <c r="C1173" s="2" t="s">
        <v>2464</v>
      </c>
      <c r="D1173" s="12">
        <v>25000</v>
      </c>
      <c r="E1173" s="13">
        <v>25</v>
      </c>
      <c r="F1173" t="s">
        <v>26</v>
      </c>
      <c r="G1173" t="s">
        <v>49</v>
      </c>
      <c r="H1173" t="s">
        <v>50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2408</v>
      </c>
      <c r="O1173">
        <f t="shared" si="72"/>
        <v>0</v>
      </c>
      <c r="P1173">
        <f t="shared" si="73"/>
        <v>25</v>
      </c>
      <c r="Q1173" s="11" t="s">
        <v>2409</v>
      </c>
      <c r="R1173" t="s">
        <v>2410</v>
      </c>
      <c r="S1173" s="4">
        <f t="shared" si="74"/>
        <v>41938.8047106481</v>
      </c>
      <c r="T1173" s="4">
        <f t="shared" si="75"/>
        <v>41956.8463773148</v>
      </c>
    </row>
    <row r="1174" ht="15" spans="1:20">
      <c r="A1174" s="1">
        <v>1172</v>
      </c>
      <c r="B1174" s="2" t="s">
        <v>2465</v>
      </c>
      <c r="C1174" s="2" t="s">
        <v>2466</v>
      </c>
      <c r="D1174" s="12">
        <v>9000</v>
      </c>
      <c r="E1174" s="13">
        <v>0</v>
      </c>
      <c r="F1174" t="s">
        <v>26</v>
      </c>
      <c r="G1174" t="s">
        <v>49</v>
      </c>
      <c r="H1174" t="s">
        <v>50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2408</v>
      </c>
      <c r="O1174">
        <f t="shared" si="72"/>
        <v>0</v>
      </c>
      <c r="P1174">
        <f t="shared" si="73"/>
        <v>0</v>
      </c>
      <c r="Q1174" s="11" t="s">
        <v>2409</v>
      </c>
      <c r="R1174" t="s">
        <v>2410</v>
      </c>
      <c r="S1174" s="4">
        <f t="shared" si="74"/>
        <v>41841.6823148148</v>
      </c>
      <c r="T1174" s="4">
        <f t="shared" si="75"/>
        <v>41871.6823148148</v>
      </c>
    </row>
    <row r="1175" ht="44" spans="1:20">
      <c r="A1175" s="1">
        <v>1173</v>
      </c>
      <c r="B1175" s="2" t="s">
        <v>2467</v>
      </c>
      <c r="C1175" s="2" t="s">
        <v>2468</v>
      </c>
      <c r="D1175" s="12">
        <v>125000</v>
      </c>
      <c r="E1175" s="13">
        <v>30</v>
      </c>
      <c r="F1175" t="s">
        <v>26</v>
      </c>
      <c r="G1175" t="s">
        <v>49</v>
      </c>
      <c r="H1175" t="s">
        <v>50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2408</v>
      </c>
      <c r="O1175">
        <f t="shared" si="72"/>
        <v>0</v>
      </c>
      <c r="P1175">
        <f t="shared" si="73"/>
        <v>30</v>
      </c>
      <c r="Q1175" s="11" t="s">
        <v>2409</v>
      </c>
      <c r="R1175" t="s">
        <v>2410</v>
      </c>
      <c r="S1175" s="4">
        <f t="shared" si="74"/>
        <v>42184.1858449074</v>
      </c>
      <c r="T1175" s="4">
        <f t="shared" si="75"/>
        <v>42219.1858449074</v>
      </c>
    </row>
    <row r="1176" ht="44" spans="1:20">
      <c r="A1176" s="1">
        <v>1174</v>
      </c>
      <c r="B1176" s="2" t="s">
        <v>2469</v>
      </c>
      <c r="C1176" s="2" t="s">
        <v>2470</v>
      </c>
      <c r="D1176" s="12">
        <v>15000</v>
      </c>
      <c r="E1176" s="13">
        <v>886</v>
      </c>
      <c r="F1176" t="s">
        <v>26</v>
      </c>
      <c r="G1176" t="s">
        <v>49</v>
      </c>
      <c r="H1176" t="s">
        <v>50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2408</v>
      </c>
      <c r="O1176">
        <f t="shared" si="72"/>
        <v>6</v>
      </c>
      <c r="P1176">
        <f t="shared" si="73"/>
        <v>46.63</v>
      </c>
      <c r="Q1176" s="11" t="s">
        <v>2409</v>
      </c>
      <c r="R1176" t="s">
        <v>2410</v>
      </c>
      <c r="S1176" s="4">
        <f t="shared" si="74"/>
        <v>42468.8417476852</v>
      </c>
      <c r="T1176" s="4">
        <f t="shared" si="75"/>
        <v>42498.8417476852</v>
      </c>
    </row>
    <row r="1177" ht="44" spans="1:20">
      <c r="A1177" s="1">
        <v>1175</v>
      </c>
      <c r="B1177" s="2" t="s">
        <v>2471</v>
      </c>
      <c r="C1177" s="2" t="s">
        <v>2472</v>
      </c>
      <c r="D1177" s="12">
        <v>20000</v>
      </c>
      <c r="E1177" s="13">
        <v>585</v>
      </c>
      <c r="F1177" t="s">
        <v>26</v>
      </c>
      <c r="G1177" t="s">
        <v>49</v>
      </c>
      <c r="H1177" t="s">
        <v>50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2408</v>
      </c>
      <c r="O1177">
        <f t="shared" si="72"/>
        <v>3</v>
      </c>
      <c r="P1177">
        <f t="shared" si="73"/>
        <v>65</v>
      </c>
      <c r="Q1177" s="11" t="s">
        <v>2409</v>
      </c>
      <c r="R1177" t="s">
        <v>2410</v>
      </c>
      <c r="S1177" s="4">
        <f t="shared" si="74"/>
        <v>42170.7284606481</v>
      </c>
      <c r="T1177" s="4">
        <f t="shared" si="75"/>
        <v>42200.7284606481</v>
      </c>
    </row>
    <row r="1178" ht="58" spans="1:20">
      <c r="A1178" s="1">
        <v>1176</v>
      </c>
      <c r="B1178" s="2" t="s">
        <v>2473</v>
      </c>
      <c r="C1178" s="2" t="s">
        <v>2474</v>
      </c>
      <c r="D1178" s="12">
        <v>175000</v>
      </c>
      <c r="E1178" s="13">
        <v>10</v>
      </c>
      <c r="F1178" t="s">
        <v>26</v>
      </c>
      <c r="G1178" t="s">
        <v>84</v>
      </c>
      <c r="H1178" t="s">
        <v>85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2408</v>
      </c>
      <c r="O1178">
        <f t="shared" si="72"/>
        <v>0</v>
      </c>
      <c r="P1178">
        <f t="shared" si="73"/>
        <v>10</v>
      </c>
      <c r="Q1178" s="11" t="s">
        <v>2409</v>
      </c>
      <c r="R1178" t="s">
        <v>2410</v>
      </c>
      <c r="S1178" s="4">
        <f t="shared" si="74"/>
        <v>42746.0196527778</v>
      </c>
      <c r="T1178" s="4">
        <f t="shared" si="75"/>
        <v>42800.5416666667</v>
      </c>
    </row>
    <row r="1179" ht="44" spans="1:20">
      <c r="A1179" s="1">
        <v>1177</v>
      </c>
      <c r="B1179" s="2" t="s">
        <v>2475</v>
      </c>
      <c r="C1179" s="2" t="s">
        <v>2476</v>
      </c>
      <c r="D1179" s="12">
        <v>6000</v>
      </c>
      <c r="E1179" s="13">
        <v>0</v>
      </c>
      <c r="F1179" t="s">
        <v>26</v>
      </c>
      <c r="G1179" t="s">
        <v>58</v>
      </c>
      <c r="H1179" t="s">
        <v>59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2408</v>
      </c>
      <c r="O1179">
        <f t="shared" si="72"/>
        <v>0</v>
      </c>
      <c r="P1179">
        <f t="shared" si="73"/>
        <v>0</v>
      </c>
      <c r="Q1179" s="11" t="s">
        <v>2409</v>
      </c>
      <c r="R1179" t="s">
        <v>2410</v>
      </c>
      <c r="S1179" s="4">
        <f t="shared" si="74"/>
        <v>41897.6608333333</v>
      </c>
      <c r="T1179" s="4">
        <f t="shared" si="75"/>
        <v>41927.6608333333</v>
      </c>
    </row>
    <row r="1180" ht="44" spans="1:20">
      <c r="A1180" s="1">
        <v>1178</v>
      </c>
      <c r="B1180" s="2" t="s">
        <v>2477</v>
      </c>
      <c r="C1180" s="2" t="s">
        <v>2478</v>
      </c>
      <c r="D1180" s="12">
        <v>75000</v>
      </c>
      <c r="E1180" s="13">
        <v>5</v>
      </c>
      <c r="F1180" t="s">
        <v>26</v>
      </c>
      <c r="G1180" t="s">
        <v>49</v>
      </c>
      <c r="H1180" t="s">
        <v>50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2408</v>
      </c>
      <c r="O1180">
        <f t="shared" si="72"/>
        <v>0</v>
      </c>
      <c r="P1180">
        <f t="shared" si="73"/>
        <v>5</v>
      </c>
      <c r="Q1180" s="11" t="s">
        <v>2409</v>
      </c>
      <c r="R1180" t="s">
        <v>2410</v>
      </c>
      <c r="S1180" s="4">
        <f t="shared" si="74"/>
        <v>41837.9056944444</v>
      </c>
      <c r="T1180" s="4">
        <f t="shared" si="75"/>
        <v>41867.9056944444</v>
      </c>
    </row>
    <row r="1181" ht="44" spans="1:20">
      <c r="A1181" s="1">
        <v>1179</v>
      </c>
      <c r="B1181" s="2" t="s">
        <v>2479</v>
      </c>
      <c r="C1181" s="2" t="s">
        <v>2480</v>
      </c>
      <c r="D1181" s="12">
        <v>60000</v>
      </c>
      <c r="E1181" s="13">
        <v>3200</v>
      </c>
      <c r="F1181" t="s">
        <v>26</v>
      </c>
      <c r="G1181" t="s">
        <v>194</v>
      </c>
      <c r="H1181" t="s">
        <v>195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2408</v>
      </c>
      <c r="O1181">
        <f t="shared" si="72"/>
        <v>5</v>
      </c>
      <c r="P1181">
        <f t="shared" si="73"/>
        <v>640</v>
      </c>
      <c r="Q1181" s="11" t="s">
        <v>2409</v>
      </c>
      <c r="R1181" t="s">
        <v>2410</v>
      </c>
      <c r="S1181" s="4">
        <f t="shared" si="74"/>
        <v>42275.7202199074</v>
      </c>
      <c r="T1181" s="4">
        <f t="shared" si="75"/>
        <v>42305.7202199074</v>
      </c>
    </row>
    <row r="1182" ht="29" spans="1:20">
      <c r="A1182" s="1">
        <v>1180</v>
      </c>
      <c r="B1182" s="2" t="s">
        <v>2481</v>
      </c>
      <c r="C1182" s="2" t="s">
        <v>2482</v>
      </c>
      <c r="D1182" s="12">
        <v>50000</v>
      </c>
      <c r="E1182" s="13">
        <v>5875</v>
      </c>
      <c r="F1182" t="s">
        <v>26</v>
      </c>
      <c r="G1182" t="s">
        <v>49</v>
      </c>
      <c r="H1182" t="s">
        <v>50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2408</v>
      </c>
      <c r="O1182">
        <f t="shared" si="72"/>
        <v>12</v>
      </c>
      <c r="P1182">
        <f t="shared" si="73"/>
        <v>69.12</v>
      </c>
      <c r="Q1182" s="11" t="s">
        <v>2409</v>
      </c>
      <c r="R1182" t="s">
        <v>2410</v>
      </c>
      <c r="S1182" s="4">
        <f t="shared" si="74"/>
        <v>41781.806875</v>
      </c>
      <c r="T1182" s="4">
        <f t="shared" si="75"/>
        <v>41818.806875</v>
      </c>
    </row>
    <row r="1183" ht="15" spans="1:20">
      <c r="A1183" s="1">
        <v>1181</v>
      </c>
      <c r="B1183" s="2" t="s">
        <v>2483</v>
      </c>
      <c r="C1183" s="2" t="s">
        <v>2484</v>
      </c>
      <c r="D1183" s="12">
        <v>50000</v>
      </c>
      <c r="E1183" s="13">
        <v>4</v>
      </c>
      <c r="F1183" t="s">
        <v>26</v>
      </c>
      <c r="G1183" t="s">
        <v>49</v>
      </c>
      <c r="H1183" t="s">
        <v>50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2408</v>
      </c>
      <c r="O1183">
        <f t="shared" si="72"/>
        <v>0</v>
      </c>
      <c r="P1183">
        <f t="shared" si="73"/>
        <v>1.33</v>
      </c>
      <c r="Q1183" s="11" t="s">
        <v>2409</v>
      </c>
      <c r="R1183" t="s">
        <v>2410</v>
      </c>
      <c r="S1183" s="4">
        <f t="shared" si="74"/>
        <v>42034.3393634259</v>
      </c>
      <c r="T1183" s="4">
        <f t="shared" si="75"/>
        <v>42064.3393634259</v>
      </c>
    </row>
    <row r="1184" ht="44" spans="1:20">
      <c r="A1184" s="1">
        <v>1182</v>
      </c>
      <c r="B1184" s="2" t="s">
        <v>2485</v>
      </c>
      <c r="C1184" s="2" t="s">
        <v>2486</v>
      </c>
      <c r="D1184" s="12">
        <v>1000</v>
      </c>
      <c r="E1184" s="13">
        <v>42</v>
      </c>
      <c r="F1184" t="s">
        <v>26</v>
      </c>
      <c r="G1184" t="s">
        <v>49</v>
      </c>
      <c r="H1184" t="s">
        <v>50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2408</v>
      </c>
      <c r="O1184">
        <f t="shared" si="72"/>
        <v>4</v>
      </c>
      <c r="P1184">
        <f t="shared" si="73"/>
        <v>10.5</v>
      </c>
      <c r="Q1184" s="11" t="s">
        <v>2409</v>
      </c>
      <c r="R1184" t="s">
        <v>2410</v>
      </c>
      <c r="S1184" s="4">
        <f t="shared" si="74"/>
        <v>42728.8274074074</v>
      </c>
      <c r="T1184" s="4">
        <f t="shared" si="75"/>
        <v>42747.6958333333</v>
      </c>
    </row>
    <row r="1185" ht="44" spans="1:20">
      <c r="A1185" s="1">
        <v>1183</v>
      </c>
      <c r="B1185" s="2" t="s">
        <v>2487</v>
      </c>
      <c r="C1185" s="2" t="s">
        <v>2488</v>
      </c>
      <c r="D1185" s="12">
        <v>2500</v>
      </c>
      <c r="E1185" s="13">
        <v>100</v>
      </c>
      <c r="F1185" t="s">
        <v>26</v>
      </c>
      <c r="G1185" t="s">
        <v>49</v>
      </c>
      <c r="H1185" t="s">
        <v>50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2408</v>
      </c>
      <c r="O1185">
        <f t="shared" si="72"/>
        <v>4</v>
      </c>
      <c r="P1185">
        <f t="shared" si="73"/>
        <v>33.33</v>
      </c>
      <c r="Q1185" s="11" t="s">
        <v>2409</v>
      </c>
      <c r="R1185" t="s">
        <v>2410</v>
      </c>
      <c r="S1185" s="4">
        <f t="shared" si="74"/>
        <v>42656.8613773148</v>
      </c>
      <c r="T1185" s="4">
        <f t="shared" si="75"/>
        <v>42676.1659722222</v>
      </c>
    </row>
    <row r="1186" ht="44" spans="1:20">
      <c r="A1186" s="1">
        <v>1184</v>
      </c>
      <c r="B1186" s="2" t="s">
        <v>2489</v>
      </c>
      <c r="C1186" s="2" t="s">
        <v>2490</v>
      </c>
      <c r="D1186" s="12">
        <v>22000</v>
      </c>
      <c r="E1186" s="13">
        <v>23086</v>
      </c>
      <c r="F1186" t="s">
        <v>28</v>
      </c>
      <c r="G1186" t="s">
        <v>58</v>
      </c>
      <c r="H1186" t="s">
        <v>59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2491</v>
      </c>
      <c r="O1186">
        <f t="shared" si="72"/>
        <v>105</v>
      </c>
      <c r="P1186">
        <f t="shared" si="73"/>
        <v>61.56</v>
      </c>
      <c r="Q1186" s="11" t="s">
        <v>2492</v>
      </c>
      <c r="R1186" t="s">
        <v>2493</v>
      </c>
      <c r="S1186" s="4">
        <f t="shared" si="74"/>
        <v>42741.5996643519</v>
      </c>
      <c r="T1186" s="4">
        <f t="shared" si="75"/>
        <v>42772.5996643519</v>
      </c>
    </row>
    <row r="1187" ht="58" spans="1:20">
      <c r="A1187" s="1">
        <v>1185</v>
      </c>
      <c r="B1187" s="2" t="s">
        <v>2494</v>
      </c>
      <c r="C1187" s="2" t="s">
        <v>2495</v>
      </c>
      <c r="D1187" s="12">
        <v>12500</v>
      </c>
      <c r="E1187" s="13">
        <v>13180</v>
      </c>
      <c r="F1187" t="s">
        <v>28</v>
      </c>
      <c r="G1187" t="s">
        <v>49</v>
      </c>
      <c r="H1187" t="s">
        <v>50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2491</v>
      </c>
      <c r="O1187">
        <f t="shared" si="72"/>
        <v>105</v>
      </c>
      <c r="P1187">
        <f t="shared" si="73"/>
        <v>118.74</v>
      </c>
      <c r="Q1187" s="11" t="s">
        <v>2492</v>
      </c>
      <c r="R1187" t="s">
        <v>2493</v>
      </c>
      <c r="S1187" s="4">
        <f t="shared" si="74"/>
        <v>42130.865150463</v>
      </c>
      <c r="T1187" s="4">
        <f t="shared" si="75"/>
        <v>42163.1666666667</v>
      </c>
    </row>
    <row r="1188" ht="44" spans="1:20">
      <c r="A1188" s="1">
        <v>1186</v>
      </c>
      <c r="B1188" s="2" t="s">
        <v>2496</v>
      </c>
      <c r="C1188" s="2" t="s">
        <v>2497</v>
      </c>
      <c r="D1188" s="12">
        <v>7500</v>
      </c>
      <c r="E1188" s="13">
        <v>8005</v>
      </c>
      <c r="F1188" t="s">
        <v>28</v>
      </c>
      <c r="G1188" t="s">
        <v>58</v>
      </c>
      <c r="H1188" t="s">
        <v>59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2491</v>
      </c>
      <c r="O1188">
        <f t="shared" si="72"/>
        <v>107</v>
      </c>
      <c r="P1188">
        <f t="shared" si="73"/>
        <v>65.08</v>
      </c>
      <c r="Q1188" s="11" t="s">
        <v>2492</v>
      </c>
      <c r="R1188" t="s">
        <v>2493</v>
      </c>
      <c r="S1188" s="4">
        <f t="shared" si="74"/>
        <v>42123.8633680556</v>
      </c>
      <c r="T1188" s="4">
        <f t="shared" si="75"/>
        <v>42156.9458333333</v>
      </c>
    </row>
    <row r="1189" ht="44" spans="1:20">
      <c r="A1189" s="1">
        <v>1187</v>
      </c>
      <c r="B1189" s="2" t="s">
        <v>2498</v>
      </c>
      <c r="C1189" s="2" t="s">
        <v>2499</v>
      </c>
      <c r="D1189" s="12">
        <v>8750</v>
      </c>
      <c r="E1189" s="13">
        <v>9111</v>
      </c>
      <c r="F1189" t="s">
        <v>28</v>
      </c>
      <c r="G1189" t="s">
        <v>49</v>
      </c>
      <c r="H1189" t="s">
        <v>50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2491</v>
      </c>
      <c r="O1189">
        <f t="shared" si="72"/>
        <v>104</v>
      </c>
      <c r="P1189">
        <f t="shared" si="73"/>
        <v>130.16</v>
      </c>
      <c r="Q1189" s="11" t="s">
        <v>2492</v>
      </c>
      <c r="R1189" t="s">
        <v>2493</v>
      </c>
      <c r="S1189" s="4">
        <f t="shared" si="74"/>
        <v>42109.8949421296</v>
      </c>
      <c r="T1189" s="4">
        <f t="shared" si="75"/>
        <v>42141.75</v>
      </c>
    </row>
    <row r="1190" ht="44" spans="1:20">
      <c r="A1190" s="1">
        <v>1188</v>
      </c>
      <c r="B1190" s="2" t="s">
        <v>2500</v>
      </c>
      <c r="C1190" s="2" t="s">
        <v>2501</v>
      </c>
      <c r="D1190" s="12">
        <v>2000</v>
      </c>
      <c r="E1190" s="13">
        <v>3211</v>
      </c>
      <c r="F1190" t="s">
        <v>28</v>
      </c>
      <c r="G1190" t="s">
        <v>194</v>
      </c>
      <c r="H1190" t="s">
        <v>195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2491</v>
      </c>
      <c r="O1190">
        <f t="shared" si="72"/>
        <v>161</v>
      </c>
      <c r="P1190">
        <f t="shared" si="73"/>
        <v>37.78</v>
      </c>
      <c r="Q1190" s="11" t="s">
        <v>2492</v>
      </c>
      <c r="R1190" t="s">
        <v>2493</v>
      </c>
      <c r="S1190" s="4">
        <f t="shared" si="74"/>
        <v>42711.7006944444</v>
      </c>
      <c r="T1190" s="4">
        <f t="shared" si="75"/>
        <v>42732.7006944444</v>
      </c>
    </row>
    <row r="1191" ht="44" spans="1:20">
      <c r="A1191" s="1">
        <v>1189</v>
      </c>
      <c r="B1191" s="2" t="s">
        <v>2502</v>
      </c>
      <c r="C1191" s="2" t="s">
        <v>2503</v>
      </c>
      <c r="D1191" s="12">
        <v>9000</v>
      </c>
      <c r="E1191" s="13">
        <v>9700</v>
      </c>
      <c r="F1191" t="s">
        <v>28</v>
      </c>
      <c r="G1191" t="s">
        <v>49</v>
      </c>
      <c r="H1191" t="s">
        <v>50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2491</v>
      </c>
      <c r="O1191">
        <f t="shared" si="72"/>
        <v>108</v>
      </c>
      <c r="P1191">
        <f t="shared" si="73"/>
        <v>112.79</v>
      </c>
      <c r="Q1191" s="11" t="s">
        <v>2492</v>
      </c>
      <c r="R1191" t="s">
        <v>2493</v>
      </c>
      <c r="S1191" s="4">
        <f t="shared" si="74"/>
        <v>42529.9791087963</v>
      </c>
      <c r="T1191" s="4">
        <f t="shared" si="75"/>
        <v>42550.9791087963</v>
      </c>
    </row>
    <row r="1192" ht="29" spans="1:20">
      <c r="A1192" s="1">
        <v>1190</v>
      </c>
      <c r="B1192" s="2" t="s">
        <v>2504</v>
      </c>
      <c r="C1192" s="2" t="s">
        <v>2505</v>
      </c>
      <c r="D1192" s="12">
        <v>500</v>
      </c>
      <c r="E1192" s="13">
        <v>675</v>
      </c>
      <c r="F1192" t="s">
        <v>28</v>
      </c>
      <c r="G1192" t="s">
        <v>49</v>
      </c>
      <c r="H1192" t="s">
        <v>50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2491</v>
      </c>
      <c r="O1192">
        <f t="shared" si="72"/>
        <v>135</v>
      </c>
      <c r="P1192">
        <f t="shared" si="73"/>
        <v>51.92</v>
      </c>
      <c r="Q1192" s="11" t="s">
        <v>2492</v>
      </c>
      <c r="R1192" t="s">
        <v>2493</v>
      </c>
      <c r="S1192" s="4">
        <f t="shared" si="74"/>
        <v>41852.6657986111</v>
      </c>
      <c r="T1192" s="4">
        <f t="shared" si="75"/>
        <v>41882.6657986111</v>
      </c>
    </row>
    <row r="1193" ht="44" spans="1:20">
      <c r="A1193" s="1">
        <v>1191</v>
      </c>
      <c r="B1193" s="2" t="s">
        <v>2506</v>
      </c>
      <c r="C1193" s="2" t="s">
        <v>2507</v>
      </c>
      <c r="D1193" s="12">
        <v>2700</v>
      </c>
      <c r="E1193" s="13">
        <v>2945</v>
      </c>
      <c r="F1193" t="s">
        <v>28</v>
      </c>
      <c r="G1193" t="s">
        <v>49</v>
      </c>
      <c r="H1193" t="s">
        <v>50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2491</v>
      </c>
      <c r="O1193">
        <f t="shared" si="72"/>
        <v>109</v>
      </c>
      <c r="P1193">
        <f t="shared" si="73"/>
        <v>89.24</v>
      </c>
      <c r="Q1193" s="11" t="s">
        <v>2492</v>
      </c>
      <c r="R1193" t="s">
        <v>2493</v>
      </c>
      <c r="S1193" s="4">
        <f t="shared" si="74"/>
        <v>42419.6037037037</v>
      </c>
      <c r="T1193" s="4">
        <f t="shared" si="75"/>
        <v>42449.562037037</v>
      </c>
    </row>
    <row r="1194" ht="29" spans="1:20">
      <c r="A1194" s="1">
        <v>1192</v>
      </c>
      <c r="B1194" s="2" t="s">
        <v>2508</v>
      </c>
      <c r="C1194" s="2" t="s">
        <v>2509</v>
      </c>
      <c r="D1194" s="12">
        <v>100</v>
      </c>
      <c r="E1194" s="13">
        <v>290</v>
      </c>
      <c r="F1194" t="s">
        <v>28</v>
      </c>
      <c r="G1194" t="s">
        <v>58</v>
      </c>
      <c r="H1194" t="s">
        <v>59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2491</v>
      </c>
      <c r="O1194">
        <f t="shared" si="72"/>
        <v>290</v>
      </c>
      <c r="P1194">
        <f t="shared" si="73"/>
        <v>19.33</v>
      </c>
      <c r="Q1194" s="11" t="s">
        <v>2492</v>
      </c>
      <c r="R1194" t="s">
        <v>2493</v>
      </c>
      <c r="S1194" s="4">
        <f t="shared" si="74"/>
        <v>42747.5066898148</v>
      </c>
      <c r="T1194" s="4">
        <f t="shared" si="75"/>
        <v>42777.5066898148</v>
      </c>
    </row>
    <row r="1195" ht="44" spans="1:20">
      <c r="A1195" s="1">
        <v>1193</v>
      </c>
      <c r="B1195" s="2" t="s">
        <v>2510</v>
      </c>
      <c r="C1195" s="2" t="s">
        <v>2511</v>
      </c>
      <c r="D1195" s="12">
        <v>21000</v>
      </c>
      <c r="E1195" s="13">
        <v>21831</v>
      </c>
      <c r="F1195" t="s">
        <v>28</v>
      </c>
      <c r="G1195" t="s">
        <v>49</v>
      </c>
      <c r="H1195" t="s">
        <v>50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2491</v>
      </c>
      <c r="O1195">
        <f t="shared" si="72"/>
        <v>104</v>
      </c>
      <c r="P1195">
        <f t="shared" si="73"/>
        <v>79.97</v>
      </c>
      <c r="Q1195" s="11" t="s">
        <v>2492</v>
      </c>
      <c r="R1195" t="s">
        <v>2493</v>
      </c>
      <c r="S1195" s="4">
        <f t="shared" si="74"/>
        <v>42409.7760763889</v>
      </c>
      <c r="T1195" s="4">
        <f t="shared" si="75"/>
        <v>42469.7344097222</v>
      </c>
    </row>
    <row r="1196" ht="44" spans="1:20">
      <c r="A1196" s="1">
        <v>1194</v>
      </c>
      <c r="B1196" s="2" t="s">
        <v>2512</v>
      </c>
      <c r="C1196" s="2" t="s">
        <v>2513</v>
      </c>
      <c r="D1196" s="12">
        <v>12500</v>
      </c>
      <c r="E1196" s="13">
        <v>40280</v>
      </c>
      <c r="F1196" t="s">
        <v>28</v>
      </c>
      <c r="G1196" t="s">
        <v>2514</v>
      </c>
      <c r="H1196" t="s">
        <v>89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2491</v>
      </c>
      <c r="O1196">
        <f t="shared" si="72"/>
        <v>322</v>
      </c>
      <c r="P1196">
        <f t="shared" si="73"/>
        <v>56.41</v>
      </c>
      <c r="Q1196" s="11" t="s">
        <v>2492</v>
      </c>
      <c r="R1196" t="s">
        <v>2493</v>
      </c>
      <c r="S1196" s="4">
        <f t="shared" si="74"/>
        <v>42072.4881828704</v>
      </c>
      <c r="T1196" s="4">
        <f t="shared" si="75"/>
        <v>42102.4881828704</v>
      </c>
    </row>
    <row r="1197" ht="58" spans="1:20">
      <c r="A1197" s="1">
        <v>1195</v>
      </c>
      <c r="B1197" s="2" t="s">
        <v>2515</v>
      </c>
      <c r="C1197" s="2" t="s">
        <v>2516</v>
      </c>
      <c r="D1197" s="12">
        <v>10000</v>
      </c>
      <c r="E1197" s="13">
        <v>13500</v>
      </c>
      <c r="F1197" t="s">
        <v>28</v>
      </c>
      <c r="G1197" t="s">
        <v>1264</v>
      </c>
      <c r="H1197" t="s">
        <v>89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2491</v>
      </c>
      <c r="O1197">
        <f t="shared" si="72"/>
        <v>135</v>
      </c>
      <c r="P1197">
        <f t="shared" si="73"/>
        <v>79.41</v>
      </c>
      <c r="Q1197" s="11" t="s">
        <v>2492</v>
      </c>
      <c r="R1197" t="s">
        <v>2493</v>
      </c>
      <c r="S1197" s="4">
        <f t="shared" si="74"/>
        <v>42298.3478356482</v>
      </c>
      <c r="T1197" s="4">
        <f t="shared" si="75"/>
        <v>42358.375</v>
      </c>
    </row>
    <row r="1198" ht="29" spans="1:20">
      <c r="A1198" s="1">
        <v>1196</v>
      </c>
      <c r="B1198" s="2" t="s">
        <v>2517</v>
      </c>
      <c r="C1198" s="2" t="s">
        <v>2518</v>
      </c>
      <c r="D1198" s="12">
        <v>14500</v>
      </c>
      <c r="E1198" s="13">
        <v>39137</v>
      </c>
      <c r="F1198" t="s">
        <v>28</v>
      </c>
      <c r="G1198" t="s">
        <v>58</v>
      </c>
      <c r="H1198" t="s">
        <v>59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2491</v>
      </c>
      <c r="O1198">
        <f t="shared" si="72"/>
        <v>270</v>
      </c>
      <c r="P1198">
        <f t="shared" si="73"/>
        <v>76.44</v>
      </c>
      <c r="Q1198" s="11" t="s">
        <v>2492</v>
      </c>
      <c r="R1198" t="s">
        <v>2493</v>
      </c>
      <c r="S1198" s="4">
        <f t="shared" si="74"/>
        <v>42326.8187384259</v>
      </c>
      <c r="T1198" s="4">
        <f t="shared" si="75"/>
        <v>42356.8187384259</v>
      </c>
    </row>
    <row r="1199" ht="44" spans="1:20">
      <c r="A1199" s="1">
        <v>1197</v>
      </c>
      <c r="B1199" s="2" t="s">
        <v>2519</v>
      </c>
      <c r="C1199" s="2" t="s">
        <v>2520</v>
      </c>
      <c r="D1199" s="12">
        <v>15000</v>
      </c>
      <c r="E1199" s="13">
        <v>37994</v>
      </c>
      <c r="F1199" t="s">
        <v>28</v>
      </c>
      <c r="G1199" t="s">
        <v>49</v>
      </c>
      <c r="H1199" t="s">
        <v>50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2491</v>
      </c>
      <c r="O1199">
        <f t="shared" si="72"/>
        <v>253</v>
      </c>
      <c r="P1199">
        <f t="shared" si="73"/>
        <v>121</v>
      </c>
      <c r="Q1199" s="11" t="s">
        <v>2492</v>
      </c>
      <c r="R1199" t="s">
        <v>2493</v>
      </c>
      <c r="S1199" s="4">
        <f t="shared" si="74"/>
        <v>42503.6647453704</v>
      </c>
      <c r="T1199" s="4">
        <f t="shared" si="75"/>
        <v>42534.2493055556</v>
      </c>
    </row>
    <row r="1200" ht="44" spans="1:20">
      <c r="A1200" s="1">
        <v>1198</v>
      </c>
      <c r="B1200" s="2" t="s">
        <v>2521</v>
      </c>
      <c r="C1200" s="2" t="s">
        <v>2522</v>
      </c>
      <c r="D1200" s="12">
        <v>3500</v>
      </c>
      <c r="E1200" s="13">
        <v>9121</v>
      </c>
      <c r="F1200" t="s">
        <v>28</v>
      </c>
      <c r="G1200" t="s">
        <v>49</v>
      </c>
      <c r="H1200" t="s">
        <v>50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2491</v>
      </c>
      <c r="O1200">
        <f t="shared" si="72"/>
        <v>261</v>
      </c>
      <c r="P1200">
        <f t="shared" si="73"/>
        <v>54.62</v>
      </c>
      <c r="Q1200" s="11" t="s">
        <v>2492</v>
      </c>
      <c r="R1200" t="s">
        <v>2493</v>
      </c>
      <c r="S1200" s="4">
        <f t="shared" si="74"/>
        <v>42333.6190509259</v>
      </c>
      <c r="T1200" s="4">
        <f t="shared" si="75"/>
        <v>42369.125</v>
      </c>
    </row>
    <row r="1201" ht="44" spans="1:20">
      <c r="A1201" s="1">
        <v>1199</v>
      </c>
      <c r="B1201" s="2" t="s">
        <v>2523</v>
      </c>
      <c r="C1201" s="2" t="s">
        <v>2524</v>
      </c>
      <c r="D1201" s="12">
        <v>2658</v>
      </c>
      <c r="E1201" s="13">
        <v>2693</v>
      </c>
      <c r="F1201" t="s">
        <v>28</v>
      </c>
      <c r="G1201" t="s">
        <v>58</v>
      </c>
      <c r="H1201" t="s">
        <v>59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2491</v>
      </c>
      <c r="O1201">
        <f t="shared" si="72"/>
        <v>101</v>
      </c>
      <c r="P1201">
        <f t="shared" si="73"/>
        <v>299.22</v>
      </c>
      <c r="Q1201" s="11" t="s">
        <v>2492</v>
      </c>
      <c r="R1201" t="s">
        <v>2493</v>
      </c>
      <c r="S1201" s="4">
        <f t="shared" si="74"/>
        <v>42161.7708333333</v>
      </c>
      <c r="T1201" s="4">
        <f t="shared" si="75"/>
        <v>42193.7708333333</v>
      </c>
    </row>
    <row r="1202" ht="44" spans="1:20">
      <c r="A1202" s="1">
        <v>1200</v>
      </c>
      <c r="B1202" s="2" t="s">
        <v>2525</v>
      </c>
      <c r="C1202" s="2" t="s">
        <v>2526</v>
      </c>
      <c r="D1202" s="12">
        <v>4800</v>
      </c>
      <c r="E1202" s="13">
        <v>6029</v>
      </c>
      <c r="F1202" t="s">
        <v>28</v>
      </c>
      <c r="G1202" t="s">
        <v>49</v>
      </c>
      <c r="H1202" t="s">
        <v>50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2491</v>
      </c>
      <c r="O1202">
        <f t="shared" si="72"/>
        <v>126</v>
      </c>
      <c r="P1202">
        <f t="shared" si="73"/>
        <v>58.53</v>
      </c>
      <c r="Q1202" s="11" t="s">
        <v>2492</v>
      </c>
      <c r="R1202" t="s">
        <v>2493</v>
      </c>
      <c r="S1202" s="4">
        <f t="shared" si="74"/>
        <v>42089.4775</v>
      </c>
      <c r="T1202" s="4">
        <f t="shared" si="75"/>
        <v>42110.4775</v>
      </c>
    </row>
    <row r="1203" ht="44" spans="1:20">
      <c r="A1203" s="1">
        <v>1201</v>
      </c>
      <c r="B1203" s="2" t="s">
        <v>2527</v>
      </c>
      <c r="C1203" s="2" t="s">
        <v>2528</v>
      </c>
      <c r="D1203" s="12">
        <v>6000</v>
      </c>
      <c r="E1203" s="13">
        <v>6146.27</v>
      </c>
      <c r="F1203" t="s">
        <v>28</v>
      </c>
      <c r="G1203" t="s">
        <v>58</v>
      </c>
      <c r="H1203" t="s">
        <v>59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2491</v>
      </c>
      <c r="O1203">
        <f t="shared" si="72"/>
        <v>102</v>
      </c>
      <c r="P1203">
        <f t="shared" si="73"/>
        <v>55.37</v>
      </c>
      <c r="Q1203" s="11" t="s">
        <v>2492</v>
      </c>
      <c r="R1203" t="s">
        <v>2493</v>
      </c>
      <c r="S1203" s="4">
        <f t="shared" si="74"/>
        <v>42536.6070138889</v>
      </c>
      <c r="T1203" s="4">
        <f t="shared" si="75"/>
        <v>42566.6070138889</v>
      </c>
    </row>
    <row r="1204" ht="44" spans="1:20">
      <c r="A1204" s="1">
        <v>1202</v>
      </c>
      <c r="B1204" s="2" t="s">
        <v>2529</v>
      </c>
      <c r="C1204" s="2" t="s">
        <v>2530</v>
      </c>
      <c r="D1204" s="12">
        <v>25000</v>
      </c>
      <c r="E1204" s="13">
        <v>49811</v>
      </c>
      <c r="F1204" t="s">
        <v>28</v>
      </c>
      <c r="G1204" t="s">
        <v>84</v>
      </c>
      <c r="H1204" t="s">
        <v>85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2491</v>
      </c>
      <c r="O1204">
        <f t="shared" si="72"/>
        <v>199</v>
      </c>
      <c r="P1204">
        <f t="shared" si="73"/>
        <v>183.8</v>
      </c>
      <c r="Q1204" s="11" t="s">
        <v>2492</v>
      </c>
      <c r="R1204" t="s">
        <v>2493</v>
      </c>
      <c r="S1204" s="4">
        <f t="shared" si="74"/>
        <v>42152.2888194444</v>
      </c>
      <c r="T1204" s="4">
        <f t="shared" si="75"/>
        <v>42182.2888194444</v>
      </c>
    </row>
    <row r="1205" ht="44" spans="1:20">
      <c r="A1205" s="1">
        <v>1203</v>
      </c>
      <c r="B1205" s="2" t="s">
        <v>2531</v>
      </c>
      <c r="C1205" s="2" t="s">
        <v>2532</v>
      </c>
      <c r="D1205" s="12">
        <v>16300</v>
      </c>
      <c r="E1205" s="13">
        <v>16700</v>
      </c>
      <c r="F1205" t="s">
        <v>28</v>
      </c>
      <c r="G1205" t="s">
        <v>49</v>
      </c>
      <c r="H1205" t="s">
        <v>50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2491</v>
      </c>
      <c r="O1205">
        <f t="shared" si="72"/>
        <v>102</v>
      </c>
      <c r="P1205">
        <f t="shared" si="73"/>
        <v>165.35</v>
      </c>
      <c r="Q1205" s="11" t="s">
        <v>2492</v>
      </c>
      <c r="R1205" t="s">
        <v>2493</v>
      </c>
      <c r="S1205" s="4">
        <f t="shared" si="74"/>
        <v>42125.6148958333</v>
      </c>
      <c r="T1205" s="4">
        <f t="shared" si="75"/>
        <v>42155.6148958333</v>
      </c>
    </row>
    <row r="1206" ht="44" spans="1:20">
      <c r="A1206" s="1">
        <v>1204</v>
      </c>
      <c r="B1206" s="2" t="s">
        <v>2533</v>
      </c>
      <c r="C1206" s="2" t="s">
        <v>2534</v>
      </c>
      <c r="D1206" s="12">
        <v>13000</v>
      </c>
      <c r="E1206" s="13">
        <v>13383</v>
      </c>
      <c r="F1206" t="s">
        <v>28</v>
      </c>
      <c r="G1206" t="s">
        <v>49</v>
      </c>
      <c r="H1206" t="s">
        <v>50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2491</v>
      </c>
      <c r="O1206">
        <f t="shared" si="72"/>
        <v>103</v>
      </c>
      <c r="P1206">
        <f t="shared" si="73"/>
        <v>234.79</v>
      </c>
      <c r="Q1206" s="11" t="s">
        <v>2492</v>
      </c>
      <c r="R1206" t="s">
        <v>2493</v>
      </c>
      <c r="S1206" s="4">
        <f t="shared" si="74"/>
        <v>42297.7480671296</v>
      </c>
      <c r="T1206" s="4">
        <f t="shared" si="75"/>
        <v>42342.2083333333</v>
      </c>
    </row>
    <row r="1207" ht="44" spans="1:20">
      <c r="A1207" s="1">
        <v>1205</v>
      </c>
      <c r="B1207" s="2" t="s">
        <v>2535</v>
      </c>
      <c r="C1207" s="2" t="s">
        <v>2536</v>
      </c>
      <c r="D1207" s="12">
        <v>13000</v>
      </c>
      <c r="E1207" s="13">
        <v>13112</v>
      </c>
      <c r="F1207" t="s">
        <v>28</v>
      </c>
      <c r="G1207" t="s">
        <v>537</v>
      </c>
      <c r="H1207" t="s">
        <v>89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2491</v>
      </c>
      <c r="O1207">
        <f t="shared" si="72"/>
        <v>101</v>
      </c>
      <c r="P1207">
        <f t="shared" si="73"/>
        <v>211.48</v>
      </c>
      <c r="Q1207" s="11" t="s">
        <v>2492</v>
      </c>
      <c r="R1207" t="s">
        <v>2493</v>
      </c>
      <c r="S1207" s="4">
        <f t="shared" si="74"/>
        <v>42138.5063773148</v>
      </c>
      <c r="T1207" s="4">
        <f t="shared" si="75"/>
        <v>42168.5063773148</v>
      </c>
    </row>
    <row r="1208" ht="44" spans="1:20">
      <c r="A1208" s="1">
        <v>1206</v>
      </c>
      <c r="B1208" s="2" t="s">
        <v>2537</v>
      </c>
      <c r="C1208" s="2" t="s">
        <v>2538</v>
      </c>
      <c r="D1208" s="12">
        <v>900</v>
      </c>
      <c r="E1208" s="13">
        <v>1035</v>
      </c>
      <c r="F1208" t="s">
        <v>28</v>
      </c>
      <c r="G1208" t="s">
        <v>2061</v>
      </c>
      <c r="H1208" t="s">
        <v>89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2491</v>
      </c>
      <c r="O1208">
        <f t="shared" si="72"/>
        <v>115</v>
      </c>
      <c r="P1208">
        <f t="shared" si="73"/>
        <v>32.34</v>
      </c>
      <c r="Q1208" s="11" t="s">
        <v>2492</v>
      </c>
      <c r="R1208" t="s">
        <v>2493</v>
      </c>
      <c r="S1208" s="4">
        <f t="shared" si="74"/>
        <v>42772.7760763889</v>
      </c>
      <c r="T1208" s="4">
        <f t="shared" si="75"/>
        <v>42805.5618055556</v>
      </c>
    </row>
    <row r="1209" ht="29" spans="1:20">
      <c r="A1209" s="1">
        <v>1207</v>
      </c>
      <c r="B1209" s="2" t="s">
        <v>2539</v>
      </c>
      <c r="C1209" s="2" t="s">
        <v>2540</v>
      </c>
      <c r="D1209" s="12">
        <v>16700</v>
      </c>
      <c r="E1209" s="13">
        <v>17396</v>
      </c>
      <c r="F1209" t="s">
        <v>28</v>
      </c>
      <c r="G1209" t="s">
        <v>1264</v>
      </c>
      <c r="H1209" t="s">
        <v>89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2491</v>
      </c>
      <c r="O1209">
        <f t="shared" si="72"/>
        <v>104</v>
      </c>
      <c r="P1209">
        <f t="shared" si="73"/>
        <v>123.38</v>
      </c>
      <c r="Q1209" s="11" t="s">
        <v>2492</v>
      </c>
      <c r="R1209" t="s">
        <v>2493</v>
      </c>
      <c r="S1209" s="4">
        <f t="shared" si="74"/>
        <v>42430.4302430556</v>
      </c>
      <c r="T1209" s="4">
        <f t="shared" si="75"/>
        <v>42460.4166666667</v>
      </c>
    </row>
    <row r="1210" ht="44" spans="1:20">
      <c r="A1210" s="1">
        <v>1208</v>
      </c>
      <c r="B1210" s="2" t="s">
        <v>2541</v>
      </c>
      <c r="C1210" s="2" t="s">
        <v>2542</v>
      </c>
      <c r="D1210" s="12">
        <v>10000</v>
      </c>
      <c r="E1210" s="13">
        <v>15530</v>
      </c>
      <c r="F1210" t="s">
        <v>28</v>
      </c>
      <c r="G1210" t="s">
        <v>49</v>
      </c>
      <c r="H1210" t="s">
        <v>50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2491</v>
      </c>
      <c r="O1210">
        <f t="shared" si="72"/>
        <v>155</v>
      </c>
      <c r="P1210">
        <f t="shared" si="73"/>
        <v>207.07</v>
      </c>
      <c r="Q1210" s="11" t="s">
        <v>2492</v>
      </c>
      <c r="R1210" t="s">
        <v>2493</v>
      </c>
      <c r="S1210" s="4">
        <f t="shared" si="74"/>
        <v>42423.7090740741</v>
      </c>
      <c r="T1210" s="4">
        <f t="shared" si="75"/>
        <v>42453.6674074074</v>
      </c>
    </row>
    <row r="1211" ht="44" spans="1:20">
      <c r="A1211" s="1">
        <v>1209</v>
      </c>
      <c r="B1211" s="2" t="s">
        <v>2543</v>
      </c>
      <c r="C1211" s="2" t="s">
        <v>2544</v>
      </c>
      <c r="D1211" s="12">
        <v>6000</v>
      </c>
      <c r="E1211" s="13">
        <v>6360</v>
      </c>
      <c r="F1211" t="s">
        <v>28</v>
      </c>
      <c r="G1211" t="s">
        <v>49</v>
      </c>
      <c r="H1211" t="s">
        <v>50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2491</v>
      </c>
      <c r="O1211">
        <f t="shared" si="72"/>
        <v>106</v>
      </c>
      <c r="P1211">
        <f t="shared" si="73"/>
        <v>138.26</v>
      </c>
      <c r="Q1211" s="11" t="s">
        <v>2492</v>
      </c>
      <c r="R1211" t="s">
        <v>2493</v>
      </c>
      <c r="S1211" s="4">
        <f t="shared" si="74"/>
        <v>42761.8461226852</v>
      </c>
      <c r="T1211" s="4">
        <f t="shared" si="75"/>
        <v>42791.8461226852</v>
      </c>
    </row>
    <row r="1212" ht="29" spans="1:20">
      <c r="A1212" s="1">
        <v>1210</v>
      </c>
      <c r="B1212" s="2" t="s">
        <v>2545</v>
      </c>
      <c r="C1212" s="2" t="s">
        <v>2546</v>
      </c>
      <c r="D1212" s="12">
        <v>20000</v>
      </c>
      <c r="E1212" s="13">
        <v>50863</v>
      </c>
      <c r="F1212" t="s">
        <v>28</v>
      </c>
      <c r="G1212" t="s">
        <v>511</v>
      </c>
      <c r="H1212" t="s">
        <v>512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2491</v>
      </c>
      <c r="O1212">
        <f t="shared" si="72"/>
        <v>254</v>
      </c>
      <c r="P1212">
        <f t="shared" si="73"/>
        <v>493.82</v>
      </c>
      <c r="Q1212" s="11" t="s">
        <v>2492</v>
      </c>
      <c r="R1212" t="s">
        <v>2493</v>
      </c>
      <c r="S1212" s="4">
        <f t="shared" si="74"/>
        <v>42132.9418055556</v>
      </c>
      <c r="T1212" s="4">
        <f t="shared" si="75"/>
        <v>42155.875</v>
      </c>
    </row>
    <row r="1213" ht="44" spans="1:20">
      <c r="A1213" s="1">
        <v>1211</v>
      </c>
      <c r="B1213" s="2" t="s">
        <v>2547</v>
      </c>
      <c r="C1213" s="2" t="s">
        <v>2548</v>
      </c>
      <c r="D1213" s="12">
        <v>1000</v>
      </c>
      <c r="E1213" s="13">
        <v>1011</v>
      </c>
      <c r="F1213" t="s">
        <v>28</v>
      </c>
      <c r="G1213" t="s">
        <v>194</v>
      </c>
      <c r="H1213" t="s">
        <v>195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2491</v>
      </c>
      <c r="O1213">
        <f t="shared" si="72"/>
        <v>101</v>
      </c>
      <c r="P1213">
        <f t="shared" si="73"/>
        <v>168.5</v>
      </c>
      <c r="Q1213" s="11" t="s">
        <v>2492</v>
      </c>
      <c r="R1213" t="s">
        <v>2493</v>
      </c>
      <c r="S1213" s="4">
        <f t="shared" si="74"/>
        <v>42515.8664467593</v>
      </c>
      <c r="T1213" s="4">
        <f t="shared" si="75"/>
        <v>42530.8664467593</v>
      </c>
    </row>
    <row r="1214" ht="44" spans="1:20">
      <c r="A1214" s="1">
        <v>1212</v>
      </c>
      <c r="B1214" s="2" t="s">
        <v>2549</v>
      </c>
      <c r="C1214" s="2" t="s">
        <v>2550</v>
      </c>
      <c r="D1214" s="12">
        <v>2500</v>
      </c>
      <c r="E1214" s="13">
        <v>3226</v>
      </c>
      <c r="F1214" t="s">
        <v>28</v>
      </c>
      <c r="G1214" t="s">
        <v>49</v>
      </c>
      <c r="H1214" t="s">
        <v>50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2491</v>
      </c>
      <c r="O1214">
        <f t="shared" si="72"/>
        <v>129</v>
      </c>
      <c r="P1214">
        <f t="shared" si="73"/>
        <v>38.87</v>
      </c>
      <c r="Q1214" s="11" t="s">
        <v>2492</v>
      </c>
      <c r="R1214" t="s">
        <v>2493</v>
      </c>
      <c r="S1214" s="4">
        <f t="shared" si="74"/>
        <v>42318.9501736111</v>
      </c>
      <c r="T1214" s="4">
        <f t="shared" si="75"/>
        <v>42335.0416666667</v>
      </c>
    </row>
    <row r="1215" ht="44" spans="1:20">
      <c r="A1215" s="1">
        <v>1213</v>
      </c>
      <c r="B1215" s="2" t="s">
        <v>2551</v>
      </c>
      <c r="C1215" s="2" t="s">
        <v>2552</v>
      </c>
      <c r="D1215" s="12">
        <v>6500</v>
      </c>
      <c r="E1215" s="13">
        <v>6645</v>
      </c>
      <c r="F1215" t="s">
        <v>28</v>
      </c>
      <c r="G1215" t="s">
        <v>58</v>
      </c>
      <c r="H1215" t="s">
        <v>59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2491</v>
      </c>
      <c r="O1215">
        <f t="shared" si="72"/>
        <v>102</v>
      </c>
      <c r="P1215">
        <f t="shared" si="73"/>
        <v>61.53</v>
      </c>
      <c r="Q1215" s="11" t="s">
        <v>2492</v>
      </c>
      <c r="R1215" t="s">
        <v>2493</v>
      </c>
      <c r="S1215" s="4">
        <f t="shared" si="74"/>
        <v>42731.755787037</v>
      </c>
      <c r="T1215" s="4">
        <f t="shared" si="75"/>
        <v>42766.755787037</v>
      </c>
    </row>
    <row r="1216" ht="44" spans="1:20">
      <c r="A1216" s="1">
        <v>1214</v>
      </c>
      <c r="B1216" s="2" t="s">
        <v>2553</v>
      </c>
      <c r="C1216" s="2" t="s">
        <v>2554</v>
      </c>
      <c r="D1216" s="12">
        <v>2000</v>
      </c>
      <c r="E1216" s="13">
        <v>2636</v>
      </c>
      <c r="F1216" t="s">
        <v>28</v>
      </c>
      <c r="G1216" t="s">
        <v>49</v>
      </c>
      <c r="H1216" t="s">
        <v>50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2491</v>
      </c>
      <c r="O1216">
        <f t="shared" si="72"/>
        <v>132</v>
      </c>
      <c r="P1216">
        <f t="shared" si="73"/>
        <v>105.44</v>
      </c>
      <c r="Q1216" s="11" t="s">
        <v>2492</v>
      </c>
      <c r="R1216" t="s">
        <v>2493</v>
      </c>
      <c r="S1216" s="4">
        <f t="shared" si="74"/>
        <v>42104.8403356481</v>
      </c>
      <c r="T1216" s="4">
        <f t="shared" si="75"/>
        <v>42164.8403356481</v>
      </c>
    </row>
    <row r="1217" ht="44" spans="1:20">
      <c r="A1217" s="1">
        <v>1215</v>
      </c>
      <c r="B1217" s="2" t="s">
        <v>2555</v>
      </c>
      <c r="C1217" s="2" t="s">
        <v>2556</v>
      </c>
      <c r="D1217" s="12">
        <v>5000</v>
      </c>
      <c r="E1217" s="13">
        <v>39304.01</v>
      </c>
      <c r="F1217" t="s">
        <v>28</v>
      </c>
      <c r="G1217" t="s">
        <v>49</v>
      </c>
      <c r="H1217" t="s">
        <v>50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2491</v>
      </c>
      <c r="O1217">
        <f t="shared" si="72"/>
        <v>786</v>
      </c>
      <c r="P1217">
        <f t="shared" si="73"/>
        <v>71.59</v>
      </c>
      <c r="Q1217" s="11" t="s">
        <v>2492</v>
      </c>
      <c r="R1217" t="s">
        <v>2493</v>
      </c>
      <c r="S1217" s="4">
        <f t="shared" si="74"/>
        <v>41759.9231018518</v>
      </c>
      <c r="T1217" s="4">
        <f t="shared" si="75"/>
        <v>41789.9231018518</v>
      </c>
    </row>
    <row r="1218" ht="29" spans="1:20">
      <c r="A1218" s="1">
        <v>1216</v>
      </c>
      <c r="B1218" s="2" t="s">
        <v>2557</v>
      </c>
      <c r="C1218" s="2" t="s">
        <v>2558</v>
      </c>
      <c r="D1218" s="12">
        <v>14000</v>
      </c>
      <c r="E1218" s="13">
        <v>20398</v>
      </c>
      <c r="F1218" t="s">
        <v>28</v>
      </c>
      <c r="G1218" t="s">
        <v>49</v>
      </c>
      <c r="H1218" t="s">
        <v>50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2491</v>
      </c>
      <c r="O1218">
        <f t="shared" si="72"/>
        <v>146</v>
      </c>
      <c r="P1218">
        <f t="shared" si="73"/>
        <v>91.88</v>
      </c>
      <c r="Q1218" s="11" t="s">
        <v>2492</v>
      </c>
      <c r="R1218" t="s">
        <v>2493</v>
      </c>
      <c r="S1218" s="4">
        <f t="shared" si="74"/>
        <v>42247.616400463</v>
      </c>
      <c r="T1218" s="4">
        <f t="shared" si="75"/>
        <v>42279.9604166667</v>
      </c>
    </row>
    <row r="1219" ht="44" spans="1:20">
      <c r="A1219" s="1">
        <v>1217</v>
      </c>
      <c r="B1219" s="2" t="s">
        <v>2559</v>
      </c>
      <c r="C1219" s="2" t="s">
        <v>2560</v>
      </c>
      <c r="D1219" s="12">
        <v>26500</v>
      </c>
      <c r="E1219" s="13">
        <v>27189</v>
      </c>
      <c r="F1219" t="s">
        <v>28</v>
      </c>
      <c r="G1219" t="s">
        <v>49</v>
      </c>
      <c r="H1219" t="s">
        <v>50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2491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2492</v>
      </c>
      <c r="R1219" t="s">
        <v>2493</v>
      </c>
      <c r="S1219" s="4">
        <f t="shared" ref="S1219:S1282" si="78">(((J1219/60)/60)/24)+DATE(1970,1,1)</f>
        <v>42535.8094907407</v>
      </c>
      <c r="T1219" s="4">
        <f t="shared" ref="T1219:T1282" si="79">(((I1219/60)/60)/24)+DATE(1970,1,1)</f>
        <v>42565.8094907407</v>
      </c>
    </row>
    <row r="1220" ht="44" spans="1:20">
      <c r="A1220" s="1">
        <v>1218</v>
      </c>
      <c r="B1220" s="2" t="s">
        <v>2561</v>
      </c>
      <c r="C1220" s="2" t="s">
        <v>2562</v>
      </c>
      <c r="D1220" s="12">
        <v>9000</v>
      </c>
      <c r="E1220" s="13">
        <v>15505</v>
      </c>
      <c r="F1220" t="s">
        <v>28</v>
      </c>
      <c r="G1220" t="s">
        <v>49</v>
      </c>
      <c r="H1220" t="s">
        <v>50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2491</v>
      </c>
      <c r="O1220">
        <f t="shared" si="76"/>
        <v>172</v>
      </c>
      <c r="P1220">
        <f t="shared" si="77"/>
        <v>174.21</v>
      </c>
      <c r="Q1220" s="11" t="s">
        <v>2492</v>
      </c>
      <c r="R1220" t="s">
        <v>2493</v>
      </c>
      <c r="S1220" s="4">
        <f t="shared" si="78"/>
        <v>42278.662037037</v>
      </c>
      <c r="T1220" s="4">
        <f t="shared" si="79"/>
        <v>42309.125</v>
      </c>
    </row>
    <row r="1221" ht="29" spans="1:20">
      <c r="A1221" s="1">
        <v>1219</v>
      </c>
      <c r="B1221" s="2" t="s">
        <v>2563</v>
      </c>
      <c r="C1221" s="2" t="s">
        <v>2564</v>
      </c>
      <c r="D1221" s="12">
        <v>16350</v>
      </c>
      <c r="E1221" s="13">
        <v>26024</v>
      </c>
      <c r="F1221" t="s">
        <v>28</v>
      </c>
      <c r="G1221" t="s">
        <v>49</v>
      </c>
      <c r="H1221" t="s">
        <v>50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2491</v>
      </c>
      <c r="O1221">
        <f t="shared" si="76"/>
        <v>159</v>
      </c>
      <c r="P1221">
        <f t="shared" si="77"/>
        <v>102.86</v>
      </c>
      <c r="Q1221" s="11" t="s">
        <v>2492</v>
      </c>
      <c r="R1221" t="s">
        <v>2493</v>
      </c>
      <c r="S1221" s="4">
        <f t="shared" si="78"/>
        <v>42633.4619560185</v>
      </c>
      <c r="T1221" s="4">
        <f t="shared" si="79"/>
        <v>42663.4619560185</v>
      </c>
    </row>
    <row r="1222" ht="44" spans="1:20">
      <c r="A1222" s="1">
        <v>1220</v>
      </c>
      <c r="B1222" s="2" t="s">
        <v>2565</v>
      </c>
      <c r="C1222" s="2" t="s">
        <v>2566</v>
      </c>
      <c r="D1222" s="12">
        <v>15000</v>
      </c>
      <c r="E1222" s="13">
        <v>15565</v>
      </c>
      <c r="F1222" t="s">
        <v>28</v>
      </c>
      <c r="G1222" t="s">
        <v>537</v>
      </c>
      <c r="H1222" t="s">
        <v>89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2491</v>
      </c>
      <c r="O1222">
        <f t="shared" si="76"/>
        <v>104</v>
      </c>
      <c r="P1222">
        <f t="shared" si="77"/>
        <v>111.18</v>
      </c>
      <c r="Q1222" s="11" t="s">
        <v>2492</v>
      </c>
      <c r="R1222" t="s">
        <v>2493</v>
      </c>
      <c r="S1222" s="4">
        <f t="shared" si="78"/>
        <v>42211.6286111111</v>
      </c>
      <c r="T1222" s="4">
        <f t="shared" si="79"/>
        <v>42241.6286111111</v>
      </c>
    </row>
    <row r="1223" ht="44" spans="1:20">
      <c r="A1223" s="1">
        <v>1221</v>
      </c>
      <c r="B1223" s="2" t="s">
        <v>2567</v>
      </c>
      <c r="C1223" s="2" t="s">
        <v>2568</v>
      </c>
      <c r="D1223" s="12">
        <v>2200</v>
      </c>
      <c r="E1223" s="13">
        <v>2451.01</v>
      </c>
      <c r="F1223" t="s">
        <v>28</v>
      </c>
      <c r="G1223" t="s">
        <v>58</v>
      </c>
      <c r="H1223" t="s">
        <v>59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2491</v>
      </c>
      <c r="O1223">
        <f t="shared" si="76"/>
        <v>111</v>
      </c>
      <c r="P1223">
        <f t="shared" si="77"/>
        <v>23.8</v>
      </c>
      <c r="Q1223" s="11" t="s">
        <v>2492</v>
      </c>
      <c r="R1223" t="s">
        <v>2493</v>
      </c>
      <c r="S1223" s="4">
        <f t="shared" si="78"/>
        <v>42680.4755555556</v>
      </c>
      <c r="T1223" s="4">
        <f t="shared" si="79"/>
        <v>42708</v>
      </c>
    </row>
    <row r="1224" ht="29" spans="1:20">
      <c r="A1224" s="1">
        <v>1222</v>
      </c>
      <c r="B1224" s="2" t="s">
        <v>2569</v>
      </c>
      <c r="C1224" s="2" t="s">
        <v>2570</v>
      </c>
      <c r="D1224" s="12">
        <v>4000</v>
      </c>
      <c r="E1224" s="13">
        <v>11215</v>
      </c>
      <c r="F1224" t="s">
        <v>28</v>
      </c>
      <c r="G1224" t="s">
        <v>194</v>
      </c>
      <c r="H1224" t="s">
        <v>195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2491</v>
      </c>
      <c r="O1224">
        <f t="shared" si="76"/>
        <v>280</v>
      </c>
      <c r="P1224">
        <f t="shared" si="77"/>
        <v>81.27</v>
      </c>
      <c r="Q1224" s="11" t="s">
        <v>2492</v>
      </c>
      <c r="R1224" t="s">
        <v>2493</v>
      </c>
      <c r="S1224" s="4">
        <f t="shared" si="78"/>
        <v>42430.7204513889</v>
      </c>
      <c r="T1224" s="4">
        <f t="shared" si="79"/>
        <v>42461.1666666667</v>
      </c>
    </row>
    <row r="1225" ht="29" spans="1:20">
      <c r="A1225" s="1">
        <v>1223</v>
      </c>
      <c r="B1225" s="2" t="s">
        <v>2571</v>
      </c>
      <c r="C1225" s="2" t="s">
        <v>2572</v>
      </c>
      <c r="D1225" s="12">
        <v>19800</v>
      </c>
      <c r="E1225" s="13">
        <v>22197</v>
      </c>
      <c r="F1225" t="s">
        <v>28</v>
      </c>
      <c r="G1225" t="s">
        <v>49</v>
      </c>
      <c r="H1225" t="s">
        <v>50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2491</v>
      </c>
      <c r="O1225">
        <f t="shared" si="76"/>
        <v>112</v>
      </c>
      <c r="P1225">
        <f t="shared" si="77"/>
        <v>116.21</v>
      </c>
      <c r="Q1225" s="11" t="s">
        <v>2492</v>
      </c>
      <c r="R1225" t="s">
        <v>2493</v>
      </c>
      <c r="S1225" s="4">
        <f t="shared" si="78"/>
        <v>42654.1771875</v>
      </c>
      <c r="T1225" s="4">
        <f t="shared" si="79"/>
        <v>42684.2188541667</v>
      </c>
    </row>
    <row r="1226" ht="29" spans="1:20">
      <c r="A1226" s="1">
        <v>1224</v>
      </c>
      <c r="B1226" s="2" t="s">
        <v>2573</v>
      </c>
      <c r="C1226" s="2" t="s">
        <v>2574</v>
      </c>
      <c r="D1226" s="12">
        <v>15000</v>
      </c>
      <c r="E1226" s="13">
        <v>1060</v>
      </c>
      <c r="F1226" t="s">
        <v>25</v>
      </c>
      <c r="G1226" t="s">
        <v>49</v>
      </c>
      <c r="H1226" t="s">
        <v>50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2575</v>
      </c>
      <c r="O1226">
        <f t="shared" si="76"/>
        <v>7</v>
      </c>
      <c r="P1226">
        <f t="shared" si="77"/>
        <v>58.89</v>
      </c>
      <c r="Q1226" s="11" t="s">
        <v>1659</v>
      </c>
      <c r="R1226" t="s">
        <v>2576</v>
      </c>
      <c r="S1226" s="4">
        <f t="shared" si="78"/>
        <v>41736.5497916667</v>
      </c>
      <c r="T1226" s="4">
        <f t="shared" si="79"/>
        <v>41796.5497916667</v>
      </c>
    </row>
    <row r="1227" ht="44" spans="1:20">
      <c r="A1227" s="1">
        <v>1225</v>
      </c>
      <c r="B1227" s="2" t="s">
        <v>2577</v>
      </c>
      <c r="C1227" s="2" t="s">
        <v>2578</v>
      </c>
      <c r="D1227" s="12">
        <v>3000</v>
      </c>
      <c r="E1227" s="13">
        <v>132</v>
      </c>
      <c r="F1227" t="s">
        <v>25</v>
      </c>
      <c r="G1227" t="s">
        <v>49</v>
      </c>
      <c r="H1227" t="s">
        <v>50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2575</v>
      </c>
      <c r="O1227">
        <f t="shared" si="76"/>
        <v>4</v>
      </c>
      <c r="P1227">
        <f t="shared" si="77"/>
        <v>44</v>
      </c>
      <c r="Q1227" s="11" t="s">
        <v>1659</v>
      </c>
      <c r="R1227" t="s">
        <v>2576</v>
      </c>
      <c r="S1227" s="4">
        <f t="shared" si="78"/>
        <v>41509.9059953704</v>
      </c>
      <c r="T1227" s="4">
        <f t="shared" si="79"/>
        <v>41569.9059953704</v>
      </c>
    </row>
    <row r="1228" ht="44" spans="1:20">
      <c r="A1228" s="1">
        <v>1226</v>
      </c>
      <c r="B1228" s="2" t="s">
        <v>2579</v>
      </c>
      <c r="C1228" s="2" t="s">
        <v>2580</v>
      </c>
      <c r="D1228" s="12">
        <v>50000</v>
      </c>
      <c r="E1228" s="13">
        <v>1937</v>
      </c>
      <c r="F1228" t="s">
        <v>25</v>
      </c>
      <c r="G1228" t="s">
        <v>49</v>
      </c>
      <c r="H1228" t="s">
        <v>50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2575</v>
      </c>
      <c r="O1228">
        <f t="shared" si="76"/>
        <v>4</v>
      </c>
      <c r="P1228">
        <f t="shared" si="77"/>
        <v>48.43</v>
      </c>
      <c r="Q1228" s="11" t="s">
        <v>1659</v>
      </c>
      <c r="R1228" t="s">
        <v>2576</v>
      </c>
      <c r="S1228" s="4">
        <f t="shared" si="78"/>
        <v>41715.8747800926</v>
      </c>
      <c r="T1228" s="4">
        <f t="shared" si="79"/>
        <v>41750.0416666667</v>
      </c>
    </row>
    <row r="1229" ht="44" spans="1:20">
      <c r="A1229" s="1">
        <v>1227</v>
      </c>
      <c r="B1229" s="2" t="s">
        <v>2581</v>
      </c>
      <c r="C1229" s="2" t="s">
        <v>2582</v>
      </c>
      <c r="D1229" s="12">
        <v>2000</v>
      </c>
      <c r="E1229" s="13">
        <v>0</v>
      </c>
      <c r="F1229" t="s">
        <v>25</v>
      </c>
      <c r="G1229" t="s">
        <v>49</v>
      </c>
      <c r="H1229" t="s">
        <v>50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2575</v>
      </c>
      <c r="O1229">
        <f t="shared" si="76"/>
        <v>0</v>
      </c>
      <c r="P1229">
        <f t="shared" si="77"/>
        <v>0</v>
      </c>
      <c r="Q1229" s="11" t="s">
        <v>1659</v>
      </c>
      <c r="R1229" t="s">
        <v>2576</v>
      </c>
      <c r="S1229" s="4">
        <f t="shared" si="78"/>
        <v>41827.9191666667</v>
      </c>
      <c r="T1229" s="4">
        <f t="shared" si="79"/>
        <v>41858.2916666667</v>
      </c>
    </row>
    <row r="1230" ht="44" spans="1:20">
      <c r="A1230" s="1">
        <v>1228</v>
      </c>
      <c r="B1230" s="2" t="s">
        <v>2583</v>
      </c>
      <c r="C1230" s="2" t="s">
        <v>2584</v>
      </c>
      <c r="D1230" s="12">
        <v>5000</v>
      </c>
      <c r="E1230" s="13">
        <v>1465</v>
      </c>
      <c r="F1230" t="s">
        <v>25</v>
      </c>
      <c r="G1230" t="s">
        <v>49</v>
      </c>
      <c r="H1230" t="s">
        <v>50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2575</v>
      </c>
      <c r="O1230">
        <f t="shared" si="76"/>
        <v>29</v>
      </c>
      <c r="P1230">
        <f t="shared" si="77"/>
        <v>61.04</v>
      </c>
      <c r="Q1230" s="11" t="s">
        <v>1659</v>
      </c>
      <c r="R1230" t="s">
        <v>2576</v>
      </c>
      <c r="S1230" s="4">
        <f t="shared" si="78"/>
        <v>40754.7292592593</v>
      </c>
      <c r="T1230" s="4">
        <f t="shared" si="79"/>
        <v>40814.7292592593</v>
      </c>
    </row>
    <row r="1231" ht="44" spans="1:20">
      <c r="A1231" s="1">
        <v>1229</v>
      </c>
      <c r="B1231" s="2" t="s">
        <v>2585</v>
      </c>
      <c r="C1231" s="2" t="s">
        <v>2586</v>
      </c>
      <c r="D1231" s="12">
        <v>2750</v>
      </c>
      <c r="E1231" s="13">
        <v>25</v>
      </c>
      <c r="F1231" t="s">
        <v>25</v>
      </c>
      <c r="G1231" t="s">
        <v>49</v>
      </c>
      <c r="H1231" t="s">
        <v>50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2575</v>
      </c>
      <c r="O1231">
        <f t="shared" si="76"/>
        <v>1</v>
      </c>
      <c r="P1231">
        <f t="shared" si="77"/>
        <v>25</v>
      </c>
      <c r="Q1231" s="11" t="s">
        <v>1659</v>
      </c>
      <c r="R1231" t="s">
        <v>2576</v>
      </c>
      <c r="S1231" s="4">
        <f t="shared" si="78"/>
        <v>40985.4598032407</v>
      </c>
      <c r="T1231" s="4">
        <f t="shared" si="79"/>
        <v>41015.6666666667</v>
      </c>
    </row>
    <row r="1232" ht="44" spans="1:20">
      <c r="A1232" s="1">
        <v>1230</v>
      </c>
      <c r="B1232" s="2" t="s">
        <v>2587</v>
      </c>
      <c r="C1232" s="2" t="s">
        <v>2588</v>
      </c>
      <c r="D1232" s="12">
        <v>500000</v>
      </c>
      <c r="E1232" s="13">
        <v>0</v>
      </c>
      <c r="F1232" t="s">
        <v>25</v>
      </c>
      <c r="G1232" t="s">
        <v>49</v>
      </c>
      <c r="H1232" t="s">
        <v>50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2575</v>
      </c>
      <c r="O1232">
        <f t="shared" si="76"/>
        <v>0</v>
      </c>
      <c r="P1232">
        <f t="shared" si="77"/>
        <v>0</v>
      </c>
      <c r="Q1232" s="11" t="s">
        <v>1659</v>
      </c>
      <c r="R1232" t="s">
        <v>2576</v>
      </c>
      <c r="S1232" s="4">
        <f t="shared" si="78"/>
        <v>40568.9725694444</v>
      </c>
      <c r="T1232" s="4">
        <f t="shared" si="79"/>
        <v>40598.9725694444</v>
      </c>
    </row>
    <row r="1233" ht="44" spans="1:20">
      <c r="A1233" s="1">
        <v>1231</v>
      </c>
      <c r="B1233" s="2" t="s">
        <v>2589</v>
      </c>
      <c r="C1233" s="2" t="s">
        <v>2590</v>
      </c>
      <c r="D1233" s="12">
        <v>5000</v>
      </c>
      <c r="E1233" s="13">
        <v>0</v>
      </c>
      <c r="F1233" t="s">
        <v>25</v>
      </c>
      <c r="G1233" t="s">
        <v>49</v>
      </c>
      <c r="H1233" t="s">
        <v>50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2575</v>
      </c>
      <c r="O1233">
        <f t="shared" si="76"/>
        <v>0</v>
      </c>
      <c r="P1233">
        <f t="shared" si="77"/>
        <v>0</v>
      </c>
      <c r="Q1233" s="11" t="s">
        <v>1659</v>
      </c>
      <c r="R1233" t="s">
        <v>2576</v>
      </c>
      <c r="S1233" s="4">
        <f t="shared" si="78"/>
        <v>42193.9417592593</v>
      </c>
      <c r="T1233" s="4">
        <f t="shared" si="79"/>
        <v>42244.0416666667</v>
      </c>
    </row>
    <row r="1234" ht="44" spans="1:20">
      <c r="A1234" s="1">
        <v>1232</v>
      </c>
      <c r="B1234" s="2" t="s">
        <v>2591</v>
      </c>
      <c r="C1234" s="2" t="s">
        <v>2592</v>
      </c>
      <c r="D1234" s="12">
        <v>5000</v>
      </c>
      <c r="E1234" s="13">
        <v>40</v>
      </c>
      <c r="F1234" t="s">
        <v>25</v>
      </c>
      <c r="G1234" t="s">
        <v>49</v>
      </c>
      <c r="H1234" t="s">
        <v>50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2575</v>
      </c>
      <c r="O1234">
        <f t="shared" si="76"/>
        <v>1</v>
      </c>
      <c r="P1234">
        <f t="shared" si="77"/>
        <v>40</v>
      </c>
      <c r="Q1234" s="11" t="s">
        <v>1659</v>
      </c>
      <c r="R1234" t="s">
        <v>2576</v>
      </c>
      <c r="S1234" s="4">
        <f t="shared" si="78"/>
        <v>41506.8480324074</v>
      </c>
      <c r="T1234" s="4">
        <f t="shared" si="79"/>
        <v>41553.8480324074</v>
      </c>
    </row>
    <row r="1235" ht="44" spans="1:20">
      <c r="A1235" s="1">
        <v>1233</v>
      </c>
      <c r="B1235" s="2" t="s">
        <v>2593</v>
      </c>
      <c r="C1235" s="2" t="s">
        <v>2594</v>
      </c>
      <c r="D1235" s="12">
        <v>1000</v>
      </c>
      <c r="E1235" s="13">
        <v>116</v>
      </c>
      <c r="F1235" t="s">
        <v>25</v>
      </c>
      <c r="G1235" t="s">
        <v>49</v>
      </c>
      <c r="H1235" t="s">
        <v>50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2575</v>
      </c>
      <c r="O1235">
        <f t="shared" si="76"/>
        <v>12</v>
      </c>
      <c r="P1235">
        <f t="shared" si="77"/>
        <v>19.33</v>
      </c>
      <c r="Q1235" s="11" t="s">
        <v>1659</v>
      </c>
      <c r="R1235" t="s">
        <v>2576</v>
      </c>
      <c r="S1235" s="4">
        <f t="shared" si="78"/>
        <v>40939.9487731481</v>
      </c>
      <c r="T1235" s="4">
        <f t="shared" si="79"/>
        <v>40960.9487731481</v>
      </c>
    </row>
    <row r="1236" ht="44" spans="1:20">
      <c r="A1236" s="1">
        <v>1234</v>
      </c>
      <c r="B1236" s="2" t="s">
        <v>2595</v>
      </c>
      <c r="C1236" s="2" t="s">
        <v>2596</v>
      </c>
      <c r="D1236" s="12">
        <v>50000</v>
      </c>
      <c r="E1236" s="13">
        <v>0</v>
      </c>
      <c r="F1236" t="s">
        <v>25</v>
      </c>
      <c r="G1236" t="s">
        <v>58</v>
      </c>
      <c r="H1236" t="s">
        <v>59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2575</v>
      </c>
      <c r="O1236">
        <f t="shared" si="76"/>
        <v>0</v>
      </c>
      <c r="P1236">
        <f t="shared" si="77"/>
        <v>0</v>
      </c>
      <c r="Q1236" s="11" t="s">
        <v>1659</v>
      </c>
      <c r="R1236" t="s">
        <v>2576</v>
      </c>
      <c r="S1236" s="4">
        <f t="shared" si="78"/>
        <v>42007.7886805556</v>
      </c>
      <c r="T1236" s="4">
        <f t="shared" si="79"/>
        <v>42037.7886805556</v>
      </c>
    </row>
    <row r="1237" ht="44" spans="1:20">
      <c r="A1237" s="1">
        <v>1235</v>
      </c>
      <c r="B1237" s="2" t="s">
        <v>2597</v>
      </c>
      <c r="C1237" s="2" t="s">
        <v>2598</v>
      </c>
      <c r="D1237" s="12">
        <v>7534</v>
      </c>
      <c r="E1237" s="13">
        <v>210</v>
      </c>
      <c r="F1237" t="s">
        <v>25</v>
      </c>
      <c r="G1237" t="s">
        <v>49</v>
      </c>
      <c r="H1237" t="s">
        <v>50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2575</v>
      </c>
      <c r="O1237">
        <f t="shared" si="76"/>
        <v>3</v>
      </c>
      <c r="P1237">
        <f t="shared" si="77"/>
        <v>35</v>
      </c>
      <c r="Q1237" s="11" t="s">
        <v>1659</v>
      </c>
      <c r="R1237" t="s">
        <v>2576</v>
      </c>
      <c r="S1237" s="4">
        <f t="shared" si="78"/>
        <v>41583.1354050926</v>
      </c>
      <c r="T1237" s="4">
        <f t="shared" si="79"/>
        <v>41623.1354050926</v>
      </c>
    </row>
    <row r="1238" ht="15" spans="1:20">
      <c r="A1238" s="1">
        <v>1236</v>
      </c>
      <c r="B1238" s="2" t="s">
        <v>2599</v>
      </c>
      <c r="C1238" s="2" t="s">
        <v>2600</v>
      </c>
      <c r="D1238" s="12">
        <v>2500</v>
      </c>
      <c r="E1238" s="13">
        <v>0</v>
      </c>
      <c r="F1238" t="s">
        <v>25</v>
      </c>
      <c r="G1238" t="s">
        <v>49</v>
      </c>
      <c r="H1238" t="s">
        <v>50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2575</v>
      </c>
      <c r="O1238">
        <f t="shared" si="76"/>
        <v>0</v>
      </c>
      <c r="P1238">
        <f t="shared" si="77"/>
        <v>0</v>
      </c>
      <c r="Q1238" s="11" t="s">
        <v>1659</v>
      </c>
      <c r="R1238" t="s">
        <v>2576</v>
      </c>
      <c r="S1238" s="4">
        <f t="shared" si="78"/>
        <v>41110.6801388889</v>
      </c>
      <c r="T1238" s="4">
        <f t="shared" si="79"/>
        <v>41118.6666666667</v>
      </c>
    </row>
    <row r="1239" ht="44" spans="1:20">
      <c r="A1239" s="1">
        <v>1237</v>
      </c>
      <c r="B1239" s="2" t="s">
        <v>2601</v>
      </c>
      <c r="C1239" s="2" t="s">
        <v>2602</v>
      </c>
      <c r="D1239" s="12">
        <v>25000</v>
      </c>
      <c r="E1239" s="13">
        <v>0</v>
      </c>
      <c r="F1239" t="s">
        <v>25</v>
      </c>
      <c r="G1239" t="s">
        <v>49</v>
      </c>
      <c r="H1239" t="s">
        <v>50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2575</v>
      </c>
      <c r="O1239">
        <f t="shared" si="76"/>
        <v>0</v>
      </c>
      <c r="P1239">
        <f t="shared" si="77"/>
        <v>0</v>
      </c>
      <c r="Q1239" s="11" t="s">
        <v>1659</v>
      </c>
      <c r="R1239" t="s">
        <v>2576</v>
      </c>
      <c r="S1239" s="4">
        <f t="shared" si="78"/>
        <v>41125.2831597222</v>
      </c>
      <c r="T1239" s="4">
        <f t="shared" si="79"/>
        <v>41145.2831597222</v>
      </c>
    </row>
    <row r="1240" ht="58" spans="1:20">
      <c r="A1240" s="1">
        <v>1238</v>
      </c>
      <c r="B1240" s="2" t="s">
        <v>2603</v>
      </c>
      <c r="C1240" s="2" t="s">
        <v>2604</v>
      </c>
      <c r="D1240" s="12">
        <v>1000</v>
      </c>
      <c r="E1240" s="13">
        <v>178</v>
      </c>
      <c r="F1240" t="s">
        <v>25</v>
      </c>
      <c r="G1240" t="s">
        <v>49</v>
      </c>
      <c r="H1240" t="s">
        <v>50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2575</v>
      </c>
      <c r="O1240">
        <f t="shared" si="76"/>
        <v>18</v>
      </c>
      <c r="P1240">
        <f t="shared" si="77"/>
        <v>59.33</v>
      </c>
      <c r="Q1240" s="11" t="s">
        <v>1659</v>
      </c>
      <c r="R1240" t="s">
        <v>2576</v>
      </c>
      <c r="S1240" s="4">
        <f t="shared" si="78"/>
        <v>40731.6103703704</v>
      </c>
      <c r="T1240" s="4">
        <f t="shared" si="79"/>
        <v>40761.6103703704</v>
      </c>
    </row>
    <row r="1241" ht="29" spans="1:20">
      <c r="A1241" s="1">
        <v>1239</v>
      </c>
      <c r="B1241" s="2" t="s">
        <v>2605</v>
      </c>
      <c r="C1241" s="2" t="s">
        <v>2606</v>
      </c>
      <c r="D1241" s="12">
        <v>2500</v>
      </c>
      <c r="E1241" s="13">
        <v>0</v>
      </c>
      <c r="F1241" t="s">
        <v>25</v>
      </c>
      <c r="G1241" t="s">
        <v>49</v>
      </c>
      <c r="H1241" t="s">
        <v>50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2575</v>
      </c>
      <c r="O1241">
        <f t="shared" si="76"/>
        <v>0</v>
      </c>
      <c r="P1241">
        <f t="shared" si="77"/>
        <v>0</v>
      </c>
      <c r="Q1241" s="11" t="s">
        <v>1659</v>
      </c>
      <c r="R1241" t="s">
        <v>2576</v>
      </c>
      <c r="S1241" s="4">
        <f t="shared" si="78"/>
        <v>40883.9625810185</v>
      </c>
      <c r="T1241" s="4">
        <f t="shared" si="79"/>
        <v>40913.9625810185</v>
      </c>
    </row>
    <row r="1242" ht="29" spans="1:20">
      <c r="A1242" s="1">
        <v>1240</v>
      </c>
      <c r="B1242" s="2" t="s">
        <v>2607</v>
      </c>
      <c r="C1242" s="2" t="s">
        <v>2608</v>
      </c>
      <c r="D1242" s="12">
        <v>8000</v>
      </c>
      <c r="E1242" s="13">
        <v>241</v>
      </c>
      <c r="F1242" t="s">
        <v>25</v>
      </c>
      <c r="G1242" t="s">
        <v>49</v>
      </c>
      <c r="H1242" t="s">
        <v>50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2575</v>
      </c>
      <c r="O1242">
        <f t="shared" si="76"/>
        <v>3</v>
      </c>
      <c r="P1242">
        <f t="shared" si="77"/>
        <v>30.13</v>
      </c>
      <c r="Q1242" s="11" t="s">
        <v>1659</v>
      </c>
      <c r="R1242" t="s">
        <v>2576</v>
      </c>
      <c r="S1242" s="4">
        <f t="shared" si="78"/>
        <v>41409.0400115741</v>
      </c>
      <c r="T1242" s="4">
        <f t="shared" si="79"/>
        <v>41467.9104166667</v>
      </c>
    </row>
    <row r="1243" ht="44" spans="1:20">
      <c r="A1243" s="1">
        <v>1241</v>
      </c>
      <c r="B1243" s="2" t="s">
        <v>2609</v>
      </c>
      <c r="C1243" s="2" t="s">
        <v>2610</v>
      </c>
      <c r="D1243" s="12">
        <v>5000</v>
      </c>
      <c r="E1243" s="13">
        <v>2537</v>
      </c>
      <c r="F1243" t="s">
        <v>25</v>
      </c>
      <c r="G1243" t="s">
        <v>49</v>
      </c>
      <c r="H1243" t="s">
        <v>50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2575</v>
      </c>
      <c r="O1243">
        <f t="shared" si="76"/>
        <v>51</v>
      </c>
      <c r="P1243">
        <f t="shared" si="77"/>
        <v>74.62</v>
      </c>
      <c r="Q1243" s="11" t="s">
        <v>1659</v>
      </c>
      <c r="R1243" t="s">
        <v>2576</v>
      </c>
      <c r="S1243" s="4">
        <f t="shared" si="78"/>
        <v>41923.8377314815</v>
      </c>
      <c r="T1243" s="4">
        <f t="shared" si="79"/>
        <v>41946.2493055556</v>
      </c>
    </row>
    <row r="1244" ht="44" spans="1:20">
      <c r="A1244" s="1">
        <v>1242</v>
      </c>
      <c r="B1244" s="2" t="s">
        <v>2611</v>
      </c>
      <c r="C1244" s="2" t="s">
        <v>2612</v>
      </c>
      <c r="D1244" s="12">
        <v>911</v>
      </c>
      <c r="E1244" s="13">
        <v>5</v>
      </c>
      <c r="F1244" t="s">
        <v>25</v>
      </c>
      <c r="G1244" t="s">
        <v>49</v>
      </c>
      <c r="H1244" t="s">
        <v>50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2575</v>
      </c>
      <c r="O1244">
        <f t="shared" si="76"/>
        <v>1</v>
      </c>
      <c r="P1244">
        <f t="shared" si="77"/>
        <v>5</v>
      </c>
      <c r="Q1244" s="11" t="s">
        <v>1659</v>
      </c>
      <c r="R1244" t="s">
        <v>2576</v>
      </c>
      <c r="S1244" s="4">
        <f t="shared" si="78"/>
        <v>40782.1655324074</v>
      </c>
      <c r="T1244" s="4">
        <f t="shared" si="79"/>
        <v>40797.5541666667</v>
      </c>
    </row>
    <row r="1245" ht="44" spans="1:20">
      <c r="A1245" s="1">
        <v>1243</v>
      </c>
      <c r="B1245" s="2" t="s">
        <v>2613</v>
      </c>
      <c r="C1245" s="2" t="s">
        <v>2614</v>
      </c>
      <c r="D1245" s="12">
        <v>12000</v>
      </c>
      <c r="E1245" s="13">
        <v>1691</v>
      </c>
      <c r="F1245" t="s">
        <v>25</v>
      </c>
      <c r="G1245" t="s">
        <v>49</v>
      </c>
      <c r="H1245" t="s">
        <v>50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2575</v>
      </c>
      <c r="O1245">
        <f t="shared" si="76"/>
        <v>14</v>
      </c>
      <c r="P1245">
        <f t="shared" si="77"/>
        <v>44.5</v>
      </c>
      <c r="Q1245" s="11" t="s">
        <v>1659</v>
      </c>
      <c r="R1245" t="s">
        <v>2576</v>
      </c>
      <c r="S1245" s="4">
        <f t="shared" si="78"/>
        <v>40671.8792939815</v>
      </c>
      <c r="T1245" s="4">
        <f t="shared" si="79"/>
        <v>40732.875</v>
      </c>
    </row>
    <row r="1246" ht="44" spans="1:20">
      <c r="A1246" s="1">
        <v>1244</v>
      </c>
      <c r="B1246" s="2" t="s">
        <v>2615</v>
      </c>
      <c r="C1246" s="2" t="s">
        <v>2616</v>
      </c>
      <c r="D1246" s="12">
        <v>2000</v>
      </c>
      <c r="E1246" s="13">
        <v>2076</v>
      </c>
      <c r="F1246" t="s">
        <v>28</v>
      </c>
      <c r="G1246" t="s">
        <v>49</v>
      </c>
      <c r="H1246" t="s">
        <v>50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1658</v>
      </c>
      <c r="O1246">
        <f t="shared" si="76"/>
        <v>104</v>
      </c>
      <c r="P1246">
        <f t="shared" si="77"/>
        <v>46.13</v>
      </c>
      <c r="Q1246" s="11" t="s">
        <v>1659</v>
      </c>
      <c r="R1246" t="s">
        <v>1660</v>
      </c>
      <c r="S1246" s="4">
        <f t="shared" si="78"/>
        <v>41355.8254976852</v>
      </c>
      <c r="T1246" s="4">
        <f t="shared" si="79"/>
        <v>41386.875</v>
      </c>
    </row>
    <row r="1247" ht="44" spans="1:20">
      <c r="A1247" s="1">
        <v>1245</v>
      </c>
      <c r="B1247" s="2" t="s">
        <v>2617</v>
      </c>
      <c r="C1247" s="2" t="s">
        <v>2618</v>
      </c>
      <c r="D1247" s="12">
        <v>2000</v>
      </c>
      <c r="E1247" s="13">
        <v>2405</v>
      </c>
      <c r="F1247" t="s">
        <v>28</v>
      </c>
      <c r="G1247" t="s">
        <v>49</v>
      </c>
      <c r="H1247" t="s">
        <v>50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1658</v>
      </c>
      <c r="O1247">
        <f t="shared" si="76"/>
        <v>120</v>
      </c>
      <c r="P1247">
        <f t="shared" si="77"/>
        <v>141.47</v>
      </c>
      <c r="Q1247" s="11" t="s">
        <v>1659</v>
      </c>
      <c r="R1247" t="s">
        <v>1660</v>
      </c>
      <c r="S1247" s="4">
        <f t="shared" si="78"/>
        <v>41774.5999305556</v>
      </c>
      <c r="T1247" s="4">
        <f t="shared" si="79"/>
        <v>41804.5999305556</v>
      </c>
    </row>
    <row r="1248" ht="44" spans="1:20">
      <c r="A1248" s="1">
        <v>1246</v>
      </c>
      <c r="B1248" s="2" t="s">
        <v>2619</v>
      </c>
      <c r="C1248" s="2" t="s">
        <v>2620</v>
      </c>
      <c r="D1248" s="12">
        <v>2000</v>
      </c>
      <c r="E1248" s="13">
        <v>2340</v>
      </c>
      <c r="F1248" t="s">
        <v>28</v>
      </c>
      <c r="G1248" t="s">
        <v>49</v>
      </c>
      <c r="H1248" t="s">
        <v>50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1658</v>
      </c>
      <c r="O1248">
        <f t="shared" si="76"/>
        <v>117</v>
      </c>
      <c r="P1248">
        <f t="shared" si="77"/>
        <v>75.48</v>
      </c>
      <c r="Q1248" s="11" t="s">
        <v>1659</v>
      </c>
      <c r="R1248" t="s">
        <v>1660</v>
      </c>
      <c r="S1248" s="4">
        <f t="shared" si="78"/>
        <v>40838.0433912037</v>
      </c>
      <c r="T1248" s="4">
        <f t="shared" si="79"/>
        <v>40883.0850578704</v>
      </c>
    </row>
    <row r="1249" ht="29" spans="1:20">
      <c r="A1249" s="1">
        <v>1247</v>
      </c>
      <c r="B1249" s="2" t="s">
        <v>2621</v>
      </c>
      <c r="C1249" s="2" t="s">
        <v>2622</v>
      </c>
      <c r="D1249" s="12">
        <v>3500</v>
      </c>
      <c r="E1249" s="13">
        <v>4275</v>
      </c>
      <c r="F1249" t="s">
        <v>28</v>
      </c>
      <c r="G1249" t="s">
        <v>49</v>
      </c>
      <c r="H1249" t="s">
        <v>50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1658</v>
      </c>
      <c r="O1249">
        <f t="shared" si="76"/>
        <v>122</v>
      </c>
      <c r="P1249">
        <f t="shared" si="77"/>
        <v>85.5</v>
      </c>
      <c r="Q1249" s="11" t="s">
        <v>1659</v>
      </c>
      <c r="R1249" t="s">
        <v>1660</v>
      </c>
      <c r="S1249" s="4">
        <f t="shared" si="78"/>
        <v>41370.2923032407</v>
      </c>
      <c r="T1249" s="4">
        <f t="shared" si="79"/>
        <v>41400.2923032407</v>
      </c>
    </row>
    <row r="1250" ht="29" spans="1:20">
      <c r="A1250" s="1">
        <v>1248</v>
      </c>
      <c r="B1250" s="2" t="s">
        <v>2623</v>
      </c>
      <c r="C1250" s="2" t="s">
        <v>2624</v>
      </c>
      <c r="D1250" s="12">
        <v>2500</v>
      </c>
      <c r="E1250" s="13">
        <v>3791</v>
      </c>
      <c r="F1250" t="s">
        <v>28</v>
      </c>
      <c r="G1250" t="s">
        <v>49</v>
      </c>
      <c r="H1250" t="s">
        <v>50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1658</v>
      </c>
      <c r="O1250">
        <f t="shared" si="76"/>
        <v>152</v>
      </c>
      <c r="P1250">
        <f t="shared" si="77"/>
        <v>64.25</v>
      </c>
      <c r="Q1250" s="11" t="s">
        <v>1659</v>
      </c>
      <c r="R1250" t="s">
        <v>1660</v>
      </c>
      <c r="S1250" s="4">
        <f t="shared" si="78"/>
        <v>41767.6568634259</v>
      </c>
      <c r="T1250" s="4">
        <f t="shared" si="79"/>
        <v>41803.2909722222</v>
      </c>
    </row>
    <row r="1251" ht="44" spans="1:20">
      <c r="A1251" s="1">
        <v>1249</v>
      </c>
      <c r="B1251" s="2" t="s">
        <v>2625</v>
      </c>
      <c r="C1251" s="2" t="s">
        <v>2626</v>
      </c>
      <c r="D1251" s="12">
        <v>5000</v>
      </c>
      <c r="E1251" s="13">
        <v>5222</v>
      </c>
      <c r="F1251" t="s">
        <v>28</v>
      </c>
      <c r="G1251" t="s">
        <v>49</v>
      </c>
      <c r="H1251" t="s">
        <v>50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1658</v>
      </c>
      <c r="O1251">
        <f t="shared" si="76"/>
        <v>104</v>
      </c>
      <c r="P1251">
        <f t="shared" si="77"/>
        <v>64.47</v>
      </c>
      <c r="Q1251" s="11" t="s">
        <v>1659</v>
      </c>
      <c r="R1251" t="s">
        <v>1660</v>
      </c>
      <c r="S1251" s="4">
        <f t="shared" si="78"/>
        <v>41067.7408680556</v>
      </c>
      <c r="T1251" s="4">
        <f t="shared" si="79"/>
        <v>41097.7408680556</v>
      </c>
    </row>
    <row r="1252" ht="44" spans="1:20">
      <c r="A1252" s="1">
        <v>1250</v>
      </c>
      <c r="B1252" s="2" t="s">
        <v>2627</v>
      </c>
      <c r="C1252" s="2" t="s">
        <v>2628</v>
      </c>
      <c r="D1252" s="12">
        <v>30000</v>
      </c>
      <c r="E1252" s="13">
        <v>60046</v>
      </c>
      <c r="F1252" t="s">
        <v>28</v>
      </c>
      <c r="G1252" t="s">
        <v>49</v>
      </c>
      <c r="H1252" t="s">
        <v>50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1658</v>
      </c>
      <c r="O1252">
        <f t="shared" si="76"/>
        <v>200</v>
      </c>
      <c r="P1252">
        <f t="shared" si="77"/>
        <v>118.2</v>
      </c>
      <c r="Q1252" s="11" t="s">
        <v>1659</v>
      </c>
      <c r="R1252" t="s">
        <v>1660</v>
      </c>
      <c r="S1252" s="4">
        <f t="shared" si="78"/>
        <v>41843.6427199074</v>
      </c>
      <c r="T1252" s="4">
        <f t="shared" si="79"/>
        <v>41888.6427199074</v>
      </c>
    </row>
    <row r="1253" ht="29" spans="1:20">
      <c r="A1253" s="1">
        <v>1251</v>
      </c>
      <c r="B1253" s="2" t="s">
        <v>2629</v>
      </c>
      <c r="C1253" s="2" t="s">
        <v>2630</v>
      </c>
      <c r="D1253" s="12">
        <v>6000</v>
      </c>
      <c r="E1253" s="13">
        <v>6108</v>
      </c>
      <c r="F1253" t="s">
        <v>28</v>
      </c>
      <c r="G1253" t="s">
        <v>49</v>
      </c>
      <c r="H1253" t="s">
        <v>50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1658</v>
      </c>
      <c r="O1253">
        <f t="shared" si="76"/>
        <v>102</v>
      </c>
      <c r="P1253">
        <f t="shared" si="77"/>
        <v>82.54</v>
      </c>
      <c r="Q1253" s="11" t="s">
        <v>1659</v>
      </c>
      <c r="R1253" t="s">
        <v>1660</v>
      </c>
      <c r="S1253" s="4">
        <f t="shared" si="78"/>
        <v>40751.8144328704</v>
      </c>
      <c r="T1253" s="4">
        <f t="shared" si="79"/>
        <v>40811.8144328704</v>
      </c>
    </row>
    <row r="1254" ht="44" spans="1:20">
      <c r="A1254" s="1">
        <v>1252</v>
      </c>
      <c r="B1254" s="2" t="s">
        <v>2631</v>
      </c>
      <c r="C1254" s="2" t="s">
        <v>2632</v>
      </c>
      <c r="D1254" s="12">
        <v>3500</v>
      </c>
      <c r="E1254" s="13">
        <v>4818</v>
      </c>
      <c r="F1254" t="s">
        <v>28</v>
      </c>
      <c r="G1254" t="s">
        <v>49</v>
      </c>
      <c r="H1254" t="s">
        <v>50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1658</v>
      </c>
      <c r="O1254">
        <f t="shared" si="76"/>
        <v>138</v>
      </c>
      <c r="P1254">
        <f t="shared" si="77"/>
        <v>34.17</v>
      </c>
      <c r="Q1254" s="11" t="s">
        <v>1659</v>
      </c>
      <c r="R1254" t="s">
        <v>1660</v>
      </c>
      <c r="S1254" s="4">
        <f t="shared" si="78"/>
        <v>41543.9880671296</v>
      </c>
      <c r="T1254" s="4">
        <f t="shared" si="79"/>
        <v>41571.9880671296</v>
      </c>
    </row>
    <row r="1255" ht="44" spans="1:20">
      <c r="A1255" s="1">
        <v>1253</v>
      </c>
      <c r="B1255" s="2" t="s">
        <v>2633</v>
      </c>
      <c r="C1255" s="2" t="s">
        <v>2634</v>
      </c>
      <c r="D1255" s="12">
        <v>10</v>
      </c>
      <c r="E1255" s="13">
        <v>30383.32</v>
      </c>
      <c r="F1255" t="s">
        <v>28</v>
      </c>
      <c r="G1255" t="s">
        <v>49</v>
      </c>
      <c r="H1255" t="s">
        <v>50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1658</v>
      </c>
      <c r="O1255">
        <f t="shared" si="76"/>
        <v>303833</v>
      </c>
      <c r="P1255">
        <f t="shared" si="77"/>
        <v>42.73</v>
      </c>
      <c r="Q1255" s="11" t="s">
        <v>1659</v>
      </c>
      <c r="R1255" t="s">
        <v>1660</v>
      </c>
      <c r="S1255" s="4">
        <f t="shared" si="78"/>
        <v>41855.7836458333</v>
      </c>
      <c r="T1255" s="4">
        <f t="shared" si="79"/>
        <v>41885.7836458333</v>
      </c>
    </row>
    <row r="1256" ht="44" spans="1:20">
      <c r="A1256" s="1">
        <v>1254</v>
      </c>
      <c r="B1256" s="2" t="s">
        <v>2635</v>
      </c>
      <c r="C1256" s="2" t="s">
        <v>2636</v>
      </c>
      <c r="D1256" s="12">
        <v>6700</v>
      </c>
      <c r="E1256" s="13">
        <v>13323</v>
      </c>
      <c r="F1256" t="s">
        <v>28</v>
      </c>
      <c r="G1256" t="s">
        <v>49</v>
      </c>
      <c r="H1256" t="s">
        <v>50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1658</v>
      </c>
      <c r="O1256">
        <f t="shared" si="76"/>
        <v>199</v>
      </c>
      <c r="P1256">
        <f t="shared" si="77"/>
        <v>94.49</v>
      </c>
      <c r="Q1256" s="11" t="s">
        <v>1659</v>
      </c>
      <c r="R1256" t="s">
        <v>1660</v>
      </c>
      <c r="S1256" s="4">
        <f t="shared" si="78"/>
        <v>40487.6213657407</v>
      </c>
      <c r="T1256" s="4">
        <f t="shared" si="79"/>
        <v>40544.2076388889</v>
      </c>
    </row>
    <row r="1257" ht="44" spans="1:20">
      <c r="A1257" s="1">
        <v>1255</v>
      </c>
      <c r="B1257" s="2" t="s">
        <v>2637</v>
      </c>
      <c r="C1257" s="2" t="s">
        <v>2638</v>
      </c>
      <c r="D1257" s="12">
        <v>3000</v>
      </c>
      <c r="E1257" s="13">
        <v>6071</v>
      </c>
      <c r="F1257" t="s">
        <v>28</v>
      </c>
      <c r="G1257" t="s">
        <v>49</v>
      </c>
      <c r="H1257" t="s">
        <v>50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1658</v>
      </c>
      <c r="O1257">
        <f t="shared" si="76"/>
        <v>202</v>
      </c>
      <c r="P1257">
        <f t="shared" si="77"/>
        <v>55.7</v>
      </c>
      <c r="Q1257" s="11" t="s">
        <v>1659</v>
      </c>
      <c r="R1257" t="s">
        <v>1660</v>
      </c>
      <c r="S1257" s="4">
        <f t="shared" si="78"/>
        <v>41579.8455092593</v>
      </c>
      <c r="T1257" s="4">
        <f t="shared" si="79"/>
        <v>41609.8871759259</v>
      </c>
    </row>
    <row r="1258" ht="44" spans="1:20">
      <c r="A1258" s="1">
        <v>1256</v>
      </c>
      <c r="B1258" s="2" t="s">
        <v>2639</v>
      </c>
      <c r="C1258" s="2" t="s">
        <v>2640</v>
      </c>
      <c r="D1258" s="12">
        <v>30000</v>
      </c>
      <c r="E1258" s="13">
        <v>35389.13</v>
      </c>
      <c r="F1258" t="s">
        <v>28</v>
      </c>
      <c r="G1258" t="s">
        <v>49</v>
      </c>
      <c r="H1258" t="s">
        <v>50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1658</v>
      </c>
      <c r="O1258">
        <f t="shared" si="76"/>
        <v>118</v>
      </c>
      <c r="P1258">
        <f t="shared" si="77"/>
        <v>98.03</v>
      </c>
      <c r="Q1258" s="11" t="s">
        <v>1659</v>
      </c>
      <c r="R1258" t="s">
        <v>1660</v>
      </c>
      <c r="S1258" s="4">
        <f t="shared" si="78"/>
        <v>40921.9193402778</v>
      </c>
      <c r="T1258" s="4">
        <f t="shared" si="79"/>
        <v>40951.9193402778</v>
      </c>
    </row>
    <row r="1259" ht="44" spans="1:20">
      <c r="A1259" s="1">
        <v>1257</v>
      </c>
      <c r="B1259" s="2" t="s">
        <v>2641</v>
      </c>
      <c r="C1259" s="2" t="s">
        <v>2642</v>
      </c>
      <c r="D1259" s="12">
        <v>5500</v>
      </c>
      <c r="E1259" s="13">
        <v>16210</v>
      </c>
      <c r="F1259" t="s">
        <v>28</v>
      </c>
      <c r="G1259" t="s">
        <v>49</v>
      </c>
      <c r="H1259" t="s">
        <v>50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1658</v>
      </c>
      <c r="O1259">
        <f t="shared" si="76"/>
        <v>295</v>
      </c>
      <c r="P1259">
        <f t="shared" si="77"/>
        <v>92.1</v>
      </c>
      <c r="Q1259" s="11" t="s">
        <v>1659</v>
      </c>
      <c r="R1259" t="s">
        <v>1660</v>
      </c>
      <c r="S1259" s="4">
        <f t="shared" si="78"/>
        <v>40587.0855324074</v>
      </c>
      <c r="T1259" s="4">
        <f t="shared" si="79"/>
        <v>40636.0438657407</v>
      </c>
    </row>
    <row r="1260" ht="44" spans="1:20">
      <c r="A1260" s="1">
        <v>1258</v>
      </c>
      <c r="B1260" s="2" t="s">
        <v>2643</v>
      </c>
      <c r="C1260" s="2" t="s">
        <v>2644</v>
      </c>
      <c r="D1260" s="12">
        <v>12000</v>
      </c>
      <c r="E1260" s="13">
        <v>25577.56</v>
      </c>
      <c r="F1260" t="s">
        <v>28</v>
      </c>
      <c r="G1260" t="s">
        <v>49</v>
      </c>
      <c r="H1260" t="s">
        <v>50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1658</v>
      </c>
      <c r="O1260">
        <f t="shared" si="76"/>
        <v>213</v>
      </c>
      <c r="P1260">
        <f t="shared" si="77"/>
        <v>38.18</v>
      </c>
      <c r="Q1260" s="11" t="s">
        <v>1659</v>
      </c>
      <c r="R1260" t="s">
        <v>1660</v>
      </c>
      <c r="S1260" s="4">
        <f t="shared" si="78"/>
        <v>41487.61125</v>
      </c>
      <c r="T1260" s="4">
        <f t="shared" si="79"/>
        <v>41517.61125</v>
      </c>
    </row>
    <row r="1261" ht="29" spans="1:20">
      <c r="A1261" s="1">
        <v>1259</v>
      </c>
      <c r="B1261" s="2" t="s">
        <v>2645</v>
      </c>
      <c r="C1261" s="2" t="s">
        <v>2646</v>
      </c>
      <c r="D1261" s="12">
        <v>2500</v>
      </c>
      <c r="E1261" s="13">
        <v>2606</v>
      </c>
      <c r="F1261" t="s">
        <v>28</v>
      </c>
      <c r="G1261" t="s">
        <v>49</v>
      </c>
      <c r="H1261" t="s">
        <v>50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1658</v>
      </c>
      <c r="O1261">
        <f t="shared" si="76"/>
        <v>104</v>
      </c>
      <c r="P1261">
        <f t="shared" si="77"/>
        <v>27.15</v>
      </c>
      <c r="Q1261" s="11" t="s">
        <v>1659</v>
      </c>
      <c r="R1261" t="s">
        <v>1660</v>
      </c>
      <c r="S1261" s="4">
        <f t="shared" si="78"/>
        <v>41766.9706481481</v>
      </c>
      <c r="T1261" s="4">
        <f t="shared" si="79"/>
        <v>41799.1659722222</v>
      </c>
    </row>
    <row r="1262" ht="44" spans="1:20">
      <c r="A1262" s="1">
        <v>1260</v>
      </c>
      <c r="B1262" s="2" t="s">
        <v>2647</v>
      </c>
      <c r="C1262" s="2" t="s">
        <v>2648</v>
      </c>
      <c r="D1262" s="12">
        <v>3300</v>
      </c>
      <c r="E1262" s="13">
        <v>3751</v>
      </c>
      <c r="F1262" t="s">
        <v>28</v>
      </c>
      <c r="G1262" t="s">
        <v>49</v>
      </c>
      <c r="H1262" t="s">
        <v>50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1658</v>
      </c>
      <c r="O1262">
        <f t="shared" si="76"/>
        <v>114</v>
      </c>
      <c r="P1262">
        <f t="shared" si="77"/>
        <v>50.69</v>
      </c>
      <c r="Q1262" s="11" t="s">
        <v>1659</v>
      </c>
      <c r="R1262" t="s">
        <v>1660</v>
      </c>
      <c r="S1262" s="4">
        <f t="shared" si="78"/>
        <v>41666.8428240741</v>
      </c>
      <c r="T1262" s="4">
        <f t="shared" si="79"/>
        <v>41696.8428240741</v>
      </c>
    </row>
    <row r="1263" ht="29" spans="1:20">
      <c r="A1263" s="1">
        <v>1261</v>
      </c>
      <c r="B1263" s="2" t="s">
        <v>2649</v>
      </c>
      <c r="C1263" s="2" t="s">
        <v>2650</v>
      </c>
      <c r="D1263" s="12">
        <v>2000</v>
      </c>
      <c r="E1263" s="13">
        <v>2025</v>
      </c>
      <c r="F1263" t="s">
        <v>28</v>
      </c>
      <c r="G1263" t="s">
        <v>49</v>
      </c>
      <c r="H1263" t="s">
        <v>50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1658</v>
      </c>
      <c r="O1263">
        <f t="shared" si="76"/>
        <v>101</v>
      </c>
      <c r="P1263">
        <f t="shared" si="77"/>
        <v>38.94</v>
      </c>
      <c r="Q1263" s="11" t="s">
        <v>1659</v>
      </c>
      <c r="R1263" t="s">
        <v>1660</v>
      </c>
      <c r="S1263" s="4">
        <f t="shared" si="78"/>
        <v>41638.3429050926</v>
      </c>
      <c r="T1263" s="4">
        <f t="shared" si="79"/>
        <v>41668.3429050926</v>
      </c>
    </row>
    <row r="1264" ht="44" spans="1:20">
      <c r="A1264" s="1">
        <v>1262</v>
      </c>
      <c r="B1264" s="2" t="s">
        <v>2651</v>
      </c>
      <c r="C1264" s="2" t="s">
        <v>2652</v>
      </c>
      <c r="D1264" s="12">
        <v>6500</v>
      </c>
      <c r="E1264" s="13">
        <v>8152</v>
      </c>
      <c r="F1264" t="s">
        <v>28</v>
      </c>
      <c r="G1264" t="s">
        <v>194</v>
      </c>
      <c r="H1264" t="s">
        <v>195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1658</v>
      </c>
      <c r="O1264">
        <f t="shared" si="76"/>
        <v>125</v>
      </c>
      <c r="P1264">
        <f t="shared" si="77"/>
        <v>77.64</v>
      </c>
      <c r="Q1264" s="11" t="s">
        <v>1659</v>
      </c>
      <c r="R1264" t="s">
        <v>1660</v>
      </c>
      <c r="S1264" s="4">
        <f t="shared" si="78"/>
        <v>41656.7626388889</v>
      </c>
      <c r="T1264" s="4">
        <f t="shared" si="79"/>
        <v>41686.7626388889</v>
      </c>
    </row>
    <row r="1265" ht="29" spans="1:20">
      <c r="A1265" s="1">
        <v>1263</v>
      </c>
      <c r="B1265" s="2" t="s">
        <v>2653</v>
      </c>
      <c r="C1265" s="2" t="s">
        <v>2654</v>
      </c>
      <c r="D1265" s="12">
        <v>1500</v>
      </c>
      <c r="E1265" s="13">
        <v>1785</v>
      </c>
      <c r="F1265" t="s">
        <v>28</v>
      </c>
      <c r="G1265" t="s">
        <v>49</v>
      </c>
      <c r="H1265" t="s">
        <v>50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1658</v>
      </c>
      <c r="O1265">
        <f t="shared" si="76"/>
        <v>119</v>
      </c>
      <c r="P1265">
        <f t="shared" si="77"/>
        <v>43.54</v>
      </c>
      <c r="Q1265" s="11" t="s">
        <v>1659</v>
      </c>
      <c r="R1265" t="s">
        <v>1660</v>
      </c>
      <c r="S1265" s="4">
        <f t="shared" si="78"/>
        <v>41692.0841435185</v>
      </c>
      <c r="T1265" s="4">
        <f t="shared" si="79"/>
        <v>41727.0416666667</v>
      </c>
    </row>
    <row r="1266" ht="44" spans="1:20">
      <c r="A1266" s="1">
        <v>1264</v>
      </c>
      <c r="B1266" s="2" t="s">
        <v>2655</v>
      </c>
      <c r="C1266" s="2" t="s">
        <v>2656</v>
      </c>
      <c r="D1266" s="12">
        <v>650</v>
      </c>
      <c r="E1266" s="13">
        <v>1082</v>
      </c>
      <c r="F1266" t="s">
        <v>28</v>
      </c>
      <c r="G1266" t="s">
        <v>49</v>
      </c>
      <c r="H1266" t="s">
        <v>50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1658</v>
      </c>
      <c r="O1266">
        <f t="shared" si="76"/>
        <v>166</v>
      </c>
      <c r="P1266">
        <f t="shared" si="77"/>
        <v>31.82</v>
      </c>
      <c r="Q1266" s="11" t="s">
        <v>1659</v>
      </c>
      <c r="R1266" t="s">
        <v>1660</v>
      </c>
      <c r="S1266" s="4">
        <f t="shared" si="78"/>
        <v>41547.6629976852</v>
      </c>
      <c r="T1266" s="4">
        <f t="shared" si="79"/>
        <v>41576.6629976852</v>
      </c>
    </row>
    <row r="1267" ht="58" spans="1:20">
      <c r="A1267" s="1">
        <v>1265</v>
      </c>
      <c r="B1267" s="2" t="s">
        <v>2657</v>
      </c>
      <c r="C1267" s="2" t="s">
        <v>2658</v>
      </c>
      <c r="D1267" s="12">
        <v>3500</v>
      </c>
      <c r="E1267" s="13">
        <v>4170.17</v>
      </c>
      <c r="F1267" t="s">
        <v>28</v>
      </c>
      <c r="G1267" t="s">
        <v>49</v>
      </c>
      <c r="H1267" t="s">
        <v>50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1658</v>
      </c>
      <c r="O1267">
        <f t="shared" si="76"/>
        <v>119</v>
      </c>
      <c r="P1267">
        <f t="shared" si="77"/>
        <v>63.18</v>
      </c>
      <c r="Q1267" s="11" t="s">
        <v>1659</v>
      </c>
      <c r="R1267" t="s">
        <v>1660</v>
      </c>
      <c r="S1267" s="4">
        <f t="shared" si="78"/>
        <v>40465.6552662037</v>
      </c>
      <c r="T1267" s="4">
        <f t="shared" si="79"/>
        <v>40512.6552662037</v>
      </c>
    </row>
    <row r="1268" ht="29" spans="1:20">
      <c r="A1268" s="1">
        <v>1266</v>
      </c>
      <c r="B1268" s="2" t="s">
        <v>2659</v>
      </c>
      <c r="C1268" s="2" t="s">
        <v>2660</v>
      </c>
      <c r="D1268" s="12">
        <v>9500</v>
      </c>
      <c r="E1268" s="13">
        <v>9545</v>
      </c>
      <c r="F1268" t="s">
        <v>28</v>
      </c>
      <c r="G1268" t="s">
        <v>49</v>
      </c>
      <c r="H1268" t="s">
        <v>50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1658</v>
      </c>
      <c r="O1268">
        <f t="shared" si="76"/>
        <v>100</v>
      </c>
      <c r="P1268">
        <f t="shared" si="77"/>
        <v>190.9</v>
      </c>
      <c r="Q1268" s="11" t="s">
        <v>1659</v>
      </c>
      <c r="R1268" t="s">
        <v>1660</v>
      </c>
      <c r="S1268" s="4">
        <f t="shared" si="78"/>
        <v>41620.8766782407</v>
      </c>
      <c r="T1268" s="4">
        <f t="shared" si="79"/>
        <v>41650.8766782407</v>
      </c>
    </row>
    <row r="1269" ht="44" spans="1:20">
      <c r="A1269" s="1">
        <v>1267</v>
      </c>
      <c r="B1269" s="2" t="s">
        <v>2661</v>
      </c>
      <c r="C1269" s="2" t="s">
        <v>2662</v>
      </c>
      <c r="D1269" s="12">
        <v>22000</v>
      </c>
      <c r="E1269" s="13">
        <v>22396</v>
      </c>
      <c r="F1269" t="s">
        <v>28</v>
      </c>
      <c r="G1269" t="s">
        <v>49</v>
      </c>
      <c r="H1269" t="s">
        <v>50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1658</v>
      </c>
      <c r="O1269">
        <f t="shared" si="76"/>
        <v>102</v>
      </c>
      <c r="P1269">
        <f t="shared" si="77"/>
        <v>140.86</v>
      </c>
      <c r="Q1269" s="11" t="s">
        <v>1659</v>
      </c>
      <c r="R1269" t="s">
        <v>1660</v>
      </c>
      <c r="S1269" s="4">
        <f t="shared" si="78"/>
        <v>41449.585162037</v>
      </c>
      <c r="T1269" s="4">
        <f t="shared" si="79"/>
        <v>41479.585162037</v>
      </c>
    </row>
    <row r="1270" ht="29" spans="1:20">
      <c r="A1270" s="1">
        <v>1268</v>
      </c>
      <c r="B1270" s="2" t="s">
        <v>2663</v>
      </c>
      <c r="C1270" s="2" t="s">
        <v>2664</v>
      </c>
      <c r="D1270" s="12">
        <v>12000</v>
      </c>
      <c r="E1270" s="13">
        <v>14000</v>
      </c>
      <c r="F1270" t="s">
        <v>28</v>
      </c>
      <c r="G1270" t="s">
        <v>49</v>
      </c>
      <c r="H1270" t="s">
        <v>50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1658</v>
      </c>
      <c r="O1270">
        <f t="shared" si="76"/>
        <v>117</v>
      </c>
      <c r="P1270">
        <f t="shared" si="77"/>
        <v>76.92</v>
      </c>
      <c r="Q1270" s="11" t="s">
        <v>1659</v>
      </c>
      <c r="R1270" t="s">
        <v>1660</v>
      </c>
      <c r="S1270" s="4">
        <f t="shared" si="78"/>
        <v>41507.8454513889</v>
      </c>
      <c r="T1270" s="4">
        <f t="shared" si="79"/>
        <v>41537.8454513889</v>
      </c>
    </row>
    <row r="1271" ht="44" spans="1:20">
      <c r="A1271" s="1">
        <v>1269</v>
      </c>
      <c r="B1271" s="2" t="s">
        <v>2665</v>
      </c>
      <c r="C1271" s="2" t="s">
        <v>2666</v>
      </c>
      <c r="D1271" s="12">
        <v>18800</v>
      </c>
      <c r="E1271" s="13">
        <v>20426</v>
      </c>
      <c r="F1271" t="s">
        <v>28</v>
      </c>
      <c r="G1271" t="s">
        <v>49</v>
      </c>
      <c r="H1271" t="s">
        <v>50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1658</v>
      </c>
      <c r="O1271">
        <f t="shared" si="76"/>
        <v>109</v>
      </c>
      <c r="P1271">
        <f t="shared" si="77"/>
        <v>99.16</v>
      </c>
      <c r="Q1271" s="11" t="s">
        <v>1659</v>
      </c>
      <c r="R1271" t="s">
        <v>1660</v>
      </c>
      <c r="S1271" s="4">
        <f t="shared" si="78"/>
        <v>42445.8230555555</v>
      </c>
      <c r="T1271" s="4">
        <f t="shared" si="79"/>
        <v>42476</v>
      </c>
    </row>
    <row r="1272" ht="29" spans="1:20">
      <c r="A1272" s="1">
        <v>1270</v>
      </c>
      <c r="B1272" s="2" t="s">
        <v>2667</v>
      </c>
      <c r="C1272" s="2" t="s">
        <v>2668</v>
      </c>
      <c r="D1272" s="12">
        <v>10000</v>
      </c>
      <c r="E1272" s="13">
        <v>11472</v>
      </c>
      <c r="F1272" t="s">
        <v>28</v>
      </c>
      <c r="G1272" t="s">
        <v>49</v>
      </c>
      <c r="H1272" t="s">
        <v>50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1658</v>
      </c>
      <c r="O1272">
        <f t="shared" si="76"/>
        <v>115</v>
      </c>
      <c r="P1272">
        <f t="shared" si="77"/>
        <v>67.88</v>
      </c>
      <c r="Q1272" s="11" t="s">
        <v>1659</v>
      </c>
      <c r="R1272" t="s">
        <v>1660</v>
      </c>
      <c r="S1272" s="4">
        <f t="shared" si="78"/>
        <v>40933.8569675926</v>
      </c>
      <c r="T1272" s="4">
        <f t="shared" si="79"/>
        <v>40993.8153009259</v>
      </c>
    </row>
    <row r="1273" ht="44" spans="1:20">
      <c r="A1273" s="1">
        <v>1271</v>
      </c>
      <c r="B1273" s="2" t="s">
        <v>2669</v>
      </c>
      <c r="C1273" s="2" t="s">
        <v>2670</v>
      </c>
      <c r="D1273" s="12">
        <v>7500</v>
      </c>
      <c r="E1273" s="13">
        <v>7635</v>
      </c>
      <c r="F1273" t="s">
        <v>28</v>
      </c>
      <c r="G1273" t="s">
        <v>49</v>
      </c>
      <c r="H1273" t="s">
        <v>50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1658</v>
      </c>
      <c r="O1273">
        <f t="shared" si="76"/>
        <v>102</v>
      </c>
      <c r="P1273">
        <f t="shared" si="77"/>
        <v>246.29</v>
      </c>
      <c r="Q1273" s="11" t="s">
        <v>1659</v>
      </c>
      <c r="R1273" t="s">
        <v>1660</v>
      </c>
      <c r="S1273" s="4">
        <f t="shared" si="78"/>
        <v>41561.6835532407</v>
      </c>
      <c r="T1273" s="4">
        <f t="shared" si="79"/>
        <v>41591.7252199074</v>
      </c>
    </row>
    <row r="1274" ht="58" spans="1:20">
      <c r="A1274" s="1">
        <v>1272</v>
      </c>
      <c r="B1274" s="2" t="s">
        <v>2671</v>
      </c>
      <c r="C1274" s="2" t="s">
        <v>2672</v>
      </c>
      <c r="D1274" s="12">
        <v>5000</v>
      </c>
      <c r="E1274" s="13">
        <v>5300</v>
      </c>
      <c r="F1274" t="s">
        <v>28</v>
      </c>
      <c r="G1274" t="s">
        <v>49</v>
      </c>
      <c r="H1274" t="s">
        <v>50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1658</v>
      </c>
      <c r="O1274">
        <f t="shared" si="76"/>
        <v>106</v>
      </c>
      <c r="P1274">
        <f t="shared" si="77"/>
        <v>189.29</v>
      </c>
      <c r="Q1274" s="11" t="s">
        <v>1659</v>
      </c>
      <c r="R1274" t="s">
        <v>1660</v>
      </c>
      <c r="S1274" s="4">
        <f t="shared" si="78"/>
        <v>40274.7451273148</v>
      </c>
      <c r="T1274" s="4">
        <f t="shared" si="79"/>
        <v>40344.1666666667</v>
      </c>
    </row>
    <row r="1275" ht="44" spans="1:20">
      <c r="A1275" s="1">
        <v>1273</v>
      </c>
      <c r="B1275" s="2" t="s">
        <v>2673</v>
      </c>
      <c r="C1275" s="2" t="s">
        <v>2674</v>
      </c>
      <c r="D1275" s="12">
        <v>4000</v>
      </c>
      <c r="E1275" s="13">
        <v>4140</v>
      </c>
      <c r="F1275" t="s">
        <v>28</v>
      </c>
      <c r="G1275" t="s">
        <v>194</v>
      </c>
      <c r="H1275" t="s">
        <v>195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1658</v>
      </c>
      <c r="O1275">
        <f t="shared" si="76"/>
        <v>104</v>
      </c>
      <c r="P1275">
        <f t="shared" si="77"/>
        <v>76.67</v>
      </c>
      <c r="Q1275" s="11" t="s">
        <v>1659</v>
      </c>
      <c r="R1275" t="s">
        <v>1660</v>
      </c>
      <c r="S1275" s="4">
        <f t="shared" si="78"/>
        <v>41852.7302199074</v>
      </c>
      <c r="T1275" s="4">
        <f t="shared" si="79"/>
        <v>41882.7302199074</v>
      </c>
    </row>
    <row r="1276" ht="44" spans="1:20">
      <c r="A1276" s="1">
        <v>1274</v>
      </c>
      <c r="B1276" s="2" t="s">
        <v>2675</v>
      </c>
      <c r="C1276" s="2" t="s">
        <v>2676</v>
      </c>
      <c r="D1276" s="12">
        <v>25000</v>
      </c>
      <c r="E1276" s="13">
        <v>38743.84</v>
      </c>
      <c r="F1276" t="s">
        <v>28</v>
      </c>
      <c r="G1276" t="s">
        <v>49</v>
      </c>
      <c r="H1276" t="s">
        <v>50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1658</v>
      </c>
      <c r="O1276">
        <f t="shared" si="76"/>
        <v>155</v>
      </c>
      <c r="P1276">
        <f t="shared" si="77"/>
        <v>82.96</v>
      </c>
      <c r="Q1276" s="11" t="s">
        <v>1659</v>
      </c>
      <c r="R1276" t="s">
        <v>1660</v>
      </c>
      <c r="S1276" s="4">
        <f t="shared" si="78"/>
        <v>41116.6901041667</v>
      </c>
      <c r="T1276" s="4">
        <f t="shared" si="79"/>
        <v>41151.6901041667</v>
      </c>
    </row>
    <row r="1277" ht="44" spans="1:20">
      <c r="A1277" s="1">
        <v>1275</v>
      </c>
      <c r="B1277" s="2" t="s">
        <v>2677</v>
      </c>
      <c r="C1277" s="2" t="s">
        <v>2678</v>
      </c>
      <c r="D1277" s="12">
        <v>15000</v>
      </c>
      <c r="E1277" s="13">
        <v>24321.1</v>
      </c>
      <c r="F1277" t="s">
        <v>28</v>
      </c>
      <c r="G1277" t="s">
        <v>49</v>
      </c>
      <c r="H1277" t="s">
        <v>50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1658</v>
      </c>
      <c r="O1277">
        <f t="shared" si="76"/>
        <v>162</v>
      </c>
      <c r="P1277">
        <f t="shared" si="77"/>
        <v>62.52</v>
      </c>
      <c r="Q1277" s="11" t="s">
        <v>1659</v>
      </c>
      <c r="R1277" t="s">
        <v>1660</v>
      </c>
      <c r="S1277" s="4">
        <f t="shared" si="78"/>
        <v>41458.8679050926</v>
      </c>
      <c r="T1277" s="4">
        <f t="shared" si="79"/>
        <v>41493.8679050926</v>
      </c>
    </row>
    <row r="1278" ht="29" spans="1:20">
      <c r="A1278" s="1">
        <v>1276</v>
      </c>
      <c r="B1278" s="2" t="s">
        <v>2679</v>
      </c>
      <c r="C1278" s="2" t="s">
        <v>2680</v>
      </c>
      <c r="D1278" s="12">
        <v>3000</v>
      </c>
      <c r="E1278" s="13">
        <v>3132.63</v>
      </c>
      <c r="F1278" t="s">
        <v>28</v>
      </c>
      <c r="G1278" t="s">
        <v>49</v>
      </c>
      <c r="H1278" t="s">
        <v>50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1658</v>
      </c>
      <c r="O1278">
        <f t="shared" si="76"/>
        <v>104</v>
      </c>
      <c r="P1278">
        <f t="shared" si="77"/>
        <v>46.07</v>
      </c>
      <c r="Q1278" s="11" t="s">
        <v>1659</v>
      </c>
      <c r="R1278" t="s">
        <v>1660</v>
      </c>
      <c r="S1278" s="4">
        <f t="shared" si="78"/>
        <v>40007.7042476852</v>
      </c>
      <c r="T1278" s="4">
        <f t="shared" si="79"/>
        <v>40057.1666666667</v>
      </c>
    </row>
    <row r="1279" ht="44" spans="1:20">
      <c r="A1279" s="1">
        <v>1277</v>
      </c>
      <c r="B1279" s="2" t="s">
        <v>2681</v>
      </c>
      <c r="C1279" s="2" t="s">
        <v>2682</v>
      </c>
      <c r="D1279" s="12">
        <v>15000</v>
      </c>
      <c r="E1279" s="13">
        <v>15918.65</v>
      </c>
      <c r="F1279" t="s">
        <v>28</v>
      </c>
      <c r="G1279" t="s">
        <v>49</v>
      </c>
      <c r="H1279" t="s">
        <v>50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1658</v>
      </c>
      <c r="O1279">
        <f t="shared" si="76"/>
        <v>106</v>
      </c>
      <c r="P1279">
        <f t="shared" si="77"/>
        <v>38.54</v>
      </c>
      <c r="Q1279" s="11" t="s">
        <v>1659</v>
      </c>
      <c r="R1279" t="s">
        <v>1660</v>
      </c>
      <c r="S1279" s="4">
        <f t="shared" si="78"/>
        <v>41121.5618865741</v>
      </c>
      <c r="T1279" s="4">
        <f t="shared" si="79"/>
        <v>41156.5618865741</v>
      </c>
    </row>
    <row r="1280" ht="44" spans="1:20">
      <c r="A1280" s="1">
        <v>1278</v>
      </c>
      <c r="B1280" s="2" t="s">
        <v>2683</v>
      </c>
      <c r="C1280" s="2" t="s">
        <v>2684</v>
      </c>
      <c r="D1280" s="12">
        <v>6500</v>
      </c>
      <c r="E1280" s="13">
        <v>10071</v>
      </c>
      <c r="F1280" t="s">
        <v>28</v>
      </c>
      <c r="G1280" t="s">
        <v>49</v>
      </c>
      <c r="H1280" t="s">
        <v>50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1658</v>
      </c>
      <c r="O1280">
        <f t="shared" si="76"/>
        <v>155</v>
      </c>
      <c r="P1280">
        <f t="shared" si="77"/>
        <v>53.01</v>
      </c>
      <c r="Q1280" s="11" t="s">
        <v>1659</v>
      </c>
      <c r="R1280" t="s">
        <v>1660</v>
      </c>
      <c r="S1280" s="4">
        <f t="shared" si="78"/>
        <v>41786.555162037</v>
      </c>
      <c r="T1280" s="4">
        <f t="shared" si="79"/>
        <v>41815.0833333333</v>
      </c>
    </row>
    <row r="1281" ht="44" spans="1:20">
      <c r="A1281" s="1">
        <v>1279</v>
      </c>
      <c r="B1281" s="2" t="s">
        <v>2685</v>
      </c>
      <c r="C1281" s="2" t="s">
        <v>2686</v>
      </c>
      <c r="D1281" s="12">
        <v>12516</v>
      </c>
      <c r="E1281" s="13">
        <v>13864.17</v>
      </c>
      <c r="F1281" t="s">
        <v>28</v>
      </c>
      <c r="G1281" t="s">
        <v>49</v>
      </c>
      <c r="H1281" t="s">
        <v>50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1658</v>
      </c>
      <c r="O1281">
        <f t="shared" si="76"/>
        <v>111</v>
      </c>
      <c r="P1281">
        <f t="shared" si="77"/>
        <v>73.36</v>
      </c>
      <c r="Q1281" s="11" t="s">
        <v>1659</v>
      </c>
      <c r="R1281" t="s">
        <v>1660</v>
      </c>
      <c r="S1281" s="4">
        <f t="shared" si="78"/>
        <v>41682.0991898148</v>
      </c>
      <c r="T1281" s="4">
        <f t="shared" si="79"/>
        <v>41722.0575231481</v>
      </c>
    </row>
    <row r="1282" ht="44" spans="1:20">
      <c r="A1282" s="1">
        <v>1280</v>
      </c>
      <c r="B1282" s="2" t="s">
        <v>2687</v>
      </c>
      <c r="C1282" s="2" t="s">
        <v>2688</v>
      </c>
      <c r="D1282" s="12">
        <v>15000</v>
      </c>
      <c r="E1282" s="13">
        <v>16636.78</v>
      </c>
      <c r="F1282" t="s">
        <v>28</v>
      </c>
      <c r="G1282" t="s">
        <v>49</v>
      </c>
      <c r="H1282" t="s">
        <v>50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1658</v>
      </c>
      <c r="O1282">
        <f t="shared" si="76"/>
        <v>111</v>
      </c>
      <c r="P1282">
        <f t="shared" si="77"/>
        <v>127.98</v>
      </c>
      <c r="Q1282" s="11" t="s">
        <v>1659</v>
      </c>
      <c r="R1282" t="s">
        <v>1660</v>
      </c>
      <c r="S1282" s="4">
        <f t="shared" si="78"/>
        <v>40513.7575694444</v>
      </c>
      <c r="T1282" s="4">
        <f t="shared" si="79"/>
        <v>40603.7575694444</v>
      </c>
    </row>
    <row r="1283" ht="44" spans="1:20">
      <c r="A1283" s="1">
        <v>1281</v>
      </c>
      <c r="B1283" s="2" t="s">
        <v>2689</v>
      </c>
      <c r="C1283" s="2" t="s">
        <v>2690</v>
      </c>
      <c r="D1283" s="12">
        <v>7000</v>
      </c>
      <c r="E1283" s="13">
        <v>7750</v>
      </c>
      <c r="F1283" t="s">
        <v>28</v>
      </c>
      <c r="G1283" t="s">
        <v>49</v>
      </c>
      <c r="H1283" t="s">
        <v>50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1658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1659</v>
      </c>
      <c r="R1283" t="s">
        <v>1660</v>
      </c>
      <c r="S1283" s="4">
        <f t="shared" ref="S1283:S1346" si="82">(((J1283/60)/60)/24)+DATE(1970,1,1)</f>
        <v>41463.7434722222</v>
      </c>
      <c r="T1283" s="4">
        <f t="shared" ref="T1283:T1346" si="83">(((I1283/60)/60)/24)+DATE(1970,1,1)</f>
        <v>41483.7434722222</v>
      </c>
    </row>
    <row r="1284" ht="44" spans="1:20">
      <c r="A1284" s="1">
        <v>1282</v>
      </c>
      <c r="B1284" s="2" t="s">
        <v>2691</v>
      </c>
      <c r="C1284" s="2" t="s">
        <v>2692</v>
      </c>
      <c r="D1284" s="12">
        <v>15000</v>
      </c>
      <c r="E1284" s="13">
        <v>18542</v>
      </c>
      <c r="F1284" t="s">
        <v>28</v>
      </c>
      <c r="G1284" t="s">
        <v>49</v>
      </c>
      <c r="H1284" t="s">
        <v>50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1658</v>
      </c>
      <c r="O1284">
        <f t="shared" si="80"/>
        <v>124</v>
      </c>
      <c r="P1284">
        <f t="shared" si="81"/>
        <v>67.67</v>
      </c>
      <c r="Q1284" s="11" t="s">
        <v>1659</v>
      </c>
      <c r="R1284" t="s">
        <v>1660</v>
      </c>
      <c r="S1284" s="4">
        <f t="shared" si="82"/>
        <v>41586.4751736111</v>
      </c>
      <c r="T1284" s="4">
        <f t="shared" si="83"/>
        <v>41617.2076388889</v>
      </c>
    </row>
    <row r="1285" ht="44" spans="1:20">
      <c r="A1285" s="1">
        <v>1283</v>
      </c>
      <c r="B1285" s="2" t="s">
        <v>2693</v>
      </c>
      <c r="C1285" s="2" t="s">
        <v>2694</v>
      </c>
      <c r="D1285" s="12">
        <v>1000</v>
      </c>
      <c r="E1285" s="13">
        <v>2110.5</v>
      </c>
      <c r="F1285" t="s">
        <v>28</v>
      </c>
      <c r="G1285" t="s">
        <v>49</v>
      </c>
      <c r="H1285" t="s">
        <v>50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1658</v>
      </c>
      <c r="O1285">
        <f t="shared" si="80"/>
        <v>211</v>
      </c>
      <c r="P1285">
        <f t="shared" si="81"/>
        <v>95.93</v>
      </c>
      <c r="Q1285" s="11" t="s">
        <v>1659</v>
      </c>
      <c r="R1285" t="s">
        <v>1660</v>
      </c>
      <c r="S1285" s="4">
        <f t="shared" si="82"/>
        <v>41320.7174652778</v>
      </c>
      <c r="T1285" s="4">
        <f t="shared" si="83"/>
        <v>41344.1666666667</v>
      </c>
    </row>
    <row r="1286" ht="44" spans="1:20">
      <c r="A1286" s="1">
        <v>1284</v>
      </c>
      <c r="B1286" s="2" t="s">
        <v>2695</v>
      </c>
      <c r="C1286" s="2" t="s">
        <v>2696</v>
      </c>
      <c r="D1286" s="12">
        <v>2000</v>
      </c>
      <c r="E1286" s="13">
        <v>2020</v>
      </c>
      <c r="F1286" t="s">
        <v>28</v>
      </c>
      <c r="G1286" t="s">
        <v>49</v>
      </c>
      <c r="H1286" t="s">
        <v>50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1123</v>
      </c>
      <c r="O1286">
        <f t="shared" si="80"/>
        <v>101</v>
      </c>
      <c r="P1286">
        <f t="shared" si="81"/>
        <v>65.16</v>
      </c>
      <c r="Q1286" s="11" t="s">
        <v>21</v>
      </c>
      <c r="R1286" t="s">
        <v>1124</v>
      </c>
      <c r="S1286" s="4">
        <f t="shared" si="82"/>
        <v>42712.2347453704</v>
      </c>
      <c r="T1286" s="4">
        <f t="shared" si="83"/>
        <v>42735.7076388889</v>
      </c>
    </row>
    <row r="1287" ht="44" spans="1:20">
      <c r="A1287" s="1">
        <v>1285</v>
      </c>
      <c r="B1287" s="2" t="s">
        <v>2697</v>
      </c>
      <c r="C1287" s="2" t="s">
        <v>2698</v>
      </c>
      <c r="D1287" s="12">
        <v>2000</v>
      </c>
      <c r="E1287" s="13">
        <v>2033</v>
      </c>
      <c r="F1287" t="s">
        <v>28</v>
      </c>
      <c r="G1287" t="s">
        <v>58</v>
      </c>
      <c r="H1287" t="s">
        <v>59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1123</v>
      </c>
      <c r="O1287">
        <f t="shared" si="80"/>
        <v>102</v>
      </c>
      <c r="P1287">
        <f t="shared" si="81"/>
        <v>32.27</v>
      </c>
      <c r="Q1287" s="11" t="s">
        <v>21</v>
      </c>
      <c r="R1287" t="s">
        <v>1124</v>
      </c>
      <c r="S1287" s="4">
        <f t="shared" si="82"/>
        <v>42160.5830439815</v>
      </c>
      <c r="T1287" s="4">
        <f t="shared" si="83"/>
        <v>42175.5830439815</v>
      </c>
    </row>
    <row r="1288" ht="44" spans="1:20">
      <c r="A1288" s="1">
        <v>1286</v>
      </c>
      <c r="B1288" s="2" t="s">
        <v>2699</v>
      </c>
      <c r="C1288" s="2" t="s">
        <v>2700</v>
      </c>
      <c r="D1288" s="12">
        <v>1500</v>
      </c>
      <c r="E1288" s="13">
        <v>1625</v>
      </c>
      <c r="F1288" t="s">
        <v>28</v>
      </c>
      <c r="G1288" t="s">
        <v>58</v>
      </c>
      <c r="H1288" t="s">
        <v>59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1123</v>
      </c>
      <c r="O1288">
        <f t="shared" si="80"/>
        <v>108</v>
      </c>
      <c r="P1288">
        <f t="shared" si="81"/>
        <v>81.25</v>
      </c>
      <c r="Q1288" s="11" t="s">
        <v>21</v>
      </c>
      <c r="R1288" t="s">
        <v>1124</v>
      </c>
      <c r="S1288" s="4">
        <f t="shared" si="82"/>
        <v>42039.3845717593</v>
      </c>
      <c r="T1288" s="4">
        <f t="shared" si="83"/>
        <v>42052.5833333333</v>
      </c>
    </row>
    <row r="1289" ht="58" spans="1:20">
      <c r="A1289" s="1">
        <v>1287</v>
      </c>
      <c r="B1289" s="2" t="s">
        <v>2701</v>
      </c>
      <c r="C1289" s="2" t="s">
        <v>2702</v>
      </c>
      <c r="D1289" s="12">
        <v>250</v>
      </c>
      <c r="E1289" s="13">
        <v>605</v>
      </c>
      <c r="F1289" t="s">
        <v>28</v>
      </c>
      <c r="G1289" t="s">
        <v>58</v>
      </c>
      <c r="H1289" t="s">
        <v>59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1123</v>
      </c>
      <c r="O1289">
        <f t="shared" si="80"/>
        <v>242</v>
      </c>
      <c r="P1289">
        <f t="shared" si="81"/>
        <v>24.2</v>
      </c>
      <c r="Q1289" s="11" t="s">
        <v>21</v>
      </c>
      <c r="R1289" t="s">
        <v>1124</v>
      </c>
      <c r="S1289" s="4">
        <f t="shared" si="82"/>
        <v>42107.6210185185</v>
      </c>
      <c r="T1289" s="4">
        <f t="shared" si="83"/>
        <v>42167.6210185185</v>
      </c>
    </row>
    <row r="1290" ht="44" spans="1:20">
      <c r="A1290" s="1">
        <v>1288</v>
      </c>
      <c r="B1290" s="2" t="s">
        <v>2703</v>
      </c>
      <c r="C1290" s="2" t="s">
        <v>2704</v>
      </c>
      <c r="D1290" s="12">
        <v>4000</v>
      </c>
      <c r="E1290" s="13">
        <v>4018</v>
      </c>
      <c r="F1290" t="s">
        <v>28</v>
      </c>
      <c r="G1290" t="s">
        <v>49</v>
      </c>
      <c r="H1290" t="s">
        <v>50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1123</v>
      </c>
      <c r="O1290">
        <f t="shared" si="80"/>
        <v>100</v>
      </c>
      <c r="P1290">
        <f t="shared" si="81"/>
        <v>65.87</v>
      </c>
      <c r="Q1290" s="11" t="s">
        <v>21</v>
      </c>
      <c r="R1290" t="s">
        <v>1124</v>
      </c>
      <c r="S1290" s="4">
        <f t="shared" si="82"/>
        <v>42561.1546643519</v>
      </c>
      <c r="T1290" s="4">
        <f t="shared" si="83"/>
        <v>42592.1666666667</v>
      </c>
    </row>
    <row r="1291" ht="44" spans="1:20">
      <c r="A1291" s="1">
        <v>1289</v>
      </c>
      <c r="B1291" s="2" t="s">
        <v>2705</v>
      </c>
      <c r="C1291" s="2" t="s">
        <v>2706</v>
      </c>
      <c r="D1291" s="12">
        <v>1500</v>
      </c>
      <c r="E1291" s="13">
        <v>1876</v>
      </c>
      <c r="F1291" t="s">
        <v>28</v>
      </c>
      <c r="G1291" t="s">
        <v>49</v>
      </c>
      <c r="H1291" t="s">
        <v>50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1123</v>
      </c>
      <c r="O1291">
        <f t="shared" si="80"/>
        <v>125</v>
      </c>
      <c r="P1291">
        <f t="shared" si="81"/>
        <v>36.08</v>
      </c>
      <c r="Q1291" s="11" t="s">
        <v>21</v>
      </c>
      <c r="R1291" t="s">
        <v>1124</v>
      </c>
      <c r="S1291" s="4">
        <f t="shared" si="82"/>
        <v>42709.1347800926</v>
      </c>
      <c r="T1291" s="4">
        <f t="shared" si="83"/>
        <v>42739.1347800926</v>
      </c>
    </row>
    <row r="1292" ht="29" spans="1:20">
      <c r="A1292" s="1">
        <v>1290</v>
      </c>
      <c r="B1292" s="2" t="s">
        <v>2707</v>
      </c>
      <c r="C1292" s="2" t="s">
        <v>2708</v>
      </c>
      <c r="D1292" s="12">
        <v>3500</v>
      </c>
      <c r="E1292" s="13">
        <v>3800</v>
      </c>
      <c r="F1292" t="s">
        <v>28</v>
      </c>
      <c r="G1292" t="s">
        <v>49</v>
      </c>
      <c r="H1292" t="s">
        <v>50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1123</v>
      </c>
      <c r="O1292">
        <f t="shared" si="80"/>
        <v>109</v>
      </c>
      <c r="P1292">
        <f t="shared" si="81"/>
        <v>44.19</v>
      </c>
      <c r="Q1292" s="11" t="s">
        <v>21</v>
      </c>
      <c r="R1292" t="s">
        <v>1124</v>
      </c>
      <c r="S1292" s="4">
        <f t="shared" si="82"/>
        <v>42086.6149421296</v>
      </c>
      <c r="T1292" s="4">
        <f t="shared" si="83"/>
        <v>42117.2909722222</v>
      </c>
    </row>
    <row r="1293" ht="44" spans="1:20">
      <c r="A1293" s="1">
        <v>1291</v>
      </c>
      <c r="B1293" s="2" t="s">
        <v>2709</v>
      </c>
      <c r="C1293" s="2" t="s">
        <v>2710</v>
      </c>
      <c r="D1293" s="12">
        <v>3000</v>
      </c>
      <c r="E1293" s="13">
        <v>4371</v>
      </c>
      <c r="F1293" t="s">
        <v>28</v>
      </c>
      <c r="G1293" t="s">
        <v>49</v>
      </c>
      <c r="H1293" t="s">
        <v>50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1123</v>
      </c>
      <c r="O1293">
        <f t="shared" si="80"/>
        <v>146</v>
      </c>
      <c r="P1293">
        <f t="shared" si="81"/>
        <v>104.07</v>
      </c>
      <c r="Q1293" s="11" t="s">
        <v>21</v>
      </c>
      <c r="R1293" t="s">
        <v>1124</v>
      </c>
      <c r="S1293" s="4">
        <f t="shared" si="82"/>
        <v>42064.6526736111</v>
      </c>
      <c r="T1293" s="4">
        <f t="shared" si="83"/>
        <v>42101.2916666667</v>
      </c>
    </row>
    <row r="1294" ht="44" spans="1:20">
      <c r="A1294" s="1">
        <v>1292</v>
      </c>
      <c r="B1294" s="2" t="s">
        <v>2711</v>
      </c>
      <c r="C1294" s="2" t="s">
        <v>2712</v>
      </c>
      <c r="D1294" s="12">
        <v>1700</v>
      </c>
      <c r="E1294" s="13">
        <v>1870</v>
      </c>
      <c r="F1294" t="s">
        <v>28</v>
      </c>
      <c r="G1294" t="s">
        <v>58</v>
      </c>
      <c r="H1294" t="s">
        <v>59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1123</v>
      </c>
      <c r="O1294">
        <f t="shared" si="80"/>
        <v>110</v>
      </c>
      <c r="P1294">
        <f t="shared" si="81"/>
        <v>35.96</v>
      </c>
      <c r="Q1294" s="11" t="s">
        <v>21</v>
      </c>
      <c r="R1294" t="s">
        <v>1124</v>
      </c>
      <c r="S1294" s="4">
        <f t="shared" si="82"/>
        <v>42256.764212963</v>
      </c>
      <c r="T1294" s="4">
        <f t="shared" si="83"/>
        <v>42283.9576388889</v>
      </c>
    </row>
    <row r="1295" ht="58" spans="1:20">
      <c r="A1295" s="1">
        <v>1293</v>
      </c>
      <c r="B1295" s="2" t="s">
        <v>2713</v>
      </c>
      <c r="C1295" s="2" t="s">
        <v>2714</v>
      </c>
      <c r="D1295" s="12">
        <v>15000</v>
      </c>
      <c r="E1295" s="13">
        <v>15335</v>
      </c>
      <c r="F1295" t="s">
        <v>28</v>
      </c>
      <c r="G1295" t="s">
        <v>49</v>
      </c>
      <c r="H1295" t="s">
        <v>50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1123</v>
      </c>
      <c r="O1295">
        <f t="shared" si="80"/>
        <v>102</v>
      </c>
      <c r="P1295">
        <f t="shared" si="81"/>
        <v>127.79</v>
      </c>
      <c r="Q1295" s="11" t="s">
        <v>21</v>
      </c>
      <c r="R1295" t="s">
        <v>1124</v>
      </c>
      <c r="S1295" s="4">
        <f t="shared" si="82"/>
        <v>42292.7010532407</v>
      </c>
      <c r="T1295" s="4">
        <f t="shared" si="83"/>
        <v>42322.7427199074</v>
      </c>
    </row>
    <row r="1296" ht="44" spans="1:20">
      <c r="A1296" s="1">
        <v>1294</v>
      </c>
      <c r="B1296" s="2" t="s">
        <v>2715</v>
      </c>
      <c r="C1296" s="2" t="s">
        <v>2716</v>
      </c>
      <c r="D1296" s="12">
        <v>500</v>
      </c>
      <c r="E1296" s="13">
        <v>610</v>
      </c>
      <c r="F1296" t="s">
        <v>28</v>
      </c>
      <c r="G1296" t="s">
        <v>58</v>
      </c>
      <c r="H1296" t="s">
        <v>59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1123</v>
      </c>
      <c r="O1296">
        <f t="shared" si="80"/>
        <v>122</v>
      </c>
      <c r="P1296">
        <f t="shared" si="81"/>
        <v>27.73</v>
      </c>
      <c r="Q1296" s="11" t="s">
        <v>21</v>
      </c>
      <c r="R1296" t="s">
        <v>1124</v>
      </c>
      <c r="S1296" s="4">
        <f t="shared" si="82"/>
        <v>42278.4536689815</v>
      </c>
      <c r="T1296" s="4">
        <f t="shared" si="83"/>
        <v>42296.4583333333</v>
      </c>
    </row>
    <row r="1297" ht="44" spans="1:20">
      <c r="A1297" s="1">
        <v>1295</v>
      </c>
      <c r="B1297" s="2" t="s">
        <v>2717</v>
      </c>
      <c r="C1297" s="2" t="s">
        <v>2718</v>
      </c>
      <c r="D1297" s="12">
        <v>2500</v>
      </c>
      <c r="E1297" s="13">
        <v>2549</v>
      </c>
      <c r="F1297" t="s">
        <v>28</v>
      </c>
      <c r="G1297" t="s">
        <v>58</v>
      </c>
      <c r="H1297" t="s">
        <v>59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1123</v>
      </c>
      <c r="O1297">
        <f t="shared" si="80"/>
        <v>102</v>
      </c>
      <c r="P1297">
        <f t="shared" si="81"/>
        <v>39.83</v>
      </c>
      <c r="Q1297" s="11" t="s">
        <v>21</v>
      </c>
      <c r="R1297" t="s">
        <v>1124</v>
      </c>
      <c r="S1297" s="4">
        <f t="shared" si="82"/>
        <v>42184.5728819444</v>
      </c>
      <c r="T1297" s="4">
        <f t="shared" si="83"/>
        <v>42214.7083333333</v>
      </c>
    </row>
    <row r="1298" ht="58" spans="1:20">
      <c r="A1298" s="1">
        <v>1296</v>
      </c>
      <c r="B1298" s="2" t="s">
        <v>2719</v>
      </c>
      <c r="C1298" s="2" t="s">
        <v>2720</v>
      </c>
      <c r="D1298" s="12">
        <v>850</v>
      </c>
      <c r="E1298" s="13">
        <v>1200</v>
      </c>
      <c r="F1298" t="s">
        <v>28</v>
      </c>
      <c r="G1298" t="s">
        <v>58</v>
      </c>
      <c r="H1298" t="s">
        <v>59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1123</v>
      </c>
      <c r="O1298">
        <f t="shared" si="80"/>
        <v>141</v>
      </c>
      <c r="P1298">
        <f t="shared" si="81"/>
        <v>52.17</v>
      </c>
      <c r="Q1298" s="11" t="s">
        <v>21</v>
      </c>
      <c r="R1298" t="s">
        <v>1124</v>
      </c>
      <c r="S1298" s="4">
        <f t="shared" si="82"/>
        <v>42423.0506134259</v>
      </c>
      <c r="T1298" s="4">
        <f t="shared" si="83"/>
        <v>42443.0089467593</v>
      </c>
    </row>
    <row r="1299" ht="44" spans="1:20">
      <c r="A1299" s="1">
        <v>1297</v>
      </c>
      <c r="B1299" s="2" t="s">
        <v>2721</v>
      </c>
      <c r="C1299" s="2" t="s">
        <v>2722</v>
      </c>
      <c r="D1299" s="12">
        <v>20000</v>
      </c>
      <c r="E1299" s="13">
        <v>21905</v>
      </c>
      <c r="F1299" t="s">
        <v>28</v>
      </c>
      <c r="G1299" t="s">
        <v>49</v>
      </c>
      <c r="H1299" t="s">
        <v>50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1123</v>
      </c>
      <c r="O1299">
        <f t="shared" si="80"/>
        <v>110</v>
      </c>
      <c r="P1299">
        <f t="shared" si="81"/>
        <v>92.04</v>
      </c>
      <c r="Q1299" s="11" t="s">
        <v>21</v>
      </c>
      <c r="R1299" t="s">
        <v>1124</v>
      </c>
      <c r="S1299" s="4">
        <f t="shared" si="82"/>
        <v>42461.7471990741</v>
      </c>
      <c r="T1299" s="4">
        <f t="shared" si="83"/>
        <v>42491.7471990741</v>
      </c>
    </row>
    <row r="1300" ht="44" spans="1:20">
      <c r="A1300" s="1">
        <v>1298</v>
      </c>
      <c r="B1300" s="2" t="s">
        <v>2723</v>
      </c>
      <c r="C1300" s="2" t="s">
        <v>2724</v>
      </c>
      <c r="D1300" s="12">
        <v>2000</v>
      </c>
      <c r="E1300" s="13">
        <v>2093</v>
      </c>
      <c r="F1300" t="s">
        <v>28</v>
      </c>
      <c r="G1300" t="s">
        <v>58</v>
      </c>
      <c r="H1300" t="s">
        <v>59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1123</v>
      </c>
      <c r="O1300">
        <f t="shared" si="80"/>
        <v>105</v>
      </c>
      <c r="P1300">
        <f t="shared" si="81"/>
        <v>63.42</v>
      </c>
      <c r="Q1300" s="11" t="s">
        <v>21</v>
      </c>
      <c r="R1300" t="s">
        <v>1124</v>
      </c>
      <c r="S1300" s="4">
        <f t="shared" si="82"/>
        <v>42458.6809259259</v>
      </c>
      <c r="T1300" s="4">
        <f t="shared" si="83"/>
        <v>42488.6809259259</v>
      </c>
    </row>
    <row r="1301" ht="44" spans="1:20">
      <c r="A1301" s="1">
        <v>1299</v>
      </c>
      <c r="B1301" s="2" t="s">
        <v>2725</v>
      </c>
      <c r="C1301" s="2" t="s">
        <v>2726</v>
      </c>
      <c r="D1301" s="12">
        <v>3500</v>
      </c>
      <c r="E1301" s="13">
        <v>4340</v>
      </c>
      <c r="F1301" t="s">
        <v>28</v>
      </c>
      <c r="G1301" t="s">
        <v>49</v>
      </c>
      <c r="H1301" t="s">
        <v>50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1123</v>
      </c>
      <c r="O1301">
        <f t="shared" si="80"/>
        <v>124</v>
      </c>
      <c r="P1301">
        <f t="shared" si="81"/>
        <v>135.63</v>
      </c>
      <c r="Q1301" s="11" t="s">
        <v>21</v>
      </c>
      <c r="R1301" t="s">
        <v>1124</v>
      </c>
      <c r="S1301" s="4">
        <f t="shared" si="82"/>
        <v>42169.8143402778</v>
      </c>
      <c r="T1301" s="4">
        <f t="shared" si="83"/>
        <v>42199.8143402778</v>
      </c>
    </row>
    <row r="1302" ht="44" spans="1:20">
      <c r="A1302" s="1">
        <v>1300</v>
      </c>
      <c r="B1302" s="2" t="s">
        <v>2727</v>
      </c>
      <c r="C1302" s="2" t="s">
        <v>2728</v>
      </c>
      <c r="D1302" s="12">
        <v>3000</v>
      </c>
      <c r="E1302" s="13">
        <v>4050</v>
      </c>
      <c r="F1302" t="s">
        <v>28</v>
      </c>
      <c r="G1302" t="s">
        <v>49</v>
      </c>
      <c r="H1302" t="s">
        <v>50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1123</v>
      </c>
      <c r="O1302">
        <f t="shared" si="80"/>
        <v>135</v>
      </c>
      <c r="P1302">
        <f t="shared" si="81"/>
        <v>168.75</v>
      </c>
      <c r="Q1302" s="11" t="s">
        <v>21</v>
      </c>
      <c r="R1302" t="s">
        <v>1124</v>
      </c>
      <c r="S1302" s="4">
        <f t="shared" si="82"/>
        <v>42483.6752083333</v>
      </c>
      <c r="T1302" s="4">
        <f t="shared" si="83"/>
        <v>42522.7895833333</v>
      </c>
    </row>
    <row r="1303" ht="44" spans="1:20">
      <c r="A1303" s="1">
        <v>1301</v>
      </c>
      <c r="B1303" s="2" t="s">
        <v>2729</v>
      </c>
      <c r="C1303" s="2" t="s">
        <v>2730</v>
      </c>
      <c r="D1303" s="12">
        <v>2000</v>
      </c>
      <c r="E1303" s="13">
        <v>2055</v>
      </c>
      <c r="F1303" t="s">
        <v>28</v>
      </c>
      <c r="G1303" t="s">
        <v>49</v>
      </c>
      <c r="H1303" t="s">
        <v>50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1123</v>
      </c>
      <c r="O1303">
        <f t="shared" si="80"/>
        <v>103</v>
      </c>
      <c r="P1303">
        <f t="shared" si="81"/>
        <v>70.86</v>
      </c>
      <c r="Q1303" s="11" t="s">
        <v>21</v>
      </c>
      <c r="R1303" t="s">
        <v>1124</v>
      </c>
      <c r="S1303" s="4">
        <f t="shared" si="82"/>
        <v>42195.7497453704</v>
      </c>
      <c r="T1303" s="4">
        <f t="shared" si="83"/>
        <v>42206.125</v>
      </c>
    </row>
    <row r="1304" ht="44" spans="1:20">
      <c r="A1304" s="1">
        <v>1302</v>
      </c>
      <c r="B1304" s="2" t="s">
        <v>2731</v>
      </c>
      <c r="C1304" s="2" t="s">
        <v>2732</v>
      </c>
      <c r="D1304" s="12">
        <v>2500</v>
      </c>
      <c r="E1304" s="13">
        <v>2500</v>
      </c>
      <c r="F1304" t="s">
        <v>28</v>
      </c>
      <c r="G1304" t="s">
        <v>49</v>
      </c>
      <c r="H1304" t="s">
        <v>50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1123</v>
      </c>
      <c r="O1304">
        <f t="shared" si="80"/>
        <v>100</v>
      </c>
      <c r="P1304">
        <f t="shared" si="81"/>
        <v>50</v>
      </c>
      <c r="Q1304" s="11" t="s">
        <v>21</v>
      </c>
      <c r="R1304" t="s">
        <v>1124</v>
      </c>
      <c r="S1304" s="4">
        <f t="shared" si="82"/>
        <v>42675.0579976852</v>
      </c>
      <c r="T1304" s="4">
        <f t="shared" si="83"/>
        <v>42705.0996643519</v>
      </c>
    </row>
    <row r="1305" ht="29" spans="1:20">
      <c r="A1305" s="1">
        <v>1303</v>
      </c>
      <c r="B1305" s="2" t="s">
        <v>2733</v>
      </c>
      <c r="C1305" s="2" t="s">
        <v>2734</v>
      </c>
      <c r="D1305" s="12">
        <v>3500</v>
      </c>
      <c r="E1305" s="13">
        <v>4559.13</v>
      </c>
      <c r="F1305" t="s">
        <v>28</v>
      </c>
      <c r="G1305" t="s">
        <v>58</v>
      </c>
      <c r="H1305" t="s">
        <v>59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1123</v>
      </c>
      <c r="O1305">
        <f t="shared" si="80"/>
        <v>130</v>
      </c>
      <c r="P1305">
        <f t="shared" si="81"/>
        <v>42.21</v>
      </c>
      <c r="Q1305" s="11" t="s">
        <v>21</v>
      </c>
      <c r="R1305" t="s">
        <v>1124</v>
      </c>
      <c r="S1305" s="4">
        <f t="shared" si="82"/>
        <v>42566.4412037037</v>
      </c>
      <c r="T1305" s="4">
        <f t="shared" si="83"/>
        <v>42582.4583333333</v>
      </c>
    </row>
    <row r="1306" ht="44" spans="1:20">
      <c r="A1306" s="1">
        <v>1304</v>
      </c>
      <c r="B1306" s="2" t="s">
        <v>2735</v>
      </c>
      <c r="C1306" s="2" t="s">
        <v>2736</v>
      </c>
      <c r="D1306" s="12">
        <v>40000</v>
      </c>
      <c r="E1306" s="13">
        <v>15851</v>
      </c>
      <c r="F1306" t="s">
        <v>25</v>
      </c>
      <c r="G1306" t="s">
        <v>58</v>
      </c>
      <c r="H1306" t="s">
        <v>59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1369</v>
      </c>
      <c r="O1306">
        <f t="shared" si="80"/>
        <v>40</v>
      </c>
      <c r="P1306">
        <f t="shared" si="81"/>
        <v>152.41</v>
      </c>
      <c r="Q1306" s="11" t="s">
        <v>1166</v>
      </c>
      <c r="R1306" t="s">
        <v>1370</v>
      </c>
      <c r="S1306" s="4">
        <f t="shared" si="82"/>
        <v>42747.1945023148</v>
      </c>
      <c r="T1306" s="4">
        <f t="shared" si="83"/>
        <v>42807.1528356481</v>
      </c>
    </row>
    <row r="1307" ht="44" spans="1:20">
      <c r="A1307" s="1">
        <v>1305</v>
      </c>
      <c r="B1307" s="2" t="s">
        <v>2737</v>
      </c>
      <c r="C1307" s="2" t="s">
        <v>2738</v>
      </c>
      <c r="D1307" s="12">
        <v>30000</v>
      </c>
      <c r="E1307" s="13">
        <v>7793</v>
      </c>
      <c r="F1307" t="s">
        <v>25</v>
      </c>
      <c r="G1307" t="s">
        <v>49</v>
      </c>
      <c r="H1307" t="s">
        <v>50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1369</v>
      </c>
      <c r="O1307">
        <f t="shared" si="80"/>
        <v>26</v>
      </c>
      <c r="P1307">
        <f t="shared" si="81"/>
        <v>90.62</v>
      </c>
      <c r="Q1307" s="11" t="s">
        <v>1166</v>
      </c>
      <c r="R1307" t="s">
        <v>1370</v>
      </c>
      <c r="S1307" s="4">
        <f t="shared" si="82"/>
        <v>42543.6656018519</v>
      </c>
      <c r="T1307" s="4">
        <f t="shared" si="83"/>
        <v>42572.7291666667</v>
      </c>
    </row>
    <row r="1308" ht="58" spans="1:20">
      <c r="A1308" s="1">
        <v>1306</v>
      </c>
      <c r="B1308" s="2" t="s">
        <v>2739</v>
      </c>
      <c r="C1308" s="2" t="s">
        <v>2740</v>
      </c>
      <c r="D1308" s="12">
        <v>110000</v>
      </c>
      <c r="E1308" s="13">
        <v>71771</v>
      </c>
      <c r="F1308" t="s">
        <v>25</v>
      </c>
      <c r="G1308" t="s">
        <v>49</v>
      </c>
      <c r="H1308" t="s">
        <v>50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1369</v>
      </c>
      <c r="O1308">
        <f t="shared" si="80"/>
        <v>65</v>
      </c>
      <c r="P1308">
        <f t="shared" si="81"/>
        <v>201.6</v>
      </c>
      <c r="Q1308" s="11" t="s">
        <v>1166</v>
      </c>
      <c r="R1308" t="s">
        <v>1370</v>
      </c>
      <c r="S1308" s="4">
        <f t="shared" si="82"/>
        <v>41947.4575694444</v>
      </c>
      <c r="T1308" s="4">
        <f t="shared" si="83"/>
        <v>41977.4575694444</v>
      </c>
    </row>
    <row r="1309" ht="29" spans="1:20">
      <c r="A1309" s="1">
        <v>1307</v>
      </c>
      <c r="B1309" s="2" t="s">
        <v>2741</v>
      </c>
      <c r="C1309" s="2" t="s">
        <v>2742</v>
      </c>
      <c r="D1309" s="12">
        <v>50000</v>
      </c>
      <c r="E1309" s="13">
        <v>5757</v>
      </c>
      <c r="F1309" t="s">
        <v>25</v>
      </c>
      <c r="G1309" t="s">
        <v>49</v>
      </c>
      <c r="H1309" t="s">
        <v>50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1369</v>
      </c>
      <c r="O1309">
        <f t="shared" si="80"/>
        <v>12</v>
      </c>
      <c r="P1309">
        <f t="shared" si="81"/>
        <v>127.93</v>
      </c>
      <c r="Q1309" s="11" t="s">
        <v>1166</v>
      </c>
      <c r="R1309" t="s">
        <v>1370</v>
      </c>
      <c r="S1309" s="4">
        <f t="shared" si="82"/>
        <v>42387.5032291667</v>
      </c>
      <c r="T1309" s="4">
        <f t="shared" si="83"/>
        <v>42417.5032291667</v>
      </c>
    </row>
    <row r="1310" ht="29" spans="1:20">
      <c r="A1310" s="1">
        <v>1308</v>
      </c>
      <c r="B1310" s="2" t="s">
        <v>2743</v>
      </c>
      <c r="C1310" s="2" t="s">
        <v>2744</v>
      </c>
      <c r="D1310" s="12">
        <v>10000</v>
      </c>
      <c r="E1310" s="13">
        <v>1136</v>
      </c>
      <c r="F1310" t="s">
        <v>25</v>
      </c>
      <c r="G1310" t="s">
        <v>49</v>
      </c>
      <c r="H1310" t="s">
        <v>50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1369</v>
      </c>
      <c r="O1310">
        <f t="shared" si="80"/>
        <v>11</v>
      </c>
      <c r="P1310">
        <f t="shared" si="81"/>
        <v>29.89</v>
      </c>
      <c r="Q1310" s="11" t="s">
        <v>1166</v>
      </c>
      <c r="R1310" t="s">
        <v>1370</v>
      </c>
      <c r="S1310" s="4">
        <f t="shared" si="82"/>
        <v>42611.6135648148</v>
      </c>
      <c r="T1310" s="4">
        <f t="shared" si="83"/>
        <v>42651.6135648148</v>
      </c>
    </row>
    <row r="1311" ht="44" spans="1:20">
      <c r="A1311" s="1">
        <v>1309</v>
      </c>
      <c r="B1311" s="2" t="s">
        <v>2745</v>
      </c>
      <c r="C1311" s="2" t="s">
        <v>2746</v>
      </c>
      <c r="D1311" s="12">
        <v>11500</v>
      </c>
      <c r="E1311" s="13">
        <v>12879</v>
      </c>
      <c r="F1311" t="s">
        <v>25</v>
      </c>
      <c r="G1311" t="s">
        <v>49</v>
      </c>
      <c r="H1311" t="s">
        <v>50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1369</v>
      </c>
      <c r="O1311">
        <f t="shared" si="80"/>
        <v>112</v>
      </c>
      <c r="P1311">
        <f t="shared" si="81"/>
        <v>367.97</v>
      </c>
      <c r="Q1311" s="11" t="s">
        <v>1166</v>
      </c>
      <c r="R1311" t="s">
        <v>1370</v>
      </c>
      <c r="S1311" s="4">
        <f t="shared" si="82"/>
        <v>42257.8827314815</v>
      </c>
      <c r="T1311" s="4">
        <f t="shared" si="83"/>
        <v>42292.8827314815</v>
      </c>
    </row>
    <row r="1312" ht="44" spans="1:20">
      <c r="A1312" s="1">
        <v>1310</v>
      </c>
      <c r="B1312" s="2" t="s">
        <v>2747</v>
      </c>
      <c r="C1312" s="2" t="s">
        <v>2748</v>
      </c>
      <c r="D1312" s="12">
        <v>20000</v>
      </c>
      <c r="E1312" s="13">
        <v>3100</v>
      </c>
      <c r="F1312" t="s">
        <v>25</v>
      </c>
      <c r="G1312" t="s">
        <v>49</v>
      </c>
      <c r="H1312" t="s">
        <v>50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1369</v>
      </c>
      <c r="O1312">
        <f t="shared" si="80"/>
        <v>16</v>
      </c>
      <c r="P1312">
        <f t="shared" si="81"/>
        <v>129.17</v>
      </c>
      <c r="Q1312" s="11" t="s">
        <v>1166</v>
      </c>
      <c r="R1312" t="s">
        <v>1370</v>
      </c>
      <c r="S1312" s="4">
        <f t="shared" si="82"/>
        <v>42556.6672453704</v>
      </c>
      <c r="T1312" s="4">
        <f t="shared" si="83"/>
        <v>42601.6672453704</v>
      </c>
    </row>
    <row r="1313" ht="44" spans="1:20">
      <c r="A1313" s="1">
        <v>1311</v>
      </c>
      <c r="B1313" s="2" t="s">
        <v>2749</v>
      </c>
      <c r="C1313" s="2" t="s">
        <v>2750</v>
      </c>
      <c r="D1313" s="12">
        <v>250000</v>
      </c>
      <c r="E1313" s="13">
        <v>80070</v>
      </c>
      <c r="F1313" t="s">
        <v>25</v>
      </c>
      <c r="G1313" t="s">
        <v>49</v>
      </c>
      <c r="H1313" t="s">
        <v>50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1369</v>
      </c>
      <c r="O1313">
        <f t="shared" si="80"/>
        <v>32</v>
      </c>
      <c r="P1313">
        <f t="shared" si="81"/>
        <v>800.7</v>
      </c>
      <c r="Q1313" s="11" t="s">
        <v>1166</v>
      </c>
      <c r="R1313" t="s">
        <v>1370</v>
      </c>
      <c r="S1313" s="4">
        <f t="shared" si="82"/>
        <v>42669.8023032407</v>
      </c>
      <c r="T1313" s="4">
        <f t="shared" si="83"/>
        <v>42704.8439699074</v>
      </c>
    </row>
    <row r="1314" ht="44" spans="1:20">
      <c r="A1314" s="1">
        <v>1312</v>
      </c>
      <c r="B1314" s="2" t="s">
        <v>2751</v>
      </c>
      <c r="C1314" s="2" t="s">
        <v>2752</v>
      </c>
      <c r="D1314" s="12">
        <v>4600</v>
      </c>
      <c r="E1314" s="13">
        <v>28</v>
      </c>
      <c r="F1314" t="s">
        <v>25</v>
      </c>
      <c r="G1314" t="s">
        <v>49</v>
      </c>
      <c r="H1314" t="s">
        <v>50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1369</v>
      </c>
      <c r="O1314">
        <f t="shared" si="80"/>
        <v>1</v>
      </c>
      <c r="P1314">
        <f t="shared" si="81"/>
        <v>28</v>
      </c>
      <c r="Q1314" s="11" t="s">
        <v>1166</v>
      </c>
      <c r="R1314" t="s">
        <v>1370</v>
      </c>
      <c r="S1314" s="4">
        <f t="shared" si="82"/>
        <v>42082.7028009259</v>
      </c>
      <c r="T1314" s="4">
        <f t="shared" si="83"/>
        <v>42112.7028009259</v>
      </c>
    </row>
    <row r="1315" ht="44" spans="1:20">
      <c r="A1315" s="1">
        <v>1313</v>
      </c>
      <c r="B1315" s="2" t="s">
        <v>2753</v>
      </c>
      <c r="C1315" s="2" t="s">
        <v>2754</v>
      </c>
      <c r="D1315" s="12">
        <v>40000</v>
      </c>
      <c r="E1315" s="13">
        <v>12446</v>
      </c>
      <c r="F1315" t="s">
        <v>25</v>
      </c>
      <c r="G1315" t="s">
        <v>49</v>
      </c>
      <c r="H1315" t="s">
        <v>50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1369</v>
      </c>
      <c r="O1315">
        <f t="shared" si="80"/>
        <v>31</v>
      </c>
      <c r="P1315">
        <f t="shared" si="81"/>
        <v>102.02</v>
      </c>
      <c r="Q1315" s="11" t="s">
        <v>1166</v>
      </c>
      <c r="R1315" t="s">
        <v>1370</v>
      </c>
      <c r="S1315" s="4">
        <f t="shared" si="82"/>
        <v>42402.7096527778</v>
      </c>
      <c r="T1315" s="4">
        <f t="shared" si="83"/>
        <v>42432.7096527778</v>
      </c>
    </row>
    <row r="1316" ht="44" spans="1:20">
      <c r="A1316" s="1">
        <v>1314</v>
      </c>
      <c r="B1316" s="2" t="s">
        <v>2755</v>
      </c>
      <c r="C1316" s="2" t="s">
        <v>2756</v>
      </c>
      <c r="D1316" s="12">
        <v>180000</v>
      </c>
      <c r="E1316" s="13">
        <v>2028</v>
      </c>
      <c r="F1316" t="s">
        <v>25</v>
      </c>
      <c r="G1316" t="s">
        <v>49</v>
      </c>
      <c r="H1316" t="s">
        <v>50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1369</v>
      </c>
      <c r="O1316">
        <f t="shared" si="80"/>
        <v>1</v>
      </c>
      <c r="P1316">
        <f t="shared" si="81"/>
        <v>184.36</v>
      </c>
      <c r="Q1316" s="11" t="s">
        <v>1166</v>
      </c>
      <c r="R1316" t="s">
        <v>1370</v>
      </c>
      <c r="S1316" s="4">
        <f t="shared" si="82"/>
        <v>42604.6696759259</v>
      </c>
      <c r="T1316" s="4">
        <f t="shared" si="83"/>
        <v>42664.6696759259</v>
      </c>
    </row>
    <row r="1317" ht="29" spans="1:20">
      <c r="A1317" s="1">
        <v>1315</v>
      </c>
      <c r="B1317" s="2" t="s">
        <v>2757</v>
      </c>
      <c r="C1317" s="2" t="s">
        <v>2758</v>
      </c>
      <c r="D1317" s="12">
        <v>100000</v>
      </c>
      <c r="E1317" s="13">
        <v>40404</v>
      </c>
      <c r="F1317" t="s">
        <v>25</v>
      </c>
      <c r="G1317" t="s">
        <v>49</v>
      </c>
      <c r="H1317" t="s">
        <v>50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1369</v>
      </c>
      <c r="O1317">
        <f t="shared" si="80"/>
        <v>40</v>
      </c>
      <c r="P1317">
        <f t="shared" si="81"/>
        <v>162.92</v>
      </c>
      <c r="Q1317" s="11" t="s">
        <v>1166</v>
      </c>
      <c r="R1317" t="s">
        <v>1370</v>
      </c>
      <c r="S1317" s="4">
        <f t="shared" si="82"/>
        <v>42278.4982407407</v>
      </c>
      <c r="T1317" s="4">
        <f t="shared" si="83"/>
        <v>42314.0416666667</v>
      </c>
    </row>
    <row r="1318" ht="44" spans="1:20">
      <c r="A1318" s="1">
        <v>1316</v>
      </c>
      <c r="B1318" s="2" t="s">
        <v>2759</v>
      </c>
      <c r="C1318" s="2" t="s">
        <v>2760</v>
      </c>
      <c r="D1318" s="12">
        <v>75000</v>
      </c>
      <c r="E1318" s="13">
        <v>1</v>
      </c>
      <c r="F1318" t="s">
        <v>25</v>
      </c>
      <c r="G1318" t="s">
        <v>49</v>
      </c>
      <c r="H1318" t="s">
        <v>50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1369</v>
      </c>
      <c r="O1318">
        <f t="shared" si="80"/>
        <v>0</v>
      </c>
      <c r="P1318">
        <f t="shared" si="81"/>
        <v>1</v>
      </c>
      <c r="Q1318" s="11" t="s">
        <v>1166</v>
      </c>
      <c r="R1318" t="s">
        <v>1370</v>
      </c>
      <c r="S1318" s="4">
        <f t="shared" si="82"/>
        <v>42393.9619097222</v>
      </c>
      <c r="T1318" s="4">
        <f t="shared" si="83"/>
        <v>42428.9619097222</v>
      </c>
    </row>
    <row r="1319" ht="58" spans="1:20">
      <c r="A1319" s="1">
        <v>1317</v>
      </c>
      <c r="B1319" s="2" t="s">
        <v>2761</v>
      </c>
      <c r="C1319" s="2" t="s">
        <v>2762</v>
      </c>
      <c r="D1319" s="12">
        <v>200000</v>
      </c>
      <c r="E1319" s="13">
        <v>11467</v>
      </c>
      <c r="F1319" t="s">
        <v>25</v>
      </c>
      <c r="G1319" t="s">
        <v>344</v>
      </c>
      <c r="H1319" t="s">
        <v>345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1369</v>
      </c>
      <c r="O1319">
        <f t="shared" si="80"/>
        <v>6</v>
      </c>
      <c r="P1319">
        <f t="shared" si="81"/>
        <v>603.53</v>
      </c>
      <c r="Q1319" s="11" t="s">
        <v>1166</v>
      </c>
      <c r="R1319" t="s">
        <v>1370</v>
      </c>
      <c r="S1319" s="4">
        <f t="shared" si="82"/>
        <v>42520.2354861111</v>
      </c>
      <c r="T1319" s="4">
        <f t="shared" si="83"/>
        <v>42572.5833333333</v>
      </c>
    </row>
    <row r="1320" ht="44" spans="1:20">
      <c r="A1320" s="1">
        <v>1318</v>
      </c>
      <c r="B1320" s="2" t="s">
        <v>2763</v>
      </c>
      <c r="C1320" s="2" t="s">
        <v>2764</v>
      </c>
      <c r="D1320" s="12">
        <v>40000</v>
      </c>
      <c r="E1320" s="13">
        <v>6130</v>
      </c>
      <c r="F1320" t="s">
        <v>25</v>
      </c>
      <c r="G1320" t="s">
        <v>49</v>
      </c>
      <c r="H1320" t="s">
        <v>50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1369</v>
      </c>
      <c r="O1320">
        <f t="shared" si="80"/>
        <v>15</v>
      </c>
      <c r="P1320">
        <f t="shared" si="81"/>
        <v>45.41</v>
      </c>
      <c r="Q1320" s="11" t="s">
        <v>1166</v>
      </c>
      <c r="R1320" t="s">
        <v>1370</v>
      </c>
      <c r="S1320" s="4">
        <f t="shared" si="82"/>
        <v>41985.0436574074</v>
      </c>
      <c r="T1320" s="4">
        <f t="shared" si="83"/>
        <v>42015.0436574074</v>
      </c>
    </row>
    <row r="1321" ht="44" spans="1:20">
      <c r="A1321" s="1">
        <v>1319</v>
      </c>
      <c r="B1321" s="2" t="s">
        <v>2765</v>
      </c>
      <c r="C1321" s="2" t="s">
        <v>2766</v>
      </c>
      <c r="D1321" s="12">
        <v>5800</v>
      </c>
      <c r="E1321" s="13">
        <v>876</v>
      </c>
      <c r="F1321" t="s">
        <v>25</v>
      </c>
      <c r="G1321" t="s">
        <v>58</v>
      </c>
      <c r="H1321" t="s">
        <v>59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1369</v>
      </c>
      <c r="O1321">
        <f t="shared" si="80"/>
        <v>15</v>
      </c>
      <c r="P1321">
        <f t="shared" si="81"/>
        <v>97.33</v>
      </c>
      <c r="Q1321" s="11" t="s">
        <v>1166</v>
      </c>
      <c r="R1321" t="s">
        <v>1370</v>
      </c>
      <c r="S1321" s="4">
        <f t="shared" si="82"/>
        <v>41816.8120949074</v>
      </c>
      <c r="T1321" s="4">
        <f t="shared" si="83"/>
        <v>41831.6666666667</v>
      </c>
    </row>
    <row r="1322" ht="44" spans="1:20">
      <c r="A1322" s="1">
        <v>1320</v>
      </c>
      <c r="B1322" s="2" t="s">
        <v>2767</v>
      </c>
      <c r="C1322" s="2" t="s">
        <v>2768</v>
      </c>
      <c r="D1322" s="12">
        <v>100000</v>
      </c>
      <c r="E1322" s="13">
        <v>503</v>
      </c>
      <c r="F1322" t="s">
        <v>25</v>
      </c>
      <c r="G1322" t="s">
        <v>422</v>
      </c>
      <c r="H1322" t="s">
        <v>89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1369</v>
      </c>
      <c r="O1322">
        <f t="shared" si="80"/>
        <v>1</v>
      </c>
      <c r="P1322">
        <f t="shared" si="81"/>
        <v>167.67</v>
      </c>
      <c r="Q1322" s="11" t="s">
        <v>1166</v>
      </c>
      <c r="R1322" t="s">
        <v>1370</v>
      </c>
      <c r="S1322" s="4">
        <f t="shared" si="82"/>
        <v>42705.6903472222</v>
      </c>
      <c r="T1322" s="4">
        <f t="shared" si="83"/>
        <v>42734.9583333333</v>
      </c>
    </row>
    <row r="1323" ht="44" spans="1:20">
      <c r="A1323" s="1">
        <v>1321</v>
      </c>
      <c r="B1323" s="2" t="s">
        <v>2769</v>
      </c>
      <c r="C1323" s="2" t="s">
        <v>2770</v>
      </c>
      <c r="D1323" s="12">
        <v>462000</v>
      </c>
      <c r="E1323" s="13">
        <v>6019</v>
      </c>
      <c r="F1323" t="s">
        <v>25</v>
      </c>
      <c r="G1323" t="s">
        <v>511</v>
      </c>
      <c r="H1323" t="s">
        <v>512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1369</v>
      </c>
      <c r="O1323">
        <f t="shared" si="80"/>
        <v>1</v>
      </c>
      <c r="P1323">
        <f t="shared" si="81"/>
        <v>859.86</v>
      </c>
      <c r="Q1323" s="11" t="s">
        <v>1166</v>
      </c>
      <c r="R1323" t="s">
        <v>1370</v>
      </c>
      <c r="S1323" s="4">
        <f t="shared" si="82"/>
        <v>42697.7492708333</v>
      </c>
      <c r="T1323" s="4">
        <f t="shared" si="83"/>
        <v>42727.7492708333</v>
      </c>
    </row>
    <row r="1324" ht="44" spans="1:20">
      <c r="A1324" s="1">
        <v>1322</v>
      </c>
      <c r="B1324" s="2" t="s">
        <v>2771</v>
      </c>
      <c r="C1324" s="2" t="s">
        <v>2772</v>
      </c>
      <c r="D1324" s="12">
        <v>35000</v>
      </c>
      <c r="E1324" s="13">
        <v>106</v>
      </c>
      <c r="F1324" t="s">
        <v>25</v>
      </c>
      <c r="G1324" t="s">
        <v>58</v>
      </c>
      <c r="H1324" t="s">
        <v>59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1369</v>
      </c>
      <c r="O1324">
        <f t="shared" si="80"/>
        <v>0</v>
      </c>
      <c r="P1324">
        <f t="shared" si="81"/>
        <v>26.5</v>
      </c>
      <c r="Q1324" s="11" t="s">
        <v>1166</v>
      </c>
      <c r="R1324" t="s">
        <v>1370</v>
      </c>
      <c r="S1324" s="4">
        <f t="shared" si="82"/>
        <v>42115.6565393519</v>
      </c>
      <c r="T1324" s="4">
        <f t="shared" si="83"/>
        <v>42145.6565393519</v>
      </c>
    </row>
    <row r="1325" ht="44" spans="1:20">
      <c r="A1325" s="1">
        <v>1323</v>
      </c>
      <c r="B1325" s="2" t="s">
        <v>2773</v>
      </c>
      <c r="C1325" s="2" t="s">
        <v>2774</v>
      </c>
      <c r="D1325" s="12">
        <v>15000</v>
      </c>
      <c r="E1325" s="13">
        <v>1332</v>
      </c>
      <c r="F1325" t="s">
        <v>25</v>
      </c>
      <c r="G1325" t="s">
        <v>49</v>
      </c>
      <c r="H1325" t="s">
        <v>50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1369</v>
      </c>
      <c r="O1325">
        <f t="shared" si="80"/>
        <v>9</v>
      </c>
      <c r="P1325">
        <f t="shared" si="81"/>
        <v>30.27</v>
      </c>
      <c r="Q1325" s="11" t="s">
        <v>1166</v>
      </c>
      <c r="R1325" t="s">
        <v>1370</v>
      </c>
      <c r="S1325" s="4">
        <f t="shared" si="82"/>
        <v>42451.6984490741</v>
      </c>
      <c r="T1325" s="4">
        <f t="shared" si="83"/>
        <v>42486.2881944444</v>
      </c>
    </row>
    <row r="1326" ht="44" spans="1:20">
      <c r="A1326" s="1">
        <v>1324</v>
      </c>
      <c r="B1326" s="2" t="s">
        <v>2775</v>
      </c>
      <c r="C1326" s="2" t="s">
        <v>2776</v>
      </c>
      <c r="D1326" s="12">
        <v>50000</v>
      </c>
      <c r="E1326" s="13">
        <v>4920</v>
      </c>
      <c r="F1326" t="s">
        <v>25</v>
      </c>
      <c r="G1326" t="s">
        <v>49</v>
      </c>
      <c r="H1326" t="s">
        <v>50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1369</v>
      </c>
      <c r="O1326">
        <f t="shared" si="80"/>
        <v>10</v>
      </c>
      <c r="P1326">
        <f t="shared" si="81"/>
        <v>54.67</v>
      </c>
      <c r="Q1326" s="11" t="s">
        <v>1166</v>
      </c>
      <c r="R1326" t="s">
        <v>1370</v>
      </c>
      <c r="S1326" s="4">
        <f t="shared" si="82"/>
        <v>42626.6337037037</v>
      </c>
      <c r="T1326" s="4">
        <f t="shared" si="83"/>
        <v>42656.6337037037</v>
      </c>
    </row>
    <row r="1327" ht="44" spans="1:20">
      <c r="A1327" s="1">
        <v>1325</v>
      </c>
      <c r="B1327" s="2" t="s">
        <v>2777</v>
      </c>
      <c r="C1327" s="2" t="s">
        <v>2778</v>
      </c>
      <c r="D1327" s="12">
        <v>20000</v>
      </c>
      <c r="E1327" s="13">
        <v>486</v>
      </c>
      <c r="F1327" t="s">
        <v>25</v>
      </c>
      <c r="G1327" t="s">
        <v>49</v>
      </c>
      <c r="H1327" t="s">
        <v>50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1369</v>
      </c>
      <c r="O1327">
        <f t="shared" si="80"/>
        <v>2</v>
      </c>
      <c r="P1327">
        <f t="shared" si="81"/>
        <v>60.75</v>
      </c>
      <c r="Q1327" s="11" t="s">
        <v>1166</v>
      </c>
      <c r="R1327" t="s">
        <v>1370</v>
      </c>
      <c r="S1327" s="4">
        <f t="shared" si="82"/>
        <v>42704.0860532407</v>
      </c>
      <c r="T1327" s="4">
        <f t="shared" si="83"/>
        <v>42734.0860532407</v>
      </c>
    </row>
    <row r="1328" ht="44" spans="1:20">
      <c r="A1328" s="1">
        <v>1326</v>
      </c>
      <c r="B1328" s="2" t="s">
        <v>2779</v>
      </c>
      <c r="C1328" s="2" t="s">
        <v>2780</v>
      </c>
      <c r="D1328" s="12">
        <v>100000</v>
      </c>
      <c r="E1328" s="13">
        <v>1130</v>
      </c>
      <c r="F1328" t="s">
        <v>25</v>
      </c>
      <c r="G1328" t="s">
        <v>49</v>
      </c>
      <c r="H1328" t="s">
        <v>50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1369</v>
      </c>
      <c r="O1328">
        <f t="shared" si="80"/>
        <v>1</v>
      </c>
      <c r="P1328">
        <f t="shared" si="81"/>
        <v>102.73</v>
      </c>
      <c r="Q1328" s="11" t="s">
        <v>1166</v>
      </c>
      <c r="R1328" t="s">
        <v>1370</v>
      </c>
      <c r="S1328" s="4">
        <f t="shared" si="82"/>
        <v>41974.7919907407</v>
      </c>
      <c r="T1328" s="4">
        <f t="shared" si="83"/>
        <v>42019.7919907407</v>
      </c>
    </row>
    <row r="1329" ht="44" spans="1:20">
      <c r="A1329" s="1">
        <v>1327</v>
      </c>
      <c r="B1329" s="2" t="s">
        <v>2781</v>
      </c>
      <c r="C1329" s="2" t="s">
        <v>2782</v>
      </c>
      <c r="D1329" s="12">
        <v>48000</v>
      </c>
      <c r="E1329" s="13">
        <v>1705</v>
      </c>
      <c r="F1329" t="s">
        <v>25</v>
      </c>
      <c r="G1329" t="s">
        <v>49</v>
      </c>
      <c r="H1329" t="s">
        <v>50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1369</v>
      </c>
      <c r="O1329">
        <f t="shared" si="80"/>
        <v>4</v>
      </c>
      <c r="P1329">
        <f t="shared" si="81"/>
        <v>41.59</v>
      </c>
      <c r="Q1329" s="11" t="s">
        <v>1166</v>
      </c>
      <c r="R1329" t="s">
        <v>1370</v>
      </c>
      <c r="S1329" s="4">
        <f t="shared" si="82"/>
        <v>42123.6786458333</v>
      </c>
      <c r="T1329" s="4">
        <f t="shared" si="83"/>
        <v>42153.6786458333</v>
      </c>
    </row>
    <row r="1330" ht="44" spans="1:20">
      <c r="A1330" s="1">
        <v>1328</v>
      </c>
      <c r="B1330" s="2" t="s">
        <v>2783</v>
      </c>
      <c r="C1330" s="2" t="s">
        <v>2784</v>
      </c>
      <c r="D1330" s="12">
        <v>75000</v>
      </c>
      <c r="E1330" s="13">
        <v>1748</v>
      </c>
      <c r="F1330" t="s">
        <v>25</v>
      </c>
      <c r="G1330" t="s">
        <v>49</v>
      </c>
      <c r="H1330" t="s">
        <v>50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1369</v>
      </c>
      <c r="O1330">
        <f t="shared" si="80"/>
        <v>2</v>
      </c>
      <c r="P1330">
        <f t="shared" si="81"/>
        <v>116.53</v>
      </c>
      <c r="Q1330" s="11" t="s">
        <v>1166</v>
      </c>
      <c r="R1330" t="s">
        <v>1370</v>
      </c>
      <c r="S1330" s="4">
        <f t="shared" si="82"/>
        <v>42612.6427546296</v>
      </c>
      <c r="T1330" s="4">
        <f t="shared" si="83"/>
        <v>42657.6427546296</v>
      </c>
    </row>
    <row r="1331" ht="44" spans="1:20">
      <c r="A1331" s="1">
        <v>1329</v>
      </c>
      <c r="B1331" s="2" t="s">
        <v>2785</v>
      </c>
      <c r="C1331" s="2" t="s">
        <v>2786</v>
      </c>
      <c r="D1331" s="12">
        <v>50000</v>
      </c>
      <c r="E1331" s="13">
        <v>408</v>
      </c>
      <c r="F1331" t="s">
        <v>25</v>
      </c>
      <c r="G1331" t="s">
        <v>49</v>
      </c>
      <c r="H1331" t="s">
        <v>50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1369</v>
      </c>
      <c r="O1331">
        <f t="shared" si="80"/>
        <v>1</v>
      </c>
      <c r="P1331">
        <f t="shared" si="81"/>
        <v>45.33</v>
      </c>
      <c r="Q1331" s="11" t="s">
        <v>1166</v>
      </c>
      <c r="R1331" t="s">
        <v>1370</v>
      </c>
      <c r="S1331" s="4">
        <f t="shared" si="82"/>
        <v>41935.2215856481</v>
      </c>
      <c r="T1331" s="4">
        <f t="shared" si="83"/>
        <v>41975.2632523148</v>
      </c>
    </row>
    <row r="1332" ht="44" spans="1:20">
      <c r="A1332" s="1">
        <v>1330</v>
      </c>
      <c r="B1332" s="2" t="s">
        <v>2787</v>
      </c>
      <c r="C1332" s="2" t="s">
        <v>2788</v>
      </c>
      <c r="D1332" s="12">
        <v>35000</v>
      </c>
      <c r="E1332" s="13">
        <v>7873</v>
      </c>
      <c r="F1332" t="s">
        <v>25</v>
      </c>
      <c r="G1332" t="s">
        <v>49</v>
      </c>
      <c r="H1332" t="s">
        <v>50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1369</v>
      </c>
      <c r="O1332">
        <f t="shared" si="80"/>
        <v>22</v>
      </c>
      <c r="P1332">
        <f t="shared" si="81"/>
        <v>157.46</v>
      </c>
      <c r="Q1332" s="11" t="s">
        <v>1166</v>
      </c>
      <c r="R1332" t="s">
        <v>1370</v>
      </c>
      <c r="S1332" s="4">
        <f t="shared" si="82"/>
        <v>42522.276724537</v>
      </c>
      <c r="T1332" s="4">
        <f t="shared" si="83"/>
        <v>42553.1666666667</v>
      </c>
    </row>
    <row r="1333" ht="44" spans="1:20">
      <c r="A1333" s="1">
        <v>1331</v>
      </c>
      <c r="B1333" s="2" t="s">
        <v>2789</v>
      </c>
      <c r="C1333" s="2" t="s">
        <v>2790</v>
      </c>
      <c r="D1333" s="12">
        <v>250000</v>
      </c>
      <c r="E1333" s="13">
        <v>3417</v>
      </c>
      <c r="F1333" t="s">
        <v>25</v>
      </c>
      <c r="G1333" t="s">
        <v>49</v>
      </c>
      <c r="H1333" t="s">
        <v>50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1369</v>
      </c>
      <c r="O1333">
        <f t="shared" si="80"/>
        <v>1</v>
      </c>
      <c r="P1333">
        <f t="shared" si="81"/>
        <v>100.5</v>
      </c>
      <c r="Q1333" s="11" t="s">
        <v>1166</v>
      </c>
      <c r="R1333" t="s">
        <v>1370</v>
      </c>
      <c r="S1333" s="4">
        <f t="shared" si="82"/>
        <v>42569.5040972222</v>
      </c>
      <c r="T1333" s="4">
        <f t="shared" si="83"/>
        <v>42599.5040972222</v>
      </c>
    </row>
    <row r="1334" ht="44" spans="1:20">
      <c r="A1334" s="1">
        <v>1332</v>
      </c>
      <c r="B1334" s="2" t="s">
        <v>2791</v>
      </c>
      <c r="C1334" s="2" t="s">
        <v>2792</v>
      </c>
      <c r="D1334" s="12">
        <v>10115</v>
      </c>
      <c r="E1334" s="13">
        <v>0</v>
      </c>
      <c r="F1334" t="s">
        <v>25</v>
      </c>
      <c r="G1334" t="s">
        <v>2138</v>
      </c>
      <c r="H1334" t="s">
        <v>2139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1369</v>
      </c>
      <c r="O1334">
        <f t="shared" si="80"/>
        <v>0</v>
      </c>
      <c r="P1334">
        <f t="shared" si="81"/>
        <v>0</v>
      </c>
      <c r="Q1334" s="11" t="s">
        <v>1166</v>
      </c>
      <c r="R1334" t="s">
        <v>1370</v>
      </c>
      <c r="S1334" s="4">
        <f t="shared" si="82"/>
        <v>42732.0602777778</v>
      </c>
      <c r="T1334" s="4">
        <f t="shared" si="83"/>
        <v>42762.0602777778</v>
      </c>
    </row>
    <row r="1335" ht="44" spans="1:20">
      <c r="A1335" s="1">
        <v>1333</v>
      </c>
      <c r="B1335" s="2" t="s">
        <v>2793</v>
      </c>
      <c r="C1335" s="2" t="s">
        <v>2794</v>
      </c>
      <c r="D1335" s="12">
        <v>2500</v>
      </c>
      <c r="E1335" s="13">
        <v>0</v>
      </c>
      <c r="F1335" t="s">
        <v>25</v>
      </c>
      <c r="G1335" t="s">
        <v>84</v>
      </c>
      <c r="H1335" t="s">
        <v>85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1369</v>
      </c>
      <c r="O1335">
        <f t="shared" si="80"/>
        <v>0</v>
      </c>
      <c r="P1335">
        <f t="shared" si="81"/>
        <v>0</v>
      </c>
      <c r="Q1335" s="11" t="s">
        <v>1166</v>
      </c>
      <c r="R1335" t="s">
        <v>1370</v>
      </c>
      <c r="S1335" s="4">
        <f t="shared" si="82"/>
        <v>41806.1067708333</v>
      </c>
      <c r="T1335" s="4">
        <f t="shared" si="83"/>
        <v>41836.1067708333</v>
      </c>
    </row>
    <row r="1336" ht="44" spans="1:20">
      <c r="A1336" s="1">
        <v>1334</v>
      </c>
      <c r="B1336" s="2" t="s">
        <v>2795</v>
      </c>
      <c r="C1336" s="2" t="s">
        <v>2796</v>
      </c>
      <c r="D1336" s="12">
        <v>133000</v>
      </c>
      <c r="E1336" s="13">
        <v>14303</v>
      </c>
      <c r="F1336" t="s">
        <v>25</v>
      </c>
      <c r="G1336" t="s">
        <v>49</v>
      </c>
      <c r="H1336" t="s">
        <v>50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1369</v>
      </c>
      <c r="O1336">
        <f t="shared" si="80"/>
        <v>11</v>
      </c>
      <c r="P1336">
        <f t="shared" si="81"/>
        <v>51.82</v>
      </c>
      <c r="Q1336" s="11" t="s">
        <v>1166</v>
      </c>
      <c r="R1336" t="s">
        <v>1370</v>
      </c>
      <c r="S1336" s="4">
        <f t="shared" si="82"/>
        <v>42410.7741550926</v>
      </c>
      <c r="T1336" s="4">
        <f t="shared" si="83"/>
        <v>42440.7741550926</v>
      </c>
    </row>
    <row r="1337" ht="44" spans="1:20">
      <c r="A1337" s="1">
        <v>1335</v>
      </c>
      <c r="B1337" s="2" t="s">
        <v>2797</v>
      </c>
      <c r="C1337" s="2" t="s">
        <v>2798</v>
      </c>
      <c r="D1337" s="12">
        <v>25000</v>
      </c>
      <c r="E1337" s="13">
        <v>4940</v>
      </c>
      <c r="F1337" t="s">
        <v>25</v>
      </c>
      <c r="G1337" t="s">
        <v>49</v>
      </c>
      <c r="H1337" t="s">
        <v>50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1369</v>
      </c>
      <c r="O1337">
        <f t="shared" si="80"/>
        <v>20</v>
      </c>
      <c r="P1337">
        <f t="shared" si="81"/>
        <v>308.75</v>
      </c>
      <c r="Q1337" s="11" t="s">
        <v>1166</v>
      </c>
      <c r="R1337" t="s">
        <v>1370</v>
      </c>
      <c r="S1337" s="4">
        <f t="shared" si="82"/>
        <v>42313.9363657407</v>
      </c>
      <c r="T1337" s="4">
        <f t="shared" si="83"/>
        <v>42343.9363657407</v>
      </c>
    </row>
    <row r="1338" ht="44" spans="1:20">
      <c r="A1338" s="1">
        <v>1336</v>
      </c>
      <c r="B1338" s="2" t="s">
        <v>2799</v>
      </c>
      <c r="C1338" s="2" t="s">
        <v>2800</v>
      </c>
      <c r="D1338" s="12">
        <v>100000</v>
      </c>
      <c r="E1338" s="13">
        <v>84947</v>
      </c>
      <c r="F1338" t="s">
        <v>25</v>
      </c>
      <c r="G1338" t="s">
        <v>49</v>
      </c>
      <c r="H1338" t="s">
        <v>50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1369</v>
      </c>
      <c r="O1338">
        <f t="shared" si="80"/>
        <v>85</v>
      </c>
      <c r="P1338">
        <f t="shared" si="81"/>
        <v>379.23</v>
      </c>
      <c r="Q1338" s="11" t="s">
        <v>1166</v>
      </c>
      <c r="R1338" t="s">
        <v>1370</v>
      </c>
      <c r="S1338" s="4">
        <f t="shared" si="82"/>
        <v>41955.86375</v>
      </c>
      <c r="T1338" s="4">
        <f t="shared" si="83"/>
        <v>41990.86375</v>
      </c>
    </row>
    <row r="1339" ht="44" spans="1:20">
      <c r="A1339" s="1">
        <v>1337</v>
      </c>
      <c r="B1339" s="2" t="s">
        <v>2801</v>
      </c>
      <c r="C1339" s="2" t="s">
        <v>2802</v>
      </c>
      <c r="D1339" s="12">
        <v>50000</v>
      </c>
      <c r="E1339" s="13">
        <v>24691</v>
      </c>
      <c r="F1339" t="s">
        <v>25</v>
      </c>
      <c r="G1339" t="s">
        <v>49</v>
      </c>
      <c r="H1339" t="s">
        <v>50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1369</v>
      </c>
      <c r="O1339">
        <f t="shared" si="80"/>
        <v>49</v>
      </c>
      <c r="P1339">
        <f t="shared" si="81"/>
        <v>176.36</v>
      </c>
      <c r="Q1339" s="11" t="s">
        <v>1166</v>
      </c>
      <c r="R1339" t="s">
        <v>1370</v>
      </c>
      <c r="S1339" s="4">
        <f t="shared" si="82"/>
        <v>42767.5773032407</v>
      </c>
      <c r="T1339" s="4">
        <f t="shared" si="83"/>
        <v>42797.5773032407</v>
      </c>
    </row>
    <row r="1340" ht="44" spans="1:20">
      <c r="A1340" s="1">
        <v>1338</v>
      </c>
      <c r="B1340" s="2" t="s">
        <v>2803</v>
      </c>
      <c r="C1340" s="2" t="s">
        <v>2804</v>
      </c>
      <c r="D1340" s="12">
        <v>30000</v>
      </c>
      <c r="E1340" s="13">
        <v>991</v>
      </c>
      <c r="F1340" t="s">
        <v>25</v>
      </c>
      <c r="G1340" t="s">
        <v>49</v>
      </c>
      <c r="H1340" t="s">
        <v>50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1369</v>
      </c>
      <c r="O1340">
        <f t="shared" si="80"/>
        <v>3</v>
      </c>
      <c r="P1340">
        <f t="shared" si="81"/>
        <v>66.07</v>
      </c>
      <c r="Q1340" s="11" t="s">
        <v>1166</v>
      </c>
      <c r="R1340" t="s">
        <v>1370</v>
      </c>
      <c r="S1340" s="4">
        <f t="shared" si="82"/>
        <v>42188.8036226852</v>
      </c>
      <c r="T1340" s="4">
        <f t="shared" si="83"/>
        <v>42218.8036226852</v>
      </c>
    </row>
    <row r="1341" ht="29" spans="1:20">
      <c r="A1341" s="1">
        <v>1339</v>
      </c>
      <c r="B1341" s="2" t="s">
        <v>2805</v>
      </c>
      <c r="C1341" s="2" t="s">
        <v>2806</v>
      </c>
      <c r="D1341" s="12">
        <v>50000</v>
      </c>
      <c r="E1341" s="13">
        <v>3317</v>
      </c>
      <c r="F1341" t="s">
        <v>25</v>
      </c>
      <c r="G1341" t="s">
        <v>49</v>
      </c>
      <c r="H1341" t="s">
        <v>50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1369</v>
      </c>
      <c r="O1341">
        <f t="shared" si="80"/>
        <v>7</v>
      </c>
      <c r="P1341">
        <f t="shared" si="81"/>
        <v>89.65</v>
      </c>
      <c r="Q1341" s="11" t="s">
        <v>1166</v>
      </c>
      <c r="R1341" t="s">
        <v>1370</v>
      </c>
      <c r="S1341" s="4">
        <f t="shared" si="82"/>
        <v>41936.6471643519</v>
      </c>
      <c r="T1341" s="4">
        <f t="shared" si="83"/>
        <v>41981.6888310185</v>
      </c>
    </row>
    <row r="1342" ht="44" spans="1:20">
      <c r="A1342" s="1">
        <v>1340</v>
      </c>
      <c r="B1342" s="2" t="s">
        <v>2807</v>
      </c>
      <c r="C1342" s="2" t="s">
        <v>2808</v>
      </c>
      <c r="D1342" s="12">
        <v>1680</v>
      </c>
      <c r="E1342" s="13">
        <v>0</v>
      </c>
      <c r="F1342" t="s">
        <v>25</v>
      </c>
      <c r="G1342" t="s">
        <v>49</v>
      </c>
      <c r="H1342" t="s">
        <v>50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1369</v>
      </c>
      <c r="O1342">
        <f t="shared" si="80"/>
        <v>0</v>
      </c>
      <c r="P1342">
        <f t="shared" si="81"/>
        <v>0</v>
      </c>
      <c r="Q1342" s="11" t="s">
        <v>1166</v>
      </c>
      <c r="R1342" t="s">
        <v>1370</v>
      </c>
      <c r="S1342" s="4">
        <f t="shared" si="82"/>
        <v>41836.5955208333</v>
      </c>
      <c r="T1342" s="4">
        <f t="shared" si="83"/>
        <v>41866.5955208333</v>
      </c>
    </row>
    <row r="1343" ht="44" spans="1:20">
      <c r="A1343" s="1">
        <v>1341</v>
      </c>
      <c r="B1343" s="2" t="s">
        <v>2809</v>
      </c>
      <c r="C1343" s="2" t="s">
        <v>2810</v>
      </c>
      <c r="D1343" s="12">
        <v>25000</v>
      </c>
      <c r="E1343" s="13">
        <v>17590</v>
      </c>
      <c r="F1343" t="s">
        <v>25</v>
      </c>
      <c r="G1343" t="s">
        <v>58</v>
      </c>
      <c r="H1343" t="s">
        <v>59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1369</v>
      </c>
      <c r="O1343">
        <f t="shared" si="80"/>
        <v>70</v>
      </c>
      <c r="P1343">
        <f t="shared" si="81"/>
        <v>382.39</v>
      </c>
      <c r="Q1343" s="11" t="s">
        <v>1166</v>
      </c>
      <c r="R1343" t="s">
        <v>1370</v>
      </c>
      <c r="S1343" s="4">
        <f t="shared" si="82"/>
        <v>42612.6240393519</v>
      </c>
      <c r="T1343" s="4">
        <f t="shared" si="83"/>
        <v>42644.6240393519</v>
      </c>
    </row>
    <row r="1344" ht="44" spans="1:20">
      <c r="A1344" s="1">
        <v>1342</v>
      </c>
      <c r="B1344" s="2" t="s">
        <v>2811</v>
      </c>
      <c r="C1344" s="2" t="s">
        <v>2812</v>
      </c>
      <c r="D1344" s="12">
        <v>50000</v>
      </c>
      <c r="E1344" s="13">
        <v>100</v>
      </c>
      <c r="F1344" t="s">
        <v>25</v>
      </c>
      <c r="G1344" t="s">
        <v>49</v>
      </c>
      <c r="H1344" t="s">
        <v>50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1369</v>
      </c>
      <c r="O1344">
        <f t="shared" si="80"/>
        <v>0</v>
      </c>
      <c r="P1344">
        <f t="shared" si="81"/>
        <v>100</v>
      </c>
      <c r="Q1344" s="11" t="s">
        <v>1166</v>
      </c>
      <c r="R1344" t="s">
        <v>1370</v>
      </c>
      <c r="S1344" s="4">
        <f t="shared" si="82"/>
        <v>42172.8164236111</v>
      </c>
      <c r="T1344" s="4">
        <f t="shared" si="83"/>
        <v>42202.8164236111</v>
      </c>
    </row>
    <row r="1345" ht="44" spans="1:20">
      <c r="A1345" s="1">
        <v>1343</v>
      </c>
      <c r="B1345" s="2" t="s">
        <v>2813</v>
      </c>
      <c r="C1345" s="2" t="s">
        <v>2814</v>
      </c>
      <c r="D1345" s="12">
        <v>50000</v>
      </c>
      <c r="E1345" s="13">
        <v>51149</v>
      </c>
      <c r="F1345" t="s">
        <v>25</v>
      </c>
      <c r="G1345" t="s">
        <v>49</v>
      </c>
      <c r="H1345" t="s">
        <v>50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1369</v>
      </c>
      <c r="O1345">
        <f t="shared" si="80"/>
        <v>102</v>
      </c>
      <c r="P1345">
        <f t="shared" si="81"/>
        <v>158.36</v>
      </c>
      <c r="Q1345" s="11" t="s">
        <v>1166</v>
      </c>
      <c r="R1345" t="s">
        <v>1370</v>
      </c>
      <c r="S1345" s="4">
        <f t="shared" si="82"/>
        <v>42542.5264236111</v>
      </c>
      <c r="T1345" s="4">
        <f t="shared" si="83"/>
        <v>42601.1659722222</v>
      </c>
    </row>
    <row r="1346" ht="44" spans="1:20">
      <c r="A1346" s="1">
        <v>1344</v>
      </c>
      <c r="B1346" s="2" t="s">
        <v>2815</v>
      </c>
      <c r="C1346" s="2" t="s">
        <v>2816</v>
      </c>
      <c r="D1346" s="12">
        <v>1500</v>
      </c>
      <c r="E1346" s="13">
        <v>5666</v>
      </c>
      <c r="F1346" t="s">
        <v>28</v>
      </c>
      <c r="G1346" t="s">
        <v>194</v>
      </c>
      <c r="H1346" t="s">
        <v>195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1533</v>
      </c>
      <c r="O1346">
        <f t="shared" si="80"/>
        <v>378</v>
      </c>
      <c r="P1346">
        <f t="shared" si="81"/>
        <v>40.76</v>
      </c>
      <c r="Q1346" s="11" t="s">
        <v>1534</v>
      </c>
      <c r="R1346" t="s">
        <v>1535</v>
      </c>
      <c r="S1346" s="4">
        <f t="shared" si="82"/>
        <v>42522.7898032407</v>
      </c>
      <c r="T1346" s="4">
        <f t="shared" si="83"/>
        <v>42551.7898032407</v>
      </c>
    </row>
    <row r="1347" ht="44" spans="1:20">
      <c r="A1347" s="1">
        <v>1345</v>
      </c>
      <c r="B1347" s="2" t="s">
        <v>2817</v>
      </c>
      <c r="C1347" s="2" t="s">
        <v>2818</v>
      </c>
      <c r="D1347" s="12">
        <v>300</v>
      </c>
      <c r="E1347" s="13">
        <v>375</v>
      </c>
      <c r="F1347" t="s">
        <v>28</v>
      </c>
      <c r="G1347" t="s">
        <v>49</v>
      </c>
      <c r="H1347" t="s">
        <v>50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1533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1534</v>
      </c>
      <c r="R1347" t="s">
        <v>1535</v>
      </c>
      <c r="S1347" s="4">
        <f t="shared" ref="S1347:S1410" si="86">(((J1347/60)/60)/24)+DATE(1970,1,1)</f>
        <v>41799.8143402778</v>
      </c>
      <c r="T1347" s="4">
        <f t="shared" ref="T1347:T1410" si="87">(((I1347/60)/60)/24)+DATE(1970,1,1)</f>
        <v>41834.8143402778</v>
      </c>
    </row>
    <row r="1348" ht="44" spans="1:20">
      <c r="A1348" s="1">
        <v>1346</v>
      </c>
      <c r="B1348" s="2" t="s">
        <v>2819</v>
      </c>
      <c r="C1348" s="2" t="s">
        <v>2820</v>
      </c>
      <c r="D1348" s="12">
        <v>4900</v>
      </c>
      <c r="E1348" s="13">
        <v>7219</v>
      </c>
      <c r="F1348" t="s">
        <v>28</v>
      </c>
      <c r="G1348" t="s">
        <v>49</v>
      </c>
      <c r="H1348" t="s">
        <v>50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1533</v>
      </c>
      <c r="O1348">
        <f t="shared" si="84"/>
        <v>147</v>
      </c>
      <c r="P1348">
        <f t="shared" si="85"/>
        <v>48.45</v>
      </c>
      <c r="Q1348" s="11" t="s">
        <v>1534</v>
      </c>
      <c r="R1348" t="s">
        <v>1535</v>
      </c>
      <c r="S1348" s="4">
        <f t="shared" si="86"/>
        <v>41422.0758217593</v>
      </c>
      <c r="T1348" s="4">
        <f t="shared" si="87"/>
        <v>41452.0758217593</v>
      </c>
    </row>
    <row r="1349" ht="44" spans="1:20">
      <c r="A1349" s="1">
        <v>1347</v>
      </c>
      <c r="B1349" s="2" t="s">
        <v>2821</v>
      </c>
      <c r="C1349" s="2" t="s">
        <v>2822</v>
      </c>
      <c r="D1349" s="12">
        <v>2500</v>
      </c>
      <c r="E1349" s="13">
        <v>2555</v>
      </c>
      <c r="F1349" t="s">
        <v>28</v>
      </c>
      <c r="G1349" t="s">
        <v>49</v>
      </c>
      <c r="H1349" t="s">
        <v>50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1533</v>
      </c>
      <c r="O1349">
        <f t="shared" si="84"/>
        <v>102</v>
      </c>
      <c r="P1349">
        <f t="shared" si="85"/>
        <v>82.42</v>
      </c>
      <c r="Q1349" s="11" t="s">
        <v>1534</v>
      </c>
      <c r="R1349" t="s">
        <v>1535</v>
      </c>
      <c r="S1349" s="4">
        <f t="shared" si="86"/>
        <v>42040.6380208333</v>
      </c>
      <c r="T1349" s="4">
        <f t="shared" si="87"/>
        <v>42070.6380208333</v>
      </c>
    </row>
    <row r="1350" ht="44" spans="1:20">
      <c r="A1350" s="1">
        <v>1348</v>
      </c>
      <c r="B1350" s="2" t="s">
        <v>2823</v>
      </c>
      <c r="C1350" s="2" t="s">
        <v>2824</v>
      </c>
      <c r="D1350" s="12">
        <v>5875</v>
      </c>
      <c r="E1350" s="13">
        <v>5985</v>
      </c>
      <c r="F1350" t="s">
        <v>28</v>
      </c>
      <c r="G1350" t="s">
        <v>49</v>
      </c>
      <c r="H1350" t="s">
        <v>50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1533</v>
      </c>
      <c r="O1350">
        <f t="shared" si="84"/>
        <v>102</v>
      </c>
      <c r="P1350">
        <f t="shared" si="85"/>
        <v>230.19</v>
      </c>
      <c r="Q1350" s="11" t="s">
        <v>1534</v>
      </c>
      <c r="R1350" t="s">
        <v>1535</v>
      </c>
      <c r="S1350" s="4">
        <f t="shared" si="86"/>
        <v>41963.5061689815</v>
      </c>
      <c r="T1350" s="4">
        <f t="shared" si="87"/>
        <v>41991.5061689815</v>
      </c>
    </row>
    <row r="1351" ht="44" spans="1:20">
      <c r="A1351" s="1">
        <v>1349</v>
      </c>
      <c r="B1351" s="2" t="s">
        <v>2825</v>
      </c>
      <c r="C1351" s="2" t="s">
        <v>2826</v>
      </c>
      <c r="D1351" s="12">
        <v>5000</v>
      </c>
      <c r="E1351" s="13">
        <v>10210</v>
      </c>
      <c r="F1351" t="s">
        <v>28</v>
      </c>
      <c r="G1351" t="s">
        <v>194</v>
      </c>
      <c r="H1351" t="s">
        <v>195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1533</v>
      </c>
      <c r="O1351">
        <f t="shared" si="84"/>
        <v>204</v>
      </c>
      <c r="P1351">
        <f t="shared" si="85"/>
        <v>59.36</v>
      </c>
      <c r="Q1351" s="11" t="s">
        <v>1534</v>
      </c>
      <c r="R1351" t="s">
        <v>1535</v>
      </c>
      <c r="S1351" s="4">
        <f t="shared" si="86"/>
        <v>42317.3325810185</v>
      </c>
      <c r="T1351" s="4">
        <f t="shared" si="87"/>
        <v>42354.2909722222</v>
      </c>
    </row>
    <row r="1352" ht="44" spans="1:20">
      <c r="A1352" s="1">
        <v>1350</v>
      </c>
      <c r="B1352" s="2" t="s">
        <v>2827</v>
      </c>
      <c r="C1352" s="2" t="s">
        <v>2828</v>
      </c>
      <c r="D1352" s="12">
        <v>5000</v>
      </c>
      <c r="E1352" s="13">
        <v>5202.5</v>
      </c>
      <c r="F1352" t="s">
        <v>28</v>
      </c>
      <c r="G1352" t="s">
        <v>49</v>
      </c>
      <c r="H1352" t="s">
        <v>50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1533</v>
      </c>
      <c r="O1352">
        <f t="shared" si="84"/>
        <v>104</v>
      </c>
      <c r="P1352">
        <f t="shared" si="85"/>
        <v>66.7</v>
      </c>
      <c r="Q1352" s="11" t="s">
        <v>1534</v>
      </c>
      <c r="R1352" t="s">
        <v>1535</v>
      </c>
      <c r="S1352" s="4">
        <f t="shared" si="86"/>
        <v>42334.013125</v>
      </c>
      <c r="T1352" s="4">
        <f t="shared" si="87"/>
        <v>42364.013125</v>
      </c>
    </row>
    <row r="1353" ht="29" spans="1:20">
      <c r="A1353" s="1">
        <v>1351</v>
      </c>
      <c r="B1353" s="2" t="s">
        <v>2829</v>
      </c>
      <c r="C1353" s="2" t="s">
        <v>2830</v>
      </c>
      <c r="D1353" s="12">
        <v>20000</v>
      </c>
      <c r="E1353" s="13">
        <v>20253</v>
      </c>
      <c r="F1353" t="s">
        <v>28</v>
      </c>
      <c r="G1353" t="s">
        <v>49</v>
      </c>
      <c r="H1353" t="s">
        <v>50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1533</v>
      </c>
      <c r="O1353">
        <f t="shared" si="84"/>
        <v>101</v>
      </c>
      <c r="P1353">
        <f t="shared" si="85"/>
        <v>168.78</v>
      </c>
      <c r="Q1353" s="11" t="s">
        <v>1534</v>
      </c>
      <c r="R1353" t="s">
        <v>1535</v>
      </c>
      <c r="S1353" s="4">
        <f t="shared" si="86"/>
        <v>42382.7400925926</v>
      </c>
      <c r="T1353" s="4">
        <f t="shared" si="87"/>
        <v>42412.7400925926</v>
      </c>
    </row>
    <row r="1354" ht="44" spans="1:20">
      <c r="A1354" s="1">
        <v>1352</v>
      </c>
      <c r="B1354" s="2" t="s">
        <v>2831</v>
      </c>
      <c r="C1354" s="2" t="s">
        <v>2832</v>
      </c>
      <c r="D1354" s="12">
        <v>10000</v>
      </c>
      <c r="E1354" s="13">
        <v>13614</v>
      </c>
      <c r="F1354" t="s">
        <v>28</v>
      </c>
      <c r="G1354" t="s">
        <v>49</v>
      </c>
      <c r="H1354" t="s">
        <v>50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1533</v>
      </c>
      <c r="O1354">
        <f t="shared" si="84"/>
        <v>136</v>
      </c>
      <c r="P1354">
        <f t="shared" si="85"/>
        <v>59.97</v>
      </c>
      <c r="Q1354" s="11" t="s">
        <v>1534</v>
      </c>
      <c r="R1354" t="s">
        <v>1535</v>
      </c>
      <c r="S1354" s="4">
        <f t="shared" si="86"/>
        <v>42200.5783101852</v>
      </c>
      <c r="T1354" s="4">
        <f t="shared" si="87"/>
        <v>42252.1659722222</v>
      </c>
    </row>
    <row r="1355" ht="29" spans="1:20">
      <c r="A1355" s="1">
        <v>1353</v>
      </c>
      <c r="B1355" s="2" t="s">
        <v>2833</v>
      </c>
      <c r="C1355" s="2" t="s">
        <v>2834</v>
      </c>
      <c r="D1355" s="12">
        <v>1000</v>
      </c>
      <c r="E1355" s="13">
        <v>1336</v>
      </c>
      <c r="F1355" t="s">
        <v>28</v>
      </c>
      <c r="G1355" t="s">
        <v>49</v>
      </c>
      <c r="H1355" t="s">
        <v>50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1533</v>
      </c>
      <c r="O1355">
        <f t="shared" si="84"/>
        <v>134</v>
      </c>
      <c r="P1355">
        <f t="shared" si="85"/>
        <v>31.81</v>
      </c>
      <c r="Q1355" s="11" t="s">
        <v>1534</v>
      </c>
      <c r="R1355" t="s">
        <v>1535</v>
      </c>
      <c r="S1355" s="4">
        <f t="shared" si="86"/>
        <v>41309.1179166667</v>
      </c>
      <c r="T1355" s="4">
        <f t="shared" si="87"/>
        <v>41344</v>
      </c>
    </row>
    <row r="1356" ht="44" spans="1:20">
      <c r="A1356" s="1">
        <v>1354</v>
      </c>
      <c r="B1356" s="2" t="s">
        <v>2835</v>
      </c>
      <c r="C1356" s="2" t="s">
        <v>2836</v>
      </c>
      <c r="D1356" s="12">
        <v>1200</v>
      </c>
      <c r="E1356" s="13">
        <v>1563</v>
      </c>
      <c r="F1356" t="s">
        <v>28</v>
      </c>
      <c r="G1356" t="s">
        <v>58</v>
      </c>
      <c r="H1356" t="s">
        <v>59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1533</v>
      </c>
      <c r="O1356">
        <f t="shared" si="84"/>
        <v>130</v>
      </c>
      <c r="P1356">
        <f t="shared" si="85"/>
        <v>24.42</v>
      </c>
      <c r="Q1356" s="11" t="s">
        <v>1534</v>
      </c>
      <c r="R1356" t="s">
        <v>1535</v>
      </c>
      <c r="S1356" s="4">
        <f t="shared" si="86"/>
        <v>42502.8076273148</v>
      </c>
      <c r="T1356" s="4">
        <f t="shared" si="87"/>
        <v>42532.8076273148</v>
      </c>
    </row>
    <row r="1357" ht="58" spans="1:20">
      <c r="A1357" s="1">
        <v>1355</v>
      </c>
      <c r="B1357" s="2" t="s">
        <v>2837</v>
      </c>
      <c r="C1357" s="2" t="s">
        <v>2838</v>
      </c>
      <c r="D1357" s="12">
        <v>2500</v>
      </c>
      <c r="E1357" s="13">
        <v>3067</v>
      </c>
      <c r="F1357" t="s">
        <v>28</v>
      </c>
      <c r="G1357" t="s">
        <v>58</v>
      </c>
      <c r="H1357" t="s">
        <v>59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1533</v>
      </c>
      <c r="O1357">
        <f t="shared" si="84"/>
        <v>123</v>
      </c>
      <c r="P1357">
        <f t="shared" si="85"/>
        <v>25.35</v>
      </c>
      <c r="Q1357" s="11" t="s">
        <v>1534</v>
      </c>
      <c r="R1357" t="s">
        <v>1535</v>
      </c>
      <c r="S1357" s="4">
        <f t="shared" si="86"/>
        <v>41213.2546875</v>
      </c>
      <c r="T1357" s="4">
        <f t="shared" si="87"/>
        <v>41243.4166666667</v>
      </c>
    </row>
    <row r="1358" ht="44" spans="1:20">
      <c r="A1358" s="1">
        <v>1356</v>
      </c>
      <c r="B1358" s="2" t="s">
        <v>2839</v>
      </c>
      <c r="C1358" s="2" t="s">
        <v>2840</v>
      </c>
      <c r="D1358" s="12">
        <v>3400</v>
      </c>
      <c r="E1358" s="13">
        <v>6215.56</v>
      </c>
      <c r="F1358" t="s">
        <v>28</v>
      </c>
      <c r="G1358" t="s">
        <v>49</v>
      </c>
      <c r="H1358" t="s">
        <v>50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1533</v>
      </c>
      <c r="O1358">
        <f t="shared" si="84"/>
        <v>183</v>
      </c>
      <c r="P1358">
        <f t="shared" si="85"/>
        <v>71.44</v>
      </c>
      <c r="Q1358" s="11" t="s">
        <v>1534</v>
      </c>
      <c r="R1358" t="s">
        <v>1535</v>
      </c>
      <c r="S1358" s="4">
        <f t="shared" si="86"/>
        <v>41430.0388888889</v>
      </c>
      <c r="T1358" s="4">
        <f t="shared" si="87"/>
        <v>41460.0388888889</v>
      </c>
    </row>
    <row r="1359" ht="44" spans="1:20">
      <c r="A1359" s="1">
        <v>1357</v>
      </c>
      <c r="B1359" s="2" t="s">
        <v>2841</v>
      </c>
      <c r="C1359" s="2" t="s">
        <v>2842</v>
      </c>
      <c r="D1359" s="12">
        <v>2000</v>
      </c>
      <c r="E1359" s="13">
        <v>2506</v>
      </c>
      <c r="F1359" t="s">
        <v>28</v>
      </c>
      <c r="G1359" t="s">
        <v>49</v>
      </c>
      <c r="H1359" t="s">
        <v>50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1533</v>
      </c>
      <c r="O1359">
        <f t="shared" si="84"/>
        <v>125</v>
      </c>
      <c r="P1359">
        <f t="shared" si="85"/>
        <v>38.55</v>
      </c>
      <c r="Q1359" s="11" t="s">
        <v>1534</v>
      </c>
      <c r="R1359" t="s">
        <v>1535</v>
      </c>
      <c r="S1359" s="4">
        <f t="shared" si="86"/>
        <v>41304.9622337963</v>
      </c>
      <c r="T1359" s="4">
        <f t="shared" si="87"/>
        <v>41334.2493055556</v>
      </c>
    </row>
    <row r="1360" ht="44" spans="1:20">
      <c r="A1360" s="1">
        <v>1358</v>
      </c>
      <c r="B1360" s="2" t="s">
        <v>2843</v>
      </c>
      <c r="C1360" s="2" t="s">
        <v>2844</v>
      </c>
      <c r="D1360" s="12">
        <v>3000</v>
      </c>
      <c r="E1360" s="13">
        <v>3350</v>
      </c>
      <c r="F1360" t="s">
        <v>28</v>
      </c>
      <c r="G1360" t="s">
        <v>49</v>
      </c>
      <c r="H1360" t="s">
        <v>50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1533</v>
      </c>
      <c r="O1360">
        <f t="shared" si="84"/>
        <v>112</v>
      </c>
      <c r="P1360">
        <f t="shared" si="85"/>
        <v>68.37</v>
      </c>
      <c r="Q1360" s="11" t="s">
        <v>1534</v>
      </c>
      <c r="R1360" t="s">
        <v>1535</v>
      </c>
      <c r="S1360" s="4">
        <f t="shared" si="86"/>
        <v>40689.5708680556</v>
      </c>
      <c r="T1360" s="4">
        <f t="shared" si="87"/>
        <v>40719.5708680556</v>
      </c>
    </row>
    <row r="1361" ht="44" spans="1:20">
      <c r="A1361" s="1">
        <v>1359</v>
      </c>
      <c r="B1361" s="2" t="s">
        <v>2845</v>
      </c>
      <c r="C1361" s="2" t="s">
        <v>2846</v>
      </c>
      <c r="D1361" s="12">
        <v>660</v>
      </c>
      <c r="E1361" s="13">
        <v>764</v>
      </c>
      <c r="F1361" t="s">
        <v>28</v>
      </c>
      <c r="G1361" t="s">
        <v>49</v>
      </c>
      <c r="H1361" t="s">
        <v>50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1533</v>
      </c>
      <c r="O1361">
        <f t="shared" si="84"/>
        <v>116</v>
      </c>
      <c r="P1361">
        <f t="shared" si="85"/>
        <v>40.21</v>
      </c>
      <c r="Q1361" s="11" t="s">
        <v>1534</v>
      </c>
      <c r="R1361" t="s">
        <v>1535</v>
      </c>
      <c r="S1361" s="4">
        <f t="shared" si="86"/>
        <v>40668.8146990741</v>
      </c>
      <c r="T1361" s="4">
        <f t="shared" si="87"/>
        <v>40730.8146990741</v>
      </c>
    </row>
    <row r="1362" ht="29" spans="1:20">
      <c r="A1362" s="1">
        <v>1360</v>
      </c>
      <c r="B1362" s="2" t="s">
        <v>2847</v>
      </c>
      <c r="C1362" s="2" t="s">
        <v>2848</v>
      </c>
      <c r="D1362" s="12">
        <v>1500</v>
      </c>
      <c r="E1362" s="13">
        <v>2598</v>
      </c>
      <c r="F1362" t="s">
        <v>28</v>
      </c>
      <c r="G1362" t="s">
        <v>49</v>
      </c>
      <c r="H1362" t="s">
        <v>50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1533</v>
      </c>
      <c r="O1362">
        <f t="shared" si="84"/>
        <v>173</v>
      </c>
      <c r="P1362">
        <f t="shared" si="85"/>
        <v>32.07</v>
      </c>
      <c r="Q1362" s="11" t="s">
        <v>1534</v>
      </c>
      <c r="R1362" t="s">
        <v>1535</v>
      </c>
      <c r="S1362" s="4">
        <f t="shared" si="86"/>
        <v>41095.9006944444</v>
      </c>
      <c r="T1362" s="4">
        <f t="shared" si="87"/>
        <v>41123.9006944444</v>
      </c>
    </row>
    <row r="1363" ht="44" spans="1:20">
      <c r="A1363" s="1">
        <v>1361</v>
      </c>
      <c r="B1363" s="2" t="s">
        <v>2849</v>
      </c>
      <c r="C1363" s="2" t="s">
        <v>2850</v>
      </c>
      <c r="D1363" s="12">
        <v>6000</v>
      </c>
      <c r="E1363" s="13">
        <v>7559</v>
      </c>
      <c r="F1363" t="s">
        <v>28</v>
      </c>
      <c r="G1363" t="s">
        <v>58</v>
      </c>
      <c r="H1363" t="s">
        <v>59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1533</v>
      </c>
      <c r="O1363">
        <f t="shared" si="84"/>
        <v>126</v>
      </c>
      <c r="P1363">
        <f t="shared" si="85"/>
        <v>28.63</v>
      </c>
      <c r="Q1363" s="11" t="s">
        <v>1534</v>
      </c>
      <c r="R1363" t="s">
        <v>1535</v>
      </c>
      <c r="S1363" s="4">
        <f t="shared" si="86"/>
        <v>41781.7172685185</v>
      </c>
      <c r="T1363" s="4">
        <f t="shared" si="87"/>
        <v>41811.7172685185</v>
      </c>
    </row>
    <row r="1364" ht="29" spans="1:20">
      <c r="A1364" s="1">
        <v>1362</v>
      </c>
      <c r="B1364" s="2" t="s">
        <v>2851</v>
      </c>
      <c r="C1364" s="2" t="s">
        <v>2852</v>
      </c>
      <c r="D1364" s="12">
        <v>1000</v>
      </c>
      <c r="E1364" s="13">
        <v>1091</v>
      </c>
      <c r="F1364" t="s">
        <v>28</v>
      </c>
      <c r="G1364" t="s">
        <v>49</v>
      </c>
      <c r="H1364" t="s">
        <v>50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1533</v>
      </c>
      <c r="O1364">
        <f t="shared" si="84"/>
        <v>109</v>
      </c>
      <c r="P1364">
        <f t="shared" si="85"/>
        <v>43.64</v>
      </c>
      <c r="Q1364" s="11" t="s">
        <v>1534</v>
      </c>
      <c r="R1364" t="s">
        <v>1535</v>
      </c>
      <c r="S1364" s="4">
        <f t="shared" si="86"/>
        <v>41464.9343865741</v>
      </c>
      <c r="T1364" s="4">
        <f t="shared" si="87"/>
        <v>41524.9343865741</v>
      </c>
    </row>
    <row r="1365" ht="44" spans="1:20">
      <c r="A1365" s="1">
        <v>1363</v>
      </c>
      <c r="B1365" s="2" t="s">
        <v>2853</v>
      </c>
      <c r="C1365" s="2" t="s">
        <v>2854</v>
      </c>
      <c r="D1365" s="12">
        <v>200</v>
      </c>
      <c r="E1365" s="13">
        <v>200</v>
      </c>
      <c r="F1365" t="s">
        <v>28</v>
      </c>
      <c r="G1365" t="s">
        <v>49</v>
      </c>
      <c r="H1365" t="s">
        <v>50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1533</v>
      </c>
      <c r="O1365">
        <f t="shared" si="84"/>
        <v>100</v>
      </c>
      <c r="P1365">
        <f t="shared" si="85"/>
        <v>40</v>
      </c>
      <c r="Q1365" s="11" t="s">
        <v>1534</v>
      </c>
      <c r="R1365" t="s">
        <v>1535</v>
      </c>
      <c r="S1365" s="4">
        <f t="shared" si="86"/>
        <v>42396.8440625</v>
      </c>
      <c r="T1365" s="4">
        <f t="shared" si="87"/>
        <v>42415.3326388889</v>
      </c>
    </row>
    <row r="1366" ht="44" spans="1:20">
      <c r="A1366" s="1">
        <v>1364</v>
      </c>
      <c r="B1366" s="2" t="s">
        <v>2855</v>
      </c>
      <c r="C1366" s="2" t="s">
        <v>2856</v>
      </c>
      <c r="D1366" s="12">
        <v>42000</v>
      </c>
      <c r="E1366" s="13">
        <v>49830</v>
      </c>
      <c r="F1366" t="s">
        <v>28</v>
      </c>
      <c r="G1366" t="s">
        <v>344</v>
      </c>
      <c r="H1366" t="s">
        <v>345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1658</v>
      </c>
      <c r="O1366">
        <f t="shared" si="84"/>
        <v>119</v>
      </c>
      <c r="P1366">
        <f t="shared" si="85"/>
        <v>346.04</v>
      </c>
      <c r="Q1366" s="11" t="s">
        <v>1659</v>
      </c>
      <c r="R1366" t="s">
        <v>1660</v>
      </c>
      <c r="S1366" s="4">
        <f t="shared" si="86"/>
        <v>41951.6956712963</v>
      </c>
      <c r="T1366" s="4">
        <f t="shared" si="87"/>
        <v>42011.6956712963</v>
      </c>
    </row>
    <row r="1367" ht="44" spans="1:20">
      <c r="A1367" s="1">
        <v>1365</v>
      </c>
      <c r="B1367" s="2" t="s">
        <v>2857</v>
      </c>
      <c r="C1367" s="2" t="s">
        <v>2858</v>
      </c>
      <c r="D1367" s="12">
        <v>7500</v>
      </c>
      <c r="E1367" s="13">
        <v>7520</v>
      </c>
      <c r="F1367" t="s">
        <v>28</v>
      </c>
      <c r="G1367" t="s">
        <v>49</v>
      </c>
      <c r="H1367" t="s">
        <v>50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1658</v>
      </c>
      <c r="O1367">
        <f t="shared" si="84"/>
        <v>100</v>
      </c>
      <c r="P1367">
        <f t="shared" si="85"/>
        <v>81.74</v>
      </c>
      <c r="Q1367" s="11" t="s">
        <v>1659</v>
      </c>
      <c r="R1367" t="s">
        <v>1660</v>
      </c>
      <c r="S1367" s="4">
        <f t="shared" si="86"/>
        <v>42049.7332407407</v>
      </c>
      <c r="T1367" s="4">
        <f t="shared" si="87"/>
        <v>42079.6915740741</v>
      </c>
    </row>
    <row r="1368" ht="15" spans="1:20">
      <c r="A1368" s="1">
        <v>1366</v>
      </c>
      <c r="B1368" s="2" t="s">
        <v>2859</v>
      </c>
      <c r="C1368" s="2" t="s">
        <v>2860</v>
      </c>
      <c r="D1368" s="12">
        <v>7500</v>
      </c>
      <c r="E1368" s="13">
        <v>9486.69</v>
      </c>
      <c r="F1368" t="s">
        <v>28</v>
      </c>
      <c r="G1368" t="s">
        <v>49</v>
      </c>
      <c r="H1368" t="s">
        <v>50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1658</v>
      </c>
      <c r="O1368">
        <f t="shared" si="84"/>
        <v>126</v>
      </c>
      <c r="P1368">
        <f t="shared" si="85"/>
        <v>64.54</v>
      </c>
      <c r="Q1368" s="11" t="s">
        <v>1659</v>
      </c>
      <c r="R1368" t="s">
        <v>1660</v>
      </c>
      <c r="S1368" s="4">
        <f t="shared" si="86"/>
        <v>41924.996099537</v>
      </c>
      <c r="T1368" s="4">
        <f t="shared" si="87"/>
        <v>41970.0377662037</v>
      </c>
    </row>
    <row r="1369" ht="44" spans="1:20">
      <c r="A1369" s="1">
        <v>1367</v>
      </c>
      <c r="B1369" s="2" t="s">
        <v>2861</v>
      </c>
      <c r="C1369" s="2" t="s">
        <v>2862</v>
      </c>
      <c r="D1369" s="12">
        <v>5000</v>
      </c>
      <c r="E1369" s="13">
        <v>5713</v>
      </c>
      <c r="F1369" t="s">
        <v>28</v>
      </c>
      <c r="G1369" t="s">
        <v>49</v>
      </c>
      <c r="H1369" t="s">
        <v>50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1658</v>
      </c>
      <c r="O1369">
        <f t="shared" si="84"/>
        <v>114</v>
      </c>
      <c r="P1369">
        <f t="shared" si="85"/>
        <v>63.48</v>
      </c>
      <c r="Q1369" s="11" t="s">
        <v>1659</v>
      </c>
      <c r="R1369" t="s">
        <v>1660</v>
      </c>
      <c r="S1369" s="4">
        <f t="shared" si="86"/>
        <v>42292.0028935185</v>
      </c>
      <c r="T1369" s="4">
        <f t="shared" si="87"/>
        <v>42322.0445601852</v>
      </c>
    </row>
    <row r="1370" ht="44" spans="1:20">
      <c r="A1370" s="1">
        <v>1368</v>
      </c>
      <c r="B1370" s="2" t="s">
        <v>2863</v>
      </c>
      <c r="C1370" s="2" t="s">
        <v>2864</v>
      </c>
      <c r="D1370" s="12">
        <v>5000</v>
      </c>
      <c r="E1370" s="13">
        <v>5535</v>
      </c>
      <c r="F1370" t="s">
        <v>28</v>
      </c>
      <c r="G1370" t="s">
        <v>49</v>
      </c>
      <c r="H1370" t="s">
        <v>50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1658</v>
      </c>
      <c r="O1370">
        <f t="shared" si="84"/>
        <v>111</v>
      </c>
      <c r="P1370">
        <f t="shared" si="85"/>
        <v>63.62</v>
      </c>
      <c r="Q1370" s="11" t="s">
        <v>1659</v>
      </c>
      <c r="R1370" t="s">
        <v>1660</v>
      </c>
      <c r="S1370" s="4">
        <f t="shared" si="86"/>
        <v>42146.1909027778</v>
      </c>
      <c r="T1370" s="4">
        <f t="shared" si="87"/>
        <v>42170.1909027778</v>
      </c>
    </row>
    <row r="1371" ht="44" spans="1:20">
      <c r="A1371" s="1">
        <v>1369</v>
      </c>
      <c r="B1371" s="2" t="s">
        <v>2865</v>
      </c>
      <c r="C1371" s="2" t="s">
        <v>2866</v>
      </c>
      <c r="D1371" s="12">
        <v>32360</v>
      </c>
      <c r="E1371" s="13">
        <v>34090.63</v>
      </c>
      <c r="F1371" t="s">
        <v>28</v>
      </c>
      <c r="G1371" t="s">
        <v>49</v>
      </c>
      <c r="H1371" t="s">
        <v>50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1658</v>
      </c>
      <c r="O1371">
        <f t="shared" si="84"/>
        <v>105</v>
      </c>
      <c r="P1371">
        <f t="shared" si="85"/>
        <v>83.97</v>
      </c>
      <c r="Q1371" s="11" t="s">
        <v>1659</v>
      </c>
      <c r="R1371" t="s">
        <v>1660</v>
      </c>
      <c r="S1371" s="4">
        <f t="shared" si="86"/>
        <v>41710.5942824074</v>
      </c>
      <c r="T1371" s="4">
        <f t="shared" si="87"/>
        <v>41740.5942824074</v>
      </c>
    </row>
    <row r="1372" ht="29" spans="1:20">
      <c r="A1372" s="1">
        <v>1370</v>
      </c>
      <c r="B1372" s="2" t="s">
        <v>2867</v>
      </c>
      <c r="C1372" s="2" t="s">
        <v>2868</v>
      </c>
      <c r="D1372" s="12">
        <v>1500</v>
      </c>
      <c r="E1372" s="13">
        <v>1555</v>
      </c>
      <c r="F1372" t="s">
        <v>28</v>
      </c>
      <c r="G1372" t="s">
        <v>49</v>
      </c>
      <c r="H1372" t="s">
        <v>50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1658</v>
      </c>
      <c r="O1372">
        <f t="shared" si="84"/>
        <v>104</v>
      </c>
      <c r="P1372">
        <f t="shared" si="85"/>
        <v>77.75</v>
      </c>
      <c r="Q1372" s="11" t="s">
        <v>1659</v>
      </c>
      <c r="R1372" t="s">
        <v>1660</v>
      </c>
      <c r="S1372" s="4">
        <f t="shared" si="86"/>
        <v>41548.0033564815</v>
      </c>
      <c r="T1372" s="4">
        <f t="shared" si="87"/>
        <v>41563.0033564815</v>
      </c>
    </row>
    <row r="1373" ht="44" spans="1:20">
      <c r="A1373" s="1">
        <v>1371</v>
      </c>
      <c r="B1373" s="2" t="s">
        <v>2869</v>
      </c>
      <c r="C1373" s="2" t="s">
        <v>2870</v>
      </c>
      <c r="D1373" s="12">
        <v>6999</v>
      </c>
      <c r="E1373" s="13">
        <v>7495</v>
      </c>
      <c r="F1373" t="s">
        <v>28</v>
      </c>
      <c r="G1373" t="s">
        <v>49</v>
      </c>
      <c r="H1373" t="s">
        <v>50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1658</v>
      </c>
      <c r="O1373">
        <f t="shared" si="84"/>
        <v>107</v>
      </c>
      <c r="P1373">
        <f t="shared" si="85"/>
        <v>107.07</v>
      </c>
      <c r="Q1373" s="11" t="s">
        <v>1659</v>
      </c>
      <c r="R1373" t="s">
        <v>1660</v>
      </c>
      <c r="S1373" s="4">
        <f t="shared" si="86"/>
        <v>42101.758587963</v>
      </c>
      <c r="T1373" s="4">
        <f t="shared" si="87"/>
        <v>42131.758587963</v>
      </c>
    </row>
    <row r="1374" ht="15" spans="1:20">
      <c r="A1374" s="1">
        <v>1372</v>
      </c>
      <c r="B1374" s="2" t="s">
        <v>2871</v>
      </c>
      <c r="C1374" s="2" t="s">
        <v>2872</v>
      </c>
      <c r="D1374" s="12">
        <v>500</v>
      </c>
      <c r="E1374" s="13">
        <v>620</v>
      </c>
      <c r="F1374" t="s">
        <v>28</v>
      </c>
      <c r="G1374" t="s">
        <v>49</v>
      </c>
      <c r="H1374" t="s">
        <v>50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1658</v>
      </c>
      <c r="O1374">
        <f t="shared" si="84"/>
        <v>124</v>
      </c>
      <c r="P1374">
        <f t="shared" si="85"/>
        <v>38.75</v>
      </c>
      <c r="Q1374" s="11" t="s">
        <v>1659</v>
      </c>
      <c r="R1374" t="s">
        <v>1660</v>
      </c>
      <c r="S1374" s="4">
        <f t="shared" si="86"/>
        <v>41072.7399537037</v>
      </c>
      <c r="T1374" s="4">
        <f t="shared" si="87"/>
        <v>41102.7399537037</v>
      </c>
    </row>
    <row r="1375" ht="29" spans="1:20">
      <c r="A1375" s="1">
        <v>1373</v>
      </c>
      <c r="B1375" s="2" t="s">
        <v>2873</v>
      </c>
      <c r="C1375" s="2" t="s">
        <v>2874</v>
      </c>
      <c r="D1375" s="12">
        <v>10000</v>
      </c>
      <c r="E1375" s="13">
        <v>10501</v>
      </c>
      <c r="F1375" t="s">
        <v>28</v>
      </c>
      <c r="G1375" t="s">
        <v>49</v>
      </c>
      <c r="H1375" t="s">
        <v>50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1658</v>
      </c>
      <c r="O1375">
        <f t="shared" si="84"/>
        <v>105</v>
      </c>
      <c r="P1375">
        <f t="shared" si="85"/>
        <v>201.94</v>
      </c>
      <c r="Q1375" s="11" t="s">
        <v>1659</v>
      </c>
      <c r="R1375" t="s">
        <v>1660</v>
      </c>
      <c r="S1375" s="4">
        <f t="shared" si="86"/>
        <v>42704.9517708333</v>
      </c>
      <c r="T1375" s="4">
        <f t="shared" si="87"/>
        <v>42734.9517708333</v>
      </c>
    </row>
    <row r="1376" ht="44" spans="1:20">
      <c r="A1376" s="1">
        <v>1374</v>
      </c>
      <c r="B1376" s="2" t="s">
        <v>2875</v>
      </c>
      <c r="C1376" s="2" t="s">
        <v>2876</v>
      </c>
      <c r="D1376" s="12">
        <v>1500</v>
      </c>
      <c r="E1376" s="13">
        <v>2842</v>
      </c>
      <c r="F1376" t="s">
        <v>28</v>
      </c>
      <c r="G1376" t="s">
        <v>49</v>
      </c>
      <c r="H1376" t="s">
        <v>50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1658</v>
      </c>
      <c r="O1376">
        <f t="shared" si="84"/>
        <v>189</v>
      </c>
      <c r="P1376">
        <f t="shared" si="85"/>
        <v>43.06</v>
      </c>
      <c r="Q1376" s="11" t="s">
        <v>1659</v>
      </c>
      <c r="R1376" t="s">
        <v>1660</v>
      </c>
      <c r="S1376" s="4">
        <f t="shared" si="86"/>
        <v>42424.1618981481</v>
      </c>
      <c r="T1376" s="4">
        <f t="shared" si="87"/>
        <v>42454.1202314815</v>
      </c>
    </row>
    <row r="1377" ht="44" spans="1:20">
      <c r="A1377" s="1">
        <v>1375</v>
      </c>
      <c r="B1377" s="2" t="s">
        <v>2877</v>
      </c>
      <c r="C1377" s="2" t="s">
        <v>2878</v>
      </c>
      <c r="D1377" s="12">
        <v>4000</v>
      </c>
      <c r="E1377" s="13">
        <v>6853</v>
      </c>
      <c r="F1377" t="s">
        <v>28</v>
      </c>
      <c r="G1377" t="s">
        <v>214</v>
      </c>
      <c r="H1377" t="s">
        <v>89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1658</v>
      </c>
      <c r="O1377">
        <f t="shared" si="84"/>
        <v>171</v>
      </c>
      <c r="P1377">
        <f t="shared" si="85"/>
        <v>62.87</v>
      </c>
      <c r="Q1377" s="11" t="s">
        <v>1659</v>
      </c>
      <c r="R1377" t="s">
        <v>1660</v>
      </c>
      <c r="S1377" s="4">
        <f t="shared" si="86"/>
        <v>42720.0661921296</v>
      </c>
      <c r="T1377" s="4">
        <f t="shared" si="87"/>
        <v>42750.0661921296</v>
      </c>
    </row>
    <row r="1378" ht="29" spans="1:20">
      <c r="A1378" s="1">
        <v>1376</v>
      </c>
      <c r="B1378" s="2" t="s">
        <v>2879</v>
      </c>
      <c r="C1378" s="2" t="s">
        <v>2880</v>
      </c>
      <c r="D1378" s="12">
        <v>3700</v>
      </c>
      <c r="E1378" s="13">
        <v>9342</v>
      </c>
      <c r="F1378" t="s">
        <v>28</v>
      </c>
      <c r="G1378" t="s">
        <v>58</v>
      </c>
      <c r="H1378" t="s">
        <v>59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1658</v>
      </c>
      <c r="O1378">
        <f t="shared" si="84"/>
        <v>252</v>
      </c>
      <c r="P1378">
        <f t="shared" si="85"/>
        <v>55.61</v>
      </c>
      <c r="Q1378" s="11" t="s">
        <v>1659</v>
      </c>
      <c r="R1378" t="s">
        <v>1660</v>
      </c>
      <c r="S1378" s="4">
        <f t="shared" si="86"/>
        <v>42677.6690509259</v>
      </c>
      <c r="T1378" s="4">
        <f t="shared" si="87"/>
        <v>42707.7107175926</v>
      </c>
    </row>
    <row r="1379" ht="44" spans="1:20">
      <c r="A1379" s="1">
        <v>1377</v>
      </c>
      <c r="B1379" s="2" t="s">
        <v>2881</v>
      </c>
      <c r="C1379" s="2" t="s">
        <v>2882</v>
      </c>
      <c r="D1379" s="12">
        <v>1300</v>
      </c>
      <c r="E1379" s="13">
        <v>1510</v>
      </c>
      <c r="F1379" t="s">
        <v>28</v>
      </c>
      <c r="G1379" t="s">
        <v>49</v>
      </c>
      <c r="H1379" t="s">
        <v>50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1658</v>
      </c>
      <c r="O1379">
        <f t="shared" si="84"/>
        <v>116</v>
      </c>
      <c r="P1379">
        <f t="shared" si="85"/>
        <v>48.71</v>
      </c>
      <c r="Q1379" s="11" t="s">
        <v>1659</v>
      </c>
      <c r="R1379" t="s">
        <v>1660</v>
      </c>
      <c r="S1379" s="4">
        <f t="shared" si="86"/>
        <v>42747.2195601852</v>
      </c>
      <c r="T1379" s="4">
        <f t="shared" si="87"/>
        <v>42769.1743055556</v>
      </c>
    </row>
    <row r="1380" ht="15" spans="1:20">
      <c r="A1380" s="1">
        <v>1378</v>
      </c>
      <c r="B1380" s="2" t="s">
        <v>2883</v>
      </c>
      <c r="C1380" s="2" t="s">
        <v>2884</v>
      </c>
      <c r="D1380" s="12">
        <v>2000</v>
      </c>
      <c r="E1380" s="13">
        <v>4067</v>
      </c>
      <c r="F1380" t="s">
        <v>28</v>
      </c>
      <c r="G1380" t="s">
        <v>58</v>
      </c>
      <c r="H1380" t="s">
        <v>59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1658</v>
      </c>
      <c r="O1380">
        <f t="shared" si="84"/>
        <v>203</v>
      </c>
      <c r="P1380">
        <f t="shared" si="85"/>
        <v>30.58</v>
      </c>
      <c r="Q1380" s="11" t="s">
        <v>1659</v>
      </c>
      <c r="R1380" t="s">
        <v>1660</v>
      </c>
      <c r="S1380" s="4">
        <f t="shared" si="86"/>
        <v>42568.759375</v>
      </c>
      <c r="T1380" s="4">
        <f t="shared" si="87"/>
        <v>42583.759375</v>
      </c>
    </row>
    <row r="1381" ht="29" spans="1:20">
      <c r="A1381" s="1">
        <v>1379</v>
      </c>
      <c r="B1381" s="2" t="s">
        <v>2885</v>
      </c>
      <c r="C1381" s="2" t="s">
        <v>2886</v>
      </c>
      <c r="D1381" s="12">
        <v>10000</v>
      </c>
      <c r="E1381" s="13">
        <v>11160</v>
      </c>
      <c r="F1381" t="s">
        <v>28</v>
      </c>
      <c r="G1381" t="s">
        <v>49</v>
      </c>
      <c r="H1381" t="s">
        <v>50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1658</v>
      </c>
      <c r="O1381">
        <f t="shared" si="84"/>
        <v>112</v>
      </c>
      <c r="P1381">
        <f t="shared" si="85"/>
        <v>73.91</v>
      </c>
      <c r="Q1381" s="11" t="s">
        <v>1659</v>
      </c>
      <c r="R1381" t="s">
        <v>1660</v>
      </c>
      <c r="S1381" s="4">
        <f t="shared" si="86"/>
        <v>42130.4916203704</v>
      </c>
      <c r="T1381" s="4">
        <f t="shared" si="87"/>
        <v>42160.4916203704</v>
      </c>
    </row>
    <row r="1382" ht="29" spans="1:20">
      <c r="A1382" s="1">
        <v>1380</v>
      </c>
      <c r="B1382" s="2" t="s">
        <v>2887</v>
      </c>
      <c r="C1382" s="2" t="s">
        <v>2888</v>
      </c>
      <c r="D1382" s="12">
        <v>25</v>
      </c>
      <c r="E1382" s="13">
        <v>106</v>
      </c>
      <c r="F1382" t="s">
        <v>28</v>
      </c>
      <c r="G1382" t="s">
        <v>49</v>
      </c>
      <c r="H1382" t="s">
        <v>50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1658</v>
      </c>
      <c r="O1382">
        <f t="shared" si="84"/>
        <v>424</v>
      </c>
      <c r="P1382">
        <f t="shared" si="85"/>
        <v>21.2</v>
      </c>
      <c r="Q1382" s="11" t="s">
        <v>1659</v>
      </c>
      <c r="R1382" t="s">
        <v>1660</v>
      </c>
      <c r="S1382" s="4">
        <f t="shared" si="86"/>
        <v>42141.7628009259</v>
      </c>
      <c r="T1382" s="4">
        <f t="shared" si="87"/>
        <v>42164.0833333333</v>
      </c>
    </row>
    <row r="1383" ht="44" spans="1:20">
      <c r="A1383" s="1">
        <v>1381</v>
      </c>
      <c r="B1383" s="2" t="s">
        <v>2889</v>
      </c>
      <c r="C1383" s="2" t="s">
        <v>2890</v>
      </c>
      <c r="D1383" s="12">
        <v>5000</v>
      </c>
      <c r="E1383" s="13">
        <v>5355</v>
      </c>
      <c r="F1383" t="s">
        <v>28</v>
      </c>
      <c r="G1383" t="s">
        <v>49</v>
      </c>
      <c r="H1383" t="s">
        <v>50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1658</v>
      </c>
      <c r="O1383">
        <f t="shared" si="84"/>
        <v>107</v>
      </c>
      <c r="P1383">
        <f t="shared" si="85"/>
        <v>73.36</v>
      </c>
      <c r="Q1383" s="11" t="s">
        <v>1659</v>
      </c>
      <c r="R1383" t="s">
        <v>1660</v>
      </c>
      <c r="S1383" s="4">
        <f t="shared" si="86"/>
        <v>42703.2144097222</v>
      </c>
      <c r="T1383" s="4">
        <f t="shared" si="87"/>
        <v>42733.2144097222</v>
      </c>
    </row>
    <row r="1384" ht="44" spans="1:20">
      <c r="A1384" s="1">
        <v>1382</v>
      </c>
      <c r="B1384" s="2" t="s">
        <v>2891</v>
      </c>
      <c r="C1384" s="2" t="s">
        <v>2892</v>
      </c>
      <c r="D1384" s="12">
        <v>8000</v>
      </c>
      <c r="E1384" s="13">
        <v>8349</v>
      </c>
      <c r="F1384" t="s">
        <v>28</v>
      </c>
      <c r="G1384" t="s">
        <v>49</v>
      </c>
      <c r="H1384" t="s">
        <v>50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1658</v>
      </c>
      <c r="O1384">
        <f t="shared" si="84"/>
        <v>104</v>
      </c>
      <c r="P1384">
        <f t="shared" si="85"/>
        <v>56.41</v>
      </c>
      <c r="Q1384" s="11" t="s">
        <v>1659</v>
      </c>
      <c r="R1384" t="s">
        <v>1660</v>
      </c>
      <c r="S1384" s="4">
        <f t="shared" si="86"/>
        <v>41370.8001851852</v>
      </c>
      <c r="T1384" s="4">
        <f t="shared" si="87"/>
        <v>41400.8001851852</v>
      </c>
    </row>
    <row r="1385" ht="44" spans="1:20">
      <c r="A1385" s="1">
        <v>1383</v>
      </c>
      <c r="B1385" s="2" t="s">
        <v>2893</v>
      </c>
      <c r="C1385" s="2" t="s">
        <v>2894</v>
      </c>
      <c r="D1385" s="12">
        <v>2200</v>
      </c>
      <c r="E1385" s="13">
        <v>4673</v>
      </c>
      <c r="F1385" t="s">
        <v>28</v>
      </c>
      <c r="G1385" t="s">
        <v>194</v>
      </c>
      <c r="H1385" t="s">
        <v>195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1658</v>
      </c>
      <c r="O1385">
        <f t="shared" si="84"/>
        <v>212</v>
      </c>
      <c r="P1385">
        <f t="shared" si="85"/>
        <v>50.25</v>
      </c>
      <c r="Q1385" s="11" t="s">
        <v>1659</v>
      </c>
      <c r="R1385" t="s">
        <v>1660</v>
      </c>
      <c r="S1385" s="4">
        <f t="shared" si="86"/>
        <v>42707.0749768519</v>
      </c>
      <c r="T1385" s="4">
        <f t="shared" si="87"/>
        <v>42727.0749768519</v>
      </c>
    </row>
    <row r="1386" ht="44" spans="1:20">
      <c r="A1386" s="1">
        <v>1384</v>
      </c>
      <c r="B1386" s="2" t="s">
        <v>2895</v>
      </c>
      <c r="C1386" s="2" t="s">
        <v>2896</v>
      </c>
      <c r="D1386" s="12">
        <v>3500</v>
      </c>
      <c r="E1386" s="13">
        <v>4343</v>
      </c>
      <c r="F1386" t="s">
        <v>28</v>
      </c>
      <c r="G1386" t="s">
        <v>49</v>
      </c>
      <c r="H1386" t="s">
        <v>50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1658</v>
      </c>
      <c r="O1386">
        <f t="shared" si="84"/>
        <v>124</v>
      </c>
      <c r="P1386">
        <f t="shared" si="85"/>
        <v>68.94</v>
      </c>
      <c r="Q1386" s="11" t="s">
        <v>1659</v>
      </c>
      <c r="R1386" t="s">
        <v>1660</v>
      </c>
      <c r="S1386" s="4">
        <f t="shared" si="86"/>
        <v>42160.7352083333</v>
      </c>
      <c r="T1386" s="4">
        <f t="shared" si="87"/>
        <v>42190.7352083333</v>
      </c>
    </row>
    <row r="1387" ht="44" spans="1:20">
      <c r="A1387" s="1">
        <v>1385</v>
      </c>
      <c r="B1387" s="2" t="s">
        <v>2897</v>
      </c>
      <c r="C1387" s="2" t="s">
        <v>2898</v>
      </c>
      <c r="D1387" s="12">
        <v>8000</v>
      </c>
      <c r="E1387" s="13">
        <v>8832.49</v>
      </c>
      <c r="F1387" t="s">
        <v>28</v>
      </c>
      <c r="G1387" t="s">
        <v>537</v>
      </c>
      <c r="H1387" t="s">
        <v>89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1658</v>
      </c>
      <c r="O1387">
        <f t="shared" si="84"/>
        <v>110</v>
      </c>
      <c r="P1387">
        <f t="shared" si="85"/>
        <v>65.91</v>
      </c>
      <c r="Q1387" s="11" t="s">
        <v>1659</v>
      </c>
      <c r="R1387" t="s">
        <v>1660</v>
      </c>
      <c r="S1387" s="4">
        <f t="shared" si="86"/>
        <v>42433.688900463</v>
      </c>
      <c r="T1387" s="4">
        <f t="shared" si="87"/>
        <v>42489.5076388889</v>
      </c>
    </row>
    <row r="1388" ht="29" spans="1:20">
      <c r="A1388" s="1">
        <v>1386</v>
      </c>
      <c r="B1388" s="2" t="s">
        <v>2899</v>
      </c>
      <c r="C1388" s="2" t="s">
        <v>2900</v>
      </c>
      <c r="D1388" s="12">
        <v>400</v>
      </c>
      <c r="E1388" s="13">
        <v>875</v>
      </c>
      <c r="F1388" t="s">
        <v>28</v>
      </c>
      <c r="G1388" t="s">
        <v>49</v>
      </c>
      <c r="H1388" t="s">
        <v>50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1658</v>
      </c>
      <c r="O1388">
        <f t="shared" si="84"/>
        <v>219</v>
      </c>
      <c r="P1388">
        <f t="shared" si="85"/>
        <v>62.5</v>
      </c>
      <c r="Q1388" s="11" t="s">
        <v>1659</v>
      </c>
      <c r="R1388" t="s">
        <v>1660</v>
      </c>
      <c r="S1388" s="4">
        <f t="shared" si="86"/>
        <v>42184.6468634259</v>
      </c>
      <c r="T1388" s="4">
        <f t="shared" si="87"/>
        <v>42214.6468634259</v>
      </c>
    </row>
    <row r="1389" ht="44" spans="1:20">
      <c r="A1389" s="1">
        <v>1387</v>
      </c>
      <c r="B1389" s="2" t="s">
        <v>2901</v>
      </c>
      <c r="C1389" s="2" t="s">
        <v>2902</v>
      </c>
      <c r="D1389" s="12">
        <v>4000</v>
      </c>
      <c r="E1389" s="13">
        <v>5465</v>
      </c>
      <c r="F1389" t="s">
        <v>28</v>
      </c>
      <c r="G1389" t="s">
        <v>49</v>
      </c>
      <c r="H1389" t="s">
        <v>50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1658</v>
      </c>
      <c r="O1389">
        <f t="shared" si="84"/>
        <v>137</v>
      </c>
      <c r="P1389">
        <f t="shared" si="85"/>
        <v>70.06</v>
      </c>
      <c r="Q1389" s="11" t="s">
        <v>1659</v>
      </c>
      <c r="R1389" t="s">
        <v>1660</v>
      </c>
      <c r="S1389" s="4">
        <f t="shared" si="86"/>
        <v>42126.9212384259</v>
      </c>
      <c r="T1389" s="4">
        <f t="shared" si="87"/>
        <v>42158.1875</v>
      </c>
    </row>
    <row r="1390" ht="44" spans="1:20">
      <c r="A1390" s="1">
        <v>1388</v>
      </c>
      <c r="B1390" s="2" t="s">
        <v>2903</v>
      </c>
      <c r="C1390" s="2" t="s">
        <v>2904</v>
      </c>
      <c r="D1390" s="12">
        <v>5000</v>
      </c>
      <c r="E1390" s="13">
        <v>6740.37</v>
      </c>
      <c r="F1390" t="s">
        <v>28</v>
      </c>
      <c r="G1390" t="s">
        <v>49</v>
      </c>
      <c r="H1390" t="s">
        <v>50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1658</v>
      </c>
      <c r="O1390">
        <f t="shared" si="84"/>
        <v>135</v>
      </c>
      <c r="P1390">
        <f t="shared" si="85"/>
        <v>60.18</v>
      </c>
      <c r="Q1390" s="11" t="s">
        <v>1659</v>
      </c>
      <c r="R1390" t="s">
        <v>1660</v>
      </c>
      <c r="S1390" s="4">
        <f t="shared" si="86"/>
        <v>42634.6147800926</v>
      </c>
      <c r="T1390" s="4">
        <f t="shared" si="87"/>
        <v>42660.6763888889</v>
      </c>
    </row>
    <row r="1391" ht="29" spans="1:20">
      <c r="A1391" s="1">
        <v>1389</v>
      </c>
      <c r="B1391" s="2" t="s">
        <v>2905</v>
      </c>
      <c r="C1391" s="2" t="s">
        <v>2906</v>
      </c>
      <c r="D1391" s="12">
        <v>500</v>
      </c>
      <c r="E1391" s="13">
        <v>727</v>
      </c>
      <c r="F1391" t="s">
        <v>28</v>
      </c>
      <c r="G1391" t="s">
        <v>58</v>
      </c>
      <c r="H1391" t="s">
        <v>59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1658</v>
      </c>
      <c r="O1391">
        <f t="shared" si="84"/>
        <v>145</v>
      </c>
      <c r="P1391">
        <f t="shared" si="85"/>
        <v>21.38</v>
      </c>
      <c r="Q1391" s="11" t="s">
        <v>1659</v>
      </c>
      <c r="R1391" t="s">
        <v>1660</v>
      </c>
      <c r="S1391" s="4">
        <f t="shared" si="86"/>
        <v>42565.4809837963</v>
      </c>
      <c r="T1391" s="4">
        <f t="shared" si="87"/>
        <v>42595.4809837963</v>
      </c>
    </row>
    <row r="1392" ht="44" spans="1:20">
      <c r="A1392" s="1">
        <v>1390</v>
      </c>
      <c r="B1392" s="2" t="s">
        <v>2907</v>
      </c>
      <c r="C1392" s="2" t="s">
        <v>2908</v>
      </c>
      <c r="D1392" s="12">
        <v>2800</v>
      </c>
      <c r="E1392" s="13">
        <v>3055</v>
      </c>
      <c r="F1392" t="s">
        <v>28</v>
      </c>
      <c r="G1392" t="s">
        <v>49</v>
      </c>
      <c r="H1392" t="s">
        <v>50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1658</v>
      </c>
      <c r="O1392">
        <f t="shared" si="84"/>
        <v>109</v>
      </c>
      <c r="P1392">
        <f t="shared" si="85"/>
        <v>160.79</v>
      </c>
      <c r="Q1392" s="11" t="s">
        <v>1659</v>
      </c>
      <c r="R1392" t="s">
        <v>1660</v>
      </c>
      <c r="S1392" s="4">
        <f t="shared" si="86"/>
        <v>42087.8033101852</v>
      </c>
      <c r="T1392" s="4">
        <f t="shared" si="87"/>
        <v>42121.7166666667</v>
      </c>
    </row>
    <row r="1393" ht="44" spans="1:20">
      <c r="A1393" s="1">
        <v>1391</v>
      </c>
      <c r="B1393" s="2" t="s">
        <v>2909</v>
      </c>
      <c r="C1393" s="2" t="s">
        <v>2910</v>
      </c>
      <c r="D1393" s="12">
        <v>500</v>
      </c>
      <c r="E1393" s="13">
        <v>551</v>
      </c>
      <c r="F1393" t="s">
        <v>28</v>
      </c>
      <c r="G1393" t="s">
        <v>49</v>
      </c>
      <c r="H1393" t="s">
        <v>50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1658</v>
      </c>
      <c r="O1393">
        <f t="shared" si="84"/>
        <v>110</v>
      </c>
      <c r="P1393">
        <f t="shared" si="85"/>
        <v>42.38</v>
      </c>
      <c r="Q1393" s="11" t="s">
        <v>1659</v>
      </c>
      <c r="R1393" t="s">
        <v>1660</v>
      </c>
      <c r="S1393" s="4">
        <f t="shared" si="86"/>
        <v>42193.6506712963</v>
      </c>
      <c r="T1393" s="4">
        <f t="shared" si="87"/>
        <v>42238.2076388889</v>
      </c>
    </row>
    <row r="1394" ht="44" spans="1:20">
      <c r="A1394" s="1">
        <v>1392</v>
      </c>
      <c r="B1394" s="2" t="s">
        <v>2911</v>
      </c>
      <c r="C1394" s="2" t="s">
        <v>2912</v>
      </c>
      <c r="D1394" s="12">
        <v>2500</v>
      </c>
      <c r="E1394" s="13">
        <v>2841</v>
      </c>
      <c r="F1394" t="s">
        <v>28</v>
      </c>
      <c r="G1394" t="s">
        <v>49</v>
      </c>
      <c r="H1394" t="s">
        <v>50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1658</v>
      </c>
      <c r="O1394">
        <f t="shared" si="84"/>
        <v>114</v>
      </c>
      <c r="P1394">
        <f t="shared" si="85"/>
        <v>27.32</v>
      </c>
      <c r="Q1394" s="11" t="s">
        <v>1659</v>
      </c>
      <c r="R1394" t="s">
        <v>1660</v>
      </c>
      <c r="S1394" s="4">
        <f t="shared" si="86"/>
        <v>42401.1549305556</v>
      </c>
      <c r="T1394" s="4">
        <f t="shared" si="87"/>
        <v>42432.1549305556</v>
      </c>
    </row>
    <row r="1395" ht="15" spans="1:20">
      <c r="A1395" s="1">
        <v>1393</v>
      </c>
      <c r="B1395" s="2" t="s">
        <v>2913</v>
      </c>
      <c r="C1395" s="2" t="s">
        <v>2914</v>
      </c>
      <c r="D1395" s="12">
        <v>10000</v>
      </c>
      <c r="E1395" s="13">
        <v>10235</v>
      </c>
      <c r="F1395" t="s">
        <v>28</v>
      </c>
      <c r="G1395" t="s">
        <v>49</v>
      </c>
      <c r="H1395" t="s">
        <v>50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1658</v>
      </c>
      <c r="O1395">
        <f t="shared" si="84"/>
        <v>102</v>
      </c>
      <c r="P1395">
        <f t="shared" si="85"/>
        <v>196.83</v>
      </c>
      <c r="Q1395" s="11" t="s">
        <v>1659</v>
      </c>
      <c r="R1395" t="s">
        <v>1660</v>
      </c>
      <c r="S1395" s="4">
        <f t="shared" si="86"/>
        <v>42553.6819791667</v>
      </c>
      <c r="T1395" s="4">
        <f t="shared" si="87"/>
        <v>42583.6819791667</v>
      </c>
    </row>
    <row r="1396" ht="44" spans="1:20">
      <c r="A1396" s="1">
        <v>1394</v>
      </c>
      <c r="B1396" s="2" t="s">
        <v>2915</v>
      </c>
      <c r="C1396" s="2" t="s">
        <v>2916</v>
      </c>
      <c r="D1396" s="12">
        <v>750</v>
      </c>
      <c r="E1396" s="13">
        <v>916</v>
      </c>
      <c r="F1396" t="s">
        <v>28</v>
      </c>
      <c r="G1396" t="s">
        <v>49</v>
      </c>
      <c r="H1396" t="s">
        <v>50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1658</v>
      </c>
      <c r="O1396">
        <f t="shared" si="84"/>
        <v>122</v>
      </c>
      <c r="P1396">
        <f t="shared" si="85"/>
        <v>53.88</v>
      </c>
      <c r="Q1396" s="11" t="s">
        <v>1659</v>
      </c>
      <c r="R1396" t="s">
        <v>1660</v>
      </c>
      <c r="S1396" s="4">
        <f t="shared" si="86"/>
        <v>42752.1449768519</v>
      </c>
      <c r="T1396" s="4">
        <f t="shared" si="87"/>
        <v>42795.125</v>
      </c>
    </row>
    <row r="1397" ht="15" spans="1:20">
      <c r="A1397" s="1">
        <v>1395</v>
      </c>
      <c r="B1397" s="2" t="s">
        <v>2917</v>
      </c>
      <c r="C1397" s="2" t="s">
        <v>2918</v>
      </c>
      <c r="D1397" s="12">
        <v>3500</v>
      </c>
      <c r="E1397" s="13">
        <v>3916</v>
      </c>
      <c r="F1397" t="s">
        <v>28</v>
      </c>
      <c r="G1397" t="s">
        <v>49</v>
      </c>
      <c r="H1397" t="s">
        <v>50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1658</v>
      </c>
      <c r="O1397">
        <f t="shared" si="84"/>
        <v>112</v>
      </c>
      <c r="P1397">
        <f t="shared" si="85"/>
        <v>47.76</v>
      </c>
      <c r="Q1397" s="11" t="s">
        <v>1659</v>
      </c>
      <c r="R1397" t="s">
        <v>1660</v>
      </c>
      <c r="S1397" s="4">
        <f t="shared" si="86"/>
        <v>42719.9083449074</v>
      </c>
      <c r="T1397" s="4">
        <f t="shared" si="87"/>
        <v>42749.9083449074</v>
      </c>
    </row>
    <row r="1398" ht="44" spans="1:20">
      <c r="A1398" s="1">
        <v>1396</v>
      </c>
      <c r="B1398" s="2" t="s">
        <v>2919</v>
      </c>
      <c r="C1398" s="2" t="s">
        <v>2920</v>
      </c>
      <c r="D1398" s="12">
        <v>6000</v>
      </c>
      <c r="E1398" s="13">
        <v>6438</v>
      </c>
      <c r="F1398" t="s">
        <v>28</v>
      </c>
      <c r="G1398" t="s">
        <v>49</v>
      </c>
      <c r="H1398" t="s">
        <v>50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1658</v>
      </c>
      <c r="O1398">
        <f t="shared" si="84"/>
        <v>107</v>
      </c>
      <c r="P1398">
        <f t="shared" si="85"/>
        <v>88.19</v>
      </c>
      <c r="Q1398" s="11" t="s">
        <v>1659</v>
      </c>
      <c r="R1398" t="s">
        <v>1660</v>
      </c>
      <c r="S1398" s="4">
        <f t="shared" si="86"/>
        <v>42018.9986342593</v>
      </c>
      <c r="T1398" s="4">
        <f t="shared" si="87"/>
        <v>42048.9986342593</v>
      </c>
    </row>
    <row r="1399" ht="44" spans="1:20">
      <c r="A1399" s="1">
        <v>1397</v>
      </c>
      <c r="B1399" s="2" t="s">
        <v>2921</v>
      </c>
      <c r="C1399" s="2" t="s">
        <v>2922</v>
      </c>
      <c r="D1399" s="12">
        <v>10000</v>
      </c>
      <c r="E1399" s="13">
        <v>11385</v>
      </c>
      <c r="F1399" t="s">
        <v>28</v>
      </c>
      <c r="G1399" t="s">
        <v>49</v>
      </c>
      <c r="H1399" t="s">
        <v>50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1658</v>
      </c>
      <c r="O1399">
        <f t="shared" si="84"/>
        <v>114</v>
      </c>
      <c r="P1399">
        <f t="shared" si="85"/>
        <v>72.06</v>
      </c>
      <c r="Q1399" s="11" t="s">
        <v>1659</v>
      </c>
      <c r="R1399" t="s">
        <v>1660</v>
      </c>
      <c r="S1399" s="4">
        <f t="shared" si="86"/>
        <v>42640.9179398148</v>
      </c>
      <c r="T1399" s="4">
        <f t="shared" si="87"/>
        <v>42670.8881944444</v>
      </c>
    </row>
    <row r="1400" ht="44" spans="1:20">
      <c r="A1400" s="1">
        <v>1398</v>
      </c>
      <c r="B1400" s="2" t="s">
        <v>2923</v>
      </c>
      <c r="C1400" s="2" t="s">
        <v>2924</v>
      </c>
      <c r="D1400" s="12">
        <v>4400</v>
      </c>
      <c r="E1400" s="13">
        <v>4826</v>
      </c>
      <c r="F1400" t="s">
        <v>28</v>
      </c>
      <c r="G1400" t="s">
        <v>49</v>
      </c>
      <c r="H1400" t="s">
        <v>50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1658</v>
      </c>
      <c r="O1400">
        <f t="shared" si="84"/>
        <v>110</v>
      </c>
      <c r="P1400">
        <f t="shared" si="85"/>
        <v>74.25</v>
      </c>
      <c r="Q1400" s="11" t="s">
        <v>1659</v>
      </c>
      <c r="R1400" t="s">
        <v>1660</v>
      </c>
      <c r="S1400" s="4">
        <f t="shared" si="86"/>
        <v>42526.8742361111</v>
      </c>
      <c r="T1400" s="4">
        <f t="shared" si="87"/>
        <v>42556.8742361111</v>
      </c>
    </row>
    <row r="1401" ht="44" spans="1:20">
      <c r="A1401" s="1">
        <v>1399</v>
      </c>
      <c r="B1401" s="2" t="s">
        <v>2925</v>
      </c>
      <c r="C1401" s="2" t="s">
        <v>2926</v>
      </c>
      <c r="D1401" s="12">
        <v>9000</v>
      </c>
      <c r="E1401" s="13">
        <v>11353</v>
      </c>
      <c r="F1401" t="s">
        <v>28</v>
      </c>
      <c r="G1401" t="s">
        <v>49</v>
      </c>
      <c r="H1401" t="s">
        <v>50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1658</v>
      </c>
      <c r="O1401">
        <f t="shared" si="84"/>
        <v>126</v>
      </c>
      <c r="P1401">
        <f t="shared" si="85"/>
        <v>61.7</v>
      </c>
      <c r="Q1401" s="11" t="s">
        <v>1659</v>
      </c>
      <c r="R1401" t="s">
        <v>1660</v>
      </c>
      <c r="S1401" s="4">
        <f t="shared" si="86"/>
        <v>41889.0043171296</v>
      </c>
      <c r="T1401" s="4">
        <f t="shared" si="87"/>
        <v>41919.0043171296</v>
      </c>
    </row>
    <row r="1402" ht="44" spans="1:20">
      <c r="A1402" s="1">
        <v>1400</v>
      </c>
      <c r="B1402" s="2" t="s">
        <v>2927</v>
      </c>
      <c r="C1402" s="2" t="s">
        <v>2928</v>
      </c>
      <c r="D1402" s="12">
        <v>350</v>
      </c>
      <c r="E1402" s="13">
        <v>586</v>
      </c>
      <c r="F1402" t="s">
        <v>28</v>
      </c>
      <c r="G1402" t="s">
        <v>58</v>
      </c>
      <c r="H1402" t="s">
        <v>59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1658</v>
      </c>
      <c r="O1402">
        <f t="shared" si="84"/>
        <v>167</v>
      </c>
      <c r="P1402">
        <f t="shared" si="85"/>
        <v>17.24</v>
      </c>
      <c r="Q1402" s="11" t="s">
        <v>1659</v>
      </c>
      <c r="R1402" t="s">
        <v>1660</v>
      </c>
      <c r="S1402" s="4">
        <f t="shared" si="86"/>
        <v>42498.3411226852</v>
      </c>
      <c r="T1402" s="4">
        <f t="shared" si="87"/>
        <v>42533.2291666667</v>
      </c>
    </row>
    <row r="1403" ht="44" spans="1:20">
      <c r="A1403" s="1">
        <v>1401</v>
      </c>
      <c r="B1403" s="2" t="s">
        <v>2929</v>
      </c>
      <c r="C1403" s="2" t="s">
        <v>2930</v>
      </c>
      <c r="D1403" s="12">
        <v>2500</v>
      </c>
      <c r="E1403" s="13">
        <v>12413</v>
      </c>
      <c r="F1403" t="s">
        <v>28</v>
      </c>
      <c r="G1403" t="s">
        <v>49</v>
      </c>
      <c r="H1403" t="s">
        <v>50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1658</v>
      </c>
      <c r="O1403">
        <f t="shared" si="84"/>
        <v>497</v>
      </c>
      <c r="P1403">
        <f t="shared" si="85"/>
        <v>51.72</v>
      </c>
      <c r="Q1403" s="11" t="s">
        <v>1659</v>
      </c>
      <c r="R1403" t="s">
        <v>1660</v>
      </c>
      <c r="S1403" s="4">
        <f t="shared" si="86"/>
        <v>41399.9962268519</v>
      </c>
      <c r="T1403" s="4">
        <f t="shared" si="87"/>
        <v>41420.9962268519</v>
      </c>
    </row>
    <row r="1404" ht="44" spans="1:20">
      <c r="A1404" s="1">
        <v>1402</v>
      </c>
      <c r="B1404" s="2" t="s">
        <v>2931</v>
      </c>
      <c r="C1404" s="2" t="s">
        <v>2932</v>
      </c>
      <c r="D1404" s="12">
        <v>2500</v>
      </c>
      <c r="E1404" s="13">
        <v>2729</v>
      </c>
      <c r="F1404" t="s">
        <v>28</v>
      </c>
      <c r="G1404" t="s">
        <v>58</v>
      </c>
      <c r="H1404" t="s">
        <v>59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1658</v>
      </c>
      <c r="O1404">
        <f t="shared" si="84"/>
        <v>109</v>
      </c>
      <c r="P1404">
        <f t="shared" si="85"/>
        <v>24.15</v>
      </c>
      <c r="Q1404" s="11" t="s">
        <v>1659</v>
      </c>
      <c r="R1404" t="s">
        <v>1660</v>
      </c>
      <c r="S1404" s="4">
        <f t="shared" si="86"/>
        <v>42065.0533680556</v>
      </c>
      <c r="T1404" s="4">
        <f t="shared" si="87"/>
        <v>42125.0117013889</v>
      </c>
    </row>
    <row r="1405" ht="44" spans="1:20">
      <c r="A1405" s="1">
        <v>1403</v>
      </c>
      <c r="B1405" s="2" t="s">
        <v>2933</v>
      </c>
      <c r="C1405" s="2" t="s">
        <v>2934</v>
      </c>
      <c r="D1405" s="12">
        <v>4000</v>
      </c>
      <c r="E1405" s="13">
        <v>4103</v>
      </c>
      <c r="F1405" t="s">
        <v>28</v>
      </c>
      <c r="G1405" t="s">
        <v>49</v>
      </c>
      <c r="H1405" t="s">
        <v>50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1658</v>
      </c>
      <c r="O1405">
        <f t="shared" si="84"/>
        <v>103</v>
      </c>
      <c r="P1405">
        <f t="shared" si="85"/>
        <v>62.17</v>
      </c>
      <c r="Q1405" s="11" t="s">
        <v>1659</v>
      </c>
      <c r="R1405" t="s">
        <v>1660</v>
      </c>
      <c r="S1405" s="4">
        <f t="shared" si="86"/>
        <v>41451.0629050926</v>
      </c>
      <c r="T1405" s="4">
        <f t="shared" si="87"/>
        <v>41481.0629050926</v>
      </c>
    </row>
    <row r="1406" ht="44" spans="1:20">
      <c r="A1406" s="1">
        <v>1404</v>
      </c>
      <c r="B1406" s="2" t="s">
        <v>2935</v>
      </c>
      <c r="C1406" s="2" t="s">
        <v>2936</v>
      </c>
      <c r="D1406" s="12">
        <v>14500</v>
      </c>
      <c r="E1406" s="13">
        <v>241</v>
      </c>
      <c r="F1406" t="s">
        <v>26</v>
      </c>
      <c r="G1406" t="s">
        <v>58</v>
      </c>
      <c r="H1406" t="s">
        <v>59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2937</v>
      </c>
      <c r="O1406">
        <f t="shared" si="84"/>
        <v>2</v>
      </c>
      <c r="P1406">
        <f t="shared" si="85"/>
        <v>48.2</v>
      </c>
      <c r="Q1406" s="11" t="s">
        <v>1534</v>
      </c>
      <c r="R1406" t="s">
        <v>2938</v>
      </c>
      <c r="S1406" s="4">
        <f t="shared" si="86"/>
        <v>42032.5102430556</v>
      </c>
      <c r="T1406" s="4">
        <f t="shared" si="87"/>
        <v>42057.5102430556</v>
      </c>
    </row>
    <row r="1407" ht="29" spans="1:20">
      <c r="A1407" s="1">
        <v>1405</v>
      </c>
      <c r="B1407" s="2" t="s">
        <v>2939</v>
      </c>
      <c r="C1407" s="2" t="s">
        <v>2940</v>
      </c>
      <c r="D1407" s="12">
        <v>25000</v>
      </c>
      <c r="E1407" s="13">
        <v>105</v>
      </c>
      <c r="F1407" t="s">
        <v>26</v>
      </c>
      <c r="G1407" t="s">
        <v>49</v>
      </c>
      <c r="H1407" t="s">
        <v>50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2937</v>
      </c>
      <c r="O1407">
        <f t="shared" si="84"/>
        <v>0</v>
      </c>
      <c r="P1407">
        <f t="shared" si="85"/>
        <v>6.18</v>
      </c>
      <c r="Q1407" s="11" t="s">
        <v>1534</v>
      </c>
      <c r="R1407" t="s">
        <v>2938</v>
      </c>
      <c r="S1407" s="4">
        <f t="shared" si="86"/>
        <v>41941.6805671296</v>
      </c>
      <c r="T1407" s="4">
        <f t="shared" si="87"/>
        <v>41971.7222337963</v>
      </c>
    </row>
    <row r="1408" ht="15" spans="1:20">
      <c r="A1408" s="1">
        <v>1406</v>
      </c>
      <c r="B1408" s="2" t="s">
        <v>2941</v>
      </c>
      <c r="C1408" s="2" t="s">
        <v>2942</v>
      </c>
      <c r="D1408" s="12">
        <v>12000</v>
      </c>
      <c r="E1408" s="13">
        <v>15</v>
      </c>
      <c r="F1408" t="s">
        <v>26</v>
      </c>
      <c r="G1408" t="s">
        <v>1264</v>
      </c>
      <c r="H1408" t="s">
        <v>89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2937</v>
      </c>
      <c r="O1408">
        <f t="shared" si="84"/>
        <v>0</v>
      </c>
      <c r="P1408">
        <f t="shared" si="85"/>
        <v>5</v>
      </c>
      <c r="Q1408" s="11" t="s">
        <v>1534</v>
      </c>
      <c r="R1408" t="s">
        <v>2938</v>
      </c>
      <c r="S1408" s="4">
        <f t="shared" si="86"/>
        <v>42297.4329513889</v>
      </c>
      <c r="T1408" s="4">
        <f t="shared" si="87"/>
        <v>42350.4166666667</v>
      </c>
    </row>
    <row r="1409" ht="44" spans="1:20">
      <c r="A1409" s="1">
        <v>1407</v>
      </c>
      <c r="B1409" s="2" t="s">
        <v>2943</v>
      </c>
      <c r="C1409" s="2" t="s">
        <v>2944</v>
      </c>
      <c r="D1409" s="12">
        <v>3000</v>
      </c>
      <c r="E1409" s="13">
        <v>15</v>
      </c>
      <c r="F1409" t="s">
        <v>26</v>
      </c>
      <c r="G1409" t="s">
        <v>49</v>
      </c>
      <c r="H1409" t="s">
        <v>50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2937</v>
      </c>
      <c r="O1409">
        <f t="shared" si="84"/>
        <v>1</v>
      </c>
      <c r="P1409">
        <f t="shared" si="85"/>
        <v>7.5</v>
      </c>
      <c r="Q1409" s="11" t="s">
        <v>1534</v>
      </c>
      <c r="R1409" t="s">
        <v>2938</v>
      </c>
      <c r="S1409" s="4">
        <f t="shared" si="86"/>
        <v>41838.5367824074</v>
      </c>
      <c r="T1409" s="4">
        <f t="shared" si="87"/>
        <v>41863.5367824074</v>
      </c>
    </row>
    <row r="1410" ht="44" spans="1:20">
      <c r="A1410" s="1">
        <v>1408</v>
      </c>
      <c r="B1410" s="2" t="s">
        <v>2945</v>
      </c>
      <c r="C1410" s="2" t="s">
        <v>2946</v>
      </c>
      <c r="D1410" s="12">
        <v>1000</v>
      </c>
      <c r="E1410" s="13">
        <v>72</v>
      </c>
      <c r="F1410" t="s">
        <v>26</v>
      </c>
      <c r="G1410" t="s">
        <v>58</v>
      </c>
      <c r="H1410" t="s">
        <v>59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2937</v>
      </c>
      <c r="O1410">
        <f t="shared" si="84"/>
        <v>7</v>
      </c>
      <c r="P1410">
        <f t="shared" si="85"/>
        <v>12</v>
      </c>
      <c r="Q1410" s="11" t="s">
        <v>1534</v>
      </c>
      <c r="R1410" t="s">
        <v>2938</v>
      </c>
      <c r="S1410" s="4">
        <f t="shared" si="86"/>
        <v>42291.8721759259</v>
      </c>
      <c r="T1410" s="4">
        <f t="shared" si="87"/>
        <v>42321.9138425926</v>
      </c>
    </row>
    <row r="1411" ht="44" spans="1:20">
      <c r="A1411" s="1">
        <v>1409</v>
      </c>
      <c r="B1411" s="2" t="s">
        <v>2947</v>
      </c>
      <c r="C1411" s="2" t="s">
        <v>2948</v>
      </c>
      <c r="D1411" s="12">
        <v>4000</v>
      </c>
      <c r="E1411" s="13">
        <v>0</v>
      </c>
      <c r="F1411" t="s">
        <v>26</v>
      </c>
      <c r="G1411" t="s">
        <v>49</v>
      </c>
      <c r="H1411" t="s">
        <v>50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2937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1534</v>
      </c>
      <c r="R1411" t="s">
        <v>2938</v>
      </c>
      <c r="S1411" s="4">
        <f t="shared" ref="S1411:S1474" si="90">(((J1411/60)/60)/24)+DATE(1970,1,1)</f>
        <v>41945.1335069444</v>
      </c>
      <c r="T1411" s="4">
        <f t="shared" ref="T1411:T1474" si="91">(((I1411/60)/60)/24)+DATE(1970,1,1)</f>
        <v>42005.1751736111</v>
      </c>
    </row>
    <row r="1412" ht="44" spans="1:20">
      <c r="A1412" s="1">
        <v>1410</v>
      </c>
      <c r="B1412" s="2" t="s">
        <v>2949</v>
      </c>
      <c r="C1412" s="2" t="s">
        <v>2950</v>
      </c>
      <c r="D1412" s="12">
        <v>6000</v>
      </c>
      <c r="E1412" s="13">
        <v>1</v>
      </c>
      <c r="F1412" t="s">
        <v>26</v>
      </c>
      <c r="G1412" t="s">
        <v>1264</v>
      </c>
      <c r="H1412" t="s">
        <v>89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2937</v>
      </c>
      <c r="O1412">
        <f t="shared" si="88"/>
        <v>0</v>
      </c>
      <c r="P1412">
        <f t="shared" si="89"/>
        <v>1</v>
      </c>
      <c r="Q1412" s="11" t="s">
        <v>1534</v>
      </c>
      <c r="R1412" t="s">
        <v>2938</v>
      </c>
      <c r="S1412" s="4">
        <f t="shared" si="90"/>
        <v>42479.3185185185</v>
      </c>
      <c r="T1412" s="4">
        <f t="shared" si="91"/>
        <v>42524.3185185185</v>
      </c>
    </row>
    <row r="1413" ht="44" spans="1:20">
      <c r="A1413" s="1">
        <v>1411</v>
      </c>
      <c r="B1413" s="2" t="s">
        <v>2951</v>
      </c>
      <c r="C1413" s="2" t="s">
        <v>2952</v>
      </c>
      <c r="D1413" s="12">
        <v>3000</v>
      </c>
      <c r="E1413" s="13">
        <v>7</v>
      </c>
      <c r="F1413" t="s">
        <v>26</v>
      </c>
      <c r="G1413" t="s">
        <v>58</v>
      </c>
      <c r="H1413" t="s">
        <v>59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2937</v>
      </c>
      <c r="O1413">
        <f t="shared" si="88"/>
        <v>0</v>
      </c>
      <c r="P1413">
        <f t="shared" si="89"/>
        <v>2.33</v>
      </c>
      <c r="Q1413" s="11" t="s">
        <v>1534</v>
      </c>
      <c r="R1413" t="s">
        <v>2938</v>
      </c>
      <c r="S1413" s="4">
        <f t="shared" si="90"/>
        <v>42013.0590277778</v>
      </c>
      <c r="T1413" s="4">
        <f t="shared" si="91"/>
        <v>42041.0590277778</v>
      </c>
    </row>
    <row r="1414" ht="29" spans="1:20">
      <c r="A1414" s="1">
        <v>1412</v>
      </c>
      <c r="B1414" s="2" t="s">
        <v>2953</v>
      </c>
      <c r="C1414" s="2" t="s">
        <v>2954</v>
      </c>
      <c r="D1414" s="12">
        <v>7000</v>
      </c>
      <c r="E1414" s="13">
        <v>320</v>
      </c>
      <c r="F1414" t="s">
        <v>26</v>
      </c>
      <c r="G1414" t="s">
        <v>49</v>
      </c>
      <c r="H1414" t="s">
        <v>50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2937</v>
      </c>
      <c r="O1414">
        <f t="shared" si="88"/>
        <v>5</v>
      </c>
      <c r="P1414">
        <f t="shared" si="89"/>
        <v>24.62</v>
      </c>
      <c r="Q1414" s="11" t="s">
        <v>1534</v>
      </c>
      <c r="R1414" t="s">
        <v>2938</v>
      </c>
      <c r="S1414" s="4">
        <f t="shared" si="90"/>
        <v>41947.0636458333</v>
      </c>
      <c r="T1414" s="4">
        <f t="shared" si="91"/>
        <v>41977.0636458333</v>
      </c>
    </row>
    <row r="1415" ht="58" spans="1:20">
      <c r="A1415" s="1">
        <v>1413</v>
      </c>
      <c r="B1415" s="2" t="s">
        <v>2955</v>
      </c>
      <c r="C1415" s="2" t="s">
        <v>2956</v>
      </c>
      <c r="D1415" s="12">
        <v>2000</v>
      </c>
      <c r="E1415" s="13">
        <v>100</v>
      </c>
      <c r="F1415" t="s">
        <v>26</v>
      </c>
      <c r="G1415" t="s">
        <v>1264</v>
      </c>
      <c r="H1415" t="s">
        <v>89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2937</v>
      </c>
      <c r="O1415">
        <f t="shared" si="88"/>
        <v>5</v>
      </c>
      <c r="P1415">
        <f t="shared" si="89"/>
        <v>100</v>
      </c>
      <c r="Q1415" s="11" t="s">
        <v>1534</v>
      </c>
      <c r="R1415" t="s">
        <v>2938</v>
      </c>
      <c r="S1415" s="4">
        <f t="shared" si="90"/>
        <v>42360.4371527778</v>
      </c>
      <c r="T1415" s="4">
        <f t="shared" si="91"/>
        <v>42420.4371527778</v>
      </c>
    </row>
    <row r="1416" ht="44" spans="1:20">
      <c r="A1416" s="1">
        <v>1414</v>
      </c>
      <c r="B1416" s="2" t="s">
        <v>2957</v>
      </c>
      <c r="C1416" s="2" t="s">
        <v>2958</v>
      </c>
      <c r="D1416" s="12">
        <v>500</v>
      </c>
      <c r="E1416" s="13">
        <v>1</v>
      </c>
      <c r="F1416" t="s">
        <v>26</v>
      </c>
      <c r="G1416" t="s">
        <v>49</v>
      </c>
      <c r="H1416" t="s">
        <v>50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2937</v>
      </c>
      <c r="O1416">
        <f t="shared" si="88"/>
        <v>0</v>
      </c>
      <c r="P1416">
        <f t="shared" si="89"/>
        <v>1</v>
      </c>
      <c r="Q1416" s="11" t="s">
        <v>1534</v>
      </c>
      <c r="R1416" t="s">
        <v>2938</v>
      </c>
      <c r="S1416" s="4">
        <f t="shared" si="90"/>
        <v>42708.2530902778</v>
      </c>
      <c r="T1416" s="4">
        <f t="shared" si="91"/>
        <v>42738.2530902778</v>
      </c>
    </row>
    <row r="1417" ht="44" spans="1:20">
      <c r="A1417" s="1">
        <v>1415</v>
      </c>
      <c r="B1417" s="2" t="s">
        <v>2959</v>
      </c>
      <c r="C1417" s="2" t="s">
        <v>2960</v>
      </c>
      <c r="D1417" s="12">
        <v>4400</v>
      </c>
      <c r="E1417" s="13">
        <v>800</v>
      </c>
      <c r="F1417" t="s">
        <v>26</v>
      </c>
      <c r="G1417" t="s">
        <v>49</v>
      </c>
      <c r="H1417" t="s">
        <v>50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2937</v>
      </c>
      <c r="O1417">
        <f t="shared" si="88"/>
        <v>18</v>
      </c>
      <c r="P1417">
        <f t="shared" si="89"/>
        <v>88.89</v>
      </c>
      <c r="Q1417" s="11" t="s">
        <v>1534</v>
      </c>
      <c r="R1417" t="s">
        <v>2938</v>
      </c>
      <c r="S1417" s="4">
        <f t="shared" si="90"/>
        <v>42192.6758217593</v>
      </c>
      <c r="T1417" s="4">
        <f t="shared" si="91"/>
        <v>42232.6758217593</v>
      </c>
    </row>
    <row r="1418" ht="44" spans="1:20">
      <c r="A1418" s="1">
        <v>1416</v>
      </c>
      <c r="B1418" s="2" t="s">
        <v>2961</v>
      </c>
      <c r="C1418" s="2" t="s">
        <v>2962</v>
      </c>
      <c r="D1418" s="12">
        <v>50000</v>
      </c>
      <c r="E1418" s="13">
        <v>0</v>
      </c>
      <c r="F1418" t="s">
        <v>26</v>
      </c>
      <c r="G1418" t="s">
        <v>49</v>
      </c>
      <c r="H1418" t="s">
        <v>50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2937</v>
      </c>
      <c r="O1418">
        <f t="shared" si="88"/>
        <v>0</v>
      </c>
      <c r="P1418">
        <f t="shared" si="89"/>
        <v>0</v>
      </c>
      <c r="Q1418" s="11" t="s">
        <v>1534</v>
      </c>
      <c r="R1418" t="s">
        <v>2938</v>
      </c>
      <c r="S1418" s="4">
        <f t="shared" si="90"/>
        <v>42299.9261458333</v>
      </c>
      <c r="T1418" s="4">
        <f t="shared" si="91"/>
        <v>42329.9678125</v>
      </c>
    </row>
    <row r="1419" ht="44" spans="1:20">
      <c r="A1419" s="1">
        <v>1417</v>
      </c>
      <c r="B1419" s="2" t="s">
        <v>2963</v>
      </c>
      <c r="C1419" s="2" t="s">
        <v>2964</v>
      </c>
      <c r="D1419" s="12">
        <v>4500</v>
      </c>
      <c r="E1419" s="13">
        <v>55</v>
      </c>
      <c r="F1419" t="s">
        <v>26</v>
      </c>
      <c r="G1419" t="s">
        <v>49</v>
      </c>
      <c r="H1419" t="s">
        <v>50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2937</v>
      </c>
      <c r="O1419">
        <f t="shared" si="88"/>
        <v>1</v>
      </c>
      <c r="P1419">
        <f t="shared" si="89"/>
        <v>27.5</v>
      </c>
      <c r="Q1419" s="11" t="s">
        <v>1534</v>
      </c>
      <c r="R1419" t="s">
        <v>2938</v>
      </c>
      <c r="S1419" s="4">
        <f t="shared" si="90"/>
        <v>42232.150162037</v>
      </c>
      <c r="T1419" s="4">
        <f t="shared" si="91"/>
        <v>42262.4659722222</v>
      </c>
    </row>
    <row r="1420" ht="58" spans="1:20">
      <c r="A1420" s="1">
        <v>1418</v>
      </c>
      <c r="B1420" s="2" t="s">
        <v>2965</v>
      </c>
      <c r="C1420" s="2" t="s">
        <v>2966</v>
      </c>
      <c r="D1420" s="12">
        <v>3000</v>
      </c>
      <c r="E1420" s="13">
        <v>6</v>
      </c>
      <c r="F1420" t="s">
        <v>26</v>
      </c>
      <c r="G1420" t="s">
        <v>88</v>
      </c>
      <c r="H1420" t="s">
        <v>89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2937</v>
      </c>
      <c r="O1420">
        <f t="shared" si="88"/>
        <v>0</v>
      </c>
      <c r="P1420">
        <f t="shared" si="89"/>
        <v>6</v>
      </c>
      <c r="Q1420" s="11" t="s">
        <v>1534</v>
      </c>
      <c r="R1420" t="s">
        <v>2938</v>
      </c>
      <c r="S1420" s="4">
        <f t="shared" si="90"/>
        <v>42395.456412037</v>
      </c>
      <c r="T1420" s="4">
        <f t="shared" si="91"/>
        <v>42425.456412037</v>
      </c>
    </row>
    <row r="1421" ht="44" spans="1:20">
      <c r="A1421" s="1">
        <v>1419</v>
      </c>
      <c r="B1421" s="2" t="s">
        <v>2967</v>
      </c>
      <c r="C1421" s="2" t="s">
        <v>2968</v>
      </c>
      <c r="D1421" s="12">
        <v>6300</v>
      </c>
      <c r="E1421" s="13">
        <v>445</v>
      </c>
      <c r="F1421" t="s">
        <v>26</v>
      </c>
      <c r="G1421" t="s">
        <v>49</v>
      </c>
      <c r="H1421" t="s">
        <v>50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2937</v>
      </c>
      <c r="O1421">
        <f t="shared" si="88"/>
        <v>7</v>
      </c>
      <c r="P1421">
        <f t="shared" si="89"/>
        <v>44.5</v>
      </c>
      <c r="Q1421" s="11" t="s">
        <v>1534</v>
      </c>
      <c r="R1421" t="s">
        <v>2938</v>
      </c>
      <c r="S1421" s="4">
        <f t="shared" si="90"/>
        <v>42622.4562384259</v>
      </c>
      <c r="T1421" s="4">
        <f t="shared" si="91"/>
        <v>42652.4562384259</v>
      </c>
    </row>
    <row r="1422" ht="29" spans="1:20">
      <c r="A1422" s="1">
        <v>1420</v>
      </c>
      <c r="B1422" s="2" t="s">
        <v>2969</v>
      </c>
      <c r="C1422" s="2" t="s">
        <v>2970</v>
      </c>
      <c r="D1422" s="12">
        <v>110</v>
      </c>
      <c r="E1422" s="13">
        <v>3</v>
      </c>
      <c r="F1422" t="s">
        <v>26</v>
      </c>
      <c r="G1422" t="s">
        <v>49</v>
      </c>
      <c r="H1422" t="s">
        <v>50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2937</v>
      </c>
      <c r="O1422">
        <f t="shared" si="88"/>
        <v>3</v>
      </c>
      <c r="P1422">
        <f t="shared" si="89"/>
        <v>1</v>
      </c>
      <c r="Q1422" s="11" t="s">
        <v>1534</v>
      </c>
      <c r="R1422" t="s">
        <v>2938</v>
      </c>
      <c r="S1422" s="4">
        <f t="shared" si="90"/>
        <v>42524.667662037</v>
      </c>
      <c r="T1422" s="4">
        <f t="shared" si="91"/>
        <v>42549.667662037</v>
      </c>
    </row>
    <row r="1423" ht="44" spans="1:20">
      <c r="A1423" s="1">
        <v>1421</v>
      </c>
      <c r="B1423" s="2" t="s">
        <v>2971</v>
      </c>
      <c r="C1423" s="2" t="s">
        <v>2972</v>
      </c>
      <c r="D1423" s="12">
        <v>200000</v>
      </c>
      <c r="E1423" s="13">
        <v>200</v>
      </c>
      <c r="F1423" t="s">
        <v>26</v>
      </c>
      <c r="G1423" t="s">
        <v>511</v>
      </c>
      <c r="H1423" t="s">
        <v>512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2937</v>
      </c>
      <c r="O1423">
        <f t="shared" si="88"/>
        <v>0</v>
      </c>
      <c r="P1423">
        <f t="shared" si="89"/>
        <v>100</v>
      </c>
      <c r="Q1423" s="11" t="s">
        <v>1534</v>
      </c>
      <c r="R1423" t="s">
        <v>2938</v>
      </c>
      <c r="S1423" s="4">
        <f t="shared" si="90"/>
        <v>42013.9156134259</v>
      </c>
      <c r="T1423" s="4">
        <f t="shared" si="91"/>
        <v>42043.9156134259</v>
      </c>
    </row>
    <row r="1424" ht="44" spans="1:20">
      <c r="A1424" s="1">
        <v>1422</v>
      </c>
      <c r="B1424" s="2" t="s">
        <v>2973</v>
      </c>
      <c r="C1424" s="2" t="s">
        <v>2974</v>
      </c>
      <c r="D1424" s="12">
        <v>25000</v>
      </c>
      <c r="E1424" s="13">
        <v>26</v>
      </c>
      <c r="F1424" t="s">
        <v>26</v>
      </c>
      <c r="G1424" t="s">
        <v>114</v>
      </c>
      <c r="H1424" t="s">
        <v>115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2937</v>
      </c>
      <c r="O1424">
        <f t="shared" si="88"/>
        <v>0</v>
      </c>
      <c r="P1424">
        <f t="shared" si="89"/>
        <v>13</v>
      </c>
      <c r="Q1424" s="11" t="s">
        <v>1534</v>
      </c>
      <c r="R1424" t="s">
        <v>2938</v>
      </c>
      <c r="S1424" s="4">
        <f t="shared" si="90"/>
        <v>42604.2396296296</v>
      </c>
      <c r="T1424" s="4">
        <f t="shared" si="91"/>
        <v>42634.2396296296</v>
      </c>
    </row>
    <row r="1425" ht="44" spans="1:20">
      <c r="A1425" s="1">
        <v>1423</v>
      </c>
      <c r="B1425" s="2" t="s">
        <v>2975</v>
      </c>
      <c r="C1425" s="2" t="s">
        <v>2976</v>
      </c>
      <c r="D1425" s="12">
        <v>30000</v>
      </c>
      <c r="E1425" s="13">
        <v>100</v>
      </c>
      <c r="F1425" t="s">
        <v>26</v>
      </c>
      <c r="G1425" t="s">
        <v>84</v>
      </c>
      <c r="H1425" t="s">
        <v>85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2937</v>
      </c>
      <c r="O1425">
        <f t="shared" si="88"/>
        <v>0</v>
      </c>
      <c r="P1425">
        <f t="shared" si="89"/>
        <v>100</v>
      </c>
      <c r="Q1425" s="11" t="s">
        <v>1534</v>
      </c>
      <c r="R1425" t="s">
        <v>2938</v>
      </c>
      <c r="S1425" s="4">
        <f t="shared" si="90"/>
        <v>42340.3603125</v>
      </c>
      <c r="T1425" s="4">
        <f t="shared" si="91"/>
        <v>42370.3603125</v>
      </c>
    </row>
    <row r="1426" ht="44" spans="1:20">
      <c r="A1426" s="1">
        <v>1424</v>
      </c>
      <c r="B1426" s="2" t="s">
        <v>2977</v>
      </c>
      <c r="C1426" s="2" t="s">
        <v>2978</v>
      </c>
      <c r="D1426" s="12">
        <v>7500</v>
      </c>
      <c r="E1426" s="13">
        <v>1527</v>
      </c>
      <c r="F1426" t="s">
        <v>26</v>
      </c>
      <c r="G1426" t="s">
        <v>49</v>
      </c>
      <c r="H1426" t="s">
        <v>50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2937</v>
      </c>
      <c r="O1426">
        <f t="shared" si="88"/>
        <v>20</v>
      </c>
      <c r="P1426">
        <f t="shared" si="89"/>
        <v>109.07</v>
      </c>
      <c r="Q1426" s="11" t="s">
        <v>1534</v>
      </c>
      <c r="R1426" t="s">
        <v>2938</v>
      </c>
      <c r="S1426" s="4">
        <f t="shared" si="90"/>
        <v>42676.7176157407</v>
      </c>
      <c r="T1426" s="4">
        <f t="shared" si="91"/>
        <v>42689.7592824074</v>
      </c>
    </row>
    <row r="1427" ht="44" spans="1:20">
      <c r="A1427" s="1">
        <v>1425</v>
      </c>
      <c r="B1427" s="2" t="s">
        <v>2979</v>
      </c>
      <c r="C1427" s="2" t="s">
        <v>2980</v>
      </c>
      <c r="D1427" s="12">
        <v>13000</v>
      </c>
      <c r="E1427" s="13">
        <v>0</v>
      </c>
      <c r="F1427" t="s">
        <v>26</v>
      </c>
      <c r="G1427" t="s">
        <v>49</v>
      </c>
      <c r="H1427" t="s">
        <v>50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2937</v>
      </c>
      <c r="O1427">
        <f t="shared" si="88"/>
        <v>0</v>
      </c>
      <c r="P1427">
        <f t="shared" si="89"/>
        <v>0</v>
      </c>
      <c r="Q1427" s="11" t="s">
        <v>1534</v>
      </c>
      <c r="R1427" t="s">
        <v>2938</v>
      </c>
      <c r="S1427" s="4">
        <f t="shared" si="90"/>
        <v>42093.1314699074</v>
      </c>
      <c r="T1427" s="4">
        <f t="shared" si="91"/>
        <v>42123.1314699074</v>
      </c>
    </row>
    <row r="1428" ht="44" spans="1:20">
      <c r="A1428" s="1">
        <v>1426</v>
      </c>
      <c r="B1428" s="2" t="s">
        <v>2981</v>
      </c>
      <c r="C1428" s="2" t="s">
        <v>2982</v>
      </c>
      <c r="D1428" s="12">
        <v>1000</v>
      </c>
      <c r="E1428" s="13">
        <v>0</v>
      </c>
      <c r="F1428" t="s">
        <v>26</v>
      </c>
      <c r="G1428" t="s">
        <v>537</v>
      </c>
      <c r="H1428" t="s">
        <v>89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2937</v>
      </c>
      <c r="O1428">
        <f t="shared" si="88"/>
        <v>0</v>
      </c>
      <c r="P1428">
        <f t="shared" si="89"/>
        <v>0</v>
      </c>
      <c r="Q1428" s="11" t="s">
        <v>1534</v>
      </c>
      <c r="R1428" t="s">
        <v>2938</v>
      </c>
      <c r="S1428" s="4">
        <f t="shared" si="90"/>
        <v>42180.3902777778</v>
      </c>
      <c r="T1428" s="4">
        <f t="shared" si="91"/>
        <v>42240.3902777778</v>
      </c>
    </row>
    <row r="1429" ht="44" spans="1:20">
      <c r="A1429" s="1">
        <v>1427</v>
      </c>
      <c r="B1429" s="2" t="s">
        <v>2983</v>
      </c>
      <c r="C1429" s="2" t="s">
        <v>2984</v>
      </c>
      <c r="D1429" s="12">
        <v>5000</v>
      </c>
      <c r="E1429" s="13">
        <v>419</v>
      </c>
      <c r="F1429" t="s">
        <v>26</v>
      </c>
      <c r="G1429" t="s">
        <v>537</v>
      </c>
      <c r="H1429" t="s">
        <v>89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2937</v>
      </c>
      <c r="O1429">
        <f t="shared" si="88"/>
        <v>8</v>
      </c>
      <c r="P1429">
        <f t="shared" si="89"/>
        <v>104.75</v>
      </c>
      <c r="Q1429" s="11" t="s">
        <v>1534</v>
      </c>
      <c r="R1429" t="s">
        <v>2938</v>
      </c>
      <c r="S1429" s="4">
        <f t="shared" si="90"/>
        <v>42601.8516782407</v>
      </c>
      <c r="T1429" s="4">
        <f t="shared" si="91"/>
        <v>42631.8516782407</v>
      </c>
    </row>
    <row r="1430" ht="44" spans="1:20">
      <c r="A1430" s="1">
        <v>1428</v>
      </c>
      <c r="B1430" s="2" t="s">
        <v>2985</v>
      </c>
      <c r="C1430" s="2" t="s">
        <v>2986</v>
      </c>
      <c r="D1430" s="12">
        <v>1000</v>
      </c>
      <c r="E1430" s="13">
        <v>45</v>
      </c>
      <c r="F1430" t="s">
        <v>26</v>
      </c>
      <c r="G1430" t="s">
        <v>88</v>
      </c>
      <c r="H1430" t="s">
        <v>89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2937</v>
      </c>
      <c r="O1430">
        <f t="shared" si="88"/>
        <v>5</v>
      </c>
      <c r="P1430">
        <f t="shared" si="89"/>
        <v>15</v>
      </c>
      <c r="Q1430" s="11" t="s">
        <v>1534</v>
      </c>
      <c r="R1430" t="s">
        <v>2938</v>
      </c>
      <c r="S1430" s="4">
        <f t="shared" si="90"/>
        <v>42432.3798263889</v>
      </c>
      <c r="T1430" s="4">
        <f t="shared" si="91"/>
        <v>42462.3381597222</v>
      </c>
    </row>
    <row r="1431" ht="44" spans="1:20">
      <c r="A1431" s="1">
        <v>1429</v>
      </c>
      <c r="B1431" s="2" t="s">
        <v>2987</v>
      </c>
      <c r="C1431" s="2" t="s">
        <v>2988</v>
      </c>
      <c r="D1431" s="12">
        <v>10000</v>
      </c>
      <c r="E1431" s="13">
        <v>0</v>
      </c>
      <c r="F1431" t="s">
        <v>26</v>
      </c>
      <c r="G1431" t="s">
        <v>49</v>
      </c>
      <c r="H1431" t="s">
        <v>50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2937</v>
      </c>
      <c r="O1431">
        <f t="shared" si="88"/>
        <v>0</v>
      </c>
      <c r="P1431">
        <f t="shared" si="89"/>
        <v>0</v>
      </c>
      <c r="Q1431" s="11" t="s">
        <v>1534</v>
      </c>
      <c r="R1431" t="s">
        <v>2938</v>
      </c>
      <c r="S1431" s="4">
        <f t="shared" si="90"/>
        <v>42074.0606712963</v>
      </c>
      <c r="T1431" s="4">
        <f t="shared" si="91"/>
        <v>42104.0606712963</v>
      </c>
    </row>
    <row r="1432" ht="44" spans="1:20">
      <c r="A1432" s="1">
        <v>1430</v>
      </c>
      <c r="B1432" s="2" t="s">
        <v>2989</v>
      </c>
      <c r="C1432" s="2" t="s">
        <v>2990</v>
      </c>
      <c r="D1432" s="12">
        <v>5000</v>
      </c>
      <c r="E1432" s="13">
        <v>403</v>
      </c>
      <c r="F1432" t="s">
        <v>26</v>
      </c>
      <c r="G1432" t="s">
        <v>49</v>
      </c>
      <c r="H1432" t="s">
        <v>50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2937</v>
      </c>
      <c r="O1432">
        <f t="shared" si="88"/>
        <v>8</v>
      </c>
      <c r="P1432">
        <f t="shared" si="89"/>
        <v>80.6</v>
      </c>
      <c r="Q1432" s="11" t="s">
        <v>1534</v>
      </c>
      <c r="R1432" t="s">
        <v>2938</v>
      </c>
      <c r="S1432" s="4">
        <f t="shared" si="90"/>
        <v>41961.8135185185</v>
      </c>
      <c r="T1432" s="4">
        <f t="shared" si="91"/>
        <v>41992.8135185185</v>
      </c>
    </row>
    <row r="1433" ht="44" spans="1:20">
      <c r="A1433" s="1">
        <v>1431</v>
      </c>
      <c r="B1433" s="2" t="s">
        <v>2991</v>
      </c>
      <c r="C1433" s="2" t="s">
        <v>2992</v>
      </c>
      <c r="D1433" s="12">
        <v>17000</v>
      </c>
      <c r="E1433" s="13">
        <v>5431</v>
      </c>
      <c r="F1433" t="s">
        <v>26</v>
      </c>
      <c r="G1433" t="s">
        <v>49</v>
      </c>
      <c r="H1433" t="s">
        <v>50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2937</v>
      </c>
      <c r="O1433">
        <f t="shared" si="88"/>
        <v>32</v>
      </c>
      <c r="P1433">
        <f t="shared" si="89"/>
        <v>115.55</v>
      </c>
      <c r="Q1433" s="11" t="s">
        <v>1534</v>
      </c>
      <c r="R1433" t="s">
        <v>2938</v>
      </c>
      <c r="S1433" s="4">
        <f t="shared" si="90"/>
        <v>42304.2108333333</v>
      </c>
      <c r="T1433" s="4">
        <f t="shared" si="91"/>
        <v>42334.2525</v>
      </c>
    </row>
    <row r="1434" ht="44" spans="1:20">
      <c r="A1434" s="1">
        <v>1432</v>
      </c>
      <c r="B1434" s="2" t="s">
        <v>2993</v>
      </c>
      <c r="C1434" s="2" t="s">
        <v>2994</v>
      </c>
      <c r="D1434" s="12">
        <v>40000</v>
      </c>
      <c r="E1434" s="13">
        <v>0</v>
      </c>
      <c r="F1434" t="s">
        <v>26</v>
      </c>
      <c r="G1434" t="s">
        <v>49</v>
      </c>
      <c r="H1434" t="s">
        <v>50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2937</v>
      </c>
      <c r="O1434">
        <f t="shared" si="88"/>
        <v>0</v>
      </c>
      <c r="P1434">
        <f t="shared" si="89"/>
        <v>0</v>
      </c>
      <c r="Q1434" s="11" t="s">
        <v>1534</v>
      </c>
      <c r="R1434" t="s">
        <v>2938</v>
      </c>
      <c r="S1434" s="4">
        <f t="shared" si="90"/>
        <v>42175.7804166667</v>
      </c>
      <c r="T1434" s="4">
        <f t="shared" si="91"/>
        <v>42205.7804166667</v>
      </c>
    </row>
    <row r="1435" ht="44" spans="1:20">
      <c r="A1435" s="1">
        <v>1433</v>
      </c>
      <c r="B1435" s="2" t="s">
        <v>2995</v>
      </c>
      <c r="C1435" s="2" t="s">
        <v>2996</v>
      </c>
      <c r="D1435" s="12">
        <v>12000</v>
      </c>
      <c r="E1435" s="13">
        <v>805</v>
      </c>
      <c r="F1435" t="s">
        <v>26</v>
      </c>
      <c r="G1435" t="s">
        <v>1264</v>
      </c>
      <c r="H1435" t="s">
        <v>89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2937</v>
      </c>
      <c r="O1435">
        <f t="shared" si="88"/>
        <v>7</v>
      </c>
      <c r="P1435">
        <f t="shared" si="89"/>
        <v>80.5</v>
      </c>
      <c r="Q1435" s="11" t="s">
        <v>1534</v>
      </c>
      <c r="R1435" t="s">
        <v>2938</v>
      </c>
      <c r="S1435" s="4">
        <f t="shared" si="90"/>
        <v>42673.6258680556</v>
      </c>
      <c r="T1435" s="4">
        <f t="shared" si="91"/>
        <v>42714.4583333333</v>
      </c>
    </row>
    <row r="1436" ht="44" spans="1:20">
      <c r="A1436" s="1">
        <v>1434</v>
      </c>
      <c r="B1436" s="2" t="s">
        <v>2997</v>
      </c>
      <c r="C1436" s="2" t="s">
        <v>2998</v>
      </c>
      <c r="D1436" s="12">
        <v>82000</v>
      </c>
      <c r="E1436" s="13">
        <v>8190</v>
      </c>
      <c r="F1436" t="s">
        <v>26</v>
      </c>
      <c r="G1436" t="s">
        <v>344</v>
      </c>
      <c r="H1436" t="s">
        <v>345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2937</v>
      </c>
      <c r="O1436">
        <f t="shared" si="88"/>
        <v>10</v>
      </c>
      <c r="P1436">
        <f t="shared" si="89"/>
        <v>744.55</v>
      </c>
      <c r="Q1436" s="11" t="s">
        <v>1534</v>
      </c>
      <c r="R1436" t="s">
        <v>2938</v>
      </c>
      <c r="S1436" s="4">
        <f t="shared" si="90"/>
        <v>42142.7671064815</v>
      </c>
      <c r="T1436" s="4">
        <f t="shared" si="91"/>
        <v>42163.625</v>
      </c>
    </row>
    <row r="1437" ht="29" spans="1:20">
      <c r="A1437" s="1">
        <v>1435</v>
      </c>
      <c r="B1437" s="2" t="s">
        <v>2999</v>
      </c>
      <c r="C1437" s="2" t="s">
        <v>3000</v>
      </c>
      <c r="D1437" s="12">
        <v>15000</v>
      </c>
      <c r="E1437" s="13">
        <v>15</v>
      </c>
      <c r="F1437" t="s">
        <v>26</v>
      </c>
      <c r="G1437" t="s">
        <v>1264</v>
      </c>
      <c r="H1437" t="s">
        <v>89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2937</v>
      </c>
      <c r="O1437">
        <f t="shared" si="88"/>
        <v>0</v>
      </c>
      <c r="P1437">
        <f t="shared" si="89"/>
        <v>7.5</v>
      </c>
      <c r="Q1437" s="11" t="s">
        <v>1534</v>
      </c>
      <c r="R1437" t="s">
        <v>2938</v>
      </c>
      <c r="S1437" s="4">
        <f t="shared" si="90"/>
        <v>42258.7803240741</v>
      </c>
      <c r="T1437" s="4">
        <f t="shared" si="91"/>
        <v>42288.7803240741</v>
      </c>
    </row>
    <row r="1438" ht="44" spans="1:20">
      <c r="A1438" s="1">
        <v>1436</v>
      </c>
      <c r="B1438" s="2" t="s">
        <v>3001</v>
      </c>
      <c r="C1438" s="2" t="s">
        <v>3002</v>
      </c>
      <c r="D1438" s="12">
        <v>10000</v>
      </c>
      <c r="E1438" s="13">
        <v>77</v>
      </c>
      <c r="F1438" t="s">
        <v>26</v>
      </c>
      <c r="G1438" t="s">
        <v>537</v>
      </c>
      <c r="H1438" t="s">
        <v>89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2937</v>
      </c>
      <c r="O1438">
        <f t="shared" si="88"/>
        <v>1</v>
      </c>
      <c r="P1438">
        <f t="shared" si="89"/>
        <v>38.5</v>
      </c>
      <c r="Q1438" s="11" t="s">
        <v>1534</v>
      </c>
      <c r="R1438" t="s">
        <v>2938</v>
      </c>
      <c r="S1438" s="4">
        <f t="shared" si="90"/>
        <v>42391.3501967593</v>
      </c>
      <c r="T1438" s="4">
        <f t="shared" si="91"/>
        <v>42421.3501967593</v>
      </c>
    </row>
    <row r="1439" ht="58" spans="1:20">
      <c r="A1439" s="1">
        <v>1437</v>
      </c>
      <c r="B1439" s="2" t="s">
        <v>3003</v>
      </c>
      <c r="C1439" s="2" t="s">
        <v>3004</v>
      </c>
      <c r="D1439" s="12">
        <v>3000</v>
      </c>
      <c r="E1439" s="13">
        <v>807</v>
      </c>
      <c r="F1439" t="s">
        <v>26</v>
      </c>
      <c r="G1439" t="s">
        <v>49</v>
      </c>
      <c r="H1439" t="s">
        <v>50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2937</v>
      </c>
      <c r="O1439">
        <f t="shared" si="88"/>
        <v>27</v>
      </c>
      <c r="P1439">
        <f t="shared" si="89"/>
        <v>36.68</v>
      </c>
      <c r="Q1439" s="11" t="s">
        <v>1534</v>
      </c>
      <c r="R1439" t="s">
        <v>2938</v>
      </c>
      <c r="S1439" s="4">
        <f t="shared" si="90"/>
        <v>41796.5317013889</v>
      </c>
      <c r="T1439" s="4">
        <f t="shared" si="91"/>
        <v>41833.2076388889</v>
      </c>
    </row>
    <row r="1440" ht="44" spans="1:20">
      <c r="A1440" s="1">
        <v>1438</v>
      </c>
      <c r="B1440" s="2" t="s">
        <v>3005</v>
      </c>
      <c r="C1440" s="2" t="s">
        <v>3006</v>
      </c>
      <c r="D1440" s="12">
        <v>20000</v>
      </c>
      <c r="E1440" s="13">
        <v>600</v>
      </c>
      <c r="F1440" t="s">
        <v>26</v>
      </c>
      <c r="G1440" t="s">
        <v>344</v>
      </c>
      <c r="H1440" t="s">
        <v>345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2937</v>
      </c>
      <c r="O1440">
        <f t="shared" si="88"/>
        <v>3</v>
      </c>
      <c r="P1440">
        <f t="shared" si="89"/>
        <v>75</v>
      </c>
      <c r="Q1440" s="11" t="s">
        <v>1534</v>
      </c>
      <c r="R1440" t="s">
        <v>2938</v>
      </c>
      <c r="S1440" s="4">
        <f t="shared" si="90"/>
        <v>42457.8715162037</v>
      </c>
      <c r="T1440" s="4">
        <f t="shared" si="91"/>
        <v>42487.5798611111</v>
      </c>
    </row>
    <row r="1441" ht="44" spans="1:20">
      <c r="A1441" s="1">
        <v>1439</v>
      </c>
      <c r="B1441" s="2" t="s">
        <v>3007</v>
      </c>
      <c r="C1441" s="2" t="s">
        <v>3008</v>
      </c>
      <c r="D1441" s="12">
        <v>2725</v>
      </c>
      <c r="E1441" s="13">
        <v>180</v>
      </c>
      <c r="F1441" t="s">
        <v>26</v>
      </c>
      <c r="G1441" t="s">
        <v>194</v>
      </c>
      <c r="H1441" t="s">
        <v>195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2937</v>
      </c>
      <c r="O1441">
        <f t="shared" si="88"/>
        <v>7</v>
      </c>
      <c r="P1441">
        <f t="shared" si="89"/>
        <v>30</v>
      </c>
      <c r="Q1441" s="11" t="s">
        <v>1534</v>
      </c>
      <c r="R1441" t="s">
        <v>2938</v>
      </c>
      <c r="S1441" s="4">
        <f t="shared" si="90"/>
        <v>42040.8298726852</v>
      </c>
      <c r="T1441" s="4">
        <f t="shared" si="91"/>
        <v>42070.8298726852</v>
      </c>
    </row>
    <row r="1442" ht="44" spans="1:20">
      <c r="A1442" s="1">
        <v>1440</v>
      </c>
      <c r="B1442" s="2" t="s">
        <v>3009</v>
      </c>
      <c r="C1442" s="2" t="s">
        <v>3010</v>
      </c>
      <c r="D1442" s="12">
        <v>13000</v>
      </c>
      <c r="E1442" s="13">
        <v>1</v>
      </c>
      <c r="F1442" t="s">
        <v>26</v>
      </c>
      <c r="G1442" t="s">
        <v>1264</v>
      </c>
      <c r="H1442" t="s">
        <v>89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2937</v>
      </c>
      <c r="O1442">
        <f t="shared" si="88"/>
        <v>0</v>
      </c>
      <c r="P1442">
        <f t="shared" si="89"/>
        <v>1</v>
      </c>
      <c r="Q1442" s="11" t="s">
        <v>1534</v>
      </c>
      <c r="R1442" t="s">
        <v>2938</v>
      </c>
      <c r="S1442" s="4">
        <f t="shared" si="90"/>
        <v>42486.7484143519</v>
      </c>
      <c r="T1442" s="4">
        <f t="shared" si="91"/>
        <v>42516.7484143519</v>
      </c>
    </row>
    <row r="1443" ht="44" spans="1:20">
      <c r="A1443" s="1">
        <v>1441</v>
      </c>
      <c r="B1443" s="2" t="s">
        <v>3011</v>
      </c>
      <c r="C1443" s="2" t="s">
        <v>3012</v>
      </c>
      <c r="D1443" s="12">
        <v>180000</v>
      </c>
      <c r="E1443" s="13">
        <v>2020</v>
      </c>
      <c r="F1443" t="s">
        <v>26</v>
      </c>
      <c r="G1443" t="s">
        <v>58</v>
      </c>
      <c r="H1443" t="s">
        <v>59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2937</v>
      </c>
      <c r="O1443">
        <f t="shared" si="88"/>
        <v>1</v>
      </c>
      <c r="P1443">
        <f t="shared" si="89"/>
        <v>673.33</v>
      </c>
      <c r="Q1443" s="11" t="s">
        <v>1534</v>
      </c>
      <c r="R1443" t="s">
        <v>2938</v>
      </c>
      <c r="S1443" s="4">
        <f t="shared" si="90"/>
        <v>42198.7658449074</v>
      </c>
      <c r="T1443" s="4">
        <f t="shared" si="91"/>
        <v>42258.7658449074</v>
      </c>
    </row>
    <row r="1444" ht="44" spans="1:20">
      <c r="A1444" s="1">
        <v>1442</v>
      </c>
      <c r="B1444" s="2" t="s">
        <v>3013</v>
      </c>
      <c r="C1444" s="2" t="s">
        <v>3014</v>
      </c>
      <c r="D1444" s="12">
        <v>1500</v>
      </c>
      <c r="E1444" s="13">
        <v>0</v>
      </c>
      <c r="F1444" t="s">
        <v>26</v>
      </c>
      <c r="G1444" t="s">
        <v>49</v>
      </c>
      <c r="H1444" t="s">
        <v>50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2937</v>
      </c>
      <c r="O1444">
        <f t="shared" si="88"/>
        <v>0</v>
      </c>
      <c r="P1444">
        <f t="shared" si="89"/>
        <v>0</v>
      </c>
      <c r="Q1444" s="11" t="s">
        <v>1534</v>
      </c>
      <c r="R1444" t="s">
        <v>2938</v>
      </c>
      <c r="S1444" s="4">
        <f t="shared" si="90"/>
        <v>42485.6453472222</v>
      </c>
      <c r="T1444" s="4">
        <f t="shared" si="91"/>
        <v>42515.6453472222</v>
      </c>
    </row>
    <row r="1445" ht="44" spans="1:20">
      <c r="A1445" s="1">
        <v>1443</v>
      </c>
      <c r="B1445" s="2" t="s">
        <v>3015</v>
      </c>
      <c r="C1445" s="2" t="s">
        <v>3016</v>
      </c>
      <c r="D1445" s="12">
        <v>13000</v>
      </c>
      <c r="E1445" s="13">
        <v>0</v>
      </c>
      <c r="F1445" t="s">
        <v>26</v>
      </c>
      <c r="G1445" t="s">
        <v>214</v>
      </c>
      <c r="H1445" t="s">
        <v>89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2937</v>
      </c>
      <c r="O1445">
        <f t="shared" si="88"/>
        <v>0</v>
      </c>
      <c r="P1445">
        <f t="shared" si="89"/>
        <v>0</v>
      </c>
      <c r="Q1445" s="11" t="s">
        <v>1534</v>
      </c>
      <c r="R1445" t="s">
        <v>2938</v>
      </c>
      <c r="S1445" s="4">
        <f t="shared" si="90"/>
        <v>42707.9260300926</v>
      </c>
      <c r="T1445" s="4">
        <f t="shared" si="91"/>
        <v>42737.9260300926</v>
      </c>
    </row>
    <row r="1446" ht="44" spans="1:20">
      <c r="A1446" s="1">
        <v>1444</v>
      </c>
      <c r="B1446" s="2" t="s">
        <v>3017</v>
      </c>
      <c r="C1446" s="2" t="s">
        <v>3018</v>
      </c>
      <c r="D1446" s="12">
        <v>4950</v>
      </c>
      <c r="E1446" s="13">
        <v>0</v>
      </c>
      <c r="F1446" t="s">
        <v>26</v>
      </c>
      <c r="G1446" t="s">
        <v>537</v>
      </c>
      <c r="H1446" t="s">
        <v>89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2937</v>
      </c>
      <c r="O1446">
        <f t="shared" si="88"/>
        <v>0</v>
      </c>
      <c r="P1446">
        <f t="shared" si="89"/>
        <v>0</v>
      </c>
      <c r="Q1446" s="11" t="s">
        <v>1534</v>
      </c>
      <c r="R1446" t="s">
        <v>2938</v>
      </c>
      <c r="S1446" s="4">
        <f t="shared" si="90"/>
        <v>42199.8734027778</v>
      </c>
      <c r="T1446" s="4">
        <f t="shared" si="91"/>
        <v>42259.8734027778</v>
      </c>
    </row>
    <row r="1447" ht="44" spans="1:20">
      <c r="A1447" s="1">
        <v>1445</v>
      </c>
      <c r="B1447" s="2" t="s">
        <v>3019</v>
      </c>
      <c r="C1447" s="2" t="s">
        <v>3020</v>
      </c>
      <c r="D1447" s="12">
        <v>130000</v>
      </c>
      <c r="E1447" s="13">
        <v>0</v>
      </c>
      <c r="F1447" t="s">
        <v>26</v>
      </c>
      <c r="G1447" t="s">
        <v>537</v>
      </c>
      <c r="H1447" t="s">
        <v>89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2937</v>
      </c>
      <c r="O1447">
        <f t="shared" si="88"/>
        <v>0</v>
      </c>
      <c r="P1447">
        <f t="shared" si="89"/>
        <v>0</v>
      </c>
      <c r="Q1447" s="11" t="s">
        <v>1534</v>
      </c>
      <c r="R1447" t="s">
        <v>2938</v>
      </c>
      <c r="S1447" s="4">
        <f t="shared" si="90"/>
        <v>42139.5423032407</v>
      </c>
      <c r="T1447" s="4">
        <f t="shared" si="91"/>
        <v>42169.5423032407</v>
      </c>
    </row>
    <row r="1448" ht="44" spans="1:20">
      <c r="A1448" s="1">
        <v>1446</v>
      </c>
      <c r="B1448" s="2" t="s">
        <v>3021</v>
      </c>
      <c r="C1448" s="2" t="s">
        <v>3022</v>
      </c>
      <c r="D1448" s="12">
        <v>900</v>
      </c>
      <c r="E1448" s="13">
        <v>0</v>
      </c>
      <c r="F1448" t="s">
        <v>26</v>
      </c>
      <c r="G1448" t="s">
        <v>1264</v>
      </c>
      <c r="H1448" t="s">
        <v>89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2937</v>
      </c>
      <c r="O1448">
        <f t="shared" si="88"/>
        <v>0</v>
      </c>
      <c r="P1448">
        <f t="shared" si="89"/>
        <v>0</v>
      </c>
      <c r="Q1448" s="11" t="s">
        <v>1534</v>
      </c>
      <c r="R1448" t="s">
        <v>2938</v>
      </c>
      <c r="S1448" s="4">
        <f t="shared" si="90"/>
        <v>42461.447662037</v>
      </c>
      <c r="T1448" s="4">
        <f t="shared" si="91"/>
        <v>42481.447662037</v>
      </c>
    </row>
    <row r="1449" ht="29" spans="1:20">
      <c r="A1449" s="1">
        <v>1447</v>
      </c>
      <c r="B1449" s="2" t="s">
        <v>3023</v>
      </c>
      <c r="C1449" s="2" t="s">
        <v>3024</v>
      </c>
      <c r="D1449" s="12">
        <v>500000</v>
      </c>
      <c r="E1449" s="13">
        <v>75</v>
      </c>
      <c r="F1449" t="s">
        <v>26</v>
      </c>
      <c r="G1449" t="s">
        <v>49</v>
      </c>
      <c r="H1449" t="s">
        <v>50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2937</v>
      </c>
      <c r="O1449">
        <f t="shared" si="88"/>
        <v>0</v>
      </c>
      <c r="P1449">
        <f t="shared" si="89"/>
        <v>25</v>
      </c>
      <c r="Q1449" s="11" t="s">
        <v>1534</v>
      </c>
      <c r="R1449" t="s">
        <v>2938</v>
      </c>
      <c r="S1449" s="4">
        <f t="shared" si="90"/>
        <v>42529.7307175926</v>
      </c>
      <c r="T1449" s="4">
        <f t="shared" si="91"/>
        <v>42559.7307175926</v>
      </c>
    </row>
    <row r="1450" ht="44" spans="1:20">
      <c r="A1450" s="1">
        <v>1448</v>
      </c>
      <c r="B1450" s="2" t="s">
        <v>3025</v>
      </c>
      <c r="C1450" s="2" t="s">
        <v>3026</v>
      </c>
      <c r="D1450" s="12">
        <v>200000</v>
      </c>
      <c r="E1450" s="13">
        <v>0</v>
      </c>
      <c r="F1450" t="s">
        <v>26</v>
      </c>
      <c r="G1450" t="s">
        <v>84</v>
      </c>
      <c r="H1450" t="s">
        <v>85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2937</v>
      </c>
      <c r="O1450">
        <f t="shared" si="88"/>
        <v>0</v>
      </c>
      <c r="P1450">
        <f t="shared" si="89"/>
        <v>0</v>
      </c>
      <c r="Q1450" s="11" t="s">
        <v>1534</v>
      </c>
      <c r="R1450" t="s">
        <v>2938</v>
      </c>
      <c r="S1450" s="4">
        <f t="shared" si="90"/>
        <v>42115.9365509259</v>
      </c>
      <c r="T1450" s="4">
        <f t="shared" si="91"/>
        <v>42146.2256944444</v>
      </c>
    </row>
    <row r="1451" ht="44" spans="1:20">
      <c r="A1451" s="1">
        <v>1449</v>
      </c>
      <c r="B1451" s="2" t="s">
        <v>3027</v>
      </c>
      <c r="C1451" s="2" t="s">
        <v>3028</v>
      </c>
      <c r="D1451" s="12">
        <v>8888</v>
      </c>
      <c r="E1451" s="13">
        <v>0</v>
      </c>
      <c r="F1451" t="s">
        <v>26</v>
      </c>
      <c r="G1451" t="s">
        <v>49</v>
      </c>
      <c r="H1451" t="s">
        <v>50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2937</v>
      </c>
      <c r="O1451">
        <f t="shared" si="88"/>
        <v>0</v>
      </c>
      <c r="P1451">
        <f t="shared" si="89"/>
        <v>0</v>
      </c>
      <c r="Q1451" s="11" t="s">
        <v>1534</v>
      </c>
      <c r="R1451" t="s">
        <v>2938</v>
      </c>
      <c r="S1451" s="4">
        <f t="shared" si="90"/>
        <v>42086.811400463</v>
      </c>
      <c r="T1451" s="4">
        <f t="shared" si="91"/>
        <v>42134.811400463</v>
      </c>
    </row>
    <row r="1452" ht="44" spans="1:20">
      <c r="A1452" s="1">
        <v>1450</v>
      </c>
      <c r="B1452" s="2" t="s">
        <v>3029</v>
      </c>
      <c r="C1452" s="2" t="s">
        <v>3030</v>
      </c>
      <c r="D1452" s="12">
        <v>100000</v>
      </c>
      <c r="E1452" s="13">
        <v>1</v>
      </c>
      <c r="F1452" t="s">
        <v>26</v>
      </c>
      <c r="G1452" t="s">
        <v>49</v>
      </c>
      <c r="H1452" t="s">
        <v>50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2937</v>
      </c>
      <c r="O1452">
        <f t="shared" si="88"/>
        <v>0</v>
      </c>
      <c r="P1452">
        <f t="shared" si="89"/>
        <v>1</v>
      </c>
      <c r="Q1452" s="11" t="s">
        <v>1534</v>
      </c>
      <c r="R1452" t="s">
        <v>2938</v>
      </c>
      <c r="S1452" s="4">
        <f t="shared" si="90"/>
        <v>42390.1712615741</v>
      </c>
      <c r="T1452" s="4">
        <f t="shared" si="91"/>
        <v>42420.1712615741</v>
      </c>
    </row>
    <row r="1453" ht="44" spans="1:20">
      <c r="A1453" s="1">
        <v>1451</v>
      </c>
      <c r="B1453" s="2" t="s">
        <v>3031</v>
      </c>
      <c r="C1453" s="2" t="s">
        <v>3032</v>
      </c>
      <c r="D1453" s="12">
        <v>18950</v>
      </c>
      <c r="E1453" s="13">
        <v>2</v>
      </c>
      <c r="F1453" t="s">
        <v>25</v>
      </c>
      <c r="G1453" t="s">
        <v>49</v>
      </c>
      <c r="H1453" t="s">
        <v>50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2937</v>
      </c>
      <c r="O1453">
        <f t="shared" si="88"/>
        <v>0</v>
      </c>
      <c r="P1453">
        <f t="shared" si="89"/>
        <v>1</v>
      </c>
      <c r="Q1453" s="11" t="s">
        <v>1534</v>
      </c>
      <c r="R1453" t="s">
        <v>2938</v>
      </c>
      <c r="S1453" s="4">
        <f t="shared" si="90"/>
        <v>41931.9590162037</v>
      </c>
      <c r="T1453" s="4">
        <f t="shared" si="91"/>
        <v>41962.0006828704</v>
      </c>
    </row>
    <row r="1454" ht="29" spans="1:20">
      <c r="A1454" s="1">
        <v>1452</v>
      </c>
      <c r="B1454" s="2" t="s">
        <v>3033</v>
      </c>
      <c r="C1454" s="2" t="s">
        <v>3034</v>
      </c>
      <c r="D1454" s="12">
        <v>14000</v>
      </c>
      <c r="E1454" s="13">
        <v>0</v>
      </c>
      <c r="F1454" t="s">
        <v>25</v>
      </c>
      <c r="G1454" t="s">
        <v>49</v>
      </c>
      <c r="H1454" t="s">
        <v>50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2937</v>
      </c>
      <c r="O1454">
        <f t="shared" si="88"/>
        <v>0</v>
      </c>
      <c r="P1454">
        <f t="shared" si="89"/>
        <v>0</v>
      </c>
      <c r="Q1454" s="11" t="s">
        <v>1534</v>
      </c>
      <c r="R1454" t="s">
        <v>2938</v>
      </c>
      <c r="S1454" s="4">
        <f t="shared" si="90"/>
        <v>41818.703275463</v>
      </c>
      <c r="T1454" s="4">
        <f t="shared" si="91"/>
        <v>41848.703275463</v>
      </c>
    </row>
    <row r="1455" ht="44" spans="1:20">
      <c r="A1455" s="1">
        <v>1453</v>
      </c>
      <c r="B1455" s="2" t="s">
        <v>3035</v>
      </c>
      <c r="C1455" s="2" t="s">
        <v>3036</v>
      </c>
      <c r="D1455" s="12">
        <v>25000</v>
      </c>
      <c r="E1455" s="13">
        <v>0</v>
      </c>
      <c r="F1455" t="s">
        <v>25</v>
      </c>
      <c r="G1455" t="s">
        <v>214</v>
      </c>
      <c r="H1455" t="s">
        <v>89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2937</v>
      </c>
      <c r="O1455">
        <f t="shared" si="88"/>
        <v>0</v>
      </c>
      <c r="P1455">
        <f t="shared" si="89"/>
        <v>0</v>
      </c>
      <c r="Q1455" s="11" t="s">
        <v>1534</v>
      </c>
      <c r="R1455" t="s">
        <v>2938</v>
      </c>
      <c r="S1455" s="4">
        <f t="shared" si="90"/>
        <v>42795.6961458333</v>
      </c>
      <c r="T1455" s="4">
        <f t="shared" si="91"/>
        <v>42840.6544791667</v>
      </c>
    </row>
    <row r="1456" ht="44" spans="1:20">
      <c r="A1456" s="1">
        <v>1454</v>
      </c>
      <c r="B1456" s="2" t="s">
        <v>3037</v>
      </c>
      <c r="C1456" s="2" t="s">
        <v>3038</v>
      </c>
      <c r="D1456" s="12">
        <v>1750</v>
      </c>
      <c r="E1456" s="13">
        <v>15</v>
      </c>
      <c r="F1456" t="s">
        <v>25</v>
      </c>
      <c r="G1456" t="s">
        <v>88</v>
      </c>
      <c r="H1456" t="s">
        <v>89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2937</v>
      </c>
      <c r="O1456">
        <f t="shared" si="88"/>
        <v>1</v>
      </c>
      <c r="P1456">
        <f t="shared" si="89"/>
        <v>15</v>
      </c>
      <c r="Q1456" s="11" t="s">
        <v>1534</v>
      </c>
      <c r="R1456" t="s">
        <v>2938</v>
      </c>
      <c r="S1456" s="4">
        <f t="shared" si="90"/>
        <v>42463.8666666667</v>
      </c>
      <c r="T1456" s="4">
        <f t="shared" si="91"/>
        <v>42484.9159722222</v>
      </c>
    </row>
    <row r="1457" ht="44" spans="1:20">
      <c r="A1457" s="1">
        <v>1455</v>
      </c>
      <c r="B1457" s="2" t="s">
        <v>3039</v>
      </c>
      <c r="C1457" s="2" t="s">
        <v>3040</v>
      </c>
      <c r="D1457" s="12">
        <v>15000</v>
      </c>
      <c r="E1457" s="13">
        <v>1575</v>
      </c>
      <c r="F1457" t="s">
        <v>25</v>
      </c>
      <c r="G1457" t="s">
        <v>49</v>
      </c>
      <c r="H1457" t="s">
        <v>50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2937</v>
      </c>
      <c r="O1457">
        <f t="shared" si="88"/>
        <v>11</v>
      </c>
      <c r="P1457">
        <f t="shared" si="89"/>
        <v>225</v>
      </c>
      <c r="Q1457" s="11" t="s">
        <v>1534</v>
      </c>
      <c r="R1457" t="s">
        <v>2938</v>
      </c>
      <c r="S1457" s="4">
        <f t="shared" si="90"/>
        <v>41832.6726851852</v>
      </c>
      <c r="T1457" s="4">
        <f t="shared" si="91"/>
        <v>41887.56875</v>
      </c>
    </row>
    <row r="1458" ht="15" spans="1:20">
      <c r="A1458" s="1">
        <v>1456</v>
      </c>
      <c r="B1458" s="2" t="s">
        <v>3041</v>
      </c>
      <c r="C1458" s="2" t="s">
        <v>3042</v>
      </c>
      <c r="D1458" s="12">
        <v>5000</v>
      </c>
      <c r="E1458" s="13">
        <v>145</v>
      </c>
      <c r="F1458" t="s">
        <v>25</v>
      </c>
      <c r="G1458" t="s">
        <v>1264</v>
      </c>
      <c r="H1458" t="s">
        <v>89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2937</v>
      </c>
      <c r="O1458">
        <f t="shared" si="88"/>
        <v>3</v>
      </c>
      <c r="P1458">
        <f t="shared" si="89"/>
        <v>48.33</v>
      </c>
      <c r="Q1458" s="11" t="s">
        <v>1534</v>
      </c>
      <c r="R1458" t="s">
        <v>2938</v>
      </c>
      <c r="S1458" s="4">
        <f t="shared" si="90"/>
        <v>42708.6685763889</v>
      </c>
      <c r="T1458" s="4">
        <f t="shared" si="91"/>
        <v>42738.6685763889</v>
      </c>
    </row>
    <row r="1459" ht="29" spans="1:20">
      <c r="A1459" s="1">
        <v>1457</v>
      </c>
      <c r="B1459" s="2" t="s">
        <v>3043</v>
      </c>
      <c r="C1459" s="2" t="s">
        <v>3044</v>
      </c>
      <c r="D1459" s="12">
        <v>6000</v>
      </c>
      <c r="E1459" s="13">
        <v>0</v>
      </c>
      <c r="F1459" t="s">
        <v>25</v>
      </c>
      <c r="G1459" t="s">
        <v>49</v>
      </c>
      <c r="H1459" t="s">
        <v>50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2937</v>
      </c>
      <c r="O1459">
        <f t="shared" si="88"/>
        <v>0</v>
      </c>
      <c r="P1459">
        <f t="shared" si="89"/>
        <v>0</v>
      </c>
      <c r="Q1459" s="11" t="s">
        <v>1534</v>
      </c>
      <c r="R1459" t="s">
        <v>2938</v>
      </c>
      <c r="S1459" s="4">
        <f t="shared" si="90"/>
        <v>42289.8963425926</v>
      </c>
      <c r="T1459" s="4">
        <f t="shared" si="91"/>
        <v>42319.9380092593</v>
      </c>
    </row>
    <row r="1460" ht="44" spans="1:20">
      <c r="A1460" s="1">
        <v>1458</v>
      </c>
      <c r="B1460" s="2" t="s">
        <v>3045</v>
      </c>
      <c r="C1460" s="2" t="s">
        <v>3046</v>
      </c>
      <c r="D1460" s="12">
        <v>5000</v>
      </c>
      <c r="E1460" s="13">
        <v>0</v>
      </c>
      <c r="F1460" t="s">
        <v>25</v>
      </c>
      <c r="G1460" t="s">
        <v>49</v>
      </c>
      <c r="H1460" t="s">
        <v>50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2937</v>
      </c>
      <c r="O1460">
        <f t="shared" si="88"/>
        <v>0</v>
      </c>
      <c r="P1460">
        <f t="shared" si="89"/>
        <v>0</v>
      </c>
      <c r="Q1460" s="11" t="s">
        <v>1534</v>
      </c>
      <c r="R1460" t="s">
        <v>2938</v>
      </c>
      <c r="S1460" s="4">
        <f t="shared" si="90"/>
        <v>41831.7055555556</v>
      </c>
      <c r="T1460" s="4">
        <f t="shared" si="91"/>
        <v>41862.1666666667</v>
      </c>
    </row>
    <row r="1461" ht="44" spans="1:20">
      <c r="A1461" s="1">
        <v>1459</v>
      </c>
      <c r="B1461" s="2" t="s">
        <v>3047</v>
      </c>
      <c r="C1461" s="2" t="s">
        <v>3048</v>
      </c>
      <c r="D1461" s="12">
        <v>37000</v>
      </c>
      <c r="E1461" s="13">
        <v>0</v>
      </c>
      <c r="F1461" t="s">
        <v>25</v>
      </c>
      <c r="G1461" t="s">
        <v>344</v>
      </c>
      <c r="H1461" t="s">
        <v>345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2937</v>
      </c>
      <c r="O1461">
        <f t="shared" si="88"/>
        <v>0</v>
      </c>
      <c r="P1461">
        <f t="shared" si="89"/>
        <v>0</v>
      </c>
      <c r="Q1461" s="11" t="s">
        <v>1534</v>
      </c>
      <c r="R1461" t="s">
        <v>2938</v>
      </c>
      <c r="S1461" s="4">
        <f t="shared" si="90"/>
        <v>42312.2048148148</v>
      </c>
      <c r="T1461" s="4">
        <f t="shared" si="91"/>
        <v>42340.7256944444</v>
      </c>
    </row>
    <row r="1462" ht="44" spans="1:20">
      <c r="A1462" s="1">
        <v>1460</v>
      </c>
      <c r="B1462" s="2" t="s">
        <v>3049</v>
      </c>
      <c r="C1462" s="2" t="s">
        <v>3050</v>
      </c>
      <c r="D1462" s="12">
        <v>25000000</v>
      </c>
      <c r="E1462" s="13">
        <v>0</v>
      </c>
      <c r="F1462" t="s">
        <v>25</v>
      </c>
      <c r="G1462" t="s">
        <v>49</v>
      </c>
      <c r="H1462" t="s">
        <v>50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2937</v>
      </c>
      <c r="O1462">
        <f t="shared" si="88"/>
        <v>0</v>
      </c>
      <c r="P1462">
        <f t="shared" si="89"/>
        <v>0</v>
      </c>
      <c r="Q1462" s="11" t="s">
        <v>1534</v>
      </c>
      <c r="R1462" t="s">
        <v>2938</v>
      </c>
      <c r="S1462" s="4">
        <f t="shared" si="90"/>
        <v>41915.8969675926</v>
      </c>
      <c r="T1462" s="4">
        <f t="shared" si="91"/>
        <v>41973.9895833333</v>
      </c>
    </row>
    <row r="1463" ht="29" spans="1:20">
      <c r="A1463" s="1">
        <v>1461</v>
      </c>
      <c r="B1463" s="2" t="s">
        <v>3051</v>
      </c>
      <c r="C1463" s="2" t="s">
        <v>3052</v>
      </c>
      <c r="D1463" s="12">
        <v>15000</v>
      </c>
      <c r="E1463" s="13">
        <v>15186.69</v>
      </c>
      <c r="F1463" t="s">
        <v>28</v>
      </c>
      <c r="G1463" t="s">
        <v>49</v>
      </c>
      <c r="H1463" t="s">
        <v>50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3053</v>
      </c>
      <c r="O1463">
        <f t="shared" si="88"/>
        <v>101</v>
      </c>
      <c r="P1463">
        <f t="shared" si="89"/>
        <v>44.67</v>
      </c>
      <c r="Q1463" s="11" t="s">
        <v>1534</v>
      </c>
      <c r="R1463" t="s">
        <v>3054</v>
      </c>
      <c r="S1463" s="4">
        <f t="shared" si="90"/>
        <v>41899.6453009259</v>
      </c>
      <c r="T1463" s="4">
        <f t="shared" si="91"/>
        <v>41933</v>
      </c>
    </row>
    <row r="1464" ht="29" spans="1:20">
      <c r="A1464" s="1">
        <v>1462</v>
      </c>
      <c r="B1464" s="2" t="s">
        <v>3055</v>
      </c>
      <c r="C1464" s="2" t="s">
        <v>3056</v>
      </c>
      <c r="D1464" s="12">
        <v>4000</v>
      </c>
      <c r="E1464" s="13">
        <v>4340.7</v>
      </c>
      <c r="F1464" t="s">
        <v>28</v>
      </c>
      <c r="G1464" t="s">
        <v>49</v>
      </c>
      <c r="H1464" t="s">
        <v>50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3053</v>
      </c>
      <c r="O1464">
        <f t="shared" si="88"/>
        <v>109</v>
      </c>
      <c r="P1464">
        <f t="shared" si="89"/>
        <v>28.94</v>
      </c>
      <c r="Q1464" s="11" t="s">
        <v>1534</v>
      </c>
      <c r="R1464" t="s">
        <v>3054</v>
      </c>
      <c r="S1464" s="4">
        <f t="shared" si="90"/>
        <v>41344.6628587963</v>
      </c>
      <c r="T1464" s="4">
        <f t="shared" si="91"/>
        <v>41374.6628587963</v>
      </c>
    </row>
    <row r="1465" ht="44" spans="1:20">
      <c r="A1465" s="1">
        <v>1463</v>
      </c>
      <c r="B1465" s="2" t="s">
        <v>3057</v>
      </c>
      <c r="C1465" s="2" t="s">
        <v>3058</v>
      </c>
      <c r="D1465" s="12">
        <v>600</v>
      </c>
      <c r="E1465" s="13">
        <v>886</v>
      </c>
      <c r="F1465" t="s">
        <v>28</v>
      </c>
      <c r="G1465" t="s">
        <v>49</v>
      </c>
      <c r="H1465" t="s">
        <v>50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3053</v>
      </c>
      <c r="O1465">
        <f t="shared" si="88"/>
        <v>148</v>
      </c>
      <c r="P1465">
        <f t="shared" si="89"/>
        <v>35.44</v>
      </c>
      <c r="Q1465" s="11" t="s">
        <v>1534</v>
      </c>
      <c r="R1465" t="s">
        <v>3054</v>
      </c>
      <c r="S1465" s="4">
        <f t="shared" si="90"/>
        <v>41326.9113194444</v>
      </c>
      <c r="T1465" s="4">
        <f t="shared" si="91"/>
        <v>41371.8696527778</v>
      </c>
    </row>
    <row r="1466" ht="15" spans="1:20">
      <c r="A1466" s="1">
        <v>1464</v>
      </c>
      <c r="B1466" s="2" t="s">
        <v>3059</v>
      </c>
      <c r="C1466" s="2" t="s">
        <v>3060</v>
      </c>
      <c r="D1466" s="12">
        <v>5000</v>
      </c>
      <c r="E1466" s="13">
        <v>8160</v>
      </c>
      <c r="F1466" t="s">
        <v>28</v>
      </c>
      <c r="G1466" t="s">
        <v>49</v>
      </c>
      <c r="H1466" t="s">
        <v>50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3053</v>
      </c>
      <c r="O1466">
        <f t="shared" si="88"/>
        <v>163</v>
      </c>
      <c r="P1466">
        <f t="shared" si="89"/>
        <v>34.87</v>
      </c>
      <c r="Q1466" s="11" t="s">
        <v>1534</v>
      </c>
      <c r="R1466" t="s">
        <v>3054</v>
      </c>
      <c r="S1466" s="4">
        <f t="shared" si="90"/>
        <v>41291.6615509259</v>
      </c>
      <c r="T1466" s="4">
        <f t="shared" si="91"/>
        <v>41321.6615509259</v>
      </c>
    </row>
    <row r="1467" ht="44" spans="1:20">
      <c r="A1467" s="1">
        <v>1465</v>
      </c>
      <c r="B1467" s="2" t="s">
        <v>3061</v>
      </c>
      <c r="C1467" s="2" t="s">
        <v>3062</v>
      </c>
      <c r="D1467" s="12">
        <v>30000</v>
      </c>
      <c r="E1467" s="13">
        <v>136924.35</v>
      </c>
      <c r="F1467" t="s">
        <v>28</v>
      </c>
      <c r="G1467" t="s">
        <v>49</v>
      </c>
      <c r="H1467" t="s">
        <v>50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3053</v>
      </c>
      <c r="O1467">
        <f t="shared" si="88"/>
        <v>456</v>
      </c>
      <c r="P1467">
        <f t="shared" si="89"/>
        <v>52.62</v>
      </c>
      <c r="Q1467" s="11" t="s">
        <v>1534</v>
      </c>
      <c r="R1467" t="s">
        <v>3054</v>
      </c>
      <c r="S1467" s="4">
        <f t="shared" si="90"/>
        <v>40959.7343981481</v>
      </c>
      <c r="T1467" s="4">
        <f t="shared" si="91"/>
        <v>40990.125</v>
      </c>
    </row>
    <row r="1468" ht="44" spans="1:20">
      <c r="A1468" s="1">
        <v>1466</v>
      </c>
      <c r="B1468" s="2" t="s">
        <v>3063</v>
      </c>
      <c r="C1468" s="2" t="s">
        <v>3064</v>
      </c>
      <c r="D1468" s="12">
        <v>16000</v>
      </c>
      <c r="E1468" s="13">
        <v>17260.37</v>
      </c>
      <c r="F1468" t="s">
        <v>28</v>
      </c>
      <c r="G1468" t="s">
        <v>49</v>
      </c>
      <c r="H1468" t="s">
        <v>50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3053</v>
      </c>
      <c r="O1468">
        <f t="shared" si="88"/>
        <v>108</v>
      </c>
      <c r="P1468">
        <f t="shared" si="89"/>
        <v>69.6</v>
      </c>
      <c r="Q1468" s="11" t="s">
        <v>1534</v>
      </c>
      <c r="R1468" t="s">
        <v>3054</v>
      </c>
      <c r="S1468" s="4">
        <f t="shared" si="90"/>
        <v>42340.1720601852</v>
      </c>
      <c r="T1468" s="4">
        <f t="shared" si="91"/>
        <v>42381.2083333333</v>
      </c>
    </row>
    <row r="1469" ht="29" spans="1:20">
      <c r="A1469" s="1">
        <v>1467</v>
      </c>
      <c r="B1469" s="2" t="s">
        <v>3065</v>
      </c>
      <c r="C1469" s="2" t="s">
        <v>3066</v>
      </c>
      <c r="D1469" s="12">
        <v>40000</v>
      </c>
      <c r="E1469" s="13">
        <v>46032</v>
      </c>
      <c r="F1469" t="s">
        <v>28</v>
      </c>
      <c r="G1469" t="s">
        <v>49</v>
      </c>
      <c r="H1469" t="s">
        <v>50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3053</v>
      </c>
      <c r="O1469">
        <f t="shared" si="88"/>
        <v>115</v>
      </c>
      <c r="P1469">
        <f t="shared" si="89"/>
        <v>76.72</v>
      </c>
      <c r="Q1469" s="11" t="s">
        <v>1534</v>
      </c>
      <c r="R1469" t="s">
        <v>3054</v>
      </c>
      <c r="S1469" s="4">
        <f t="shared" si="90"/>
        <v>40933.8019097222</v>
      </c>
      <c r="T1469" s="4">
        <f t="shared" si="91"/>
        <v>40993.7602430556</v>
      </c>
    </row>
    <row r="1470" ht="44" spans="1:20">
      <c r="A1470" s="1">
        <v>1468</v>
      </c>
      <c r="B1470" s="2" t="s">
        <v>3067</v>
      </c>
      <c r="C1470" s="2" t="s">
        <v>3068</v>
      </c>
      <c r="D1470" s="12">
        <v>9500</v>
      </c>
      <c r="E1470" s="13">
        <v>9725</v>
      </c>
      <c r="F1470" t="s">
        <v>28</v>
      </c>
      <c r="G1470" t="s">
        <v>49</v>
      </c>
      <c r="H1470" t="s">
        <v>50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3053</v>
      </c>
      <c r="O1470">
        <f t="shared" si="88"/>
        <v>102</v>
      </c>
      <c r="P1470">
        <f t="shared" si="89"/>
        <v>33.19</v>
      </c>
      <c r="Q1470" s="11" t="s">
        <v>1534</v>
      </c>
      <c r="R1470" t="s">
        <v>3054</v>
      </c>
      <c r="S1470" s="4">
        <f t="shared" si="90"/>
        <v>40646.0144560185</v>
      </c>
      <c r="T1470" s="4">
        <f t="shared" si="91"/>
        <v>40706.0144560185</v>
      </c>
    </row>
    <row r="1471" ht="44" spans="1:20">
      <c r="A1471" s="1">
        <v>1469</v>
      </c>
      <c r="B1471" s="2" t="s">
        <v>3069</v>
      </c>
      <c r="C1471" s="2" t="s">
        <v>3070</v>
      </c>
      <c r="D1471" s="12">
        <v>44250</v>
      </c>
      <c r="E1471" s="13">
        <v>47978</v>
      </c>
      <c r="F1471" t="s">
        <v>28</v>
      </c>
      <c r="G1471" t="s">
        <v>49</v>
      </c>
      <c r="H1471" t="s">
        <v>50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3053</v>
      </c>
      <c r="O1471">
        <f t="shared" si="88"/>
        <v>108</v>
      </c>
      <c r="P1471">
        <f t="shared" si="89"/>
        <v>149.46</v>
      </c>
      <c r="Q1471" s="11" t="s">
        <v>1534</v>
      </c>
      <c r="R1471" t="s">
        <v>3054</v>
      </c>
      <c r="S1471" s="4">
        <f t="shared" si="90"/>
        <v>41290.5984837963</v>
      </c>
      <c r="T1471" s="4">
        <f t="shared" si="91"/>
        <v>41320.5984837963</v>
      </c>
    </row>
    <row r="1472" ht="44" spans="1:20">
      <c r="A1472" s="1">
        <v>1470</v>
      </c>
      <c r="B1472" s="2" t="s">
        <v>3071</v>
      </c>
      <c r="C1472" s="2" t="s">
        <v>3072</v>
      </c>
      <c r="D1472" s="12">
        <v>1500</v>
      </c>
      <c r="E1472" s="13">
        <v>1877</v>
      </c>
      <c r="F1472" t="s">
        <v>28</v>
      </c>
      <c r="G1472" t="s">
        <v>49</v>
      </c>
      <c r="H1472" t="s">
        <v>50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3053</v>
      </c>
      <c r="O1472">
        <f t="shared" si="88"/>
        <v>125</v>
      </c>
      <c r="P1472">
        <f t="shared" si="89"/>
        <v>23.17</v>
      </c>
      <c r="Q1472" s="11" t="s">
        <v>1534</v>
      </c>
      <c r="R1472" t="s">
        <v>3054</v>
      </c>
      <c r="S1472" s="4">
        <f t="shared" si="90"/>
        <v>41250.8271180556</v>
      </c>
      <c r="T1472" s="4">
        <f t="shared" si="91"/>
        <v>41271.8271180556</v>
      </c>
    </row>
    <row r="1473" ht="44" spans="1:20">
      <c r="A1473" s="1">
        <v>1471</v>
      </c>
      <c r="B1473" s="2" t="s">
        <v>3073</v>
      </c>
      <c r="C1473" s="2" t="s">
        <v>3074</v>
      </c>
      <c r="D1473" s="12">
        <v>32000</v>
      </c>
      <c r="E1473" s="13">
        <v>33229</v>
      </c>
      <c r="F1473" t="s">
        <v>28</v>
      </c>
      <c r="G1473" t="s">
        <v>49</v>
      </c>
      <c r="H1473" t="s">
        <v>50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3053</v>
      </c>
      <c r="O1473">
        <f t="shared" si="88"/>
        <v>104</v>
      </c>
      <c r="P1473">
        <f t="shared" si="89"/>
        <v>96.88</v>
      </c>
      <c r="Q1473" s="11" t="s">
        <v>1534</v>
      </c>
      <c r="R1473" t="s">
        <v>3054</v>
      </c>
      <c r="S1473" s="4">
        <f t="shared" si="90"/>
        <v>42073.9575694444</v>
      </c>
      <c r="T1473" s="4">
        <f t="shared" si="91"/>
        <v>42103.9575694444</v>
      </c>
    </row>
    <row r="1474" ht="44" spans="1:20">
      <c r="A1474" s="1">
        <v>1472</v>
      </c>
      <c r="B1474" s="2" t="s">
        <v>3075</v>
      </c>
      <c r="C1474" s="2" t="s">
        <v>3076</v>
      </c>
      <c r="D1474" s="12">
        <v>25000</v>
      </c>
      <c r="E1474" s="13">
        <v>34676</v>
      </c>
      <c r="F1474" t="s">
        <v>28</v>
      </c>
      <c r="G1474" t="s">
        <v>49</v>
      </c>
      <c r="H1474" t="s">
        <v>50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3053</v>
      </c>
      <c r="O1474">
        <f t="shared" si="88"/>
        <v>139</v>
      </c>
      <c r="P1474">
        <f t="shared" si="89"/>
        <v>103.2</v>
      </c>
      <c r="Q1474" s="11" t="s">
        <v>1534</v>
      </c>
      <c r="R1474" t="s">
        <v>3054</v>
      </c>
      <c r="S1474" s="4">
        <f t="shared" si="90"/>
        <v>41533.5428587963</v>
      </c>
      <c r="T1474" s="4">
        <f t="shared" si="91"/>
        <v>41563.5428587963</v>
      </c>
    </row>
    <row r="1475" ht="15" spans="1:20">
      <c r="A1475" s="1">
        <v>1473</v>
      </c>
      <c r="B1475" s="2" t="s">
        <v>3077</v>
      </c>
      <c r="C1475" s="2" t="s">
        <v>3078</v>
      </c>
      <c r="D1475" s="12">
        <v>1500</v>
      </c>
      <c r="E1475" s="13">
        <v>1807.74</v>
      </c>
      <c r="F1475" t="s">
        <v>28</v>
      </c>
      <c r="G1475" t="s">
        <v>49</v>
      </c>
      <c r="H1475" t="s">
        <v>50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3053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1534</v>
      </c>
      <c r="R1475" t="s">
        <v>3054</v>
      </c>
      <c r="S1475" s="4">
        <f t="shared" ref="S1475:S1538" si="94">(((J1475/60)/60)/24)+DATE(1970,1,1)</f>
        <v>40939.9796180556</v>
      </c>
      <c r="T1475" s="4">
        <f t="shared" ref="T1475:T1538" si="95">(((I1475/60)/60)/24)+DATE(1970,1,1)</f>
        <v>40969.9796180556</v>
      </c>
    </row>
    <row r="1476" ht="44" spans="1:20">
      <c r="A1476" s="1">
        <v>1474</v>
      </c>
      <c r="B1476" s="2" t="s">
        <v>3079</v>
      </c>
      <c r="C1476" s="2" t="s">
        <v>3080</v>
      </c>
      <c r="D1476" s="12">
        <v>3000</v>
      </c>
      <c r="E1476" s="13">
        <v>3368</v>
      </c>
      <c r="F1476" t="s">
        <v>28</v>
      </c>
      <c r="G1476" t="s">
        <v>49</v>
      </c>
      <c r="H1476" t="s">
        <v>50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3053</v>
      </c>
      <c r="O1476">
        <f t="shared" si="92"/>
        <v>112</v>
      </c>
      <c r="P1476">
        <f t="shared" si="93"/>
        <v>44.32</v>
      </c>
      <c r="Q1476" s="11" t="s">
        <v>1534</v>
      </c>
      <c r="R1476" t="s">
        <v>3054</v>
      </c>
      <c r="S1476" s="4">
        <f t="shared" si="94"/>
        <v>41500.7279166667</v>
      </c>
      <c r="T1476" s="4">
        <f t="shared" si="95"/>
        <v>41530.7279166667</v>
      </c>
    </row>
    <row r="1477" ht="44" spans="1:20">
      <c r="A1477" s="1">
        <v>1475</v>
      </c>
      <c r="B1477" s="2" t="s">
        <v>3081</v>
      </c>
      <c r="C1477" s="2" t="s">
        <v>3082</v>
      </c>
      <c r="D1477" s="12">
        <v>15000</v>
      </c>
      <c r="E1477" s="13">
        <v>28300.45</v>
      </c>
      <c r="F1477" t="s">
        <v>28</v>
      </c>
      <c r="G1477" t="s">
        <v>49</v>
      </c>
      <c r="H1477" t="s">
        <v>50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3053</v>
      </c>
      <c r="O1477">
        <f t="shared" si="92"/>
        <v>189</v>
      </c>
      <c r="P1477">
        <f t="shared" si="93"/>
        <v>64.17</v>
      </c>
      <c r="Q1477" s="11" t="s">
        <v>1534</v>
      </c>
      <c r="R1477" t="s">
        <v>3054</v>
      </c>
      <c r="S1477" s="4">
        <f t="shared" si="94"/>
        <v>41960.7229513889</v>
      </c>
      <c r="T1477" s="4">
        <f t="shared" si="95"/>
        <v>41993.2076388889</v>
      </c>
    </row>
    <row r="1478" ht="29" spans="1:20">
      <c r="A1478" s="1">
        <v>1476</v>
      </c>
      <c r="B1478" s="2" t="s">
        <v>3083</v>
      </c>
      <c r="C1478" s="2" t="s">
        <v>3084</v>
      </c>
      <c r="D1478" s="12">
        <v>6000</v>
      </c>
      <c r="E1478" s="13">
        <v>39693.28</v>
      </c>
      <c r="F1478" t="s">
        <v>28</v>
      </c>
      <c r="G1478" t="s">
        <v>49</v>
      </c>
      <c r="H1478" t="s">
        <v>50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3053</v>
      </c>
      <c r="O1478">
        <f t="shared" si="92"/>
        <v>662</v>
      </c>
      <c r="P1478">
        <f t="shared" si="93"/>
        <v>43.33</v>
      </c>
      <c r="Q1478" s="11" t="s">
        <v>1534</v>
      </c>
      <c r="R1478" t="s">
        <v>3054</v>
      </c>
      <c r="S1478" s="4">
        <f t="shared" si="94"/>
        <v>40766.0419212963</v>
      </c>
      <c r="T1478" s="4">
        <f t="shared" si="95"/>
        <v>40796.0419212963</v>
      </c>
    </row>
    <row r="1479" ht="44" spans="1:20">
      <c r="A1479" s="1">
        <v>1477</v>
      </c>
      <c r="B1479" s="2" t="s">
        <v>3085</v>
      </c>
      <c r="C1479" s="2" t="s">
        <v>3086</v>
      </c>
      <c r="D1479" s="12">
        <v>30000</v>
      </c>
      <c r="E1479" s="13">
        <v>33393</v>
      </c>
      <c r="F1479" t="s">
        <v>28</v>
      </c>
      <c r="G1479" t="s">
        <v>49</v>
      </c>
      <c r="H1479" t="s">
        <v>50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3053</v>
      </c>
      <c r="O1479">
        <f t="shared" si="92"/>
        <v>111</v>
      </c>
      <c r="P1479">
        <f t="shared" si="93"/>
        <v>90.5</v>
      </c>
      <c r="Q1479" s="11" t="s">
        <v>1534</v>
      </c>
      <c r="R1479" t="s">
        <v>3054</v>
      </c>
      <c r="S1479" s="4">
        <f t="shared" si="94"/>
        <v>40840.615787037</v>
      </c>
      <c r="T1479" s="4">
        <f t="shared" si="95"/>
        <v>40900.125</v>
      </c>
    </row>
    <row r="1480" ht="44" spans="1:20">
      <c r="A1480" s="1">
        <v>1478</v>
      </c>
      <c r="B1480" s="2" t="s">
        <v>3087</v>
      </c>
      <c r="C1480" s="2" t="s">
        <v>3088</v>
      </c>
      <c r="D1480" s="12">
        <v>50000</v>
      </c>
      <c r="E1480" s="13">
        <v>590807.11</v>
      </c>
      <c r="F1480" t="s">
        <v>28</v>
      </c>
      <c r="G1480" t="s">
        <v>49</v>
      </c>
      <c r="H1480" t="s">
        <v>50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3053</v>
      </c>
      <c r="O1480">
        <f t="shared" si="92"/>
        <v>1182</v>
      </c>
      <c r="P1480">
        <f t="shared" si="93"/>
        <v>29.19</v>
      </c>
      <c r="Q1480" s="11" t="s">
        <v>1534</v>
      </c>
      <c r="R1480" t="s">
        <v>3054</v>
      </c>
      <c r="S1480" s="4">
        <f t="shared" si="94"/>
        <v>41394.8716782407</v>
      </c>
      <c r="T1480" s="4">
        <f t="shared" si="95"/>
        <v>41408.8716782407</v>
      </c>
    </row>
    <row r="1481" ht="44" spans="1:20">
      <c r="A1481" s="1">
        <v>1479</v>
      </c>
      <c r="B1481" s="2" t="s">
        <v>3089</v>
      </c>
      <c r="C1481" s="2" t="s">
        <v>3090</v>
      </c>
      <c r="D1481" s="12">
        <v>1600</v>
      </c>
      <c r="E1481" s="13">
        <v>2198</v>
      </c>
      <c r="F1481" t="s">
        <v>28</v>
      </c>
      <c r="G1481" t="s">
        <v>49</v>
      </c>
      <c r="H1481" t="s">
        <v>50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3053</v>
      </c>
      <c r="O1481">
        <f t="shared" si="92"/>
        <v>137</v>
      </c>
      <c r="P1481">
        <f t="shared" si="93"/>
        <v>30.96</v>
      </c>
      <c r="Q1481" s="11" t="s">
        <v>1534</v>
      </c>
      <c r="R1481" t="s">
        <v>3054</v>
      </c>
      <c r="S1481" s="4">
        <f t="shared" si="94"/>
        <v>41754.7452430556</v>
      </c>
      <c r="T1481" s="4">
        <f t="shared" si="95"/>
        <v>41769.1659722222</v>
      </c>
    </row>
    <row r="1482" ht="44" spans="1:20">
      <c r="A1482" s="1">
        <v>1480</v>
      </c>
      <c r="B1482" s="2" t="s">
        <v>3091</v>
      </c>
      <c r="C1482" s="2" t="s">
        <v>3092</v>
      </c>
      <c r="D1482" s="12">
        <v>50000</v>
      </c>
      <c r="E1482" s="13">
        <v>58520.2</v>
      </c>
      <c r="F1482" t="s">
        <v>28</v>
      </c>
      <c r="G1482" t="s">
        <v>49</v>
      </c>
      <c r="H1482" t="s">
        <v>50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3053</v>
      </c>
      <c r="O1482">
        <f t="shared" si="92"/>
        <v>117</v>
      </c>
      <c r="P1482">
        <f t="shared" si="93"/>
        <v>92.16</v>
      </c>
      <c r="Q1482" s="11" t="s">
        <v>1534</v>
      </c>
      <c r="R1482" t="s">
        <v>3054</v>
      </c>
      <c r="S1482" s="4">
        <f t="shared" si="94"/>
        <v>41464.9340162037</v>
      </c>
      <c r="T1482" s="4">
        <f t="shared" si="95"/>
        <v>41481.7083333333</v>
      </c>
    </row>
    <row r="1483" ht="44" spans="1:20">
      <c r="A1483" s="1">
        <v>1481</v>
      </c>
      <c r="B1483" s="2" t="s">
        <v>3093</v>
      </c>
      <c r="C1483" s="2" t="s">
        <v>3094</v>
      </c>
      <c r="D1483" s="12">
        <v>5000</v>
      </c>
      <c r="E1483" s="13">
        <v>105</v>
      </c>
      <c r="F1483" t="s">
        <v>26</v>
      </c>
      <c r="G1483" t="s">
        <v>194</v>
      </c>
      <c r="H1483" t="s">
        <v>195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1616</v>
      </c>
      <c r="O1483">
        <f t="shared" si="92"/>
        <v>2</v>
      </c>
      <c r="P1483">
        <f t="shared" si="93"/>
        <v>17.5</v>
      </c>
      <c r="Q1483" s="11" t="s">
        <v>1534</v>
      </c>
      <c r="R1483" t="s">
        <v>1617</v>
      </c>
      <c r="S1483" s="4">
        <f t="shared" si="94"/>
        <v>41550.922974537</v>
      </c>
      <c r="T1483" s="4">
        <f t="shared" si="95"/>
        <v>41580.922974537</v>
      </c>
    </row>
    <row r="1484" ht="44" spans="1:20">
      <c r="A1484" s="1">
        <v>1482</v>
      </c>
      <c r="B1484" s="2" t="s">
        <v>3095</v>
      </c>
      <c r="C1484" s="2" t="s">
        <v>3096</v>
      </c>
      <c r="D1484" s="12">
        <v>5000</v>
      </c>
      <c r="E1484" s="13">
        <v>5</v>
      </c>
      <c r="F1484" t="s">
        <v>26</v>
      </c>
      <c r="G1484" t="s">
        <v>49</v>
      </c>
      <c r="H1484" t="s">
        <v>50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1616</v>
      </c>
      <c r="O1484">
        <f t="shared" si="92"/>
        <v>0</v>
      </c>
      <c r="P1484">
        <f t="shared" si="93"/>
        <v>5</v>
      </c>
      <c r="Q1484" s="11" t="s">
        <v>1534</v>
      </c>
      <c r="R1484" t="s">
        <v>1617</v>
      </c>
      <c r="S1484" s="4">
        <f t="shared" si="94"/>
        <v>41136.8580555556</v>
      </c>
      <c r="T1484" s="4">
        <f t="shared" si="95"/>
        <v>41159.3270833333</v>
      </c>
    </row>
    <row r="1485" ht="44" spans="1:20">
      <c r="A1485" s="1">
        <v>1483</v>
      </c>
      <c r="B1485" s="2" t="s">
        <v>3097</v>
      </c>
      <c r="C1485" s="2" t="s">
        <v>3098</v>
      </c>
      <c r="D1485" s="12">
        <v>7000</v>
      </c>
      <c r="E1485" s="13">
        <v>50</v>
      </c>
      <c r="F1485" t="s">
        <v>26</v>
      </c>
      <c r="G1485" t="s">
        <v>49</v>
      </c>
      <c r="H1485" t="s">
        <v>50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1616</v>
      </c>
      <c r="O1485">
        <f t="shared" si="92"/>
        <v>1</v>
      </c>
      <c r="P1485">
        <f t="shared" si="93"/>
        <v>25</v>
      </c>
      <c r="Q1485" s="11" t="s">
        <v>1534</v>
      </c>
      <c r="R1485" t="s">
        <v>1617</v>
      </c>
      <c r="S1485" s="4">
        <f t="shared" si="94"/>
        <v>42548.1929976852</v>
      </c>
      <c r="T1485" s="4">
        <f t="shared" si="95"/>
        <v>42573.1929976852</v>
      </c>
    </row>
    <row r="1486" ht="15" spans="1:20">
      <c r="A1486" s="1">
        <v>1484</v>
      </c>
      <c r="B1486" s="2" t="s">
        <v>3099</v>
      </c>
      <c r="C1486" s="2" t="s">
        <v>3100</v>
      </c>
      <c r="D1486" s="12">
        <v>2000</v>
      </c>
      <c r="E1486" s="13">
        <v>0</v>
      </c>
      <c r="F1486" t="s">
        <v>26</v>
      </c>
      <c r="G1486" t="s">
        <v>49</v>
      </c>
      <c r="H1486" t="s">
        <v>50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1616</v>
      </c>
      <c r="O1486">
        <f t="shared" si="92"/>
        <v>0</v>
      </c>
      <c r="P1486">
        <f t="shared" si="93"/>
        <v>0</v>
      </c>
      <c r="Q1486" s="11" t="s">
        <v>1534</v>
      </c>
      <c r="R1486" t="s">
        <v>1617</v>
      </c>
      <c r="S1486" s="4">
        <f t="shared" si="94"/>
        <v>41053.2009606481</v>
      </c>
      <c r="T1486" s="4">
        <f t="shared" si="95"/>
        <v>41111.61875</v>
      </c>
    </row>
    <row r="1487" ht="44" spans="1:20">
      <c r="A1487" s="1">
        <v>1485</v>
      </c>
      <c r="B1487" s="2" t="s">
        <v>3101</v>
      </c>
      <c r="C1487" s="2" t="s">
        <v>3102</v>
      </c>
      <c r="D1487" s="12">
        <v>6700</v>
      </c>
      <c r="E1487" s="13">
        <v>150</v>
      </c>
      <c r="F1487" t="s">
        <v>26</v>
      </c>
      <c r="G1487" t="s">
        <v>49</v>
      </c>
      <c r="H1487" t="s">
        <v>50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1616</v>
      </c>
      <c r="O1487">
        <f t="shared" si="92"/>
        <v>2</v>
      </c>
      <c r="P1487">
        <f t="shared" si="93"/>
        <v>50</v>
      </c>
      <c r="Q1487" s="11" t="s">
        <v>1534</v>
      </c>
      <c r="R1487" t="s">
        <v>1617</v>
      </c>
      <c r="S1487" s="4">
        <f t="shared" si="94"/>
        <v>42130.7959837963</v>
      </c>
      <c r="T1487" s="4">
        <f t="shared" si="95"/>
        <v>42175.7959837963</v>
      </c>
    </row>
    <row r="1488" ht="44" spans="1:20">
      <c r="A1488" s="1">
        <v>1486</v>
      </c>
      <c r="B1488" s="2" t="s">
        <v>3103</v>
      </c>
      <c r="C1488" s="2" t="s">
        <v>3104</v>
      </c>
      <c r="D1488" s="12">
        <v>20000</v>
      </c>
      <c r="E1488" s="13">
        <v>48</v>
      </c>
      <c r="F1488" t="s">
        <v>26</v>
      </c>
      <c r="G1488" t="s">
        <v>49</v>
      </c>
      <c r="H1488" t="s">
        <v>50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1616</v>
      </c>
      <c r="O1488">
        <f t="shared" si="92"/>
        <v>0</v>
      </c>
      <c r="P1488">
        <f t="shared" si="93"/>
        <v>16</v>
      </c>
      <c r="Q1488" s="11" t="s">
        <v>1534</v>
      </c>
      <c r="R1488" t="s">
        <v>1617</v>
      </c>
      <c r="S1488" s="4">
        <f t="shared" si="94"/>
        <v>42032.1685300926</v>
      </c>
      <c r="T1488" s="4">
        <f t="shared" si="95"/>
        <v>42062.1685300926</v>
      </c>
    </row>
    <row r="1489" ht="44" spans="1:20">
      <c r="A1489" s="1">
        <v>1487</v>
      </c>
      <c r="B1489" s="2" t="s">
        <v>3105</v>
      </c>
      <c r="C1489" s="2" t="s">
        <v>3106</v>
      </c>
      <c r="D1489" s="12">
        <v>10000</v>
      </c>
      <c r="E1489" s="13">
        <v>0</v>
      </c>
      <c r="F1489" t="s">
        <v>26</v>
      </c>
      <c r="G1489" t="s">
        <v>49</v>
      </c>
      <c r="H1489" t="s">
        <v>50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1616</v>
      </c>
      <c r="O1489">
        <f t="shared" si="92"/>
        <v>0</v>
      </c>
      <c r="P1489">
        <f t="shared" si="93"/>
        <v>0</v>
      </c>
      <c r="Q1489" s="11" t="s">
        <v>1534</v>
      </c>
      <c r="R1489" t="s">
        <v>1617</v>
      </c>
      <c r="S1489" s="4">
        <f t="shared" si="94"/>
        <v>42554.9174884259</v>
      </c>
      <c r="T1489" s="4">
        <f t="shared" si="95"/>
        <v>42584.9174884259</v>
      </c>
    </row>
    <row r="1490" ht="44" spans="1:20">
      <c r="A1490" s="1">
        <v>1488</v>
      </c>
      <c r="B1490" s="2" t="s">
        <v>3107</v>
      </c>
      <c r="C1490" s="2" t="s">
        <v>3108</v>
      </c>
      <c r="D1490" s="12">
        <v>15000</v>
      </c>
      <c r="E1490" s="13">
        <v>360</v>
      </c>
      <c r="F1490" t="s">
        <v>26</v>
      </c>
      <c r="G1490" t="s">
        <v>84</v>
      </c>
      <c r="H1490" t="s">
        <v>85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1616</v>
      </c>
      <c r="O1490">
        <f t="shared" si="92"/>
        <v>2</v>
      </c>
      <c r="P1490">
        <f t="shared" si="93"/>
        <v>60</v>
      </c>
      <c r="Q1490" s="11" t="s">
        <v>1534</v>
      </c>
      <c r="R1490" t="s">
        <v>1617</v>
      </c>
      <c r="S1490" s="4">
        <f t="shared" si="94"/>
        <v>41614.5631944444</v>
      </c>
      <c r="T1490" s="4">
        <f t="shared" si="95"/>
        <v>41644.5631944444</v>
      </c>
    </row>
    <row r="1491" ht="44" spans="1:20">
      <c r="A1491" s="1">
        <v>1489</v>
      </c>
      <c r="B1491" s="2" t="s">
        <v>3109</v>
      </c>
      <c r="C1491" s="2" t="s">
        <v>3110</v>
      </c>
      <c r="D1491" s="12">
        <v>5000</v>
      </c>
      <c r="E1491" s="13">
        <v>0</v>
      </c>
      <c r="F1491" t="s">
        <v>26</v>
      </c>
      <c r="G1491" t="s">
        <v>49</v>
      </c>
      <c r="H1491" t="s">
        <v>50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1616</v>
      </c>
      <c r="O1491">
        <f t="shared" si="92"/>
        <v>0</v>
      </c>
      <c r="P1491">
        <f t="shared" si="93"/>
        <v>0</v>
      </c>
      <c r="Q1491" s="11" t="s">
        <v>1534</v>
      </c>
      <c r="R1491" t="s">
        <v>1617</v>
      </c>
      <c r="S1491" s="4">
        <f t="shared" si="94"/>
        <v>41198.611712963</v>
      </c>
      <c r="T1491" s="4">
        <f t="shared" si="95"/>
        <v>41228.6533796296</v>
      </c>
    </row>
    <row r="1492" ht="44" spans="1:20">
      <c r="A1492" s="1">
        <v>1490</v>
      </c>
      <c r="B1492" s="2" t="s">
        <v>3111</v>
      </c>
      <c r="C1492" s="2" t="s">
        <v>3112</v>
      </c>
      <c r="D1492" s="12">
        <v>2900</v>
      </c>
      <c r="E1492" s="13">
        <v>895</v>
      </c>
      <c r="F1492" t="s">
        <v>26</v>
      </c>
      <c r="G1492" t="s">
        <v>49</v>
      </c>
      <c r="H1492" t="s">
        <v>50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1616</v>
      </c>
      <c r="O1492">
        <f t="shared" si="92"/>
        <v>31</v>
      </c>
      <c r="P1492">
        <f t="shared" si="93"/>
        <v>47.11</v>
      </c>
      <c r="Q1492" s="11" t="s">
        <v>1534</v>
      </c>
      <c r="R1492" t="s">
        <v>1617</v>
      </c>
      <c r="S1492" s="4">
        <f t="shared" si="94"/>
        <v>41520.5610416667</v>
      </c>
      <c r="T1492" s="4">
        <f t="shared" si="95"/>
        <v>41549.5610416667</v>
      </c>
    </row>
    <row r="1493" ht="44" spans="1:20">
      <c r="A1493" s="1">
        <v>1491</v>
      </c>
      <c r="B1493" s="2" t="s">
        <v>3113</v>
      </c>
      <c r="C1493" s="2" t="s">
        <v>3114</v>
      </c>
      <c r="D1493" s="12">
        <v>1200</v>
      </c>
      <c r="E1493" s="13">
        <v>100</v>
      </c>
      <c r="F1493" t="s">
        <v>26</v>
      </c>
      <c r="G1493" t="s">
        <v>49</v>
      </c>
      <c r="H1493" t="s">
        <v>50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1616</v>
      </c>
      <c r="O1493">
        <f t="shared" si="92"/>
        <v>8</v>
      </c>
      <c r="P1493">
        <f t="shared" si="93"/>
        <v>100</v>
      </c>
      <c r="Q1493" s="11" t="s">
        <v>1534</v>
      </c>
      <c r="R1493" t="s">
        <v>1617</v>
      </c>
      <c r="S1493" s="4">
        <f t="shared" si="94"/>
        <v>41991.7134606481</v>
      </c>
      <c r="T1493" s="4">
        <f t="shared" si="95"/>
        <v>42050.6513888889</v>
      </c>
    </row>
    <row r="1494" ht="44" spans="1:20">
      <c r="A1494" s="1">
        <v>1492</v>
      </c>
      <c r="B1494" s="2" t="s">
        <v>3115</v>
      </c>
      <c r="C1494" s="2" t="s">
        <v>3116</v>
      </c>
      <c r="D1494" s="12">
        <v>4000</v>
      </c>
      <c r="E1494" s="13">
        <v>30</v>
      </c>
      <c r="F1494" t="s">
        <v>26</v>
      </c>
      <c r="G1494" t="s">
        <v>49</v>
      </c>
      <c r="H1494" t="s">
        <v>50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1616</v>
      </c>
      <c r="O1494">
        <f t="shared" si="92"/>
        <v>1</v>
      </c>
      <c r="P1494">
        <f t="shared" si="93"/>
        <v>15</v>
      </c>
      <c r="Q1494" s="11" t="s">
        <v>1534</v>
      </c>
      <c r="R1494" t="s">
        <v>1617</v>
      </c>
      <c r="S1494" s="4">
        <f t="shared" si="94"/>
        <v>40682.8847916667</v>
      </c>
      <c r="T1494" s="4">
        <f t="shared" si="95"/>
        <v>40712.8847916667</v>
      </c>
    </row>
    <row r="1495" ht="29" spans="1:20">
      <c r="A1495" s="1">
        <v>1493</v>
      </c>
      <c r="B1495" s="2" t="s">
        <v>3117</v>
      </c>
      <c r="C1495" s="2" t="s">
        <v>3118</v>
      </c>
      <c r="D1495" s="12">
        <v>2400</v>
      </c>
      <c r="E1495" s="13">
        <v>0</v>
      </c>
      <c r="F1495" t="s">
        <v>26</v>
      </c>
      <c r="G1495" t="s">
        <v>49</v>
      </c>
      <c r="H1495" t="s">
        <v>50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1616</v>
      </c>
      <c r="O1495">
        <f t="shared" si="92"/>
        <v>0</v>
      </c>
      <c r="P1495">
        <f t="shared" si="93"/>
        <v>0</v>
      </c>
      <c r="Q1495" s="11" t="s">
        <v>1534</v>
      </c>
      <c r="R1495" t="s">
        <v>1617</v>
      </c>
      <c r="S1495" s="4">
        <f t="shared" si="94"/>
        <v>41411.8666087963</v>
      </c>
      <c r="T1495" s="4">
        <f t="shared" si="95"/>
        <v>41441.8666087963</v>
      </c>
    </row>
    <row r="1496" ht="44" spans="1:20">
      <c r="A1496" s="1">
        <v>1494</v>
      </c>
      <c r="B1496" s="2" t="s">
        <v>3119</v>
      </c>
      <c r="C1496" s="2" t="s">
        <v>3120</v>
      </c>
      <c r="D1496" s="12">
        <v>5000</v>
      </c>
      <c r="E1496" s="13">
        <v>445</v>
      </c>
      <c r="F1496" t="s">
        <v>26</v>
      </c>
      <c r="G1496" t="s">
        <v>49</v>
      </c>
      <c r="H1496" t="s">
        <v>50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1616</v>
      </c>
      <c r="O1496">
        <f t="shared" si="92"/>
        <v>9</v>
      </c>
      <c r="P1496">
        <f t="shared" si="93"/>
        <v>40.45</v>
      </c>
      <c r="Q1496" s="11" t="s">
        <v>1534</v>
      </c>
      <c r="R1496" t="s">
        <v>1617</v>
      </c>
      <c r="S1496" s="4">
        <f t="shared" si="94"/>
        <v>42067.7223726852</v>
      </c>
      <c r="T1496" s="4">
        <f t="shared" si="95"/>
        <v>42097.6513888889</v>
      </c>
    </row>
    <row r="1497" ht="29" spans="1:20">
      <c r="A1497" s="1">
        <v>1495</v>
      </c>
      <c r="B1497" s="2" t="s">
        <v>3121</v>
      </c>
      <c r="C1497" s="2" t="s">
        <v>3122</v>
      </c>
      <c r="D1497" s="12">
        <v>2000</v>
      </c>
      <c r="E1497" s="13">
        <v>0</v>
      </c>
      <c r="F1497" t="s">
        <v>26</v>
      </c>
      <c r="G1497" t="s">
        <v>49</v>
      </c>
      <c r="H1497" t="s">
        <v>50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1616</v>
      </c>
      <c r="O1497">
        <f t="shared" si="92"/>
        <v>0</v>
      </c>
      <c r="P1497">
        <f t="shared" si="93"/>
        <v>0</v>
      </c>
      <c r="Q1497" s="11" t="s">
        <v>1534</v>
      </c>
      <c r="R1497" t="s">
        <v>1617</v>
      </c>
      <c r="S1497" s="4">
        <f t="shared" si="94"/>
        <v>40752.7897106481</v>
      </c>
      <c r="T1497" s="4">
        <f t="shared" si="95"/>
        <v>40782.7897106481</v>
      </c>
    </row>
    <row r="1498" ht="44" spans="1:20">
      <c r="A1498" s="1">
        <v>1496</v>
      </c>
      <c r="B1498" s="2" t="s">
        <v>3123</v>
      </c>
      <c r="C1498" s="2" t="s">
        <v>3124</v>
      </c>
      <c r="D1498" s="12">
        <v>1500</v>
      </c>
      <c r="E1498" s="13">
        <v>0</v>
      </c>
      <c r="F1498" t="s">
        <v>26</v>
      </c>
      <c r="G1498" t="s">
        <v>49</v>
      </c>
      <c r="H1498" t="s">
        <v>50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1616</v>
      </c>
      <c r="O1498">
        <f t="shared" si="92"/>
        <v>0</v>
      </c>
      <c r="P1498">
        <f t="shared" si="93"/>
        <v>0</v>
      </c>
      <c r="Q1498" s="11" t="s">
        <v>1534</v>
      </c>
      <c r="R1498" t="s">
        <v>1617</v>
      </c>
      <c r="S1498" s="4">
        <f t="shared" si="94"/>
        <v>41838.4752199074</v>
      </c>
      <c r="T1498" s="4">
        <f t="shared" si="95"/>
        <v>41898.4752199074</v>
      </c>
    </row>
    <row r="1499" ht="44" spans="1:20">
      <c r="A1499" s="1">
        <v>1497</v>
      </c>
      <c r="B1499" s="2" t="s">
        <v>3125</v>
      </c>
      <c r="C1499" s="2" t="s">
        <v>3126</v>
      </c>
      <c r="D1499" s="12">
        <v>15000</v>
      </c>
      <c r="E1499" s="13">
        <v>1</v>
      </c>
      <c r="F1499" t="s">
        <v>26</v>
      </c>
      <c r="G1499" t="s">
        <v>49</v>
      </c>
      <c r="H1499" t="s">
        <v>50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1616</v>
      </c>
      <c r="O1499">
        <f t="shared" si="92"/>
        <v>0</v>
      </c>
      <c r="P1499">
        <f t="shared" si="93"/>
        <v>1</v>
      </c>
      <c r="Q1499" s="11" t="s">
        <v>1534</v>
      </c>
      <c r="R1499" t="s">
        <v>1617</v>
      </c>
      <c r="S1499" s="4">
        <f t="shared" si="94"/>
        <v>41444.6426157407</v>
      </c>
      <c r="T1499" s="4">
        <f t="shared" si="95"/>
        <v>41486.8215277778</v>
      </c>
    </row>
    <row r="1500" ht="44" spans="1:20">
      <c r="A1500" s="1">
        <v>1498</v>
      </c>
      <c r="B1500" s="2" t="s">
        <v>3127</v>
      </c>
      <c r="C1500" s="2" t="s">
        <v>3128</v>
      </c>
      <c r="D1500" s="12">
        <v>3000</v>
      </c>
      <c r="E1500" s="13">
        <v>57</v>
      </c>
      <c r="F1500" t="s">
        <v>26</v>
      </c>
      <c r="G1500" t="s">
        <v>49</v>
      </c>
      <c r="H1500" t="s">
        <v>50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1616</v>
      </c>
      <c r="O1500">
        <f t="shared" si="92"/>
        <v>2</v>
      </c>
      <c r="P1500">
        <f t="shared" si="93"/>
        <v>19</v>
      </c>
      <c r="Q1500" s="11" t="s">
        <v>1534</v>
      </c>
      <c r="R1500" t="s">
        <v>1617</v>
      </c>
      <c r="S1500" s="4">
        <f t="shared" si="94"/>
        <v>41840.9835416667</v>
      </c>
      <c r="T1500" s="4">
        <f t="shared" si="95"/>
        <v>41885.9835416667</v>
      </c>
    </row>
    <row r="1501" ht="44" spans="1:20">
      <c r="A1501" s="1">
        <v>1499</v>
      </c>
      <c r="B1501" s="2" t="s">
        <v>3129</v>
      </c>
      <c r="C1501" s="2" t="s">
        <v>3130</v>
      </c>
      <c r="D1501" s="12">
        <v>2000</v>
      </c>
      <c r="E1501" s="13">
        <v>5</v>
      </c>
      <c r="F1501" t="s">
        <v>26</v>
      </c>
      <c r="G1501" t="s">
        <v>49</v>
      </c>
      <c r="H1501" t="s">
        <v>50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1616</v>
      </c>
      <c r="O1501">
        <f t="shared" si="92"/>
        <v>0</v>
      </c>
      <c r="P1501">
        <f t="shared" si="93"/>
        <v>5</v>
      </c>
      <c r="Q1501" s="11" t="s">
        <v>1534</v>
      </c>
      <c r="R1501" t="s">
        <v>1617</v>
      </c>
      <c r="S1501" s="4">
        <f t="shared" si="94"/>
        <v>42527.0073263889</v>
      </c>
      <c r="T1501" s="4">
        <f t="shared" si="95"/>
        <v>42587.0073263889</v>
      </c>
    </row>
    <row r="1502" ht="44" spans="1:20">
      <c r="A1502" s="1">
        <v>1500</v>
      </c>
      <c r="B1502" s="2" t="s">
        <v>3131</v>
      </c>
      <c r="C1502" s="2" t="s">
        <v>3132</v>
      </c>
      <c r="D1502" s="12">
        <v>2800</v>
      </c>
      <c r="E1502" s="13">
        <v>701</v>
      </c>
      <c r="F1502" t="s">
        <v>26</v>
      </c>
      <c r="G1502" t="s">
        <v>49</v>
      </c>
      <c r="H1502" t="s">
        <v>50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1616</v>
      </c>
      <c r="O1502">
        <f t="shared" si="92"/>
        <v>25</v>
      </c>
      <c r="P1502">
        <f t="shared" si="93"/>
        <v>46.73</v>
      </c>
      <c r="Q1502" s="11" t="s">
        <v>1534</v>
      </c>
      <c r="R1502" t="s">
        <v>1617</v>
      </c>
      <c r="S1502" s="4">
        <f t="shared" si="94"/>
        <v>41365.9045949074</v>
      </c>
      <c r="T1502" s="4">
        <f t="shared" si="95"/>
        <v>41395.9045949074</v>
      </c>
    </row>
    <row r="1503" ht="29" spans="1:20">
      <c r="A1503" s="1">
        <v>1501</v>
      </c>
      <c r="B1503" s="2" t="s">
        <v>3133</v>
      </c>
      <c r="C1503" s="2" t="s">
        <v>3134</v>
      </c>
      <c r="D1503" s="12">
        <v>52000</v>
      </c>
      <c r="E1503" s="13">
        <v>86492</v>
      </c>
      <c r="F1503" t="s">
        <v>28</v>
      </c>
      <c r="G1503" t="s">
        <v>194</v>
      </c>
      <c r="H1503" t="s">
        <v>195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2491</v>
      </c>
      <c r="O1503">
        <f t="shared" si="92"/>
        <v>166</v>
      </c>
      <c r="P1503">
        <f t="shared" si="93"/>
        <v>97.73</v>
      </c>
      <c r="Q1503" s="11" t="s">
        <v>2492</v>
      </c>
      <c r="R1503" t="s">
        <v>2493</v>
      </c>
      <c r="S1503" s="4">
        <f t="shared" si="94"/>
        <v>42163.583599537</v>
      </c>
      <c r="T1503" s="4">
        <f t="shared" si="95"/>
        <v>42193.583599537</v>
      </c>
    </row>
    <row r="1504" ht="44" spans="1:20">
      <c r="A1504" s="1">
        <v>1502</v>
      </c>
      <c r="B1504" s="2" t="s">
        <v>3135</v>
      </c>
      <c r="C1504" s="2" t="s">
        <v>3136</v>
      </c>
      <c r="D1504" s="12">
        <v>22000</v>
      </c>
      <c r="E1504" s="13">
        <v>22318</v>
      </c>
      <c r="F1504" t="s">
        <v>28</v>
      </c>
      <c r="G1504" t="s">
        <v>58</v>
      </c>
      <c r="H1504" t="s">
        <v>59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2491</v>
      </c>
      <c r="O1504">
        <f t="shared" si="92"/>
        <v>101</v>
      </c>
      <c r="P1504">
        <f t="shared" si="93"/>
        <v>67.84</v>
      </c>
      <c r="Q1504" s="11" t="s">
        <v>2492</v>
      </c>
      <c r="R1504" t="s">
        <v>2493</v>
      </c>
      <c r="S1504" s="4">
        <f t="shared" si="94"/>
        <v>42426.5425925926</v>
      </c>
      <c r="T1504" s="4">
        <f t="shared" si="95"/>
        <v>42454.9166666667</v>
      </c>
    </row>
    <row r="1505" ht="44" spans="1:20">
      <c r="A1505" s="1">
        <v>1503</v>
      </c>
      <c r="B1505" s="2" t="s">
        <v>3137</v>
      </c>
      <c r="C1505" s="2" t="s">
        <v>3138</v>
      </c>
      <c r="D1505" s="12">
        <v>3750</v>
      </c>
      <c r="E1505" s="13">
        <v>4045.93</v>
      </c>
      <c r="F1505" t="s">
        <v>28</v>
      </c>
      <c r="G1505" t="s">
        <v>3139</v>
      </c>
      <c r="H1505" t="s">
        <v>89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2491</v>
      </c>
      <c r="O1505">
        <f t="shared" si="92"/>
        <v>108</v>
      </c>
      <c r="P1505">
        <f t="shared" si="93"/>
        <v>56.98</v>
      </c>
      <c r="Q1505" s="11" t="s">
        <v>2492</v>
      </c>
      <c r="R1505" t="s">
        <v>2493</v>
      </c>
      <c r="S1505" s="4">
        <f t="shared" si="94"/>
        <v>42606.3472337963</v>
      </c>
      <c r="T1505" s="4">
        <f t="shared" si="95"/>
        <v>42666.3472337963</v>
      </c>
    </row>
    <row r="1506" ht="29" spans="1:20">
      <c r="A1506" s="1">
        <v>1504</v>
      </c>
      <c r="B1506" s="2" t="s">
        <v>3140</v>
      </c>
      <c r="C1506" s="2" t="s">
        <v>3141</v>
      </c>
      <c r="D1506" s="12">
        <v>6500</v>
      </c>
      <c r="E1506" s="13">
        <v>18066</v>
      </c>
      <c r="F1506" t="s">
        <v>28</v>
      </c>
      <c r="G1506" t="s">
        <v>58</v>
      </c>
      <c r="H1506" t="s">
        <v>59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2491</v>
      </c>
      <c r="O1506">
        <f t="shared" si="92"/>
        <v>278</v>
      </c>
      <c r="P1506">
        <f t="shared" si="93"/>
        <v>67.16</v>
      </c>
      <c r="Q1506" s="11" t="s">
        <v>2492</v>
      </c>
      <c r="R1506" t="s">
        <v>2493</v>
      </c>
      <c r="S1506" s="4">
        <f t="shared" si="94"/>
        <v>41772.6576851852</v>
      </c>
      <c r="T1506" s="4">
        <f t="shared" si="95"/>
        <v>41800.35625</v>
      </c>
    </row>
    <row r="1507" ht="58" spans="1:20">
      <c r="A1507" s="1">
        <v>1505</v>
      </c>
      <c r="B1507" s="2" t="s">
        <v>3142</v>
      </c>
      <c r="C1507" s="2" t="s">
        <v>3143</v>
      </c>
      <c r="D1507" s="12">
        <v>16000</v>
      </c>
      <c r="E1507" s="13">
        <v>16573</v>
      </c>
      <c r="F1507" t="s">
        <v>28</v>
      </c>
      <c r="G1507" t="s">
        <v>537</v>
      </c>
      <c r="H1507" t="s">
        <v>89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2491</v>
      </c>
      <c r="O1507">
        <f t="shared" si="92"/>
        <v>104</v>
      </c>
      <c r="P1507">
        <f t="shared" si="93"/>
        <v>48.04</v>
      </c>
      <c r="Q1507" s="11" t="s">
        <v>2492</v>
      </c>
      <c r="R1507" t="s">
        <v>2493</v>
      </c>
      <c r="S1507" s="4">
        <f t="shared" si="94"/>
        <v>42414.4433217593</v>
      </c>
      <c r="T1507" s="4">
        <f t="shared" si="95"/>
        <v>42451.8340277778</v>
      </c>
    </row>
    <row r="1508" ht="44" spans="1:20">
      <c r="A1508" s="1">
        <v>1506</v>
      </c>
      <c r="B1508" s="2" t="s">
        <v>3144</v>
      </c>
      <c r="C1508" s="2" t="s">
        <v>3145</v>
      </c>
      <c r="D1508" s="12">
        <v>1500</v>
      </c>
      <c r="E1508" s="13">
        <v>1671</v>
      </c>
      <c r="F1508" t="s">
        <v>28</v>
      </c>
      <c r="G1508" t="s">
        <v>58</v>
      </c>
      <c r="H1508" t="s">
        <v>59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2491</v>
      </c>
      <c r="O1508">
        <f t="shared" si="92"/>
        <v>111</v>
      </c>
      <c r="P1508">
        <f t="shared" si="93"/>
        <v>38.86</v>
      </c>
      <c r="Q1508" s="11" t="s">
        <v>2492</v>
      </c>
      <c r="R1508" t="s">
        <v>2493</v>
      </c>
      <c r="S1508" s="4">
        <f t="shared" si="94"/>
        <v>41814.7859259259</v>
      </c>
      <c r="T1508" s="4">
        <f t="shared" si="95"/>
        <v>41844.7859259259</v>
      </c>
    </row>
    <row r="1509" ht="44" spans="1:20">
      <c r="A1509" s="1">
        <v>1507</v>
      </c>
      <c r="B1509" s="2" t="s">
        <v>3146</v>
      </c>
      <c r="C1509" s="2" t="s">
        <v>3147</v>
      </c>
      <c r="D1509" s="12">
        <v>1200</v>
      </c>
      <c r="E1509" s="13">
        <v>2580</v>
      </c>
      <c r="F1509" t="s">
        <v>28</v>
      </c>
      <c r="G1509" t="s">
        <v>49</v>
      </c>
      <c r="H1509" t="s">
        <v>50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2491</v>
      </c>
      <c r="O1509">
        <f t="shared" si="92"/>
        <v>215</v>
      </c>
      <c r="P1509">
        <f t="shared" si="93"/>
        <v>78.18</v>
      </c>
      <c r="Q1509" s="11" t="s">
        <v>2492</v>
      </c>
      <c r="R1509" t="s">
        <v>2493</v>
      </c>
      <c r="S1509" s="4">
        <f t="shared" si="94"/>
        <v>40254.4503356482</v>
      </c>
      <c r="T1509" s="4">
        <f t="shared" si="95"/>
        <v>40313.3402777778</v>
      </c>
    </row>
    <row r="1510" ht="44" spans="1:20">
      <c r="A1510" s="1">
        <v>1508</v>
      </c>
      <c r="B1510" s="2" t="s">
        <v>3148</v>
      </c>
      <c r="C1510" s="2" t="s">
        <v>3149</v>
      </c>
      <c r="D1510" s="12">
        <v>18500</v>
      </c>
      <c r="E1510" s="13">
        <v>20491</v>
      </c>
      <c r="F1510" t="s">
        <v>28</v>
      </c>
      <c r="G1510" t="s">
        <v>49</v>
      </c>
      <c r="H1510" t="s">
        <v>50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2491</v>
      </c>
      <c r="O1510">
        <f t="shared" si="92"/>
        <v>111</v>
      </c>
      <c r="P1510">
        <f t="shared" si="93"/>
        <v>97.11</v>
      </c>
      <c r="Q1510" s="11" t="s">
        <v>2492</v>
      </c>
      <c r="R1510" t="s">
        <v>2493</v>
      </c>
      <c r="S1510" s="4">
        <f t="shared" si="94"/>
        <v>41786.6143634259</v>
      </c>
      <c r="T1510" s="4">
        <f t="shared" si="95"/>
        <v>41817.6143634259</v>
      </c>
    </row>
    <row r="1511" ht="44" spans="1:20">
      <c r="A1511" s="1">
        <v>1509</v>
      </c>
      <c r="B1511" s="2" t="s">
        <v>3150</v>
      </c>
      <c r="C1511" s="2" t="s">
        <v>3151</v>
      </c>
      <c r="D1511" s="12">
        <v>17500</v>
      </c>
      <c r="E1511" s="13">
        <v>21637.22</v>
      </c>
      <c r="F1511" t="s">
        <v>28</v>
      </c>
      <c r="G1511" t="s">
        <v>537</v>
      </c>
      <c r="H1511" t="s">
        <v>89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2491</v>
      </c>
      <c r="O1511">
        <f t="shared" si="92"/>
        <v>124</v>
      </c>
      <c r="P1511">
        <f t="shared" si="93"/>
        <v>110.39</v>
      </c>
      <c r="Q1511" s="11" t="s">
        <v>2492</v>
      </c>
      <c r="R1511" t="s">
        <v>2493</v>
      </c>
      <c r="S1511" s="4">
        <f t="shared" si="94"/>
        <v>42751.5333912037</v>
      </c>
      <c r="T1511" s="4">
        <f t="shared" si="95"/>
        <v>42780.9576388889</v>
      </c>
    </row>
    <row r="1512" ht="44" spans="1:20">
      <c r="A1512" s="1">
        <v>1510</v>
      </c>
      <c r="B1512" s="2" t="s">
        <v>3152</v>
      </c>
      <c r="C1512" s="2" t="s">
        <v>3153</v>
      </c>
      <c r="D1512" s="12">
        <v>16000</v>
      </c>
      <c r="E1512" s="13">
        <v>16165.6</v>
      </c>
      <c r="F1512" t="s">
        <v>28</v>
      </c>
      <c r="G1512" t="s">
        <v>58</v>
      </c>
      <c r="H1512" t="s">
        <v>59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2491</v>
      </c>
      <c r="O1512">
        <f t="shared" si="92"/>
        <v>101</v>
      </c>
      <c r="P1512">
        <f t="shared" si="93"/>
        <v>39.92</v>
      </c>
      <c r="Q1512" s="11" t="s">
        <v>2492</v>
      </c>
      <c r="R1512" t="s">
        <v>2493</v>
      </c>
      <c r="S1512" s="4">
        <f t="shared" si="94"/>
        <v>41809.385162037</v>
      </c>
      <c r="T1512" s="4">
        <f t="shared" si="95"/>
        <v>41839.385162037</v>
      </c>
    </row>
    <row r="1513" ht="44" spans="1:20">
      <c r="A1513" s="1">
        <v>1511</v>
      </c>
      <c r="B1513" s="2" t="s">
        <v>3154</v>
      </c>
      <c r="C1513" s="2" t="s">
        <v>3155</v>
      </c>
      <c r="D1513" s="12">
        <v>14000</v>
      </c>
      <c r="E1513" s="13">
        <v>15651</v>
      </c>
      <c r="F1513" t="s">
        <v>28</v>
      </c>
      <c r="G1513" t="s">
        <v>49</v>
      </c>
      <c r="H1513" t="s">
        <v>50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2491</v>
      </c>
      <c r="O1513">
        <f t="shared" si="92"/>
        <v>112</v>
      </c>
      <c r="P1513">
        <f t="shared" si="93"/>
        <v>75.98</v>
      </c>
      <c r="Q1513" s="11" t="s">
        <v>2492</v>
      </c>
      <c r="R1513" t="s">
        <v>2493</v>
      </c>
      <c r="S1513" s="4">
        <f t="shared" si="94"/>
        <v>42296.5833796296</v>
      </c>
      <c r="T1513" s="4">
        <f t="shared" si="95"/>
        <v>42326.6250462963</v>
      </c>
    </row>
    <row r="1514" ht="44" spans="1:20">
      <c r="A1514" s="1">
        <v>1512</v>
      </c>
      <c r="B1514" s="2" t="s">
        <v>3156</v>
      </c>
      <c r="C1514" s="2" t="s">
        <v>3157</v>
      </c>
      <c r="D1514" s="12">
        <v>3500</v>
      </c>
      <c r="E1514" s="13">
        <v>19557</v>
      </c>
      <c r="F1514" t="s">
        <v>28</v>
      </c>
      <c r="G1514" t="s">
        <v>49</v>
      </c>
      <c r="H1514" t="s">
        <v>50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2491</v>
      </c>
      <c r="O1514">
        <f t="shared" si="92"/>
        <v>559</v>
      </c>
      <c r="P1514">
        <f t="shared" si="93"/>
        <v>58.38</v>
      </c>
      <c r="Q1514" s="11" t="s">
        <v>2492</v>
      </c>
      <c r="R1514" t="s">
        <v>2493</v>
      </c>
      <c r="S1514" s="4">
        <f t="shared" si="94"/>
        <v>42741.6844791667</v>
      </c>
      <c r="T1514" s="4">
        <f t="shared" si="95"/>
        <v>42771.6844791667</v>
      </c>
    </row>
    <row r="1515" ht="44" spans="1:20">
      <c r="A1515" s="1">
        <v>1513</v>
      </c>
      <c r="B1515" s="2" t="s">
        <v>3158</v>
      </c>
      <c r="C1515" s="2" t="s">
        <v>3159</v>
      </c>
      <c r="D1515" s="12">
        <v>8000</v>
      </c>
      <c r="E1515" s="13">
        <v>12001.5</v>
      </c>
      <c r="F1515" t="s">
        <v>28</v>
      </c>
      <c r="G1515" t="s">
        <v>58</v>
      </c>
      <c r="H1515" t="s">
        <v>59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2491</v>
      </c>
      <c r="O1515">
        <f t="shared" si="92"/>
        <v>150</v>
      </c>
      <c r="P1515">
        <f t="shared" si="93"/>
        <v>55.82</v>
      </c>
      <c r="Q1515" s="11" t="s">
        <v>2492</v>
      </c>
      <c r="R1515" t="s">
        <v>2493</v>
      </c>
      <c r="S1515" s="4">
        <f t="shared" si="94"/>
        <v>41806.637337963</v>
      </c>
      <c r="T1515" s="4">
        <f t="shared" si="95"/>
        <v>41836.637337963</v>
      </c>
    </row>
    <row r="1516" ht="44" spans="1:20">
      <c r="A1516" s="1">
        <v>1514</v>
      </c>
      <c r="B1516" s="2" t="s">
        <v>3160</v>
      </c>
      <c r="C1516" s="2" t="s">
        <v>3161</v>
      </c>
      <c r="D1516" s="12">
        <v>25000</v>
      </c>
      <c r="E1516" s="13">
        <v>26619</v>
      </c>
      <c r="F1516" t="s">
        <v>28</v>
      </c>
      <c r="G1516" t="s">
        <v>49</v>
      </c>
      <c r="H1516" t="s">
        <v>50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2491</v>
      </c>
      <c r="O1516">
        <f t="shared" si="92"/>
        <v>106</v>
      </c>
      <c r="P1516">
        <f t="shared" si="93"/>
        <v>151.24</v>
      </c>
      <c r="Q1516" s="11" t="s">
        <v>2492</v>
      </c>
      <c r="R1516" t="s">
        <v>2493</v>
      </c>
      <c r="S1516" s="4">
        <f t="shared" si="94"/>
        <v>42234.5976851852</v>
      </c>
      <c r="T1516" s="4">
        <f t="shared" si="95"/>
        <v>42274.5976851852</v>
      </c>
    </row>
    <row r="1517" ht="44" spans="1:20">
      <c r="A1517" s="1">
        <v>1515</v>
      </c>
      <c r="B1517" s="2" t="s">
        <v>3162</v>
      </c>
      <c r="C1517" s="2" t="s">
        <v>3163</v>
      </c>
      <c r="D1517" s="12">
        <v>300000</v>
      </c>
      <c r="E1517" s="13">
        <v>471567</v>
      </c>
      <c r="F1517" t="s">
        <v>28</v>
      </c>
      <c r="G1517" t="s">
        <v>445</v>
      </c>
      <c r="H1517" t="s">
        <v>446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2491</v>
      </c>
      <c r="O1517">
        <f t="shared" si="92"/>
        <v>157</v>
      </c>
      <c r="P1517">
        <f t="shared" si="93"/>
        <v>849.67</v>
      </c>
      <c r="Q1517" s="11" t="s">
        <v>2492</v>
      </c>
      <c r="R1517" t="s">
        <v>2493</v>
      </c>
      <c r="S1517" s="4">
        <f t="shared" si="94"/>
        <v>42415.2534375</v>
      </c>
      <c r="T1517" s="4">
        <f t="shared" si="95"/>
        <v>42445.2117708333</v>
      </c>
    </row>
    <row r="1518" ht="44" spans="1:20">
      <c r="A1518" s="1">
        <v>1516</v>
      </c>
      <c r="B1518" s="2" t="s">
        <v>3164</v>
      </c>
      <c r="C1518" s="2" t="s">
        <v>3165</v>
      </c>
      <c r="D1518" s="12">
        <v>17000</v>
      </c>
      <c r="E1518" s="13">
        <v>18472</v>
      </c>
      <c r="F1518" t="s">
        <v>28</v>
      </c>
      <c r="G1518" t="s">
        <v>49</v>
      </c>
      <c r="H1518" t="s">
        <v>50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2491</v>
      </c>
      <c r="O1518">
        <f t="shared" si="92"/>
        <v>109</v>
      </c>
      <c r="P1518">
        <f t="shared" si="93"/>
        <v>159.24</v>
      </c>
      <c r="Q1518" s="11" t="s">
        <v>2492</v>
      </c>
      <c r="R1518" t="s">
        <v>2493</v>
      </c>
      <c r="S1518" s="4">
        <f t="shared" si="94"/>
        <v>42619.4663425926</v>
      </c>
      <c r="T1518" s="4">
        <f t="shared" si="95"/>
        <v>42649.5833333333</v>
      </c>
    </row>
    <row r="1519" ht="44" spans="1:20">
      <c r="A1519" s="1">
        <v>1517</v>
      </c>
      <c r="B1519" s="2" t="s">
        <v>3166</v>
      </c>
      <c r="C1519" s="2" t="s">
        <v>3167</v>
      </c>
      <c r="D1519" s="12">
        <v>15000</v>
      </c>
      <c r="E1519" s="13">
        <v>24297</v>
      </c>
      <c r="F1519" t="s">
        <v>28</v>
      </c>
      <c r="G1519" t="s">
        <v>49</v>
      </c>
      <c r="H1519" t="s">
        <v>50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2491</v>
      </c>
      <c r="O1519">
        <f t="shared" si="92"/>
        <v>162</v>
      </c>
      <c r="P1519">
        <f t="shared" si="93"/>
        <v>39.51</v>
      </c>
      <c r="Q1519" s="11" t="s">
        <v>2492</v>
      </c>
      <c r="R1519" t="s">
        <v>2493</v>
      </c>
      <c r="S1519" s="4">
        <f t="shared" si="94"/>
        <v>41948.5665856482</v>
      </c>
      <c r="T1519" s="4">
        <f t="shared" si="95"/>
        <v>41979.25</v>
      </c>
    </row>
    <row r="1520" ht="29" spans="1:20">
      <c r="A1520" s="1">
        <v>1518</v>
      </c>
      <c r="B1520" s="2" t="s">
        <v>3168</v>
      </c>
      <c r="C1520" s="2" t="s">
        <v>3169</v>
      </c>
      <c r="D1520" s="12">
        <v>15000</v>
      </c>
      <c r="E1520" s="13">
        <v>30805</v>
      </c>
      <c r="F1520" t="s">
        <v>28</v>
      </c>
      <c r="G1520" t="s">
        <v>49</v>
      </c>
      <c r="H1520" t="s">
        <v>50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2491</v>
      </c>
      <c r="O1520">
        <f t="shared" si="92"/>
        <v>205</v>
      </c>
      <c r="P1520">
        <f t="shared" si="93"/>
        <v>130.53</v>
      </c>
      <c r="Q1520" s="11" t="s">
        <v>2492</v>
      </c>
      <c r="R1520" t="s">
        <v>2493</v>
      </c>
      <c r="S1520" s="4">
        <f t="shared" si="94"/>
        <v>41760.8200462963</v>
      </c>
      <c r="T1520" s="4">
        <f t="shared" si="95"/>
        <v>41790.8200462963</v>
      </c>
    </row>
    <row r="1521" ht="44" spans="1:20">
      <c r="A1521" s="1">
        <v>1519</v>
      </c>
      <c r="B1521" s="2" t="s">
        <v>3170</v>
      </c>
      <c r="C1521" s="2" t="s">
        <v>3171</v>
      </c>
      <c r="D1521" s="12">
        <v>9000</v>
      </c>
      <c r="E1521" s="13">
        <v>9302.75</v>
      </c>
      <c r="F1521" t="s">
        <v>28</v>
      </c>
      <c r="G1521" t="s">
        <v>49</v>
      </c>
      <c r="H1521" t="s">
        <v>50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2491</v>
      </c>
      <c r="O1521">
        <f t="shared" si="92"/>
        <v>103</v>
      </c>
      <c r="P1521">
        <f t="shared" si="93"/>
        <v>64.16</v>
      </c>
      <c r="Q1521" s="11" t="s">
        <v>2492</v>
      </c>
      <c r="R1521" t="s">
        <v>2493</v>
      </c>
      <c r="S1521" s="4">
        <f t="shared" si="94"/>
        <v>41782.7417013889</v>
      </c>
      <c r="T1521" s="4">
        <f t="shared" si="95"/>
        <v>41810.9159722222</v>
      </c>
    </row>
    <row r="1522" ht="29" spans="1:20">
      <c r="A1522" s="1">
        <v>1520</v>
      </c>
      <c r="B1522" s="2" t="s">
        <v>3172</v>
      </c>
      <c r="C1522" s="2" t="s">
        <v>3173</v>
      </c>
      <c r="D1522" s="12">
        <v>18000</v>
      </c>
      <c r="E1522" s="13">
        <v>18625</v>
      </c>
      <c r="F1522" t="s">
        <v>28</v>
      </c>
      <c r="G1522" t="s">
        <v>49</v>
      </c>
      <c r="H1522" t="s">
        <v>50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2491</v>
      </c>
      <c r="O1522">
        <f t="shared" si="92"/>
        <v>103</v>
      </c>
      <c r="P1522">
        <f t="shared" si="93"/>
        <v>111.53</v>
      </c>
      <c r="Q1522" s="11" t="s">
        <v>2492</v>
      </c>
      <c r="R1522" t="s">
        <v>2493</v>
      </c>
      <c r="S1522" s="4">
        <f t="shared" si="94"/>
        <v>41955.8577893519</v>
      </c>
      <c r="T1522" s="4">
        <f t="shared" si="95"/>
        <v>41992.1666666667</v>
      </c>
    </row>
    <row r="1523" ht="44" spans="1:20">
      <c r="A1523" s="1">
        <v>1521</v>
      </c>
      <c r="B1523" s="2" t="s">
        <v>3174</v>
      </c>
      <c r="C1523" s="2" t="s">
        <v>3175</v>
      </c>
      <c r="D1523" s="12">
        <v>37500</v>
      </c>
      <c r="E1523" s="13">
        <v>40055</v>
      </c>
      <c r="F1523" t="s">
        <v>28</v>
      </c>
      <c r="G1523" t="s">
        <v>49</v>
      </c>
      <c r="H1523" t="s">
        <v>50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2491</v>
      </c>
      <c r="O1523">
        <f t="shared" si="92"/>
        <v>107</v>
      </c>
      <c r="P1523">
        <f t="shared" si="93"/>
        <v>170.45</v>
      </c>
      <c r="Q1523" s="11" t="s">
        <v>2492</v>
      </c>
      <c r="R1523" t="s">
        <v>2493</v>
      </c>
      <c r="S1523" s="4">
        <f t="shared" si="94"/>
        <v>42493.1677199074</v>
      </c>
      <c r="T1523" s="4">
        <f t="shared" si="95"/>
        <v>42528.1677199074</v>
      </c>
    </row>
    <row r="1524" ht="44" spans="1:20">
      <c r="A1524" s="1">
        <v>1522</v>
      </c>
      <c r="B1524" s="2" t="s">
        <v>3176</v>
      </c>
      <c r="C1524" s="2" t="s">
        <v>3177</v>
      </c>
      <c r="D1524" s="12">
        <v>43500</v>
      </c>
      <c r="E1524" s="13">
        <v>60450.1</v>
      </c>
      <c r="F1524" t="s">
        <v>28</v>
      </c>
      <c r="G1524" t="s">
        <v>49</v>
      </c>
      <c r="H1524" t="s">
        <v>50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2491</v>
      </c>
      <c r="O1524">
        <f t="shared" si="92"/>
        <v>139</v>
      </c>
      <c r="P1524">
        <f t="shared" si="93"/>
        <v>133.74</v>
      </c>
      <c r="Q1524" s="11" t="s">
        <v>2492</v>
      </c>
      <c r="R1524" t="s">
        <v>2493</v>
      </c>
      <c r="S1524" s="4">
        <f t="shared" si="94"/>
        <v>41899.8303125</v>
      </c>
      <c r="T1524" s="4">
        <f t="shared" si="95"/>
        <v>41929.8303125</v>
      </c>
    </row>
    <row r="1525" ht="44" spans="1:20">
      <c r="A1525" s="1">
        <v>1523</v>
      </c>
      <c r="B1525" s="2" t="s">
        <v>3178</v>
      </c>
      <c r="C1525" s="2" t="s">
        <v>3179</v>
      </c>
      <c r="D1525" s="12">
        <v>18500</v>
      </c>
      <c r="E1525" s="13">
        <v>23096</v>
      </c>
      <c r="F1525" t="s">
        <v>28</v>
      </c>
      <c r="G1525" t="s">
        <v>49</v>
      </c>
      <c r="H1525" t="s">
        <v>50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2491</v>
      </c>
      <c r="O1525">
        <f t="shared" si="92"/>
        <v>125</v>
      </c>
      <c r="P1525">
        <f t="shared" si="93"/>
        <v>95.83</v>
      </c>
      <c r="Q1525" s="11" t="s">
        <v>2492</v>
      </c>
      <c r="R1525" t="s">
        <v>2493</v>
      </c>
      <c r="S1525" s="4">
        <f t="shared" si="94"/>
        <v>41964.7513425926</v>
      </c>
      <c r="T1525" s="4">
        <f t="shared" si="95"/>
        <v>41996</v>
      </c>
    </row>
    <row r="1526" ht="44" spans="1:20">
      <c r="A1526" s="1">
        <v>1524</v>
      </c>
      <c r="B1526" s="2" t="s">
        <v>3180</v>
      </c>
      <c r="C1526" s="2" t="s">
        <v>3181</v>
      </c>
      <c r="D1526" s="12">
        <v>3000</v>
      </c>
      <c r="E1526" s="13">
        <v>6210</v>
      </c>
      <c r="F1526" t="s">
        <v>28</v>
      </c>
      <c r="G1526" t="s">
        <v>511</v>
      </c>
      <c r="H1526" t="s">
        <v>512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2491</v>
      </c>
      <c r="O1526">
        <f t="shared" si="92"/>
        <v>207</v>
      </c>
      <c r="P1526">
        <f t="shared" si="93"/>
        <v>221.79</v>
      </c>
      <c r="Q1526" s="11" t="s">
        <v>2492</v>
      </c>
      <c r="R1526" t="s">
        <v>2493</v>
      </c>
      <c r="S1526" s="4">
        <f t="shared" si="94"/>
        <v>42756.5010416667</v>
      </c>
      <c r="T1526" s="4">
        <f t="shared" si="95"/>
        <v>42786.5010416667</v>
      </c>
    </row>
    <row r="1527" ht="44" spans="1:20">
      <c r="A1527" s="1">
        <v>1525</v>
      </c>
      <c r="B1527" s="2" t="s">
        <v>3182</v>
      </c>
      <c r="C1527" s="2" t="s">
        <v>3183</v>
      </c>
      <c r="D1527" s="12">
        <v>2600</v>
      </c>
      <c r="E1527" s="13">
        <v>4524.15</v>
      </c>
      <c r="F1527" t="s">
        <v>28</v>
      </c>
      <c r="G1527" t="s">
        <v>49</v>
      </c>
      <c r="H1527" t="s">
        <v>50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2491</v>
      </c>
      <c r="O1527">
        <f t="shared" si="92"/>
        <v>174</v>
      </c>
      <c r="P1527">
        <f t="shared" si="93"/>
        <v>32.32</v>
      </c>
      <c r="Q1527" s="11" t="s">
        <v>2492</v>
      </c>
      <c r="R1527" t="s">
        <v>2493</v>
      </c>
      <c r="S1527" s="4">
        <f t="shared" si="94"/>
        <v>42570.7029861111</v>
      </c>
      <c r="T1527" s="4">
        <f t="shared" si="95"/>
        <v>42600.7029861111</v>
      </c>
    </row>
    <row r="1528" ht="44" spans="1:20">
      <c r="A1528" s="1">
        <v>1526</v>
      </c>
      <c r="B1528" s="2" t="s">
        <v>3184</v>
      </c>
      <c r="C1528" s="2" t="s">
        <v>3185</v>
      </c>
      <c r="D1528" s="12">
        <v>23000</v>
      </c>
      <c r="E1528" s="13">
        <v>27675</v>
      </c>
      <c r="F1528" t="s">
        <v>28</v>
      </c>
      <c r="G1528" t="s">
        <v>49</v>
      </c>
      <c r="H1528" t="s">
        <v>50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2491</v>
      </c>
      <c r="O1528">
        <f t="shared" si="92"/>
        <v>120</v>
      </c>
      <c r="P1528">
        <f t="shared" si="93"/>
        <v>98.84</v>
      </c>
      <c r="Q1528" s="11" t="s">
        <v>2492</v>
      </c>
      <c r="R1528" t="s">
        <v>2493</v>
      </c>
      <c r="S1528" s="4">
        <f t="shared" si="94"/>
        <v>42339.2760069444</v>
      </c>
      <c r="T1528" s="4">
        <f t="shared" si="95"/>
        <v>42388.2760069444</v>
      </c>
    </row>
    <row r="1529" ht="44" spans="1:20">
      <c r="A1529" s="1">
        <v>1527</v>
      </c>
      <c r="B1529" s="2" t="s">
        <v>3186</v>
      </c>
      <c r="C1529" s="2" t="s">
        <v>3187</v>
      </c>
      <c r="D1529" s="12">
        <v>3500</v>
      </c>
      <c r="E1529" s="13">
        <v>3865.55</v>
      </c>
      <c r="F1529" t="s">
        <v>28</v>
      </c>
      <c r="G1529" t="s">
        <v>49</v>
      </c>
      <c r="H1529" t="s">
        <v>50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2491</v>
      </c>
      <c r="O1529">
        <f t="shared" si="92"/>
        <v>110</v>
      </c>
      <c r="P1529">
        <f t="shared" si="93"/>
        <v>55.22</v>
      </c>
      <c r="Q1529" s="11" t="s">
        <v>2492</v>
      </c>
      <c r="R1529" t="s">
        <v>2493</v>
      </c>
      <c r="S1529" s="4">
        <f t="shared" si="94"/>
        <v>42780.6005324074</v>
      </c>
      <c r="T1529" s="4">
        <f t="shared" si="95"/>
        <v>42808.5588657407</v>
      </c>
    </row>
    <row r="1530" ht="29" spans="1:20">
      <c r="A1530" s="1">
        <v>1528</v>
      </c>
      <c r="B1530" s="2" t="s">
        <v>3188</v>
      </c>
      <c r="C1530" s="2" t="s">
        <v>3189</v>
      </c>
      <c r="D1530" s="12">
        <v>3000</v>
      </c>
      <c r="E1530" s="13">
        <v>8447</v>
      </c>
      <c r="F1530" t="s">
        <v>28</v>
      </c>
      <c r="G1530" t="s">
        <v>49</v>
      </c>
      <c r="H1530" t="s">
        <v>50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2491</v>
      </c>
      <c r="O1530">
        <f t="shared" si="92"/>
        <v>282</v>
      </c>
      <c r="P1530">
        <f t="shared" si="93"/>
        <v>52.79</v>
      </c>
      <c r="Q1530" s="11" t="s">
        <v>2492</v>
      </c>
      <c r="R1530" t="s">
        <v>2493</v>
      </c>
      <c r="S1530" s="4">
        <f t="shared" si="94"/>
        <v>42736.7328935185</v>
      </c>
      <c r="T1530" s="4">
        <f t="shared" si="95"/>
        <v>42767</v>
      </c>
    </row>
    <row r="1531" ht="29" spans="1:20">
      <c r="A1531" s="1">
        <v>1529</v>
      </c>
      <c r="B1531" s="2" t="s">
        <v>3190</v>
      </c>
      <c r="C1531" s="2" t="s">
        <v>3191</v>
      </c>
      <c r="D1531" s="12">
        <v>19000</v>
      </c>
      <c r="E1531" s="13">
        <v>19129</v>
      </c>
      <c r="F1531" t="s">
        <v>28</v>
      </c>
      <c r="G1531" t="s">
        <v>49</v>
      </c>
      <c r="H1531" t="s">
        <v>50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2491</v>
      </c>
      <c r="O1531">
        <f t="shared" si="92"/>
        <v>101</v>
      </c>
      <c r="P1531">
        <f t="shared" si="93"/>
        <v>135.67</v>
      </c>
      <c r="Q1531" s="11" t="s">
        <v>2492</v>
      </c>
      <c r="R1531" t="s">
        <v>2493</v>
      </c>
      <c r="S1531" s="4">
        <f t="shared" si="94"/>
        <v>42052.6287037037</v>
      </c>
      <c r="T1531" s="4">
        <f t="shared" si="95"/>
        <v>42082.587037037</v>
      </c>
    </row>
    <row r="1532" ht="44" spans="1:20">
      <c r="A1532" s="1">
        <v>1530</v>
      </c>
      <c r="B1532" s="2" t="s">
        <v>3192</v>
      </c>
      <c r="C1532" s="2" t="s">
        <v>3193</v>
      </c>
      <c r="D1532" s="12">
        <v>35000</v>
      </c>
      <c r="E1532" s="13">
        <v>47189</v>
      </c>
      <c r="F1532" t="s">
        <v>28</v>
      </c>
      <c r="G1532" t="s">
        <v>49</v>
      </c>
      <c r="H1532" t="s">
        <v>50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2491</v>
      </c>
      <c r="O1532">
        <f t="shared" si="92"/>
        <v>135</v>
      </c>
      <c r="P1532">
        <f t="shared" si="93"/>
        <v>53.99</v>
      </c>
      <c r="Q1532" s="11" t="s">
        <v>2492</v>
      </c>
      <c r="R1532" t="s">
        <v>2493</v>
      </c>
      <c r="S1532" s="4">
        <f t="shared" si="94"/>
        <v>42275.7673032407</v>
      </c>
      <c r="T1532" s="4">
        <f t="shared" si="95"/>
        <v>42300.7673032407</v>
      </c>
    </row>
    <row r="1533" ht="44" spans="1:20">
      <c r="A1533" s="1">
        <v>1531</v>
      </c>
      <c r="B1533" s="2" t="s">
        <v>3194</v>
      </c>
      <c r="C1533" s="2" t="s">
        <v>3195</v>
      </c>
      <c r="D1533" s="12">
        <v>2350</v>
      </c>
      <c r="E1533" s="13">
        <v>4135</v>
      </c>
      <c r="F1533" t="s">
        <v>28</v>
      </c>
      <c r="G1533" t="s">
        <v>49</v>
      </c>
      <c r="H1533" t="s">
        <v>50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2491</v>
      </c>
      <c r="O1533">
        <f t="shared" si="92"/>
        <v>176</v>
      </c>
      <c r="P1533">
        <f t="shared" si="93"/>
        <v>56.64</v>
      </c>
      <c r="Q1533" s="11" t="s">
        <v>2492</v>
      </c>
      <c r="R1533" t="s">
        <v>2493</v>
      </c>
      <c r="S1533" s="4">
        <f t="shared" si="94"/>
        <v>41941.8023842593</v>
      </c>
      <c r="T1533" s="4">
        <f t="shared" si="95"/>
        <v>41974.125</v>
      </c>
    </row>
    <row r="1534" ht="44" spans="1:20">
      <c r="A1534" s="1">
        <v>1532</v>
      </c>
      <c r="B1534" s="2" t="s">
        <v>3196</v>
      </c>
      <c r="C1534" s="2" t="s">
        <v>3197</v>
      </c>
      <c r="D1534" s="12">
        <v>5000</v>
      </c>
      <c r="E1534" s="13">
        <v>24201</v>
      </c>
      <c r="F1534" t="s">
        <v>28</v>
      </c>
      <c r="G1534" t="s">
        <v>84</v>
      </c>
      <c r="H1534" t="s">
        <v>85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2491</v>
      </c>
      <c r="O1534">
        <f t="shared" si="92"/>
        <v>484</v>
      </c>
      <c r="P1534">
        <f t="shared" si="93"/>
        <v>82.32</v>
      </c>
      <c r="Q1534" s="11" t="s">
        <v>2492</v>
      </c>
      <c r="R1534" t="s">
        <v>2493</v>
      </c>
      <c r="S1534" s="4">
        <f t="shared" si="94"/>
        <v>42391.4752893519</v>
      </c>
      <c r="T1534" s="4">
        <f t="shared" si="95"/>
        <v>42415.625</v>
      </c>
    </row>
    <row r="1535" ht="44" spans="1:20">
      <c r="A1535" s="1">
        <v>1533</v>
      </c>
      <c r="B1535" s="2" t="s">
        <v>3198</v>
      </c>
      <c r="C1535" s="2" t="s">
        <v>3199</v>
      </c>
      <c r="D1535" s="12">
        <v>45000</v>
      </c>
      <c r="E1535" s="13">
        <v>65313</v>
      </c>
      <c r="F1535" t="s">
        <v>28</v>
      </c>
      <c r="G1535" t="s">
        <v>49</v>
      </c>
      <c r="H1535" t="s">
        <v>50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2491</v>
      </c>
      <c r="O1535">
        <f t="shared" si="92"/>
        <v>145</v>
      </c>
      <c r="P1535">
        <f t="shared" si="93"/>
        <v>88.26</v>
      </c>
      <c r="Q1535" s="11" t="s">
        <v>2492</v>
      </c>
      <c r="R1535" t="s">
        <v>2493</v>
      </c>
      <c r="S1535" s="4">
        <f t="shared" si="94"/>
        <v>42443.0020486111</v>
      </c>
      <c r="T1535" s="4">
        <f t="shared" si="95"/>
        <v>42492.1659722222</v>
      </c>
    </row>
    <row r="1536" ht="44" spans="1:20">
      <c r="A1536" s="1">
        <v>1534</v>
      </c>
      <c r="B1536" s="2" t="s">
        <v>3200</v>
      </c>
      <c r="C1536" s="2" t="s">
        <v>3201</v>
      </c>
      <c r="D1536" s="12">
        <v>7500</v>
      </c>
      <c r="E1536" s="13">
        <v>31330</v>
      </c>
      <c r="F1536" t="s">
        <v>28</v>
      </c>
      <c r="G1536" t="s">
        <v>49</v>
      </c>
      <c r="H1536" t="s">
        <v>50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2491</v>
      </c>
      <c r="O1536">
        <f t="shared" si="92"/>
        <v>418</v>
      </c>
      <c r="P1536">
        <f t="shared" si="93"/>
        <v>84.91</v>
      </c>
      <c r="Q1536" s="11" t="s">
        <v>2492</v>
      </c>
      <c r="R1536" t="s">
        <v>2493</v>
      </c>
      <c r="S1536" s="4">
        <f t="shared" si="94"/>
        <v>42221.6743287037</v>
      </c>
      <c r="T1536" s="4">
        <f t="shared" si="95"/>
        <v>42251.6743287037</v>
      </c>
    </row>
    <row r="1537" ht="44" spans="1:20">
      <c r="A1537" s="1">
        <v>1535</v>
      </c>
      <c r="B1537" s="2" t="s">
        <v>3202</v>
      </c>
      <c r="C1537" s="2" t="s">
        <v>3203</v>
      </c>
      <c r="D1537" s="12">
        <v>4000</v>
      </c>
      <c r="E1537" s="13">
        <v>5297</v>
      </c>
      <c r="F1537" t="s">
        <v>28</v>
      </c>
      <c r="G1537" t="s">
        <v>49</v>
      </c>
      <c r="H1537" t="s">
        <v>50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2491</v>
      </c>
      <c r="O1537">
        <f t="shared" si="92"/>
        <v>132</v>
      </c>
      <c r="P1537">
        <f t="shared" si="93"/>
        <v>48.15</v>
      </c>
      <c r="Q1537" s="11" t="s">
        <v>2492</v>
      </c>
      <c r="R1537" t="s">
        <v>2493</v>
      </c>
      <c r="S1537" s="4">
        <f t="shared" si="94"/>
        <v>42484.8290625</v>
      </c>
      <c r="T1537" s="4">
        <f t="shared" si="95"/>
        <v>42513.9166666667</v>
      </c>
    </row>
    <row r="1538" ht="44" spans="1:20">
      <c r="A1538" s="1">
        <v>1536</v>
      </c>
      <c r="B1538" s="2" t="s">
        <v>3204</v>
      </c>
      <c r="C1538" s="2" t="s">
        <v>3205</v>
      </c>
      <c r="D1538" s="12">
        <v>12000</v>
      </c>
      <c r="E1538" s="13">
        <v>30037.01</v>
      </c>
      <c r="F1538" t="s">
        <v>28</v>
      </c>
      <c r="G1538" t="s">
        <v>49</v>
      </c>
      <c r="H1538" t="s">
        <v>50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2491</v>
      </c>
      <c r="O1538">
        <f t="shared" si="92"/>
        <v>250</v>
      </c>
      <c r="P1538">
        <f t="shared" si="93"/>
        <v>66.02</v>
      </c>
      <c r="Q1538" s="11" t="s">
        <v>2492</v>
      </c>
      <c r="R1538" t="s">
        <v>2493</v>
      </c>
      <c r="S1538" s="4">
        <f t="shared" si="94"/>
        <v>42213.8021990741</v>
      </c>
      <c r="T1538" s="4">
        <f t="shared" si="95"/>
        <v>42243.8021990741</v>
      </c>
    </row>
    <row r="1539" ht="44" spans="1:20">
      <c r="A1539" s="1">
        <v>1537</v>
      </c>
      <c r="B1539" s="2" t="s">
        <v>3206</v>
      </c>
      <c r="C1539" s="2" t="s">
        <v>3207</v>
      </c>
      <c r="D1539" s="12">
        <v>12000</v>
      </c>
      <c r="E1539" s="13">
        <v>21588</v>
      </c>
      <c r="F1539" t="s">
        <v>28</v>
      </c>
      <c r="G1539" t="s">
        <v>537</v>
      </c>
      <c r="H1539" t="s">
        <v>89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2491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2492</v>
      </c>
      <c r="R1539" t="s">
        <v>2493</v>
      </c>
      <c r="S1539" s="4">
        <f t="shared" ref="S1539:S1602" si="98">(((J1539/60)/60)/24)+DATE(1970,1,1)</f>
        <v>42552.3151273148</v>
      </c>
      <c r="T1539" s="4">
        <f t="shared" ref="T1539:T1602" si="99">(((I1539/60)/60)/24)+DATE(1970,1,1)</f>
        <v>42588.75</v>
      </c>
    </row>
    <row r="1540" ht="44" spans="1:20">
      <c r="A1540" s="1">
        <v>1538</v>
      </c>
      <c r="B1540" s="2" t="s">
        <v>3208</v>
      </c>
      <c r="C1540" s="2" t="s">
        <v>3209</v>
      </c>
      <c r="D1540" s="12">
        <v>7000</v>
      </c>
      <c r="E1540" s="13">
        <v>7184</v>
      </c>
      <c r="F1540" t="s">
        <v>28</v>
      </c>
      <c r="G1540" t="s">
        <v>49</v>
      </c>
      <c r="H1540" t="s">
        <v>50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2491</v>
      </c>
      <c r="O1540">
        <f t="shared" si="96"/>
        <v>103</v>
      </c>
      <c r="P1540">
        <f t="shared" si="97"/>
        <v>156.17</v>
      </c>
      <c r="Q1540" s="11" t="s">
        <v>2492</v>
      </c>
      <c r="R1540" t="s">
        <v>2493</v>
      </c>
      <c r="S1540" s="4">
        <f t="shared" si="98"/>
        <v>41981.7820601852</v>
      </c>
      <c r="T1540" s="4">
        <f t="shared" si="99"/>
        <v>42026.7820601852</v>
      </c>
    </row>
    <row r="1541" ht="44" spans="1:20">
      <c r="A1541" s="1">
        <v>1539</v>
      </c>
      <c r="B1541" s="2" t="s">
        <v>3210</v>
      </c>
      <c r="C1541" s="2" t="s">
        <v>3211</v>
      </c>
      <c r="D1541" s="12">
        <v>20000</v>
      </c>
      <c r="E1541" s="13">
        <v>27197.22</v>
      </c>
      <c r="F1541" t="s">
        <v>28</v>
      </c>
      <c r="G1541" t="s">
        <v>49</v>
      </c>
      <c r="H1541" t="s">
        <v>50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2491</v>
      </c>
      <c r="O1541">
        <f t="shared" si="96"/>
        <v>136</v>
      </c>
      <c r="P1541">
        <f t="shared" si="97"/>
        <v>95.76</v>
      </c>
      <c r="Q1541" s="11" t="s">
        <v>2492</v>
      </c>
      <c r="R1541" t="s">
        <v>2493</v>
      </c>
      <c r="S1541" s="4">
        <f t="shared" si="98"/>
        <v>42705.9192013889</v>
      </c>
      <c r="T1541" s="4">
        <f t="shared" si="99"/>
        <v>42738.9192013889</v>
      </c>
    </row>
    <row r="1542" ht="44" spans="1:20">
      <c r="A1542" s="1">
        <v>1540</v>
      </c>
      <c r="B1542" s="2" t="s">
        <v>3212</v>
      </c>
      <c r="C1542" s="2" t="s">
        <v>3213</v>
      </c>
      <c r="D1542" s="12">
        <v>15000</v>
      </c>
      <c r="E1542" s="13">
        <v>17680</v>
      </c>
      <c r="F1542" t="s">
        <v>28</v>
      </c>
      <c r="G1542" t="s">
        <v>49</v>
      </c>
      <c r="H1542" t="s">
        <v>50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2491</v>
      </c>
      <c r="O1542">
        <f t="shared" si="96"/>
        <v>118</v>
      </c>
      <c r="P1542">
        <f t="shared" si="97"/>
        <v>180.41</v>
      </c>
      <c r="Q1542" s="11" t="s">
        <v>2492</v>
      </c>
      <c r="R1542" t="s">
        <v>2493</v>
      </c>
      <c r="S1542" s="4">
        <f t="shared" si="98"/>
        <v>41939.0071296296</v>
      </c>
      <c r="T1542" s="4">
        <f t="shared" si="99"/>
        <v>41969.0520833333</v>
      </c>
    </row>
    <row r="1543" ht="44" spans="1:20">
      <c r="A1543" s="1">
        <v>1541</v>
      </c>
      <c r="B1543" s="2" t="s">
        <v>3214</v>
      </c>
      <c r="C1543" s="2" t="s">
        <v>3215</v>
      </c>
      <c r="D1543" s="12">
        <v>18000</v>
      </c>
      <c r="E1543" s="13">
        <v>6</v>
      </c>
      <c r="F1543" t="s">
        <v>26</v>
      </c>
      <c r="G1543" t="s">
        <v>49</v>
      </c>
      <c r="H1543" t="s">
        <v>50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3216</v>
      </c>
      <c r="O1543">
        <f t="shared" si="96"/>
        <v>0</v>
      </c>
      <c r="P1543">
        <f t="shared" si="97"/>
        <v>3</v>
      </c>
      <c r="Q1543" s="11" t="s">
        <v>2492</v>
      </c>
      <c r="R1543" t="s">
        <v>3217</v>
      </c>
      <c r="S1543" s="4">
        <f t="shared" si="98"/>
        <v>41974.7122453704</v>
      </c>
      <c r="T1543" s="4">
        <f t="shared" si="99"/>
        <v>42004.7122453704</v>
      </c>
    </row>
    <row r="1544" ht="44" spans="1:20">
      <c r="A1544" s="1">
        <v>1542</v>
      </c>
      <c r="B1544" s="2" t="s">
        <v>3218</v>
      </c>
      <c r="C1544" s="2" t="s">
        <v>3219</v>
      </c>
      <c r="D1544" s="12">
        <v>500</v>
      </c>
      <c r="E1544" s="13">
        <v>20</v>
      </c>
      <c r="F1544" t="s">
        <v>26</v>
      </c>
      <c r="G1544" t="s">
        <v>194</v>
      </c>
      <c r="H1544" t="s">
        <v>195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3216</v>
      </c>
      <c r="O1544">
        <f t="shared" si="96"/>
        <v>4</v>
      </c>
      <c r="P1544">
        <f t="shared" si="97"/>
        <v>20</v>
      </c>
      <c r="Q1544" s="11" t="s">
        <v>2492</v>
      </c>
      <c r="R1544" t="s">
        <v>3217</v>
      </c>
      <c r="S1544" s="4">
        <f t="shared" si="98"/>
        <v>42170.9965277778</v>
      </c>
      <c r="T1544" s="4">
        <f t="shared" si="99"/>
        <v>42185.9965277778</v>
      </c>
    </row>
    <row r="1545" ht="44" spans="1:20">
      <c r="A1545" s="1">
        <v>1543</v>
      </c>
      <c r="B1545" s="2" t="s">
        <v>3220</v>
      </c>
      <c r="C1545" s="2" t="s">
        <v>3221</v>
      </c>
      <c r="D1545" s="12">
        <v>2250</v>
      </c>
      <c r="E1545" s="13">
        <v>10</v>
      </c>
      <c r="F1545" t="s">
        <v>26</v>
      </c>
      <c r="G1545" t="s">
        <v>49</v>
      </c>
      <c r="H1545" t="s">
        <v>50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3216</v>
      </c>
      <c r="O1545">
        <f t="shared" si="96"/>
        <v>0</v>
      </c>
      <c r="P1545">
        <f t="shared" si="97"/>
        <v>10</v>
      </c>
      <c r="Q1545" s="11" t="s">
        <v>2492</v>
      </c>
      <c r="R1545" t="s">
        <v>3217</v>
      </c>
      <c r="S1545" s="4">
        <f t="shared" si="98"/>
        <v>41935.5096527778</v>
      </c>
      <c r="T1545" s="4">
        <f t="shared" si="99"/>
        <v>41965.5513194444</v>
      </c>
    </row>
    <row r="1546" ht="44" spans="1:20">
      <c r="A1546" s="1">
        <v>1544</v>
      </c>
      <c r="B1546" s="2" t="s">
        <v>3222</v>
      </c>
      <c r="C1546" s="2" t="s">
        <v>3223</v>
      </c>
      <c r="D1546" s="12">
        <v>1000</v>
      </c>
      <c r="E1546" s="13">
        <v>0</v>
      </c>
      <c r="F1546" t="s">
        <v>26</v>
      </c>
      <c r="G1546" t="s">
        <v>49</v>
      </c>
      <c r="H1546" t="s">
        <v>50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3216</v>
      </c>
      <c r="O1546">
        <f t="shared" si="96"/>
        <v>0</v>
      </c>
      <c r="P1546">
        <f t="shared" si="97"/>
        <v>0</v>
      </c>
      <c r="Q1546" s="11" t="s">
        <v>2492</v>
      </c>
      <c r="R1546" t="s">
        <v>3217</v>
      </c>
      <c r="S1546" s="4">
        <f t="shared" si="98"/>
        <v>42053.0512037037</v>
      </c>
      <c r="T1546" s="4">
        <f t="shared" si="99"/>
        <v>42095.0125</v>
      </c>
    </row>
    <row r="1547" ht="44" spans="1:20">
      <c r="A1547" s="1">
        <v>1545</v>
      </c>
      <c r="B1547" s="2" t="s">
        <v>3224</v>
      </c>
      <c r="C1547" s="2" t="s">
        <v>3225</v>
      </c>
      <c r="D1547" s="12">
        <v>3000</v>
      </c>
      <c r="E1547" s="13">
        <v>1</v>
      </c>
      <c r="F1547" t="s">
        <v>26</v>
      </c>
      <c r="G1547" t="s">
        <v>49</v>
      </c>
      <c r="H1547" t="s">
        <v>50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3216</v>
      </c>
      <c r="O1547">
        <f t="shared" si="96"/>
        <v>0</v>
      </c>
      <c r="P1547">
        <f t="shared" si="97"/>
        <v>1</v>
      </c>
      <c r="Q1547" s="11" t="s">
        <v>2492</v>
      </c>
      <c r="R1547" t="s">
        <v>3217</v>
      </c>
      <c r="S1547" s="4">
        <f t="shared" si="98"/>
        <v>42031.8846527778</v>
      </c>
      <c r="T1547" s="4">
        <f t="shared" si="99"/>
        <v>42065.8861111111</v>
      </c>
    </row>
    <row r="1548" ht="44" spans="1:20">
      <c r="A1548" s="1">
        <v>1546</v>
      </c>
      <c r="B1548" s="2" t="s">
        <v>3226</v>
      </c>
      <c r="C1548" s="2" t="s">
        <v>3227</v>
      </c>
      <c r="D1548" s="12">
        <v>1000</v>
      </c>
      <c r="E1548" s="13">
        <v>289</v>
      </c>
      <c r="F1548" t="s">
        <v>26</v>
      </c>
      <c r="G1548" t="s">
        <v>58</v>
      </c>
      <c r="H1548" t="s">
        <v>59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3216</v>
      </c>
      <c r="O1548">
        <f t="shared" si="96"/>
        <v>29</v>
      </c>
      <c r="P1548">
        <f t="shared" si="97"/>
        <v>26.27</v>
      </c>
      <c r="Q1548" s="11" t="s">
        <v>2492</v>
      </c>
      <c r="R1548" t="s">
        <v>3217</v>
      </c>
      <c r="S1548" s="4">
        <f t="shared" si="98"/>
        <v>41839.2129513889</v>
      </c>
      <c r="T1548" s="4">
        <f t="shared" si="99"/>
        <v>41899.2129513889</v>
      </c>
    </row>
    <row r="1549" ht="44" spans="1:20">
      <c r="A1549" s="1">
        <v>1547</v>
      </c>
      <c r="B1549" s="2" t="s">
        <v>3228</v>
      </c>
      <c r="C1549" s="2" t="s">
        <v>3229</v>
      </c>
      <c r="D1549" s="12">
        <v>20</v>
      </c>
      <c r="E1549" s="13">
        <v>0</v>
      </c>
      <c r="F1549" t="s">
        <v>26</v>
      </c>
      <c r="G1549" t="s">
        <v>49</v>
      </c>
      <c r="H1549" t="s">
        <v>50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3216</v>
      </c>
      <c r="O1549">
        <f t="shared" si="96"/>
        <v>0</v>
      </c>
      <c r="P1549">
        <f t="shared" si="97"/>
        <v>0</v>
      </c>
      <c r="Q1549" s="11" t="s">
        <v>2492</v>
      </c>
      <c r="R1549" t="s">
        <v>3217</v>
      </c>
      <c r="S1549" s="4">
        <f t="shared" si="98"/>
        <v>42782.426875</v>
      </c>
      <c r="T1549" s="4">
        <f t="shared" si="99"/>
        <v>42789.426875</v>
      </c>
    </row>
    <row r="1550" ht="29" spans="1:20">
      <c r="A1550" s="1">
        <v>1548</v>
      </c>
      <c r="B1550" s="2" t="s">
        <v>3230</v>
      </c>
      <c r="C1550" s="2" t="s">
        <v>3231</v>
      </c>
      <c r="D1550" s="12">
        <v>700</v>
      </c>
      <c r="E1550" s="13">
        <v>60</v>
      </c>
      <c r="F1550" t="s">
        <v>26</v>
      </c>
      <c r="G1550" t="s">
        <v>49</v>
      </c>
      <c r="H1550" t="s">
        <v>50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3216</v>
      </c>
      <c r="O1550">
        <f t="shared" si="96"/>
        <v>9</v>
      </c>
      <c r="P1550">
        <f t="shared" si="97"/>
        <v>60</v>
      </c>
      <c r="Q1550" s="11" t="s">
        <v>2492</v>
      </c>
      <c r="R1550" t="s">
        <v>3217</v>
      </c>
      <c r="S1550" s="4">
        <f t="shared" si="98"/>
        <v>42286.8821759259</v>
      </c>
      <c r="T1550" s="4">
        <f t="shared" si="99"/>
        <v>42316.9238425926</v>
      </c>
    </row>
    <row r="1551" ht="44" spans="1:20">
      <c r="A1551" s="1">
        <v>1549</v>
      </c>
      <c r="B1551" s="2" t="s">
        <v>3232</v>
      </c>
      <c r="C1551" s="2" t="s">
        <v>3233</v>
      </c>
      <c r="D1551" s="12">
        <v>500</v>
      </c>
      <c r="E1551" s="13">
        <v>170</v>
      </c>
      <c r="F1551" t="s">
        <v>26</v>
      </c>
      <c r="G1551" t="s">
        <v>49</v>
      </c>
      <c r="H1551" t="s">
        <v>50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3216</v>
      </c>
      <c r="O1551">
        <f t="shared" si="96"/>
        <v>34</v>
      </c>
      <c r="P1551">
        <f t="shared" si="97"/>
        <v>28.33</v>
      </c>
      <c r="Q1551" s="11" t="s">
        <v>2492</v>
      </c>
      <c r="R1551" t="s">
        <v>3217</v>
      </c>
      <c r="S1551" s="4">
        <f t="shared" si="98"/>
        <v>42281.136099537</v>
      </c>
      <c r="T1551" s="4">
        <f t="shared" si="99"/>
        <v>42311.1777662037</v>
      </c>
    </row>
    <row r="1552" ht="44" spans="1:20">
      <c r="A1552" s="1">
        <v>1550</v>
      </c>
      <c r="B1552" s="2" t="s">
        <v>3234</v>
      </c>
      <c r="C1552" s="2" t="s">
        <v>3235</v>
      </c>
      <c r="D1552" s="12">
        <v>750</v>
      </c>
      <c r="E1552" s="13">
        <v>101</v>
      </c>
      <c r="F1552" t="s">
        <v>26</v>
      </c>
      <c r="G1552" t="s">
        <v>58</v>
      </c>
      <c r="H1552" t="s">
        <v>59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3216</v>
      </c>
      <c r="O1552">
        <f t="shared" si="96"/>
        <v>13</v>
      </c>
      <c r="P1552">
        <f t="shared" si="97"/>
        <v>14.43</v>
      </c>
      <c r="Q1552" s="11" t="s">
        <v>2492</v>
      </c>
      <c r="R1552" t="s">
        <v>3217</v>
      </c>
      <c r="S1552" s="4">
        <f t="shared" si="98"/>
        <v>42472.4494675926</v>
      </c>
      <c r="T1552" s="4">
        <f t="shared" si="99"/>
        <v>42502.4494675926</v>
      </c>
    </row>
    <row r="1553" ht="44" spans="1:20">
      <c r="A1553" s="1">
        <v>1551</v>
      </c>
      <c r="B1553" s="2" t="s">
        <v>3236</v>
      </c>
      <c r="C1553" s="2" t="s">
        <v>3237</v>
      </c>
      <c r="D1553" s="12">
        <v>3500</v>
      </c>
      <c r="E1553" s="13">
        <v>0</v>
      </c>
      <c r="F1553" t="s">
        <v>26</v>
      </c>
      <c r="G1553" t="s">
        <v>49</v>
      </c>
      <c r="H1553" t="s">
        <v>50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3216</v>
      </c>
      <c r="O1553">
        <f t="shared" si="96"/>
        <v>0</v>
      </c>
      <c r="P1553">
        <f t="shared" si="97"/>
        <v>0</v>
      </c>
      <c r="Q1553" s="11" t="s">
        <v>2492</v>
      </c>
      <c r="R1553" t="s">
        <v>3217</v>
      </c>
      <c r="S1553" s="4">
        <f t="shared" si="98"/>
        <v>42121.824525463</v>
      </c>
      <c r="T1553" s="4">
        <f t="shared" si="99"/>
        <v>42151.824525463</v>
      </c>
    </row>
    <row r="1554" ht="44" spans="1:20">
      <c r="A1554" s="1">
        <v>1552</v>
      </c>
      <c r="B1554" s="2" t="s">
        <v>3238</v>
      </c>
      <c r="C1554" s="2" t="s">
        <v>3239</v>
      </c>
      <c r="D1554" s="12">
        <v>4300</v>
      </c>
      <c r="E1554" s="13">
        <v>2115</v>
      </c>
      <c r="F1554" t="s">
        <v>26</v>
      </c>
      <c r="G1554" t="s">
        <v>49</v>
      </c>
      <c r="H1554" t="s">
        <v>50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3216</v>
      </c>
      <c r="O1554">
        <f t="shared" si="96"/>
        <v>49</v>
      </c>
      <c r="P1554">
        <f t="shared" si="97"/>
        <v>132.19</v>
      </c>
      <c r="Q1554" s="11" t="s">
        <v>2492</v>
      </c>
      <c r="R1554" t="s">
        <v>3217</v>
      </c>
      <c r="S1554" s="4">
        <f t="shared" si="98"/>
        <v>41892.68875</v>
      </c>
      <c r="T1554" s="4">
        <f t="shared" si="99"/>
        <v>41913.1659722222</v>
      </c>
    </row>
    <row r="1555" ht="44" spans="1:20">
      <c r="A1555" s="1">
        <v>1553</v>
      </c>
      <c r="B1555" s="2" t="s">
        <v>3240</v>
      </c>
      <c r="C1555" s="2" t="s">
        <v>3241</v>
      </c>
      <c r="D1555" s="12">
        <v>6000</v>
      </c>
      <c r="E1555" s="13">
        <v>0</v>
      </c>
      <c r="F1555" t="s">
        <v>26</v>
      </c>
      <c r="G1555" t="s">
        <v>49</v>
      </c>
      <c r="H1555" t="s">
        <v>50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3216</v>
      </c>
      <c r="O1555">
        <f t="shared" si="96"/>
        <v>0</v>
      </c>
      <c r="P1555">
        <f t="shared" si="97"/>
        <v>0</v>
      </c>
      <c r="Q1555" s="11" t="s">
        <v>2492</v>
      </c>
      <c r="R1555" t="s">
        <v>3217</v>
      </c>
      <c r="S1555" s="4">
        <f t="shared" si="98"/>
        <v>42219.2829513889</v>
      </c>
      <c r="T1555" s="4">
        <f t="shared" si="99"/>
        <v>42249.2829513889</v>
      </c>
    </row>
    <row r="1556" ht="58" spans="1:20">
      <c r="A1556" s="1">
        <v>1554</v>
      </c>
      <c r="B1556" s="2" t="s">
        <v>3242</v>
      </c>
      <c r="C1556" s="2" t="s">
        <v>3243</v>
      </c>
      <c r="D1556" s="12">
        <v>20000</v>
      </c>
      <c r="E1556" s="13">
        <v>0</v>
      </c>
      <c r="F1556" t="s">
        <v>26</v>
      </c>
      <c r="G1556" t="s">
        <v>84</v>
      </c>
      <c r="H1556" t="s">
        <v>85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3216</v>
      </c>
      <c r="O1556">
        <f t="shared" si="96"/>
        <v>0</v>
      </c>
      <c r="P1556">
        <f t="shared" si="97"/>
        <v>0</v>
      </c>
      <c r="Q1556" s="11" t="s">
        <v>2492</v>
      </c>
      <c r="R1556" t="s">
        <v>3217</v>
      </c>
      <c r="S1556" s="4">
        <f t="shared" si="98"/>
        <v>42188.2521990741</v>
      </c>
      <c r="T1556" s="4">
        <f t="shared" si="99"/>
        <v>42218.2521990741</v>
      </c>
    </row>
    <row r="1557" ht="44" spans="1:20">
      <c r="A1557" s="1">
        <v>1555</v>
      </c>
      <c r="B1557" s="2" t="s">
        <v>3244</v>
      </c>
      <c r="C1557" s="2" t="s">
        <v>3245</v>
      </c>
      <c r="D1557" s="12">
        <v>750</v>
      </c>
      <c r="E1557" s="13">
        <v>0</v>
      </c>
      <c r="F1557" t="s">
        <v>26</v>
      </c>
      <c r="G1557" t="s">
        <v>49</v>
      </c>
      <c r="H1557" t="s">
        <v>50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3216</v>
      </c>
      <c r="O1557">
        <f t="shared" si="96"/>
        <v>0</v>
      </c>
      <c r="P1557">
        <f t="shared" si="97"/>
        <v>0</v>
      </c>
      <c r="Q1557" s="11" t="s">
        <v>2492</v>
      </c>
      <c r="R1557" t="s">
        <v>3217</v>
      </c>
      <c r="S1557" s="4">
        <f t="shared" si="98"/>
        <v>42241.6137962963</v>
      </c>
      <c r="T1557" s="4">
        <f t="shared" si="99"/>
        <v>42264.7083333333</v>
      </c>
    </row>
    <row r="1558" ht="44" spans="1:20">
      <c r="A1558" s="1">
        <v>1556</v>
      </c>
      <c r="B1558" s="2" t="s">
        <v>3246</v>
      </c>
      <c r="C1558" s="2" t="s">
        <v>3247</v>
      </c>
      <c r="D1558" s="12">
        <v>1500</v>
      </c>
      <c r="E1558" s="13">
        <v>677</v>
      </c>
      <c r="F1558" t="s">
        <v>26</v>
      </c>
      <c r="G1558" t="s">
        <v>194</v>
      </c>
      <c r="H1558" t="s">
        <v>195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3216</v>
      </c>
      <c r="O1558">
        <f t="shared" si="96"/>
        <v>45</v>
      </c>
      <c r="P1558">
        <f t="shared" si="97"/>
        <v>56.42</v>
      </c>
      <c r="Q1558" s="11" t="s">
        <v>2492</v>
      </c>
      <c r="R1558" t="s">
        <v>3217</v>
      </c>
      <c r="S1558" s="4">
        <f t="shared" si="98"/>
        <v>42525.1530555556</v>
      </c>
      <c r="T1558" s="4">
        <f t="shared" si="99"/>
        <v>42555.1530555556</v>
      </c>
    </row>
    <row r="1559" ht="44" spans="1:20">
      <c r="A1559" s="1">
        <v>1557</v>
      </c>
      <c r="B1559" s="2" t="s">
        <v>3248</v>
      </c>
      <c r="C1559" s="2" t="s">
        <v>3249</v>
      </c>
      <c r="D1559" s="12">
        <v>2500</v>
      </c>
      <c r="E1559" s="13">
        <v>100</v>
      </c>
      <c r="F1559" t="s">
        <v>26</v>
      </c>
      <c r="G1559" t="s">
        <v>49</v>
      </c>
      <c r="H1559" t="s">
        <v>50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3216</v>
      </c>
      <c r="O1559">
        <f t="shared" si="96"/>
        <v>4</v>
      </c>
      <c r="P1559">
        <f t="shared" si="97"/>
        <v>100</v>
      </c>
      <c r="Q1559" s="11" t="s">
        <v>2492</v>
      </c>
      <c r="R1559" t="s">
        <v>3217</v>
      </c>
      <c r="S1559" s="4">
        <f t="shared" si="98"/>
        <v>41871.6531597222</v>
      </c>
      <c r="T1559" s="4">
        <f t="shared" si="99"/>
        <v>41902.6531597222</v>
      </c>
    </row>
    <row r="1560" ht="29" spans="1:20">
      <c r="A1560" s="1">
        <v>1558</v>
      </c>
      <c r="B1560" s="2" t="s">
        <v>3250</v>
      </c>
      <c r="C1560" s="2" t="s">
        <v>3251</v>
      </c>
      <c r="D1560" s="12">
        <v>750</v>
      </c>
      <c r="E1560" s="13">
        <v>35</v>
      </c>
      <c r="F1560" t="s">
        <v>26</v>
      </c>
      <c r="G1560" t="s">
        <v>58</v>
      </c>
      <c r="H1560" t="s">
        <v>59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3216</v>
      </c>
      <c r="O1560">
        <f t="shared" si="96"/>
        <v>5</v>
      </c>
      <c r="P1560">
        <f t="shared" si="97"/>
        <v>11.67</v>
      </c>
      <c r="Q1560" s="11" t="s">
        <v>2492</v>
      </c>
      <c r="R1560" t="s">
        <v>3217</v>
      </c>
      <c r="S1560" s="4">
        <f t="shared" si="98"/>
        <v>42185.3976736111</v>
      </c>
      <c r="T1560" s="4">
        <f t="shared" si="99"/>
        <v>42244.5083333333</v>
      </c>
    </row>
    <row r="1561" ht="29" spans="1:20">
      <c r="A1561" s="1">
        <v>1559</v>
      </c>
      <c r="B1561" s="2" t="s">
        <v>3252</v>
      </c>
      <c r="C1561" s="2" t="s">
        <v>3253</v>
      </c>
      <c r="D1561" s="12">
        <v>15000</v>
      </c>
      <c r="E1561" s="13">
        <v>50</v>
      </c>
      <c r="F1561" t="s">
        <v>26</v>
      </c>
      <c r="G1561" t="s">
        <v>49</v>
      </c>
      <c r="H1561" t="s">
        <v>50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3216</v>
      </c>
      <c r="O1561">
        <f t="shared" si="96"/>
        <v>0</v>
      </c>
      <c r="P1561">
        <f t="shared" si="97"/>
        <v>50</v>
      </c>
      <c r="Q1561" s="11" t="s">
        <v>2492</v>
      </c>
      <c r="R1561" t="s">
        <v>3217</v>
      </c>
      <c r="S1561" s="4">
        <f t="shared" si="98"/>
        <v>42108.0532291667</v>
      </c>
      <c r="T1561" s="4">
        <f t="shared" si="99"/>
        <v>42123.0532291667</v>
      </c>
    </row>
    <row r="1562" ht="44" spans="1:20">
      <c r="A1562" s="1">
        <v>1560</v>
      </c>
      <c r="B1562" s="2" t="s">
        <v>3254</v>
      </c>
      <c r="C1562" s="2" t="s">
        <v>3255</v>
      </c>
      <c r="D1562" s="12">
        <v>2500</v>
      </c>
      <c r="E1562" s="13">
        <v>94</v>
      </c>
      <c r="F1562" t="s">
        <v>26</v>
      </c>
      <c r="G1562" t="s">
        <v>49</v>
      </c>
      <c r="H1562" t="s">
        <v>50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3216</v>
      </c>
      <c r="O1562">
        <f t="shared" si="96"/>
        <v>4</v>
      </c>
      <c r="P1562">
        <f t="shared" si="97"/>
        <v>23.5</v>
      </c>
      <c r="Q1562" s="11" t="s">
        <v>2492</v>
      </c>
      <c r="R1562" t="s">
        <v>3217</v>
      </c>
      <c r="S1562" s="4">
        <f t="shared" si="98"/>
        <v>41936.0207523148</v>
      </c>
      <c r="T1562" s="4">
        <f t="shared" si="99"/>
        <v>41956.0624189815</v>
      </c>
    </row>
    <row r="1563" ht="44" spans="1:20">
      <c r="A1563" s="1">
        <v>1561</v>
      </c>
      <c r="B1563" s="2" t="s">
        <v>3256</v>
      </c>
      <c r="C1563" s="2" t="s">
        <v>3257</v>
      </c>
      <c r="D1563" s="12">
        <v>10000</v>
      </c>
      <c r="E1563" s="13">
        <v>67</v>
      </c>
      <c r="F1563" t="s">
        <v>25</v>
      </c>
      <c r="G1563" t="s">
        <v>49</v>
      </c>
      <c r="H1563" t="s">
        <v>50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3258</v>
      </c>
      <c r="O1563">
        <f t="shared" si="96"/>
        <v>1</v>
      </c>
      <c r="P1563">
        <f t="shared" si="97"/>
        <v>67</v>
      </c>
      <c r="Q1563" s="11" t="s">
        <v>1534</v>
      </c>
      <c r="R1563" t="s">
        <v>3259</v>
      </c>
      <c r="S1563" s="4">
        <f t="shared" si="98"/>
        <v>41555.0417013889</v>
      </c>
      <c r="T1563" s="4">
        <f t="shared" si="99"/>
        <v>41585.0833680556</v>
      </c>
    </row>
    <row r="1564" ht="44" spans="1:20">
      <c r="A1564" s="1">
        <v>1562</v>
      </c>
      <c r="B1564" s="2" t="s">
        <v>3260</v>
      </c>
      <c r="C1564" s="2" t="s">
        <v>3261</v>
      </c>
      <c r="D1564" s="12">
        <v>4000</v>
      </c>
      <c r="E1564" s="13">
        <v>0</v>
      </c>
      <c r="F1564" t="s">
        <v>25</v>
      </c>
      <c r="G1564" t="s">
        <v>49</v>
      </c>
      <c r="H1564" t="s">
        <v>50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3258</v>
      </c>
      <c r="O1564">
        <f t="shared" si="96"/>
        <v>0</v>
      </c>
      <c r="P1564">
        <f t="shared" si="97"/>
        <v>0</v>
      </c>
      <c r="Q1564" s="11" t="s">
        <v>1534</v>
      </c>
      <c r="R1564" t="s">
        <v>3259</v>
      </c>
      <c r="S1564" s="4">
        <f t="shared" si="98"/>
        <v>40079.5661574074</v>
      </c>
      <c r="T1564" s="4">
        <f t="shared" si="99"/>
        <v>40149.0347222222</v>
      </c>
    </row>
    <row r="1565" ht="44" spans="1:20">
      <c r="A1565" s="1">
        <v>1563</v>
      </c>
      <c r="B1565" s="2" t="s">
        <v>3262</v>
      </c>
      <c r="C1565" s="2" t="s">
        <v>3263</v>
      </c>
      <c r="D1565" s="12">
        <v>6000</v>
      </c>
      <c r="E1565" s="13">
        <v>85</v>
      </c>
      <c r="F1565" t="s">
        <v>25</v>
      </c>
      <c r="G1565" t="s">
        <v>58</v>
      </c>
      <c r="H1565" t="s">
        <v>59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3258</v>
      </c>
      <c r="O1565">
        <f t="shared" si="96"/>
        <v>1</v>
      </c>
      <c r="P1565">
        <f t="shared" si="97"/>
        <v>42.5</v>
      </c>
      <c r="Q1565" s="11" t="s">
        <v>1534</v>
      </c>
      <c r="R1565" t="s">
        <v>3259</v>
      </c>
      <c r="S1565" s="4">
        <f t="shared" si="98"/>
        <v>41652.7424884259</v>
      </c>
      <c r="T1565" s="4">
        <f t="shared" si="99"/>
        <v>41712.7008217593</v>
      </c>
    </row>
    <row r="1566" ht="44" spans="1:20">
      <c r="A1566" s="1">
        <v>1564</v>
      </c>
      <c r="B1566" s="2" t="s">
        <v>3264</v>
      </c>
      <c r="C1566" s="2" t="s">
        <v>3265</v>
      </c>
      <c r="D1566" s="12">
        <v>10000</v>
      </c>
      <c r="E1566" s="13">
        <v>10</v>
      </c>
      <c r="F1566" t="s">
        <v>25</v>
      </c>
      <c r="G1566" t="s">
        <v>49</v>
      </c>
      <c r="H1566" t="s">
        <v>50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3258</v>
      </c>
      <c r="O1566">
        <f t="shared" si="96"/>
        <v>0</v>
      </c>
      <c r="P1566">
        <f t="shared" si="97"/>
        <v>10</v>
      </c>
      <c r="Q1566" s="11" t="s">
        <v>1534</v>
      </c>
      <c r="R1566" t="s">
        <v>3259</v>
      </c>
      <c r="S1566" s="4">
        <f t="shared" si="98"/>
        <v>42121.3670023148</v>
      </c>
      <c r="T1566" s="4">
        <f t="shared" si="99"/>
        <v>42152.8368055556</v>
      </c>
    </row>
    <row r="1567" ht="44" spans="1:20">
      <c r="A1567" s="1">
        <v>1565</v>
      </c>
      <c r="B1567" s="2" t="s">
        <v>3266</v>
      </c>
      <c r="C1567" s="2" t="s">
        <v>3267</v>
      </c>
      <c r="D1567" s="12">
        <v>4000</v>
      </c>
      <c r="E1567" s="13">
        <v>100</v>
      </c>
      <c r="F1567" t="s">
        <v>25</v>
      </c>
      <c r="G1567" t="s">
        <v>49</v>
      </c>
      <c r="H1567" t="s">
        <v>50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3258</v>
      </c>
      <c r="O1567">
        <f t="shared" si="96"/>
        <v>3</v>
      </c>
      <c r="P1567">
        <f t="shared" si="97"/>
        <v>100</v>
      </c>
      <c r="Q1567" s="11" t="s">
        <v>1534</v>
      </c>
      <c r="R1567" t="s">
        <v>3259</v>
      </c>
      <c r="S1567" s="4">
        <f t="shared" si="98"/>
        <v>40672.7298726852</v>
      </c>
      <c r="T1567" s="4">
        <f t="shared" si="99"/>
        <v>40702.7298726852</v>
      </c>
    </row>
    <row r="1568" ht="44" spans="1:20">
      <c r="A1568" s="1">
        <v>1566</v>
      </c>
      <c r="B1568" s="2" t="s">
        <v>3268</v>
      </c>
      <c r="C1568" s="2" t="s">
        <v>3269</v>
      </c>
      <c r="D1568" s="12">
        <v>30000</v>
      </c>
      <c r="E1568" s="13">
        <v>6375</v>
      </c>
      <c r="F1568" t="s">
        <v>25</v>
      </c>
      <c r="G1568" t="s">
        <v>49</v>
      </c>
      <c r="H1568" t="s">
        <v>50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3258</v>
      </c>
      <c r="O1568">
        <f t="shared" si="96"/>
        <v>21</v>
      </c>
      <c r="P1568">
        <f t="shared" si="97"/>
        <v>108.05</v>
      </c>
      <c r="Q1568" s="11" t="s">
        <v>1534</v>
      </c>
      <c r="R1568" t="s">
        <v>3259</v>
      </c>
      <c r="S1568" s="4">
        <f t="shared" si="98"/>
        <v>42549.916712963</v>
      </c>
      <c r="T1568" s="4">
        <f t="shared" si="99"/>
        <v>42578.9166666667</v>
      </c>
    </row>
    <row r="1569" ht="44" spans="1:20">
      <c r="A1569" s="1">
        <v>1567</v>
      </c>
      <c r="B1569" s="2" t="s">
        <v>3270</v>
      </c>
      <c r="C1569" s="2" t="s">
        <v>3271</v>
      </c>
      <c r="D1569" s="12">
        <v>8500</v>
      </c>
      <c r="E1569" s="13">
        <v>350</v>
      </c>
      <c r="F1569" t="s">
        <v>25</v>
      </c>
      <c r="G1569" t="s">
        <v>49</v>
      </c>
      <c r="H1569" t="s">
        <v>50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3258</v>
      </c>
      <c r="O1569">
        <f t="shared" si="96"/>
        <v>4</v>
      </c>
      <c r="P1569">
        <f t="shared" si="97"/>
        <v>26.92</v>
      </c>
      <c r="Q1569" s="11" t="s">
        <v>1534</v>
      </c>
      <c r="R1569" t="s">
        <v>3259</v>
      </c>
      <c r="S1569" s="4">
        <f t="shared" si="98"/>
        <v>41671.9368634259</v>
      </c>
      <c r="T1569" s="4">
        <f t="shared" si="99"/>
        <v>41687</v>
      </c>
    </row>
    <row r="1570" ht="44" spans="1:20">
      <c r="A1570" s="1">
        <v>1568</v>
      </c>
      <c r="B1570" s="2" t="s">
        <v>3272</v>
      </c>
      <c r="C1570" s="2" t="s">
        <v>3273</v>
      </c>
      <c r="D1570" s="12">
        <v>25000</v>
      </c>
      <c r="E1570" s="13">
        <v>3410</v>
      </c>
      <c r="F1570" t="s">
        <v>25</v>
      </c>
      <c r="G1570" t="s">
        <v>49</v>
      </c>
      <c r="H1570" t="s">
        <v>50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3258</v>
      </c>
      <c r="O1570">
        <f t="shared" si="96"/>
        <v>14</v>
      </c>
      <c r="P1570">
        <f t="shared" si="97"/>
        <v>155</v>
      </c>
      <c r="Q1570" s="11" t="s">
        <v>1534</v>
      </c>
      <c r="R1570" t="s">
        <v>3259</v>
      </c>
      <c r="S1570" s="4">
        <f t="shared" si="98"/>
        <v>41962.0623263889</v>
      </c>
      <c r="T1570" s="4">
        <f t="shared" si="99"/>
        <v>41997.0623263889</v>
      </c>
    </row>
    <row r="1571" ht="15" spans="1:20">
      <c r="A1571" s="1">
        <v>1569</v>
      </c>
      <c r="B1571" s="2" t="s">
        <v>3274</v>
      </c>
      <c r="C1571" s="2" t="s">
        <v>3275</v>
      </c>
      <c r="D1571" s="12">
        <v>30000</v>
      </c>
      <c r="E1571" s="13">
        <v>0</v>
      </c>
      <c r="F1571" t="s">
        <v>25</v>
      </c>
      <c r="G1571" t="s">
        <v>49</v>
      </c>
      <c r="H1571" t="s">
        <v>50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3258</v>
      </c>
      <c r="O1571">
        <f t="shared" si="96"/>
        <v>0</v>
      </c>
      <c r="P1571">
        <f t="shared" si="97"/>
        <v>0</v>
      </c>
      <c r="Q1571" s="11" t="s">
        <v>1534</v>
      </c>
      <c r="R1571" t="s">
        <v>3259</v>
      </c>
      <c r="S1571" s="4">
        <f t="shared" si="98"/>
        <v>41389.6795601852</v>
      </c>
      <c r="T1571" s="4">
        <f t="shared" si="99"/>
        <v>41419.6795601852</v>
      </c>
    </row>
    <row r="1572" ht="29" spans="1:20">
      <c r="A1572" s="1">
        <v>1570</v>
      </c>
      <c r="B1572" s="2" t="s">
        <v>3276</v>
      </c>
      <c r="C1572" s="2" t="s">
        <v>3277</v>
      </c>
      <c r="D1572" s="12">
        <v>6000</v>
      </c>
      <c r="E1572" s="13">
        <v>2484</v>
      </c>
      <c r="F1572" t="s">
        <v>25</v>
      </c>
      <c r="G1572" t="s">
        <v>49</v>
      </c>
      <c r="H1572" t="s">
        <v>50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3258</v>
      </c>
      <c r="O1572">
        <f t="shared" si="96"/>
        <v>41</v>
      </c>
      <c r="P1572">
        <f t="shared" si="97"/>
        <v>47.77</v>
      </c>
      <c r="Q1572" s="11" t="s">
        <v>1534</v>
      </c>
      <c r="R1572" t="s">
        <v>3259</v>
      </c>
      <c r="S1572" s="4">
        <f t="shared" si="98"/>
        <v>42438.8134490741</v>
      </c>
      <c r="T1572" s="4">
        <f t="shared" si="99"/>
        <v>42468.7717824074</v>
      </c>
    </row>
    <row r="1573" ht="44" spans="1:20">
      <c r="A1573" s="1">
        <v>1571</v>
      </c>
      <c r="B1573" s="2" t="s">
        <v>3278</v>
      </c>
      <c r="C1573" s="2" t="s">
        <v>3279</v>
      </c>
      <c r="D1573" s="12">
        <v>12100</v>
      </c>
      <c r="E1573" s="13">
        <v>80</v>
      </c>
      <c r="F1573" t="s">
        <v>25</v>
      </c>
      <c r="G1573" t="s">
        <v>58</v>
      </c>
      <c r="H1573" t="s">
        <v>59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3258</v>
      </c>
      <c r="O1573">
        <f t="shared" si="96"/>
        <v>1</v>
      </c>
      <c r="P1573">
        <f t="shared" si="97"/>
        <v>20</v>
      </c>
      <c r="Q1573" s="11" t="s">
        <v>1534</v>
      </c>
      <c r="R1573" t="s">
        <v>3259</v>
      </c>
      <c r="S1573" s="4">
        <f t="shared" si="98"/>
        <v>42144.7694791667</v>
      </c>
      <c r="T1573" s="4">
        <f t="shared" si="99"/>
        <v>42174.7694791667</v>
      </c>
    </row>
    <row r="1574" ht="44" spans="1:20">
      <c r="A1574" s="1">
        <v>1572</v>
      </c>
      <c r="B1574" s="2" t="s">
        <v>3280</v>
      </c>
      <c r="C1574" s="2" t="s">
        <v>3281</v>
      </c>
      <c r="D1574" s="12">
        <v>2500</v>
      </c>
      <c r="E1574" s="13">
        <v>125</v>
      </c>
      <c r="F1574" t="s">
        <v>25</v>
      </c>
      <c r="G1574" t="s">
        <v>58</v>
      </c>
      <c r="H1574" t="s">
        <v>59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3258</v>
      </c>
      <c r="O1574">
        <f t="shared" si="96"/>
        <v>5</v>
      </c>
      <c r="P1574">
        <f t="shared" si="97"/>
        <v>41.67</v>
      </c>
      <c r="Q1574" s="11" t="s">
        <v>1534</v>
      </c>
      <c r="R1574" t="s">
        <v>3259</v>
      </c>
      <c r="S1574" s="4">
        <f t="shared" si="98"/>
        <v>42404.0330902778</v>
      </c>
      <c r="T1574" s="4">
        <f t="shared" si="99"/>
        <v>42428.9993055556</v>
      </c>
    </row>
    <row r="1575" ht="44" spans="1:20">
      <c r="A1575" s="1">
        <v>1573</v>
      </c>
      <c r="B1575" s="2" t="s">
        <v>3282</v>
      </c>
      <c r="C1575" s="2" t="s">
        <v>3283</v>
      </c>
      <c r="D1575" s="12">
        <v>9000</v>
      </c>
      <c r="E1575" s="13">
        <v>223</v>
      </c>
      <c r="F1575" t="s">
        <v>25</v>
      </c>
      <c r="G1575" t="s">
        <v>194</v>
      </c>
      <c r="H1575" t="s">
        <v>195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3258</v>
      </c>
      <c r="O1575">
        <f t="shared" si="96"/>
        <v>2</v>
      </c>
      <c r="P1575">
        <f t="shared" si="97"/>
        <v>74.33</v>
      </c>
      <c r="Q1575" s="11" t="s">
        <v>1534</v>
      </c>
      <c r="R1575" t="s">
        <v>3259</v>
      </c>
      <c r="S1575" s="4">
        <f t="shared" si="98"/>
        <v>42786.0000231482</v>
      </c>
      <c r="T1575" s="4">
        <f t="shared" si="99"/>
        <v>42826.1659722222</v>
      </c>
    </row>
    <row r="1576" ht="44" spans="1:20">
      <c r="A1576" s="1">
        <v>1574</v>
      </c>
      <c r="B1576" s="2" t="s">
        <v>3284</v>
      </c>
      <c r="C1576" s="2" t="s">
        <v>3285</v>
      </c>
      <c r="D1576" s="12">
        <v>10000</v>
      </c>
      <c r="E1576" s="13">
        <v>506</v>
      </c>
      <c r="F1576" t="s">
        <v>25</v>
      </c>
      <c r="G1576" t="s">
        <v>49</v>
      </c>
      <c r="H1576" t="s">
        <v>50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3258</v>
      </c>
      <c r="O1576">
        <f t="shared" si="96"/>
        <v>5</v>
      </c>
      <c r="P1576">
        <f t="shared" si="97"/>
        <v>84.33</v>
      </c>
      <c r="Q1576" s="11" t="s">
        <v>1534</v>
      </c>
      <c r="R1576" t="s">
        <v>3259</v>
      </c>
      <c r="S1576" s="4">
        <f t="shared" si="98"/>
        <v>42017.9274189815</v>
      </c>
      <c r="T1576" s="4">
        <f t="shared" si="99"/>
        <v>42052.9274189815</v>
      </c>
    </row>
    <row r="1577" ht="44" spans="1:20">
      <c r="A1577" s="1">
        <v>1575</v>
      </c>
      <c r="B1577" s="2" t="s">
        <v>3286</v>
      </c>
      <c r="C1577" s="2" t="s">
        <v>3287</v>
      </c>
      <c r="D1577" s="12">
        <v>10000</v>
      </c>
      <c r="E1577" s="13">
        <v>2291</v>
      </c>
      <c r="F1577" t="s">
        <v>25</v>
      </c>
      <c r="G1577" t="s">
        <v>49</v>
      </c>
      <c r="H1577" t="s">
        <v>50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3258</v>
      </c>
      <c r="O1577">
        <f t="shared" si="96"/>
        <v>23</v>
      </c>
      <c r="P1577">
        <f t="shared" si="97"/>
        <v>65.46</v>
      </c>
      <c r="Q1577" s="11" t="s">
        <v>1534</v>
      </c>
      <c r="R1577" t="s">
        <v>3259</v>
      </c>
      <c r="S1577" s="4">
        <f t="shared" si="98"/>
        <v>41799.5242592593</v>
      </c>
      <c r="T1577" s="4">
        <f t="shared" si="99"/>
        <v>41829.5242592593</v>
      </c>
    </row>
    <row r="1578" ht="29" spans="1:20">
      <c r="A1578" s="1">
        <v>1576</v>
      </c>
      <c r="B1578" s="2" t="s">
        <v>3288</v>
      </c>
      <c r="C1578" s="2" t="s">
        <v>3289</v>
      </c>
      <c r="D1578" s="12">
        <v>5000</v>
      </c>
      <c r="E1578" s="13">
        <v>650</v>
      </c>
      <c r="F1578" t="s">
        <v>25</v>
      </c>
      <c r="G1578" t="s">
        <v>49</v>
      </c>
      <c r="H1578" t="s">
        <v>50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3258</v>
      </c>
      <c r="O1578">
        <f t="shared" si="96"/>
        <v>13</v>
      </c>
      <c r="P1578">
        <f t="shared" si="97"/>
        <v>65</v>
      </c>
      <c r="Q1578" s="11" t="s">
        <v>1534</v>
      </c>
      <c r="R1578" t="s">
        <v>3259</v>
      </c>
      <c r="S1578" s="4">
        <f t="shared" si="98"/>
        <v>42140.8792592593</v>
      </c>
      <c r="T1578" s="4">
        <f t="shared" si="99"/>
        <v>42185.8792592593</v>
      </c>
    </row>
    <row r="1579" ht="44" spans="1:20">
      <c r="A1579" s="1">
        <v>1577</v>
      </c>
      <c r="B1579" s="2" t="s">
        <v>3290</v>
      </c>
      <c r="C1579" s="2" t="s">
        <v>3291</v>
      </c>
      <c r="D1579" s="12">
        <v>10000</v>
      </c>
      <c r="E1579" s="13">
        <v>55</v>
      </c>
      <c r="F1579" t="s">
        <v>25</v>
      </c>
      <c r="G1579" t="s">
        <v>49</v>
      </c>
      <c r="H1579" t="s">
        <v>50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3258</v>
      </c>
      <c r="O1579">
        <f t="shared" si="96"/>
        <v>1</v>
      </c>
      <c r="P1579">
        <f t="shared" si="97"/>
        <v>27.5</v>
      </c>
      <c r="Q1579" s="11" t="s">
        <v>1534</v>
      </c>
      <c r="R1579" t="s">
        <v>3259</v>
      </c>
      <c r="S1579" s="4">
        <f t="shared" si="98"/>
        <v>41054.8477777778</v>
      </c>
      <c r="T1579" s="4">
        <f t="shared" si="99"/>
        <v>41114.8477777778</v>
      </c>
    </row>
    <row r="1580" ht="58" spans="1:20">
      <c r="A1580" s="1">
        <v>1578</v>
      </c>
      <c r="B1580" s="2" t="s">
        <v>3292</v>
      </c>
      <c r="C1580" s="2" t="s">
        <v>3293</v>
      </c>
      <c r="D1580" s="12">
        <v>1897</v>
      </c>
      <c r="E1580" s="13">
        <v>205</v>
      </c>
      <c r="F1580" t="s">
        <v>25</v>
      </c>
      <c r="G1580" t="s">
        <v>49</v>
      </c>
      <c r="H1580" t="s">
        <v>50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3258</v>
      </c>
      <c r="O1580">
        <f t="shared" si="96"/>
        <v>11</v>
      </c>
      <c r="P1580">
        <f t="shared" si="97"/>
        <v>51.25</v>
      </c>
      <c r="Q1580" s="11" t="s">
        <v>1534</v>
      </c>
      <c r="R1580" t="s">
        <v>3259</v>
      </c>
      <c r="S1580" s="4">
        <f t="shared" si="98"/>
        <v>40399.0658680556</v>
      </c>
      <c r="T1580" s="4">
        <f t="shared" si="99"/>
        <v>40423.0833333333</v>
      </c>
    </row>
    <row r="1581" ht="29" spans="1:20">
      <c r="A1581" s="1">
        <v>1579</v>
      </c>
      <c r="B1581" s="2" t="s">
        <v>3294</v>
      </c>
      <c r="C1581" s="2" t="s">
        <v>3295</v>
      </c>
      <c r="D1581" s="12">
        <v>3333</v>
      </c>
      <c r="E1581" s="13">
        <v>28</v>
      </c>
      <c r="F1581" t="s">
        <v>25</v>
      </c>
      <c r="G1581" t="s">
        <v>49</v>
      </c>
      <c r="H1581" t="s">
        <v>50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3258</v>
      </c>
      <c r="O1581">
        <f t="shared" si="96"/>
        <v>1</v>
      </c>
      <c r="P1581">
        <f t="shared" si="97"/>
        <v>14</v>
      </c>
      <c r="Q1581" s="11" t="s">
        <v>1534</v>
      </c>
      <c r="R1581" t="s">
        <v>3259</v>
      </c>
      <c r="S1581" s="4">
        <f t="shared" si="98"/>
        <v>41481.9964236111</v>
      </c>
      <c r="T1581" s="4">
        <f t="shared" si="99"/>
        <v>41514.9964236111</v>
      </c>
    </row>
    <row r="1582" ht="44" spans="1:20">
      <c r="A1582" s="1">
        <v>1580</v>
      </c>
      <c r="B1582" s="2" t="s">
        <v>3296</v>
      </c>
      <c r="C1582" s="2" t="s">
        <v>3297</v>
      </c>
      <c r="D1582" s="12">
        <v>1750</v>
      </c>
      <c r="E1582" s="13">
        <v>0</v>
      </c>
      <c r="F1582" t="s">
        <v>25</v>
      </c>
      <c r="G1582" t="s">
        <v>49</v>
      </c>
      <c r="H1582" t="s">
        <v>50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3258</v>
      </c>
      <c r="O1582">
        <f t="shared" si="96"/>
        <v>0</v>
      </c>
      <c r="P1582">
        <f t="shared" si="97"/>
        <v>0</v>
      </c>
      <c r="Q1582" s="11" t="s">
        <v>1534</v>
      </c>
      <c r="R1582" t="s">
        <v>3259</v>
      </c>
      <c r="S1582" s="4">
        <f t="shared" si="98"/>
        <v>40990.0500694444</v>
      </c>
      <c r="T1582" s="4">
        <f t="shared" si="99"/>
        <v>41050.0500694444</v>
      </c>
    </row>
    <row r="1583" ht="44" spans="1:20">
      <c r="A1583" s="1">
        <v>1581</v>
      </c>
      <c r="B1583" s="2" t="s">
        <v>3298</v>
      </c>
      <c r="C1583" s="2" t="s">
        <v>3299</v>
      </c>
      <c r="D1583" s="12">
        <v>1000</v>
      </c>
      <c r="E1583" s="13">
        <v>5</v>
      </c>
      <c r="F1583" t="s">
        <v>26</v>
      </c>
      <c r="G1583" t="s">
        <v>58</v>
      </c>
      <c r="H1583" t="s">
        <v>59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3300</v>
      </c>
      <c r="O1583">
        <f t="shared" si="96"/>
        <v>1</v>
      </c>
      <c r="P1583">
        <f t="shared" si="97"/>
        <v>5</v>
      </c>
      <c r="Q1583" s="11" t="s">
        <v>2492</v>
      </c>
      <c r="R1583" t="s">
        <v>3301</v>
      </c>
      <c r="S1583" s="4">
        <f t="shared" si="98"/>
        <v>42325.4489583333</v>
      </c>
      <c r="T1583" s="4">
        <f t="shared" si="99"/>
        <v>42357.4489583333</v>
      </c>
    </row>
    <row r="1584" ht="29" spans="1:20">
      <c r="A1584" s="1">
        <v>1582</v>
      </c>
      <c r="B1584" s="2" t="s">
        <v>3302</v>
      </c>
      <c r="C1584" s="2" t="s">
        <v>3303</v>
      </c>
      <c r="D1584" s="12">
        <v>1000</v>
      </c>
      <c r="E1584" s="13">
        <v>93</v>
      </c>
      <c r="F1584" t="s">
        <v>26</v>
      </c>
      <c r="G1584" t="s">
        <v>49</v>
      </c>
      <c r="H1584" t="s">
        <v>50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3300</v>
      </c>
      <c r="O1584">
        <f t="shared" si="96"/>
        <v>9</v>
      </c>
      <c r="P1584">
        <f t="shared" si="97"/>
        <v>31</v>
      </c>
      <c r="Q1584" s="11" t="s">
        <v>2492</v>
      </c>
      <c r="R1584" t="s">
        <v>3301</v>
      </c>
      <c r="S1584" s="4">
        <f t="shared" si="98"/>
        <v>42246.7899652778</v>
      </c>
      <c r="T1584" s="4">
        <f t="shared" si="99"/>
        <v>42303.8888888889</v>
      </c>
    </row>
    <row r="1585" ht="44" spans="1:20">
      <c r="A1585" s="1">
        <v>1583</v>
      </c>
      <c r="B1585" s="2" t="s">
        <v>3304</v>
      </c>
      <c r="C1585" s="2" t="s">
        <v>3305</v>
      </c>
      <c r="D1585" s="12">
        <v>20000</v>
      </c>
      <c r="E1585" s="13">
        <v>15</v>
      </c>
      <c r="F1585" t="s">
        <v>26</v>
      </c>
      <c r="G1585" t="s">
        <v>58</v>
      </c>
      <c r="H1585" t="s">
        <v>59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3300</v>
      </c>
      <c r="O1585">
        <f t="shared" si="96"/>
        <v>0</v>
      </c>
      <c r="P1585">
        <f t="shared" si="97"/>
        <v>15</v>
      </c>
      <c r="Q1585" s="11" t="s">
        <v>2492</v>
      </c>
      <c r="R1585" t="s">
        <v>3301</v>
      </c>
      <c r="S1585" s="4">
        <f t="shared" si="98"/>
        <v>41877.9049884259</v>
      </c>
      <c r="T1585" s="4">
        <f t="shared" si="99"/>
        <v>41907.9049884259</v>
      </c>
    </row>
    <row r="1586" ht="44" spans="1:20">
      <c r="A1586" s="1">
        <v>1584</v>
      </c>
      <c r="B1586" s="2" t="s">
        <v>3306</v>
      </c>
      <c r="C1586" s="2" t="s">
        <v>3307</v>
      </c>
      <c r="D1586" s="12">
        <v>1200</v>
      </c>
      <c r="E1586" s="13">
        <v>0</v>
      </c>
      <c r="F1586" t="s">
        <v>26</v>
      </c>
      <c r="G1586" t="s">
        <v>49</v>
      </c>
      <c r="H1586" t="s">
        <v>50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3300</v>
      </c>
      <c r="O1586">
        <f t="shared" si="96"/>
        <v>0</v>
      </c>
      <c r="P1586">
        <f t="shared" si="97"/>
        <v>0</v>
      </c>
      <c r="Q1586" s="11" t="s">
        <v>2492</v>
      </c>
      <c r="R1586" t="s">
        <v>3301</v>
      </c>
      <c r="S1586" s="4">
        <f t="shared" si="98"/>
        <v>41779.6493171296</v>
      </c>
      <c r="T1586" s="4">
        <f t="shared" si="99"/>
        <v>41789.6493171296</v>
      </c>
    </row>
    <row r="1587" ht="44" spans="1:20">
      <c r="A1587" s="1">
        <v>1585</v>
      </c>
      <c r="B1587" s="2" t="s">
        <v>3308</v>
      </c>
      <c r="C1587" s="2" t="s">
        <v>3309</v>
      </c>
      <c r="D1587" s="12">
        <v>2000</v>
      </c>
      <c r="E1587" s="13">
        <v>1580</v>
      </c>
      <c r="F1587" t="s">
        <v>26</v>
      </c>
      <c r="G1587" t="s">
        <v>194</v>
      </c>
      <c r="H1587" t="s">
        <v>195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3300</v>
      </c>
      <c r="O1587">
        <f t="shared" si="96"/>
        <v>79</v>
      </c>
      <c r="P1587">
        <f t="shared" si="97"/>
        <v>131.67</v>
      </c>
      <c r="Q1587" s="11" t="s">
        <v>2492</v>
      </c>
      <c r="R1587" t="s">
        <v>3301</v>
      </c>
      <c r="S1587" s="4">
        <f t="shared" si="98"/>
        <v>42707.895462963</v>
      </c>
      <c r="T1587" s="4">
        <f t="shared" si="99"/>
        <v>42729.4583333333</v>
      </c>
    </row>
    <row r="1588" ht="29" spans="1:20">
      <c r="A1588" s="1">
        <v>1586</v>
      </c>
      <c r="B1588" s="2" t="s">
        <v>3310</v>
      </c>
      <c r="C1588" s="2" t="s">
        <v>3311</v>
      </c>
      <c r="D1588" s="12">
        <v>1500</v>
      </c>
      <c r="E1588" s="13">
        <v>0</v>
      </c>
      <c r="F1588" t="s">
        <v>26</v>
      </c>
      <c r="G1588" t="s">
        <v>49</v>
      </c>
      <c r="H1588" t="s">
        <v>50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3300</v>
      </c>
      <c r="O1588">
        <f t="shared" si="96"/>
        <v>0</v>
      </c>
      <c r="P1588">
        <f t="shared" si="97"/>
        <v>0</v>
      </c>
      <c r="Q1588" s="11" t="s">
        <v>2492</v>
      </c>
      <c r="R1588" t="s">
        <v>3301</v>
      </c>
      <c r="S1588" s="4">
        <f t="shared" si="98"/>
        <v>42069.1044212963</v>
      </c>
      <c r="T1588" s="4">
        <f t="shared" si="99"/>
        <v>42099.0627546296</v>
      </c>
    </row>
    <row r="1589" ht="44" spans="1:20">
      <c r="A1589" s="1">
        <v>1587</v>
      </c>
      <c r="B1589" s="2" t="s">
        <v>3312</v>
      </c>
      <c r="C1589" s="2" t="s">
        <v>3313</v>
      </c>
      <c r="D1589" s="12">
        <v>7500</v>
      </c>
      <c r="E1589" s="13">
        <v>1</v>
      </c>
      <c r="F1589" t="s">
        <v>26</v>
      </c>
      <c r="G1589" t="s">
        <v>49</v>
      </c>
      <c r="H1589" t="s">
        <v>50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3300</v>
      </c>
      <c r="O1589">
        <f t="shared" si="96"/>
        <v>0</v>
      </c>
      <c r="P1589">
        <f t="shared" si="97"/>
        <v>1</v>
      </c>
      <c r="Q1589" s="11" t="s">
        <v>2492</v>
      </c>
      <c r="R1589" t="s">
        <v>3301</v>
      </c>
      <c r="S1589" s="4">
        <f t="shared" si="98"/>
        <v>41956.9509837963</v>
      </c>
      <c r="T1589" s="4">
        <f t="shared" si="99"/>
        <v>41986.9509837963</v>
      </c>
    </row>
    <row r="1590" ht="29" spans="1:20">
      <c r="A1590" s="1">
        <v>1588</v>
      </c>
      <c r="B1590" s="2" t="s">
        <v>3314</v>
      </c>
      <c r="C1590" s="2" t="s">
        <v>3315</v>
      </c>
      <c r="D1590" s="12">
        <v>516</v>
      </c>
      <c r="E1590" s="13">
        <v>0</v>
      </c>
      <c r="F1590" t="s">
        <v>26</v>
      </c>
      <c r="G1590" t="s">
        <v>49</v>
      </c>
      <c r="H1590" t="s">
        <v>50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3300</v>
      </c>
      <c r="O1590">
        <f t="shared" si="96"/>
        <v>0</v>
      </c>
      <c r="P1590">
        <f t="shared" si="97"/>
        <v>0</v>
      </c>
      <c r="Q1590" s="11" t="s">
        <v>2492</v>
      </c>
      <c r="R1590" t="s">
        <v>3301</v>
      </c>
      <c r="S1590" s="4">
        <f t="shared" si="98"/>
        <v>42005.2499884259</v>
      </c>
      <c r="T1590" s="4">
        <f t="shared" si="99"/>
        <v>42035.8416666667</v>
      </c>
    </row>
    <row r="1591" ht="44" spans="1:20">
      <c r="A1591" s="1">
        <v>1589</v>
      </c>
      <c r="B1591" s="2" t="s">
        <v>3316</v>
      </c>
      <c r="C1591" s="2" t="s">
        <v>3317</v>
      </c>
      <c r="D1591" s="12">
        <v>1200</v>
      </c>
      <c r="E1591" s="13">
        <v>0</v>
      </c>
      <c r="F1591" t="s">
        <v>26</v>
      </c>
      <c r="G1591" t="s">
        <v>49</v>
      </c>
      <c r="H1591" t="s">
        <v>50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3300</v>
      </c>
      <c r="O1591">
        <f t="shared" si="96"/>
        <v>0</v>
      </c>
      <c r="P1591">
        <f t="shared" si="97"/>
        <v>0</v>
      </c>
      <c r="Q1591" s="11" t="s">
        <v>2492</v>
      </c>
      <c r="R1591" t="s">
        <v>3301</v>
      </c>
      <c r="S1591" s="4">
        <f t="shared" si="98"/>
        <v>42256.9847916667</v>
      </c>
      <c r="T1591" s="4">
        <f t="shared" si="99"/>
        <v>42286.9847916667</v>
      </c>
    </row>
    <row r="1592" ht="15" spans="1:20">
      <c r="A1592" s="1">
        <v>1590</v>
      </c>
      <c r="B1592" s="2" t="s">
        <v>3318</v>
      </c>
      <c r="C1592" s="2" t="s">
        <v>3319</v>
      </c>
      <c r="D1592" s="12">
        <v>60000</v>
      </c>
      <c r="E1592" s="13">
        <v>1020</v>
      </c>
      <c r="F1592" t="s">
        <v>26</v>
      </c>
      <c r="G1592" t="s">
        <v>1264</v>
      </c>
      <c r="H1592" t="s">
        <v>89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3300</v>
      </c>
      <c r="O1592">
        <f t="shared" si="96"/>
        <v>2</v>
      </c>
      <c r="P1592">
        <f t="shared" si="97"/>
        <v>510</v>
      </c>
      <c r="Q1592" s="11" t="s">
        <v>2492</v>
      </c>
      <c r="R1592" t="s">
        <v>3301</v>
      </c>
      <c r="S1592" s="4">
        <f t="shared" si="98"/>
        <v>42240.8572222222</v>
      </c>
      <c r="T1592" s="4">
        <f t="shared" si="99"/>
        <v>42270.8572222222</v>
      </c>
    </row>
    <row r="1593" ht="44" spans="1:20">
      <c r="A1593" s="1">
        <v>1591</v>
      </c>
      <c r="B1593" s="2" t="s">
        <v>3320</v>
      </c>
      <c r="C1593" s="2" t="s">
        <v>3321</v>
      </c>
      <c r="D1593" s="12">
        <v>14000</v>
      </c>
      <c r="E1593" s="13">
        <v>4092</v>
      </c>
      <c r="F1593" t="s">
        <v>26</v>
      </c>
      <c r="G1593" t="s">
        <v>58</v>
      </c>
      <c r="H1593" t="s">
        <v>59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3300</v>
      </c>
      <c r="O1593">
        <f t="shared" si="96"/>
        <v>29</v>
      </c>
      <c r="P1593">
        <f t="shared" si="97"/>
        <v>44.48</v>
      </c>
      <c r="Q1593" s="11" t="s">
        <v>2492</v>
      </c>
      <c r="R1593" t="s">
        <v>3301</v>
      </c>
      <c r="S1593" s="4">
        <f t="shared" si="98"/>
        <v>42433.7261689815</v>
      </c>
      <c r="T1593" s="4">
        <f t="shared" si="99"/>
        <v>42463.6845023148</v>
      </c>
    </row>
    <row r="1594" ht="29" spans="1:20">
      <c r="A1594" s="1">
        <v>1592</v>
      </c>
      <c r="B1594" s="2" t="s">
        <v>3322</v>
      </c>
      <c r="C1594" s="2" t="s">
        <v>3323</v>
      </c>
      <c r="D1594" s="12">
        <v>25</v>
      </c>
      <c r="E1594" s="13">
        <v>0</v>
      </c>
      <c r="F1594" t="s">
        <v>26</v>
      </c>
      <c r="G1594" t="s">
        <v>49</v>
      </c>
      <c r="H1594" t="s">
        <v>50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3300</v>
      </c>
      <c r="O1594">
        <f t="shared" si="96"/>
        <v>0</v>
      </c>
      <c r="P1594">
        <f t="shared" si="97"/>
        <v>0</v>
      </c>
      <c r="Q1594" s="11" t="s">
        <v>2492</v>
      </c>
      <c r="R1594" t="s">
        <v>3301</v>
      </c>
      <c r="S1594" s="4">
        <f t="shared" si="98"/>
        <v>42046.0727430556</v>
      </c>
      <c r="T1594" s="4">
        <f t="shared" si="99"/>
        <v>42091.0310763889</v>
      </c>
    </row>
    <row r="1595" ht="29" spans="1:20">
      <c r="A1595" s="1">
        <v>1593</v>
      </c>
      <c r="B1595" s="2" t="s">
        <v>3324</v>
      </c>
      <c r="C1595" s="2" t="s">
        <v>3325</v>
      </c>
      <c r="D1595" s="12">
        <v>22000</v>
      </c>
      <c r="E1595" s="13">
        <v>3</v>
      </c>
      <c r="F1595" t="s">
        <v>26</v>
      </c>
      <c r="G1595" t="s">
        <v>49</v>
      </c>
      <c r="H1595" t="s">
        <v>50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3300</v>
      </c>
      <c r="O1595">
        <f t="shared" si="96"/>
        <v>0</v>
      </c>
      <c r="P1595">
        <f t="shared" si="97"/>
        <v>1</v>
      </c>
      <c r="Q1595" s="11" t="s">
        <v>2492</v>
      </c>
      <c r="R1595" t="s">
        <v>3301</v>
      </c>
      <c r="S1595" s="4">
        <f t="shared" si="98"/>
        <v>42033.8455439815</v>
      </c>
      <c r="T1595" s="4">
        <f t="shared" si="99"/>
        <v>42063.8455439815</v>
      </c>
    </row>
    <row r="1596" ht="29" spans="1:20">
      <c r="A1596" s="1">
        <v>1594</v>
      </c>
      <c r="B1596" s="2" t="s">
        <v>3326</v>
      </c>
      <c r="C1596" s="2" t="s">
        <v>3327</v>
      </c>
      <c r="D1596" s="12">
        <v>1000</v>
      </c>
      <c r="E1596" s="13">
        <v>205</v>
      </c>
      <c r="F1596" t="s">
        <v>26</v>
      </c>
      <c r="G1596" t="s">
        <v>49</v>
      </c>
      <c r="H1596" t="s">
        <v>50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3300</v>
      </c>
      <c r="O1596">
        <f t="shared" si="96"/>
        <v>21</v>
      </c>
      <c r="P1596">
        <f t="shared" si="97"/>
        <v>20.5</v>
      </c>
      <c r="Q1596" s="11" t="s">
        <v>2492</v>
      </c>
      <c r="R1596" t="s">
        <v>3301</v>
      </c>
      <c r="S1596" s="4">
        <f t="shared" si="98"/>
        <v>42445.7127546296</v>
      </c>
      <c r="T1596" s="4">
        <f t="shared" si="99"/>
        <v>42505.68125</v>
      </c>
    </row>
    <row r="1597" ht="44" spans="1:20">
      <c r="A1597" s="1">
        <v>1595</v>
      </c>
      <c r="B1597" s="2" t="s">
        <v>3328</v>
      </c>
      <c r="C1597" s="2" t="s">
        <v>3329</v>
      </c>
      <c r="D1597" s="12">
        <v>100000</v>
      </c>
      <c r="E1597" s="13">
        <v>280</v>
      </c>
      <c r="F1597" t="s">
        <v>26</v>
      </c>
      <c r="G1597" t="s">
        <v>49</v>
      </c>
      <c r="H1597" t="s">
        <v>50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3300</v>
      </c>
      <c r="O1597">
        <f t="shared" si="96"/>
        <v>0</v>
      </c>
      <c r="P1597">
        <f t="shared" si="97"/>
        <v>40</v>
      </c>
      <c r="Q1597" s="11" t="s">
        <v>2492</v>
      </c>
      <c r="R1597" t="s">
        <v>3301</v>
      </c>
      <c r="S1597" s="4">
        <f t="shared" si="98"/>
        <v>41780.0500925926</v>
      </c>
      <c r="T1597" s="4">
        <f t="shared" si="99"/>
        <v>41808.8423611111</v>
      </c>
    </row>
    <row r="1598" ht="44" spans="1:20">
      <c r="A1598" s="1">
        <v>1596</v>
      </c>
      <c r="B1598" s="2" t="s">
        <v>3330</v>
      </c>
      <c r="C1598" s="2" t="s">
        <v>3331</v>
      </c>
      <c r="D1598" s="12">
        <v>3250</v>
      </c>
      <c r="E1598" s="13">
        <v>75</v>
      </c>
      <c r="F1598" t="s">
        <v>26</v>
      </c>
      <c r="G1598" t="s">
        <v>58</v>
      </c>
      <c r="H1598" t="s">
        <v>59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3300</v>
      </c>
      <c r="O1598">
        <f t="shared" si="96"/>
        <v>2</v>
      </c>
      <c r="P1598">
        <f t="shared" si="97"/>
        <v>25</v>
      </c>
      <c r="Q1598" s="11" t="s">
        <v>2492</v>
      </c>
      <c r="R1598" t="s">
        <v>3301</v>
      </c>
      <c r="S1598" s="4">
        <f t="shared" si="98"/>
        <v>41941.4301967593</v>
      </c>
      <c r="T1598" s="4">
        <f t="shared" si="99"/>
        <v>41986.4718634259</v>
      </c>
    </row>
    <row r="1599" ht="44" spans="1:20">
      <c r="A1599" s="1">
        <v>1597</v>
      </c>
      <c r="B1599" s="2" t="s">
        <v>3332</v>
      </c>
      <c r="C1599" s="2" t="s">
        <v>3333</v>
      </c>
      <c r="D1599" s="12">
        <v>15000</v>
      </c>
      <c r="E1599" s="13">
        <v>0</v>
      </c>
      <c r="F1599" t="s">
        <v>26</v>
      </c>
      <c r="G1599" t="s">
        <v>49</v>
      </c>
      <c r="H1599" t="s">
        <v>50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3300</v>
      </c>
      <c r="O1599">
        <f t="shared" si="96"/>
        <v>0</v>
      </c>
      <c r="P1599">
        <f t="shared" si="97"/>
        <v>0</v>
      </c>
      <c r="Q1599" s="11" t="s">
        <v>2492</v>
      </c>
      <c r="R1599" t="s">
        <v>3301</v>
      </c>
      <c r="S1599" s="4">
        <f t="shared" si="98"/>
        <v>42603.3541319444</v>
      </c>
      <c r="T1599" s="4">
        <f t="shared" si="99"/>
        <v>42633.3541319444</v>
      </c>
    </row>
    <row r="1600" ht="44" spans="1:20">
      <c r="A1600" s="1">
        <v>1598</v>
      </c>
      <c r="B1600" s="2" t="s">
        <v>3334</v>
      </c>
      <c r="C1600" s="2" t="s">
        <v>3335</v>
      </c>
      <c r="D1600" s="12">
        <v>800</v>
      </c>
      <c r="E1600" s="13">
        <v>1</v>
      </c>
      <c r="F1600" t="s">
        <v>26</v>
      </c>
      <c r="G1600" t="s">
        <v>49</v>
      </c>
      <c r="H1600" t="s">
        <v>50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3300</v>
      </c>
      <c r="O1600">
        <f t="shared" si="96"/>
        <v>0</v>
      </c>
      <c r="P1600">
        <f t="shared" si="97"/>
        <v>1</v>
      </c>
      <c r="Q1600" s="11" t="s">
        <v>2492</v>
      </c>
      <c r="R1600" t="s">
        <v>3301</v>
      </c>
      <c r="S1600" s="4">
        <f t="shared" si="98"/>
        <v>42151.667337963</v>
      </c>
      <c r="T1600" s="4">
        <f t="shared" si="99"/>
        <v>42211.667337963</v>
      </c>
    </row>
    <row r="1601" ht="44" spans="1:20">
      <c r="A1601" s="1">
        <v>1599</v>
      </c>
      <c r="B1601" s="2" t="s">
        <v>3336</v>
      </c>
      <c r="C1601" s="2" t="s">
        <v>3337</v>
      </c>
      <c r="D1601" s="12">
        <v>500</v>
      </c>
      <c r="E1601" s="13">
        <v>0</v>
      </c>
      <c r="F1601" t="s">
        <v>26</v>
      </c>
      <c r="G1601" t="s">
        <v>58</v>
      </c>
      <c r="H1601" t="s">
        <v>59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3300</v>
      </c>
      <c r="O1601">
        <f t="shared" si="96"/>
        <v>0</v>
      </c>
      <c r="P1601">
        <f t="shared" si="97"/>
        <v>0</v>
      </c>
      <c r="Q1601" s="11" t="s">
        <v>2492</v>
      </c>
      <c r="R1601" t="s">
        <v>3301</v>
      </c>
      <c r="S1601" s="4">
        <f t="shared" si="98"/>
        <v>42438.5390740741</v>
      </c>
      <c r="T1601" s="4">
        <f t="shared" si="99"/>
        <v>42468.4974074074</v>
      </c>
    </row>
    <row r="1602" ht="44" spans="1:20">
      <c r="A1602" s="1">
        <v>1600</v>
      </c>
      <c r="B1602" s="2" t="s">
        <v>3338</v>
      </c>
      <c r="C1602" s="2" t="s">
        <v>3339</v>
      </c>
      <c r="D1602" s="12">
        <v>5000</v>
      </c>
      <c r="E1602" s="13">
        <v>367</v>
      </c>
      <c r="F1602" t="s">
        <v>26</v>
      </c>
      <c r="G1602" t="s">
        <v>49</v>
      </c>
      <c r="H1602" t="s">
        <v>50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3300</v>
      </c>
      <c r="O1602">
        <f t="shared" si="96"/>
        <v>7</v>
      </c>
      <c r="P1602">
        <f t="shared" si="97"/>
        <v>40.78</v>
      </c>
      <c r="Q1602" s="11" t="s">
        <v>2492</v>
      </c>
      <c r="R1602" t="s">
        <v>3301</v>
      </c>
      <c r="S1602" s="4">
        <f t="shared" si="98"/>
        <v>41791.0573148148</v>
      </c>
      <c r="T1602" s="4">
        <f t="shared" si="99"/>
        <v>41835.2159722222</v>
      </c>
    </row>
    <row r="1603" ht="44" spans="1:20">
      <c r="A1603" s="1">
        <v>1601</v>
      </c>
      <c r="B1603" s="2" t="s">
        <v>3340</v>
      </c>
      <c r="C1603" s="2" t="s">
        <v>3341</v>
      </c>
      <c r="D1603" s="12">
        <v>2500</v>
      </c>
      <c r="E1603" s="13">
        <v>2706.23</v>
      </c>
      <c r="F1603" t="s">
        <v>28</v>
      </c>
      <c r="G1603" t="s">
        <v>49</v>
      </c>
      <c r="H1603" t="s">
        <v>50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1658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1659</v>
      </c>
      <c r="R1603" t="s">
        <v>1660</v>
      </c>
      <c r="S1603" s="4">
        <f t="shared" ref="S1603:S1666" si="102">(((J1603/60)/60)/24)+DATE(1970,1,1)</f>
        <v>40638.092974537</v>
      </c>
      <c r="T1603" s="4">
        <f t="shared" ref="T1603:T1666" si="103">(((I1603/60)/60)/24)+DATE(1970,1,1)</f>
        <v>40668.092974537</v>
      </c>
    </row>
    <row r="1604" ht="44" spans="1:20">
      <c r="A1604" s="1">
        <v>1602</v>
      </c>
      <c r="B1604" s="2" t="s">
        <v>3342</v>
      </c>
      <c r="C1604" s="2" t="s">
        <v>3343</v>
      </c>
      <c r="D1604" s="12">
        <v>1500</v>
      </c>
      <c r="E1604" s="13">
        <v>1502.5</v>
      </c>
      <c r="F1604" t="s">
        <v>28</v>
      </c>
      <c r="G1604" t="s">
        <v>49</v>
      </c>
      <c r="H1604" t="s">
        <v>50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1658</v>
      </c>
      <c r="O1604">
        <f t="shared" si="100"/>
        <v>100</v>
      </c>
      <c r="P1604">
        <f t="shared" si="101"/>
        <v>46.95</v>
      </c>
      <c r="Q1604" s="11" t="s">
        <v>1659</v>
      </c>
      <c r="R1604" t="s">
        <v>1660</v>
      </c>
      <c r="S1604" s="4">
        <f t="shared" si="102"/>
        <v>40788.297650463</v>
      </c>
      <c r="T1604" s="4">
        <f t="shared" si="103"/>
        <v>40830.9583333333</v>
      </c>
    </row>
    <row r="1605" ht="29" spans="1:20">
      <c r="A1605" s="1">
        <v>1603</v>
      </c>
      <c r="B1605" s="2" t="s">
        <v>3344</v>
      </c>
      <c r="C1605" s="2" t="s">
        <v>3345</v>
      </c>
      <c r="D1605" s="12">
        <v>2000</v>
      </c>
      <c r="E1605" s="13">
        <v>2000.66</v>
      </c>
      <c r="F1605" t="s">
        <v>28</v>
      </c>
      <c r="G1605" t="s">
        <v>49</v>
      </c>
      <c r="H1605" t="s">
        <v>50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1658</v>
      </c>
      <c r="O1605">
        <f t="shared" si="100"/>
        <v>100</v>
      </c>
      <c r="P1605">
        <f t="shared" si="101"/>
        <v>66.69</v>
      </c>
      <c r="Q1605" s="11" t="s">
        <v>1659</v>
      </c>
      <c r="R1605" t="s">
        <v>1660</v>
      </c>
      <c r="S1605" s="4">
        <f t="shared" si="102"/>
        <v>40876.1696643519</v>
      </c>
      <c r="T1605" s="4">
        <f t="shared" si="103"/>
        <v>40936.1696643519</v>
      </c>
    </row>
    <row r="1606" ht="44" spans="1:20">
      <c r="A1606" s="1">
        <v>1604</v>
      </c>
      <c r="B1606" s="2" t="s">
        <v>3346</v>
      </c>
      <c r="C1606" s="2" t="s">
        <v>3347</v>
      </c>
      <c r="D1606" s="12">
        <v>2800</v>
      </c>
      <c r="E1606" s="13">
        <v>3419</v>
      </c>
      <c r="F1606" t="s">
        <v>28</v>
      </c>
      <c r="G1606" t="s">
        <v>49</v>
      </c>
      <c r="H1606" t="s">
        <v>50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1658</v>
      </c>
      <c r="O1606">
        <f t="shared" si="100"/>
        <v>122</v>
      </c>
      <c r="P1606">
        <f t="shared" si="101"/>
        <v>48.84</v>
      </c>
      <c r="Q1606" s="11" t="s">
        <v>1659</v>
      </c>
      <c r="R1606" t="s">
        <v>1660</v>
      </c>
      <c r="S1606" s="4">
        <f t="shared" si="102"/>
        <v>40945.8453125</v>
      </c>
      <c r="T1606" s="4">
        <f t="shared" si="103"/>
        <v>40985.8036458333</v>
      </c>
    </row>
    <row r="1607" ht="44" spans="1:20">
      <c r="A1607" s="1">
        <v>1605</v>
      </c>
      <c r="B1607" s="2" t="s">
        <v>3348</v>
      </c>
      <c r="C1607" s="2" t="s">
        <v>3349</v>
      </c>
      <c r="D1607" s="12">
        <v>6000</v>
      </c>
      <c r="E1607" s="13">
        <v>6041.6</v>
      </c>
      <c r="F1607" t="s">
        <v>28</v>
      </c>
      <c r="G1607" t="s">
        <v>49</v>
      </c>
      <c r="H1607" t="s">
        <v>50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1658</v>
      </c>
      <c r="O1607">
        <f t="shared" si="100"/>
        <v>101</v>
      </c>
      <c r="P1607">
        <f t="shared" si="101"/>
        <v>137.31</v>
      </c>
      <c r="Q1607" s="11" t="s">
        <v>1659</v>
      </c>
      <c r="R1607" t="s">
        <v>1660</v>
      </c>
      <c r="S1607" s="4">
        <f t="shared" si="102"/>
        <v>40747.0128819444</v>
      </c>
      <c r="T1607" s="4">
        <f t="shared" si="103"/>
        <v>40756.2916666667</v>
      </c>
    </row>
    <row r="1608" ht="44" spans="1:20">
      <c r="A1608" s="1">
        <v>1606</v>
      </c>
      <c r="B1608" s="2" t="s">
        <v>3350</v>
      </c>
      <c r="C1608" s="2" t="s">
        <v>3351</v>
      </c>
      <c r="D1608" s="12">
        <v>8000</v>
      </c>
      <c r="E1608" s="13">
        <v>8080.33</v>
      </c>
      <c r="F1608" t="s">
        <v>28</v>
      </c>
      <c r="G1608" t="s">
        <v>49</v>
      </c>
      <c r="H1608" t="s">
        <v>50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1658</v>
      </c>
      <c r="O1608">
        <f t="shared" si="100"/>
        <v>101</v>
      </c>
      <c r="P1608">
        <f t="shared" si="101"/>
        <v>87.83</v>
      </c>
      <c r="Q1608" s="11" t="s">
        <v>1659</v>
      </c>
      <c r="R1608" t="s">
        <v>1660</v>
      </c>
      <c r="S1608" s="4">
        <f t="shared" si="102"/>
        <v>40536.1115509259</v>
      </c>
      <c r="T1608" s="4">
        <f t="shared" si="103"/>
        <v>40626.0698842593</v>
      </c>
    </row>
    <row r="1609" ht="44" spans="1:20">
      <c r="A1609" s="1">
        <v>1607</v>
      </c>
      <c r="B1609" s="2" t="s">
        <v>3352</v>
      </c>
      <c r="C1609" s="2" t="s">
        <v>3353</v>
      </c>
      <c r="D1609" s="12">
        <v>10000</v>
      </c>
      <c r="E1609" s="13">
        <v>14511</v>
      </c>
      <c r="F1609" t="s">
        <v>28</v>
      </c>
      <c r="G1609" t="s">
        <v>49</v>
      </c>
      <c r="H1609" t="s">
        <v>50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1658</v>
      </c>
      <c r="O1609">
        <f t="shared" si="100"/>
        <v>145</v>
      </c>
      <c r="P1609">
        <f t="shared" si="101"/>
        <v>70.79</v>
      </c>
      <c r="Q1609" s="11" t="s">
        <v>1659</v>
      </c>
      <c r="R1609" t="s">
        <v>1660</v>
      </c>
      <c r="S1609" s="4">
        <f t="shared" si="102"/>
        <v>41053.8084606481</v>
      </c>
      <c r="T1609" s="4">
        <f t="shared" si="103"/>
        <v>41074.8084606481</v>
      </c>
    </row>
    <row r="1610" ht="29" spans="1:20">
      <c r="A1610" s="1">
        <v>1608</v>
      </c>
      <c r="B1610" s="2" t="s">
        <v>3354</v>
      </c>
      <c r="C1610" s="2" t="s">
        <v>3355</v>
      </c>
      <c r="D1610" s="12">
        <v>1200</v>
      </c>
      <c r="E1610" s="13">
        <v>1215</v>
      </c>
      <c r="F1610" t="s">
        <v>28</v>
      </c>
      <c r="G1610" t="s">
        <v>49</v>
      </c>
      <c r="H1610" t="s">
        <v>50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1658</v>
      </c>
      <c r="O1610">
        <f t="shared" si="100"/>
        <v>101</v>
      </c>
      <c r="P1610">
        <f t="shared" si="101"/>
        <v>52.83</v>
      </c>
      <c r="Q1610" s="11" t="s">
        <v>1659</v>
      </c>
      <c r="R1610" t="s">
        <v>1660</v>
      </c>
      <c r="S1610" s="4">
        <f t="shared" si="102"/>
        <v>41607.8308564815</v>
      </c>
      <c r="T1610" s="4">
        <f t="shared" si="103"/>
        <v>41640.2263888889</v>
      </c>
    </row>
    <row r="1611" ht="44" spans="1:20">
      <c r="A1611" s="1">
        <v>1609</v>
      </c>
      <c r="B1611" s="2" t="s">
        <v>3356</v>
      </c>
      <c r="C1611" s="2" t="s">
        <v>3357</v>
      </c>
      <c r="D1611" s="12">
        <v>1500</v>
      </c>
      <c r="E1611" s="13">
        <v>1775</v>
      </c>
      <c r="F1611" t="s">
        <v>28</v>
      </c>
      <c r="G1611" t="s">
        <v>49</v>
      </c>
      <c r="H1611" t="s">
        <v>50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1658</v>
      </c>
      <c r="O1611">
        <f t="shared" si="100"/>
        <v>118</v>
      </c>
      <c r="P1611">
        <f t="shared" si="101"/>
        <v>443.75</v>
      </c>
      <c r="Q1611" s="11" t="s">
        <v>1659</v>
      </c>
      <c r="R1611" t="s">
        <v>1660</v>
      </c>
      <c r="S1611" s="4">
        <f t="shared" si="102"/>
        <v>40796.0012615741</v>
      </c>
      <c r="T1611" s="4">
        <f t="shared" si="103"/>
        <v>40849.3333333333</v>
      </c>
    </row>
    <row r="1612" ht="29" spans="1:20">
      <c r="A1612" s="1">
        <v>1610</v>
      </c>
      <c r="B1612" s="2" t="s">
        <v>3358</v>
      </c>
      <c r="C1612" s="2" t="s">
        <v>3359</v>
      </c>
      <c r="D1612" s="12">
        <v>2000</v>
      </c>
      <c r="E1612" s="13">
        <v>5437</v>
      </c>
      <c r="F1612" t="s">
        <v>28</v>
      </c>
      <c r="G1612" t="s">
        <v>49</v>
      </c>
      <c r="H1612" t="s">
        <v>50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1658</v>
      </c>
      <c r="O1612">
        <f t="shared" si="100"/>
        <v>272</v>
      </c>
      <c r="P1612">
        <f t="shared" si="101"/>
        <v>48.54</v>
      </c>
      <c r="Q1612" s="11" t="s">
        <v>1659</v>
      </c>
      <c r="R1612" t="s">
        <v>1660</v>
      </c>
      <c r="S1612" s="4">
        <f t="shared" si="102"/>
        <v>41228.9248842593</v>
      </c>
      <c r="T1612" s="4">
        <f t="shared" si="103"/>
        <v>41258.9248842593</v>
      </c>
    </row>
    <row r="1613" ht="15" spans="1:20">
      <c r="A1613" s="1">
        <v>1611</v>
      </c>
      <c r="B1613" s="2" t="s">
        <v>3360</v>
      </c>
      <c r="C1613" s="2" t="s">
        <v>3361</v>
      </c>
      <c r="D1613" s="12">
        <v>800</v>
      </c>
      <c r="E1613" s="13">
        <v>1001</v>
      </c>
      <c r="F1613" t="s">
        <v>28</v>
      </c>
      <c r="G1613" t="s">
        <v>49</v>
      </c>
      <c r="H1613" t="s">
        <v>50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1658</v>
      </c>
      <c r="O1613">
        <f t="shared" si="100"/>
        <v>125</v>
      </c>
      <c r="P1613">
        <f t="shared" si="101"/>
        <v>37.07</v>
      </c>
      <c r="Q1613" s="11" t="s">
        <v>1659</v>
      </c>
      <c r="R1613" t="s">
        <v>1660</v>
      </c>
      <c r="S1613" s="4">
        <f t="shared" si="102"/>
        <v>41409.0003703704</v>
      </c>
      <c r="T1613" s="4">
        <f t="shared" si="103"/>
        <v>41430.0003703704</v>
      </c>
    </row>
    <row r="1614" ht="29" spans="1:20">
      <c r="A1614" s="1">
        <v>1612</v>
      </c>
      <c r="B1614" s="2" t="s">
        <v>3362</v>
      </c>
      <c r="C1614" s="2" t="s">
        <v>3363</v>
      </c>
      <c r="D1614" s="12">
        <v>500</v>
      </c>
      <c r="E1614" s="13">
        <v>550</v>
      </c>
      <c r="F1614" t="s">
        <v>28</v>
      </c>
      <c r="G1614" t="s">
        <v>49</v>
      </c>
      <c r="H1614" t="s">
        <v>50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1658</v>
      </c>
      <c r="O1614">
        <f t="shared" si="100"/>
        <v>110</v>
      </c>
      <c r="P1614">
        <f t="shared" si="101"/>
        <v>50</v>
      </c>
      <c r="Q1614" s="11" t="s">
        <v>1659</v>
      </c>
      <c r="R1614" t="s">
        <v>1660</v>
      </c>
      <c r="S1614" s="4">
        <f t="shared" si="102"/>
        <v>41246.8748148148</v>
      </c>
      <c r="T1614" s="4">
        <f t="shared" si="103"/>
        <v>41276.8748148148</v>
      </c>
    </row>
    <row r="1615" ht="44" spans="1:20">
      <c r="A1615" s="1">
        <v>1613</v>
      </c>
      <c r="B1615" s="2" t="s">
        <v>3364</v>
      </c>
      <c r="C1615" s="2" t="s">
        <v>3365</v>
      </c>
      <c r="D1615" s="12">
        <v>1000</v>
      </c>
      <c r="E1615" s="13">
        <v>1015</v>
      </c>
      <c r="F1615" t="s">
        <v>28</v>
      </c>
      <c r="G1615" t="s">
        <v>49</v>
      </c>
      <c r="H1615" t="s">
        <v>50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1658</v>
      </c>
      <c r="O1615">
        <f t="shared" si="100"/>
        <v>102</v>
      </c>
      <c r="P1615">
        <f t="shared" si="101"/>
        <v>39.04</v>
      </c>
      <c r="Q1615" s="11" t="s">
        <v>1659</v>
      </c>
      <c r="R1615" t="s">
        <v>1660</v>
      </c>
      <c r="S1615" s="4">
        <f t="shared" si="102"/>
        <v>41082.0694675926</v>
      </c>
      <c r="T1615" s="4">
        <f t="shared" si="103"/>
        <v>41112.0694675926</v>
      </c>
    </row>
    <row r="1616" ht="44" spans="1:20">
      <c r="A1616" s="1">
        <v>1614</v>
      </c>
      <c r="B1616" s="2" t="s">
        <v>3366</v>
      </c>
      <c r="C1616" s="2" t="s">
        <v>3367</v>
      </c>
      <c r="D1616" s="12">
        <v>5000</v>
      </c>
      <c r="E1616" s="13">
        <v>5135</v>
      </c>
      <c r="F1616" t="s">
        <v>28</v>
      </c>
      <c r="G1616" t="s">
        <v>49</v>
      </c>
      <c r="H1616" t="s">
        <v>50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1658</v>
      </c>
      <c r="O1616">
        <f t="shared" si="100"/>
        <v>103</v>
      </c>
      <c r="P1616">
        <f t="shared" si="101"/>
        <v>66.69</v>
      </c>
      <c r="Q1616" s="11" t="s">
        <v>1659</v>
      </c>
      <c r="R1616" t="s">
        <v>1660</v>
      </c>
      <c r="S1616" s="4">
        <f t="shared" si="102"/>
        <v>41794.9811226852</v>
      </c>
      <c r="T1616" s="4">
        <f t="shared" si="103"/>
        <v>41854.7083333333</v>
      </c>
    </row>
    <row r="1617" ht="44" spans="1:20">
      <c r="A1617" s="1">
        <v>1615</v>
      </c>
      <c r="B1617" s="2" t="s">
        <v>3368</v>
      </c>
      <c r="C1617" s="2" t="s">
        <v>3369</v>
      </c>
      <c r="D1617" s="12">
        <v>8000</v>
      </c>
      <c r="E1617" s="13">
        <v>9130</v>
      </c>
      <c r="F1617" t="s">
        <v>28</v>
      </c>
      <c r="G1617" t="s">
        <v>49</v>
      </c>
      <c r="H1617" t="s">
        <v>50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1658</v>
      </c>
      <c r="O1617">
        <f t="shared" si="100"/>
        <v>114</v>
      </c>
      <c r="P1617">
        <f t="shared" si="101"/>
        <v>67.13</v>
      </c>
      <c r="Q1617" s="11" t="s">
        <v>1659</v>
      </c>
      <c r="R1617" t="s">
        <v>1660</v>
      </c>
      <c r="S1617" s="4">
        <f t="shared" si="102"/>
        <v>40845.0508796296</v>
      </c>
      <c r="T1617" s="4">
        <f t="shared" si="103"/>
        <v>40890.0925462963</v>
      </c>
    </row>
    <row r="1618" ht="44" spans="1:20">
      <c r="A1618" s="1">
        <v>1616</v>
      </c>
      <c r="B1618" s="2" t="s">
        <v>3370</v>
      </c>
      <c r="C1618" s="2" t="s">
        <v>3371</v>
      </c>
      <c r="D1618" s="12">
        <v>10000</v>
      </c>
      <c r="E1618" s="13">
        <v>10420</v>
      </c>
      <c r="F1618" t="s">
        <v>28</v>
      </c>
      <c r="G1618" t="s">
        <v>49</v>
      </c>
      <c r="H1618" t="s">
        <v>50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1658</v>
      </c>
      <c r="O1618">
        <f t="shared" si="100"/>
        <v>104</v>
      </c>
      <c r="P1618">
        <f t="shared" si="101"/>
        <v>66.37</v>
      </c>
      <c r="Q1618" s="11" t="s">
        <v>1659</v>
      </c>
      <c r="R1618" t="s">
        <v>1660</v>
      </c>
      <c r="S1618" s="4">
        <f t="shared" si="102"/>
        <v>41194.7155208333</v>
      </c>
      <c r="T1618" s="4">
        <f t="shared" si="103"/>
        <v>41235.9166666667</v>
      </c>
    </row>
    <row r="1619" ht="29" spans="1:20">
      <c r="A1619" s="1">
        <v>1617</v>
      </c>
      <c r="B1619" s="2" t="s">
        <v>3372</v>
      </c>
      <c r="C1619" s="2" t="s">
        <v>3373</v>
      </c>
      <c r="D1619" s="12">
        <v>7000</v>
      </c>
      <c r="E1619" s="13">
        <v>10210</v>
      </c>
      <c r="F1619" t="s">
        <v>28</v>
      </c>
      <c r="G1619" t="s">
        <v>49</v>
      </c>
      <c r="H1619" t="s">
        <v>50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1658</v>
      </c>
      <c r="O1619">
        <f t="shared" si="100"/>
        <v>146</v>
      </c>
      <c r="P1619">
        <f t="shared" si="101"/>
        <v>64.62</v>
      </c>
      <c r="Q1619" s="11" t="s">
        <v>1659</v>
      </c>
      <c r="R1619" t="s">
        <v>1660</v>
      </c>
      <c r="S1619" s="4">
        <f t="shared" si="102"/>
        <v>41546.664212963</v>
      </c>
      <c r="T1619" s="4">
        <f t="shared" si="103"/>
        <v>41579.7916666667</v>
      </c>
    </row>
    <row r="1620" ht="29" spans="1:20">
      <c r="A1620" s="1">
        <v>1618</v>
      </c>
      <c r="B1620" s="2" t="s">
        <v>3374</v>
      </c>
      <c r="C1620" s="2" t="s">
        <v>3375</v>
      </c>
      <c r="D1620" s="12">
        <v>1500</v>
      </c>
      <c r="E1620" s="13">
        <v>1576</v>
      </c>
      <c r="F1620" t="s">
        <v>28</v>
      </c>
      <c r="G1620" t="s">
        <v>49</v>
      </c>
      <c r="H1620" t="s">
        <v>50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1658</v>
      </c>
      <c r="O1620">
        <f t="shared" si="100"/>
        <v>105</v>
      </c>
      <c r="P1620">
        <f t="shared" si="101"/>
        <v>58.37</v>
      </c>
      <c r="Q1620" s="11" t="s">
        <v>1659</v>
      </c>
      <c r="R1620" t="s">
        <v>1660</v>
      </c>
      <c r="S1620" s="4">
        <f t="shared" si="102"/>
        <v>41301.6543402778</v>
      </c>
      <c r="T1620" s="4">
        <f t="shared" si="103"/>
        <v>41341.6543402778</v>
      </c>
    </row>
    <row r="1621" ht="44" spans="1:20">
      <c r="A1621" s="1">
        <v>1619</v>
      </c>
      <c r="B1621" s="2" t="s">
        <v>3376</v>
      </c>
      <c r="C1621" s="2" t="s">
        <v>3377</v>
      </c>
      <c r="D1621" s="12">
        <v>1500</v>
      </c>
      <c r="E1621" s="13">
        <v>2000</v>
      </c>
      <c r="F1621" t="s">
        <v>28</v>
      </c>
      <c r="G1621" t="s">
        <v>49</v>
      </c>
      <c r="H1621" t="s">
        <v>50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1658</v>
      </c>
      <c r="O1621">
        <f t="shared" si="100"/>
        <v>133</v>
      </c>
      <c r="P1621">
        <f t="shared" si="101"/>
        <v>86.96</v>
      </c>
      <c r="Q1621" s="11" t="s">
        <v>1659</v>
      </c>
      <c r="R1621" t="s">
        <v>1660</v>
      </c>
      <c r="S1621" s="4">
        <f t="shared" si="102"/>
        <v>41876.1861805556</v>
      </c>
      <c r="T1621" s="4">
        <f t="shared" si="103"/>
        <v>41897.1861805556</v>
      </c>
    </row>
    <row r="1622" ht="29" spans="1:20">
      <c r="A1622" s="1">
        <v>1620</v>
      </c>
      <c r="B1622" s="2" t="s">
        <v>3378</v>
      </c>
      <c r="C1622" s="2" t="s">
        <v>3379</v>
      </c>
      <c r="D1622" s="12">
        <v>1000</v>
      </c>
      <c r="E1622" s="13">
        <v>1130</v>
      </c>
      <c r="F1622" t="s">
        <v>28</v>
      </c>
      <c r="G1622" t="s">
        <v>49</v>
      </c>
      <c r="H1622" t="s">
        <v>50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1658</v>
      </c>
      <c r="O1622">
        <f t="shared" si="100"/>
        <v>113</v>
      </c>
      <c r="P1622">
        <f t="shared" si="101"/>
        <v>66.47</v>
      </c>
      <c r="Q1622" s="11" t="s">
        <v>1659</v>
      </c>
      <c r="R1622" t="s">
        <v>1660</v>
      </c>
      <c r="S1622" s="4">
        <f t="shared" si="102"/>
        <v>41321.3395833333</v>
      </c>
      <c r="T1622" s="4">
        <f t="shared" si="103"/>
        <v>41328.3395833333</v>
      </c>
    </row>
    <row r="1623" ht="44" spans="1:20">
      <c r="A1623" s="1">
        <v>1621</v>
      </c>
      <c r="B1623" s="2" t="s">
        <v>3380</v>
      </c>
      <c r="C1623" s="2" t="s">
        <v>3381</v>
      </c>
      <c r="D1623" s="12">
        <v>5000</v>
      </c>
      <c r="E1623" s="13">
        <v>6060</v>
      </c>
      <c r="F1623" t="s">
        <v>28</v>
      </c>
      <c r="G1623" t="s">
        <v>49</v>
      </c>
      <c r="H1623" t="s">
        <v>50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1658</v>
      </c>
      <c r="O1623">
        <f t="shared" si="100"/>
        <v>121</v>
      </c>
      <c r="P1623">
        <f t="shared" si="101"/>
        <v>163.78</v>
      </c>
      <c r="Q1623" s="11" t="s">
        <v>1659</v>
      </c>
      <c r="R1623" t="s">
        <v>1660</v>
      </c>
      <c r="S1623" s="4">
        <f t="shared" si="102"/>
        <v>41003.6066550926</v>
      </c>
      <c r="T1623" s="4">
        <f t="shared" si="103"/>
        <v>41057.1659722222</v>
      </c>
    </row>
    <row r="1624" ht="44" spans="1:20">
      <c r="A1624" s="1">
        <v>1622</v>
      </c>
      <c r="B1624" s="2" t="s">
        <v>3382</v>
      </c>
      <c r="C1624" s="2" t="s">
        <v>3383</v>
      </c>
      <c r="D1624" s="12">
        <v>6900</v>
      </c>
      <c r="E1624" s="13">
        <v>7019</v>
      </c>
      <c r="F1624" t="s">
        <v>28</v>
      </c>
      <c r="G1624" t="s">
        <v>49</v>
      </c>
      <c r="H1624" t="s">
        <v>50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1658</v>
      </c>
      <c r="O1624">
        <f t="shared" si="100"/>
        <v>102</v>
      </c>
      <c r="P1624">
        <f t="shared" si="101"/>
        <v>107.98</v>
      </c>
      <c r="Q1624" s="11" t="s">
        <v>1659</v>
      </c>
      <c r="R1624" t="s">
        <v>1660</v>
      </c>
      <c r="S1624" s="4">
        <f t="shared" si="102"/>
        <v>41950.294837963</v>
      </c>
      <c r="T1624" s="4">
        <f t="shared" si="103"/>
        <v>41990.3326388889</v>
      </c>
    </row>
    <row r="1625" ht="44" spans="1:20">
      <c r="A1625" s="1">
        <v>1623</v>
      </c>
      <c r="B1625" s="2" t="s">
        <v>3384</v>
      </c>
      <c r="C1625" s="2" t="s">
        <v>3385</v>
      </c>
      <c r="D1625" s="12">
        <v>750</v>
      </c>
      <c r="E1625" s="13">
        <v>758</v>
      </c>
      <c r="F1625" t="s">
        <v>28</v>
      </c>
      <c r="G1625" t="s">
        <v>58</v>
      </c>
      <c r="H1625" t="s">
        <v>59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1658</v>
      </c>
      <c r="O1625">
        <f t="shared" si="100"/>
        <v>101</v>
      </c>
      <c r="P1625">
        <f t="shared" si="101"/>
        <v>42.11</v>
      </c>
      <c r="Q1625" s="11" t="s">
        <v>1659</v>
      </c>
      <c r="R1625" t="s">
        <v>1660</v>
      </c>
      <c r="S1625" s="4">
        <f t="shared" si="102"/>
        <v>41453.6885300926</v>
      </c>
      <c r="T1625" s="4">
        <f t="shared" si="103"/>
        <v>41513.6885300926</v>
      </c>
    </row>
    <row r="1626" ht="29" spans="1:20">
      <c r="A1626" s="1">
        <v>1624</v>
      </c>
      <c r="B1626" s="2" t="s">
        <v>3386</v>
      </c>
      <c r="C1626" s="2" t="s">
        <v>3387</v>
      </c>
      <c r="D1626" s="12">
        <v>1000</v>
      </c>
      <c r="E1626" s="13">
        <v>1180</v>
      </c>
      <c r="F1626" t="s">
        <v>28</v>
      </c>
      <c r="G1626" t="s">
        <v>49</v>
      </c>
      <c r="H1626" t="s">
        <v>50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1658</v>
      </c>
      <c r="O1626">
        <f t="shared" si="100"/>
        <v>118</v>
      </c>
      <c r="P1626">
        <f t="shared" si="101"/>
        <v>47.2</v>
      </c>
      <c r="Q1626" s="11" t="s">
        <v>1659</v>
      </c>
      <c r="R1626" t="s">
        <v>1660</v>
      </c>
      <c r="S1626" s="4">
        <f t="shared" si="102"/>
        <v>41243.3673032407</v>
      </c>
      <c r="T1626" s="4">
        <f t="shared" si="103"/>
        <v>41283.3673032407</v>
      </c>
    </row>
    <row r="1627" ht="44" spans="1:20">
      <c r="A1627" s="1">
        <v>1625</v>
      </c>
      <c r="B1627" s="2" t="s">
        <v>3388</v>
      </c>
      <c r="C1627" s="2" t="s">
        <v>3389</v>
      </c>
      <c r="D1627" s="12">
        <v>7500</v>
      </c>
      <c r="E1627" s="13">
        <v>11650</v>
      </c>
      <c r="F1627" t="s">
        <v>28</v>
      </c>
      <c r="G1627" t="s">
        <v>49</v>
      </c>
      <c r="H1627" t="s">
        <v>50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1658</v>
      </c>
      <c r="O1627">
        <f t="shared" si="100"/>
        <v>155</v>
      </c>
      <c r="P1627">
        <f t="shared" si="101"/>
        <v>112.02</v>
      </c>
      <c r="Q1627" s="11" t="s">
        <v>1659</v>
      </c>
      <c r="R1627" t="s">
        <v>1660</v>
      </c>
      <c r="S1627" s="4">
        <f t="shared" si="102"/>
        <v>41135.6996875</v>
      </c>
      <c r="T1627" s="4">
        <f t="shared" si="103"/>
        <v>41163.6996875</v>
      </c>
    </row>
    <row r="1628" ht="44" spans="1:20">
      <c r="A1628" s="1">
        <v>1626</v>
      </c>
      <c r="B1628" s="2" t="s">
        <v>3390</v>
      </c>
      <c r="C1628" s="2" t="s">
        <v>3391</v>
      </c>
      <c r="D1628" s="12">
        <v>8000</v>
      </c>
      <c r="E1628" s="13">
        <v>8095</v>
      </c>
      <c r="F1628" t="s">
        <v>28</v>
      </c>
      <c r="G1628" t="s">
        <v>49</v>
      </c>
      <c r="H1628" t="s">
        <v>50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1658</v>
      </c>
      <c r="O1628">
        <f t="shared" si="100"/>
        <v>101</v>
      </c>
      <c r="P1628">
        <f t="shared" si="101"/>
        <v>74.95</v>
      </c>
      <c r="Q1628" s="11" t="s">
        <v>1659</v>
      </c>
      <c r="R1628" t="s">
        <v>1660</v>
      </c>
      <c r="S1628" s="4">
        <f t="shared" si="102"/>
        <v>41579.8479976852</v>
      </c>
      <c r="T1628" s="4">
        <f t="shared" si="103"/>
        <v>41609.8896643519</v>
      </c>
    </row>
    <row r="1629" ht="44" spans="1:20">
      <c r="A1629" s="1">
        <v>1627</v>
      </c>
      <c r="B1629" s="2" t="s">
        <v>3392</v>
      </c>
      <c r="C1629" s="2" t="s">
        <v>3393</v>
      </c>
      <c r="D1629" s="12">
        <v>2000</v>
      </c>
      <c r="E1629" s="13">
        <v>2340</v>
      </c>
      <c r="F1629" t="s">
        <v>28</v>
      </c>
      <c r="G1629" t="s">
        <v>49</v>
      </c>
      <c r="H1629" t="s">
        <v>50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1658</v>
      </c>
      <c r="O1629">
        <f t="shared" si="100"/>
        <v>117</v>
      </c>
      <c r="P1629">
        <f t="shared" si="101"/>
        <v>61.58</v>
      </c>
      <c r="Q1629" s="11" t="s">
        <v>1659</v>
      </c>
      <c r="R1629" t="s">
        <v>1660</v>
      </c>
      <c r="S1629" s="4">
        <f t="shared" si="102"/>
        <v>41205.7070486111</v>
      </c>
      <c r="T1629" s="4">
        <f t="shared" si="103"/>
        <v>41239.2076388889</v>
      </c>
    </row>
    <row r="1630" ht="29" spans="1:20">
      <c r="A1630" s="1">
        <v>1628</v>
      </c>
      <c r="B1630" s="2" t="s">
        <v>3394</v>
      </c>
      <c r="C1630" s="2" t="s">
        <v>3395</v>
      </c>
      <c r="D1630" s="12">
        <v>4000</v>
      </c>
      <c r="E1630" s="13">
        <v>4037</v>
      </c>
      <c r="F1630" t="s">
        <v>28</v>
      </c>
      <c r="G1630" t="s">
        <v>49</v>
      </c>
      <c r="H1630" t="s">
        <v>50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1658</v>
      </c>
      <c r="O1630">
        <f t="shared" si="100"/>
        <v>101</v>
      </c>
      <c r="P1630">
        <f t="shared" si="101"/>
        <v>45.88</v>
      </c>
      <c r="Q1630" s="11" t="s">
        <v>1659</v>
      </c>
      <c r="R1630" t="s">
        <v>1660</v>
      </c>
      <c r="S1630" s="4">
        <f t="shared" si="102"/>
        <v>41774.7370601852</v>
      </c>
      <c r="T1630" s="4">
        <f t="shared" si="103"/>
        <v>41807.7370601852</v>
      </c>
    </row>
    <row r="1631" ht="29" spans="1:20">
      <c r="A1631" s="1">
        <v>1629</v>
      </c>
      <c r="B1631" s="2" t="s">
        <v>3396</v>
      </c>
      <c r="C1631" s="2" t="s">
        <v>3397</v>
      </c>
      <c r="D1631" s="12">
        <v>6000</v>
      </c>
      <c r="E1631" s="13">
        <v>6220</v>
      </c>
      <c r="F1631" t="s">
        <v>28</v>
      </c>
      <c r="G1631" t="s">
        <v>49</v>
      </c>
      <c r="H1631" t="s">
        <v>50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1658</v>
      </c>
      <c r="O1631">
        <f t="shared" si="100"/>
        <v>104</v>
      </c>
      <c r="P1631">
        <f t="shared" si="101"/>
        <v>75.85</v>
      </c>
      <c r="Q1631" s="11" t="s">
        <v>1659</v>
      </c>
      <c r="R1631" t="s">
        <v>1660</v>
      </c>
      <c r="S1631" s="4">
        <f t="shared" si="102"/>
        <v>41645.8672800926</v>
      </c>
      <c r="T1631" s="4">
        <f t="shared" si="103"/>
        <v>41690.8672800926</v>
      </c>
    </row>
    <row r="1632" ht="44" spans="1:20">
      <c r="A1632" s="1">
        <v>1630</v>
      </c>
      <c r="B1632" s="2" t="s">
        <v>3398</v>
      </c>
      <c r="C1632" s="2" t="s">
        <v>3399</v>
      </c>
      <c r="D1632" s="12">
        <v>4000</v>
      </c>
      <c r="E1632" s="13">
        <v>10610</v>
      </c>
      <c r="F1632" t="s">
        <v>28</v>
      </c>
      <c r="G1632" t="s">
        <v>49</v>
      </c>
      <c r="H1632" t="s">
        <v>50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1658</v>
      </c>
      <c r="O1632">
        <f t="shared" si="100"/>
        <v>265</v>
      </c>
      <c r="P1632">
        <f t="shared" si="101"/>
        <v>84.21</v>
      </c>
      <c r="Q1632" s="11" t="s">
        <v>1659</v>
      </c>
      <c r="R1632" t="s">
        <v>1660</v>
      </c>
      <c r="S1632" s="4">
        <f t="shared" si="102"/>
        <v>40939.8376736111</v>
      </c>
      <c r="T1632" s="4">
        <f t="shared" si="103"/>
        <v>40970.2909722222</v>
      </c>
    </row>
    <row r="1633" ht="44" spans="1:20">
      <c r="A1633" s="1">
        <v>1631</v>
      </c>
      <c r="B1633" s="2" t="s">
        <v>3400</v>
      </c>
      <c r="C1633" s="2" t="s">
        <v>3401</v>
      </c>
      <c r="D1633" s="12">
        <v>10000</v>
      </c>
      <c r="E1633" s="13">
        <v>15591</v>
      </c>
      <c r="F1633" t="s">
        <v>28</v>
      </c>
      <c r="G1633" t="s">
        <v>49</v>
      </c>
      <c r="H1633" t="s">
        <v>50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1658</v>
      </c>
      <c r="O1633">
        <f t="shared" si="100"/>
        <v>156</v>
      </c>
      <c r="P1633">
        <f t="shared" si="101"/>
        <v>117.23</v>
      </c>
      <c r="Q1633" s="11" t="s">
        <v>1659</v>
      </c>
      <c r="R1633" t="s">
        <v>1660</v>
      </c>
      <c r="S1633" s="4">
        <f t="shared" si="102"/>
        <v>41164.8595023148</v>
      </c>
      <c r="T1633" s="4">
        <f t="shared" si="103"/>
        <v>41194.8595023148</v>
      </c>
    </row>
    <row r="1634" ht="44" spans="1:20">
      <c r="A1634" s="1">
        <v>1632</v>
      </c>
      <c r="B1634" s="2" t="s">
        <v>3402</v>
      </c>
      <c r="C1634" s="2" t="s">
        <v>3403</v>
      </c>
      <c r="D1634" s="12">
        <v>4000</v>
      </c>
      <c r="E1634" s="13">
        <v>4065</v>
      </c>
      <c r="F1634" t="s">
        <v>28</v>
      </c>
      <c r="G1634" t="s">
        <v>49</v>
      </c>
      <c r="H1634" t="s">
        <v>50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1658</v>
      </c>
      <c r="O1634">
        <f t="shared" si="100"/>
        <v>102</v>
      </c>
      <c r="P1634">
        <f t="shared" si="101"/>
        <v>86.49</v>
      </c>
      <c r="Q1634" s="11" t="s">
        <v>1659</v>
      </c>
      <c r="R1634" t="s">
        <v>1660</v>
      </c>
      <c r="S1634" s="4">
        <f t="shared" si="102"/>
        <v>40750.3409027778</v>
      </c>
      <c r="T1634" s="4">
        <f t="shared" si="103"/>
        <v>40810.3409027778</v>
      </c>
    </row>
    <row r="1635" ht="44" spans="1:20">
      <c r="A1635" s="1">
        <v>1633</v>
      </c>
      <c r="B1635" s="2" t="s">
        <v>3404</v>
      </c>
      <c r="C1635" s="2" t="s">
        <v>3405</v>
      </c>
      <c r="D1635" s="12">
        <v>10000</v>
      </c>
      <c r="E1635" s="13">
        <v>10000</v>
      </c>
      <c r="F1635" t="s">
        <v>28</v>
      </c>
      <c r="G1635" t="s">
        <v>49</v>
      </c>
      <c r="H1635" t="s">
        <v>50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1658</v>
      </c>
      <c r="O1635">
        <f t="shared" si="100"/>
        <v>100</v>
      </c>
      <c r="P1635">
        <f t="shared" si="101"/>
        <v>172.41</v>
      </c>
      <c r="Q1635" s="11" t="s">
        <v>1659</v>
      </c>
      <c r="R1635" t="s">
        <v>1660</v>
      </c>
      <c r="S1635" s="4">
        <f t="shared" si="102"/>
        <v>40896.88375</v>
      </c>
      <c r="T1635" s="4">
        <f t="shared" si="103"/>
        <v>40924.2083333333</v>
      </c>
    </row>
    <row r="1636" ht="29" spans="1:20">
      <c r="A1636" s="1">
        <v>1634</v>
      </c>
      <c r="B1636" s="2" t="s">
        <v>3406</v>
      </c>
      <c r="C1636" s="2" t="s">
        <v>3407</v>
      </c>
      <c r="D1636" s="12">
        <v>2000</v>
      </c>
      <c r="E1636" s="13">
        <v>2010</v>
      </c>
      <c r="F1636" t="s">
        <v>28</v>
      </c>
      <c r="G1636" t="s">
        <v>49</v>
      </c>
      <c r="H1636" t="s">
        <v>50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1658</v>
      </c>
      <c r="O1636">
        <f t="shared" si="100"/>
        <v>101</v>
      </c>
      <c r="P1636">
        <f t="shared" si="101"/>
        <v>62.81</v>
      </c>
      <c r="Q1636" s="11" t="s">
        <v>1659</v>
      </c>
      <c r="R1636" t="s">
        <v>1660</v>
      </c>
      <c r="S1636" s="4">
        <f t="shared" si="102"/>
        <v>40658.1898263889</v>
      </c>
      <c r="T1636" s="4">
        <f t="shared" si="103"/>
        <v>40696.2493055556</v>
      </c>
    </row>
    <row r="1637" ht="44" spans="1:20">
      <c r="A1637" s="1">
        <v>1635</v>
      </c>
      <c r="B1637" s="2" t="s">
        <v>3408</v>
      </c>
      <c r="C1637" s="2" t="s">
        <v>3409</v>
      </c>
      <c r="D1637" s="12">
        <v>2000</v>
      </c>
      <c r="E1637" s="13">
        <v>2506</v>
      </c>
      <c r="F1637" t="s">
        <v>28</v>
      </c>
      <c r="G1637" t="s">
        <v>49</v>
      </c>
      <c r="H1637" t="s">
        <v>50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1658</v>
      </c>
      <c r="O1637">
        <f t="shared" si="100"/>
        <v>125</v>
      </c>
      <c r="P1637">
        <f t="shared" si="101"/>
        <v>67.73</v>
      </c>
      <c r="Q1637" s="11" t="s">
        <v>1659</v>
      </c>
      <c r="R1637" t="s">
        <v>1660</v>
      </c>
      <c r="S1637" s="4">
        <f t="shared" si="102"/>
        <v>42502.8687615741</v>
      </c>
      <c r="T1637" s="4">
        <f t="shared" si="103"/>
        <v>42562.8687615741</v>
      </c>
    </row>
    <row r="1638" ht="44" spans="1:20">
      <c r="A1638" s="1">
        <v>1636</v>
      </c>
      <c r="B1638" s="2" t="s">
        <v>3410</v>
      </c>
      <c r="C1638" s="2" t="s">
        <v>3411</v>
      </c>
      <c r="D1638" s="12">
        <v>4500</v>
      </c>
      <c r="E1638" s="13">
        <v>4660</v>
      </c>
      <c r="F1638" t="s">
        <v>28</v>
      </c>
      <c r="G1638" t="s">
        <v>49</v>
      </c>
      <c r="H1638" t="s">
        <v>50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1658</v>
      </c>
      <c r="O1638">
        <f t="shared" si="100"/>
        <v>104</v>
      </c>
      <c r="P1638">
        <f t="shared" si="101"/>
        <v>53.56</v>
      </c>
      <c r="Q1638" s="11" t="s">
        <v>1659</v>
      </c>
      <c r="R1638" t="s">
        <v>1660</v>
      </c>
      <c r="S1638" s="4">
        <f t="shared" si="102"/>
        <v>40663.0866666667</v>
      </c>
      <c r="T1638" s="4">
        <f t="shared" si="103"/>
        <v>40706.1666666667</v>
      </c>
    </row>
    <row r="1639" ht="44" spans="1:20">
      <c r="A1639" s="1">
        <v>1637</v>
      </c>
      <c r="B1639" s="2" t="s">
        <v>3412</v>
      </c>
      <c r="C1639" s="2" t="s">
        <v>3413</v>
      </c>
      <c r="D1639" s="12">
        <v>500</v>
      </c>
      <c r="E1639" s="13">
        <v>519</v>
      </c>
      <c r="F1639" t="s">
        <v>28</v>
      </c>
      <c r="G1639" t="s">
        <v>49</v>
      </c>
      <c r="H1639" t="s">
        <v>50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1658</v>
      </c>
      <c r="O1639">
        <f t="shared" si="100"/>
        <v>104</v>
      </c>
      <c r="P1639">
        <f t="shared" si="101"/>
        <v>34.6</v>
      </c>
      <c r="Q1639" s="11" t="s">
        <v>1659</v>
      </c>
      <c r="R1639" t="s">
        <v>1660</v>
      </c>
      <c r="S1639" s="4">
        <f t="shared" si="102"/>
        <v>40122.7516203704</v>
      </c>
      <c r="T1639" s="4">
        <f t="shared" si="103"/>
        <v>40178.9854166667</v>
      </c>
    </row>
    <row r="1640" ht="29" spans="1:20">
      <c r="A1640" s="1">
        <v>1638</v>
      </c>
      <c r="B1640" s="2" t="s">
        <v>3414</v>
      </c>
      <c r="C1640" s="2" t="s">
        <v>3415</v>
      </c>
      <c r="D1640" s="12">
        <v>1000</v>
      </c>
      <c r="E1640" s="13">
        <v>1050</v>
      </c>
      <c r="F1640" t="s">
        <v>28</v>
      </c>
      <c r="G1640" t="s">
        <v>49</v>
      </c>
      <c r="H1640" t="s">
        <v>50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1658</v>
      </c>
      <c r="O1640">
        <f t="shared" si="100"/>
        <v>105</v>
      </c>
      <c r="P1640">
        <f t="shared" si="101"/>
        <v>38.89</v>
      </c>
      <c r="Q1640" s="11" t="s">
        <v>1659</v>
      </c>
      <c r="R1640" t="s">
        <v>1660</v>
      </c>
      <c r="S1640" s="4">
        <f t="shared" si="102"/>
        <v>41288.6871296296</v>
      </c>
      <c r="T1640" s="4">
        <f t="shared" si="103"/>
        <v>41333.8923611111</v>
      </c>
    </row>
    <row r="1641" ht="44" spans="1:20">
      <c r="A1641" s="1">
        <v>1639</v>
      </c>
      <c r="B1641" s="2" t="s">
        <v>3416</v>
      </c>
      <c r="C1641" s="2" t="s">
        <v>3417</v>
      </c>
      <c r="D1641" s="12">
        <v>1800</v>
      </c>
      <c r="E1641" s="13">
        <v>1800</v>
      </c>
      <c r="F1641" t="s">
        <v>28</v>
      </c>
      <c r="G1641" t="s">
        <v>49</v>
      </c>
      <c r="H1641" t="s">
        <v>50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1658</v>
      </c>
      <c r="O1641">
        <f t="shared" si="100"/>
        <v>100</v>
      </c>
      <c r="P1641">
        <f t="shared" si="101"/>
        <v>94.74</v>
      </c>
      <c r="Q1641" s="11" t="s">
        <v>1659</v>
      </c>
      <c r="R1641" t="s">
        <v>1660</v>
      </c>
      <c r="S1641" s="4">
        <f t="shared" si="102"/>
        <v>40941.6523726852</v>
      </c>
      <c r="T1641" s="4">
        <f t="shared" si="103"/>
        <v>40971.6523726852</v>
      </c>
    </row>
    <row r="1642" ht="44" spans="1:20">
      <c r="A1642" s="1">
        <v>1640</v>
      </c>
      <c r="B1642" s="2" t="s">
        <v>3418</v>
      </c>
      <c r="C1642" s="2" t="s">
        <v>3419</v>
      </c>
      <c r="D1642" s="12">
        <v>400</v>
      </c>
      <c r="E1642" s="13">
        <v>679.44</v>
      </c>
      <c r="F1642" t="s">
        <v>28</v>
      </c>
      <c r="G1642" t="s">
        <v>49</v>
      </c>
      <c r="H1642" t="s">
        <v>50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1658</v>
      </c>
      <c r="O1642">
        <f t="shared" si="100"/>
        <v>170</v>
      </c>
      <c r="P1642">
        <f t="shared" si="101"/>
        <v>39.97</v>
      </c>
      <c r="Q1642" s="11" t="s">
        <v>1659</v>
      </c>
      <c r="R1642" t="s">
        <v>1660</v>
      </c>
      <c r="S1642" s="4">
        <f t="shared" si="102"/>
        <v>40379.2309606482</v>
      </c>
      <c r="T1642" s="4">
        <f t="shared" si="103"/>
        <v>40393.0826388889</v>
      </c>
    </row>
    <row r="1643" ht="29" spans="1:20">
      <c r="A1643" s="1">
        <v>1641</v>
      </c>
      <c r="B1643" s="2" t="s">
        <v>3420</v>
      </c>
      <c r="C1643" s="2" t="s">
        <v>3421</v>
      </c>
      <c r="D1643" s="12">
        <v>2500</v>
      </c>
      <c r="E1643" s="13">
        <v>2535</v>
      </c>
      <c r="F1643" t="s">
        <v>28</v>
      </c>
      <c r="G1643" t="s">
        <v>49</v>
      </c>
      <c r="H1643" t="s">
        <v>50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3422</v>
      </c>
      <c r="O1643">
        <f t="shared" si="100"/>
        <v>101</v>
      </c>
      <c r="P1643">
        <f t="shared" si="101"/>
        <v>97.5</v>
      </c>
      <c r="Q1643" s="11" t="s">
        <v>1659</v>
      </c>
      <c r="R1643" t="s">
        <v>3423</v>
      </c>
      <c r="S1643" s="4">
        <f t="shared" si="102"/>
        <v>41962.5965740741</v>
      </c>
      <c r="T1643" s="4">
        <f t="shared" si="103"/>
        <v>41992.5965740741</v>
      </c>
    </row>
    <row r="1644" ht="44" spans="1:20">
      <c r="A1644" s="1">
        <v>1642</v>
      </c>
      <c r="B1644" s="2" t="s">
        <v>3424</v>
      </c>
      <c r="C1644" s="2" t="s">
        <v>3425</v>
      </c>
      <c r="D1644" s="12">
        <v>1200</v>
      </c>
      <c r="E1644" s="13">
        <v>1200</v>
      </c>
      <c r="F1644" t="s">
        <v>28</v>
      </c>
      <c r="G1644" t="s">
        <v>49</v>
      </c>
      <c r="H1644" t="s">
        <v>50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3422</v>
      </c>
      <c r="O1644">
        <f t="shared" si="100"/>
        <v>100</v>
      </c>
      <c r="P1644">
        <f t="shared" si="101"/>
        <v>42.86</v>
      </c>
      <c r="Q1644" s="11" t="s">
        <v>1659</v>
      </c>
      <c r="R1644" t="s">
        <v>3423</v>
      </c>
      <c r="S1644" s="4">
        <f t="shared" si="102"/>
        <v>40688.0246180556</v>
      </c>
      <c r="T1644" s="4">
        <f t="shared" si="103"/>
        <v>40708.0246180556</v>
      </c>
    </row>
    <row r="1645" ht="29" spans="1:20">
      <c r="A1645" s="1">
        <v>1643</v>
      </c>
      <c r="B1645" s="2" t="s">
        <v>3426</v>
      </c>
      <c r="C1645" s="2" t="s">
        <v>3427</v>
      </c>
      <c r="D1645" s="12">
        <v>5000</v>
      </c>
      <c r="E1645" s="13">
        <v>6235</v>
      </c>
      <c r="F1645" t="s">
        <v>28</v>
      </c>
      <c r="G1645" t="s">
        <v>49</v>
      </c>
      <c r="H1645" t="s">
        <v>50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3422</v>
      </c>
      <c r="O1645">
        <f t="shared" si="100"/>
        <v>125</v>
      </c>
      <c r="P1645">
        <f t="shared" si="101"/>
        <v>168.51</v>
      </c>
      <c r="Q1645" s="11" t="s">
        <v>1659</v>
      </c>
      <c r="R1645" t="s">
        <v>3423</v>
      </c>
      <c r="S1645" s="4">
        <f t="shared" si="102"/>
        <v>41146.824212963</v>
      </c>
      <c r="T1645" s="4">
        <f t="shared" si="103"/>
        <v>41176.824212963</v>
      </c>
    </row>
    <row r="1646" ht="44" spans="1:20">
      <c r="A1646" s="1">
        <v>1644</v>
      </c>
      <c r="B1646" s="2" t="s">
        <v>3428</v>
      </c>
      <c r="C1646" s="2" t="s">
        <v>3429</v>
      </c>
      <c r="D1646" s="12">
        <v>10000</v>
      </c>
      <c r="E1646" s="13">
        <v>10950</v>
      </c>
      <c r="F1646" t="s">
        <v>28</v>
      </c>
      <c r="G1646" t="s">
        <v>49</v>
      </c>
      <c r="H1646" t="s">
        <v>50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3422</v>
      </c>
      <c r="O1646">
        <f t="shared" si="100"/>
        <v>110</v>
      </c>
      <c r="P1646">
        <f t="shared" si="101"/>
        <v>85.55</v>
      </c>
      <c r="Q1646" s="11" t="s">
        <v>1659</v>
      </c>
      <c r="R1646" t="s">
        <v>3423</v>
      </c>
      <c r="S1646" s="4">
        <f t="shared" si="102"/>
        <v>41175.0597222222</v>
      </c>
      <c r="T1646" s="4">
        <f t="shared" si="103"/>
        <v>41235.1013888889</v>
      </c>
    </row>
    <row r="1647" ht="44" spans="1:20">
      <c r="A1647" s="1">
        <v>1645</v>
      </c>
      <c r="B1647" s="2" t="s">
        <v>3430</v>
      </c>
      <c r="C1647" s="2" t="s">
        <v>3431</v>
      </c>
      <c r="D1647" s="12">
        <v>5000</v>
      </c>
      <c r="E1647" s="13">
        <v>5540</v>
      </c>
      <c r="F1647" t="s">
        <v>28</v>
      </c>
      <c r="G1647" t="s">
        <v>49</v>
      </c>
      <c r="H1647" t="s">
        <v>50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3422</v>
      </c>
      <c r="O1647">
        <f t="shared" si="100"/>
        <v>111</v>
      </c>
      <c r="P1647">
        <f t="shared" si="101"/>
        <v>554</v>
      </c>
      <c r="Q1647" s="11" t="s">
        <v>1659</v>
      </c>
      <c r="R1647" t="s">
        <v>3423</v>
      </c>
      <c r="S1647" s="4">
        <f t="shared" si="102"/>
        <v>41521.6173611111</v>
      </c>
      <c r="T1647" s="4">
        <f t="shared" si="103"/>
        <v>41535.6173611111</v>
      </c>
    </row>
    <row r="1648" ht="44" spans="1:20">
      <c r="A1648" s="1">
        <v>1646</v>
      </c>
      <c r="B1648" s="2" t="s">
        <v>3432</v>
      </c>
      <c r="C1648" s="2" t="s">
        <v>3433</v>
      </c>
      <c r="D1648" s="12">
        <v>2000</v>
      </c>
      <c r="E1648" s="13">
        <v>2204</v>
      </c>
      <c r="F1648" t="s">
        <v>28</v>
      </c>
      <c r="G1648" t="s">
        <v>58</v>
      </c>
      <c r="H1648" t="s">
        <v>59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3422</v>
      </c>
      <c r="O1648">
        <f t="shared" si="100"/>
        <v>110</v>
      </c>
      <c r="P1648">
        <f t="shared" si="101"/>
        <v>26.55</v>
      </c>
      <c r="Q1648" s="11" t="s">
        <v>1659</v>
      </c>
      <c r="R1648" t="s">
        <v>3423</v>
      </c>
      <c r="S1648" s="4">
        <f t="shared" si="102"/>
        <v>41833.4502662037</v>
      </c>
      <c r="T1648" s="4">
        <f t="shared" si="103"/>
        <v>41865.7576388889</v>
      </c>
    </row>
    <row r="1649" ht="44" spans="1:20">
      <c r="A1649" s="1">
        <v>1647</v>
      </c>
      <c r="B1649" s="2" t="s">
        <v>3434</v>
      </c>
      <c r="C1649" s="2" t="s">
        <v>3435</v>
      </c>
      <c r="D1649" s="12">
        <v>5000</v>
      </c>
      <c r="E1649" s="13">
        <v>5236</v>
      </c>
      <c r="F1649" t="s">
        <v>28</v>
      </c>
      <c r="G1649" t="s">
        <v>49</v>
      </c>
      <c r="H1649" t="s">
        <v>50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3422</v>
      </c>
      <c r="O1649">
        <f t="shared" si="100"/>
        <v>105</v>
      </c>
      <c r="P1649">
        <f t="shared" si="101"/>
        <v>113.83</v>
      </c>
      <c r="Q1649" s="11" t="s">
        <v>1659</v>
      </c>
      <c r="R1649" t="s">
        <v>3423</v>
      </c>
      <c r="S1649" s="4">
        <f t="shared" si="102"/>
        <v>41039.4094560185</v>
      </c>
      <c r="T1649" s="4">
        <f t="shared" si="103"/>
        <v>41069.4094560185</v>
      </c>
    </row>
    <row r="1650" ht="44" spans="1:20">
      <c r="A1650" s="1">
        <v>1648</v>
      </c>
      <c r="B1650" s="2" t="s">
        <v>3436</v>
      </c>
      <c r="C1650" s="2" t="s">
        <v>3437</v>
      </c>
      <c r="D1650" s="12">
        <v>2300</v>
      </c>
      <c r="E1650" s="13">
        <v>2881</v>
      </c>
      <c r="F1650" t="s">
        <v>28</v>
      </c>
      <c r="G1650" t="s">
        <v>49</v>
      </c>
      <c r="H1650" t="s">
        <v>50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3422</v>
      </c>
      <c r="O1650">
        <f t="shared" si="100"/>
        <v>125</v>
      </c>
      <c r="P1650">
        <f t="shared" si="101"/>
        <v>32.01</v>
      </c>
      <c r="Q1650" s="11" t="s">
        <v>1659</v>
      </c>
      <c r="R1650" t="s">
        <v>3423</v>
      </c>
      <c r="S1650" s="4">
        <f t="shared" si="102"/>
        <v>40592.7046527778</v>
      </c>
      <c r="T1650" s="4">
        <f t="shared" si="103"/>
        <v>40622.6629861111</v>
      </c>
    </row>
    <row r="1651" ht="44" spans="1:20">
      <c r="A1651" s="1">
        <v>1649</v>
      </c>
      <c r="B1651" s="2" t="s">
        <v>3438</v>
      </c>
      <c r="C1651" s="2" t="s">
        <v>3439</v>
      </c>
      <c r="D1651" s="12">
        <v>3800</v>
      </c>
      <c r="E1651" s="13">
        <v>3822.33</v>
      </c>
      <c r="F1651" t="s">
        <v>28</v>
      </c>
      <c r="G1651" t="s">
        <v>49</v>
      </c>
      <c r="H1651" t="s">
        <v>50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3422</v>
      </c>
      <c r="O1651">
        <f t="shared" si="100"/>
        <v>101</v>
      </c>
      <c r="P1651">
        <f t="shared" si="101"/>
        <v>47.19</v>
      </c>
      <c r="Q1651" s="11" t="s">
        <v>1659</v>
      </c>
      <c r="R1651" t="s">
        <v>3423</v>
      </c>
      <c r="S1651" s="4">
        <f t="shared" si="102"/>
        <v>41737.6846643519</v>
      </c>
      <c r="T1651" s="4">
        <f t="shared" si="103"/>
        <v>41782.6846643519</v>
      </c>
    </row>
    <row r="1652" ht="29" spans="1:20">
      <c r="A1652" s="1">
        <v>1650</v>
      </c>
      <c r="B1652" s="2" t="s">
        <v>3440</v>
      </c>
      <c r="C1652" s="2" t="s">
        <v>3441</v>
      </c>
      <c r="D1652" s="12">
        <v>2000</v>
      </c>
      <c r="E1652" s="13">
        <v>2831</v>
      </c>
      <c r="F1652" t="s">
        <v>28</v>
      </c>
      <c r="G1652" t="s">
        <v>49</v>
      </c>
      <c r="H1652" t="s">
        <v>50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3422</v>
      </c>
      <c r="O1652">
        <f t="shared" si="100"/>
        <v>142</v>
      </c>
      <c r="P1652">
        <f t="shared" si="101"/>
        <v>88.47</v>
      </c>
      <c r="Q1652" s="11" t="s">
        <v>1659</v>
      </c>
      <c r="R1652" t="s">
        <v>3423</v>
      </c>
      <c r="S1652" s="4">
        <f t="shared" si="102"/>
        <v>41526.4356134259</v>
      </c>
      <c r="T1652" s="4">
        <f t="shared" si="103"/>
        <v>41556.4356134259</v>
      </c>
    </row>
    <row r="1653" ht="44" spans="1:20">
      <c r="A1653" s="1">
        <v>1651</v>
      </c>
      <c r="B1653" s="2" t="s">
        <v>3442</v>
      </c>
      <c r="C1653" s="2" t="s">
        <v>3443</v>
      </c>
      <c r="D1653" s="12">
        <v>2000</v>
      </c>
      <c r="E1653" s="13">
        <v>2015</v>
      </c>
      <c r="F1653" t="s">
        <v>28</v>
      </c>
      <c r="G1653" t="s">
        <v>49</v>
      </c>
      <c r="H1653" t="s">
        <v>50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3422</v>
      </c>
      <c r="O1653">
        <f t="shared" si="100"/>
        <v>101</v>
      </c>
      <c r="P1653">
        <f t="shared" si="101"/>
        <v>100.75</v>
      </c>
      <c r="Q1653" s="11" t="s">
        <v>1659</v>
      </c>
      <c r="R1653" t="s">
        <v>3423</v>
      </c>
      <c r="S1653" s="4">
        <f t="shared" si="102"/>
        <v>40625.9006944444</v>
      </c>
      <c r="T1653" s="4">
        <f t="shared" si="103"/>
        <v>40659.2909722222</v>
      </c>
    </row>
    <row r="1654" ht="44" spans="1:20">
      <c r="A1654" s="1">
        <v>1652</v>
      </c>
      <c r="B1654" s="2" t="s">
        <v>3444</v>
      </c>
      <c r="C1654" s="2" t="s">
        <v>3445</v>
      </c>
      <c r="D1654" s="12">
        <v>4500</v>
      </c>
      <c r="E1654" s="13">
        <v>4530</v>
      </c>
      <c r="F1654" t="s">
        <v>28</v>
      </c>
      <c r="G1654" t="s">
        <v>49</v>
      </c>
      <c r="H1654" t="s">
        <v>50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3422</v>
      </c>
      <c r="O1654">
        <f t="shared" si="100"/>
        <v>101</v>
      </c>
      <c r="P1654">
        <f t="shared" si="101"/>
        <v>64.71</v>
      </c>
      <c r="Q1654" s="11" t="s">
        <v>1659</v>
      </c>
      <c r="R1654" t="s">
        <v>3423</v>
      </c>
      <c r="S1654" s="4">
        <f t="shared" si="102"/>
        <v>41572.492974537</v>
      </c>
      <c r="T1654" s="4">
        <f t="shared" si="103"/>
        <v>41602.5346412037</v>
      </c>
    </row>
    <row r="1655" ht="44" spans="1:20">
      <c r="A1655" s="1">
        <v>1653</v>
      </c>
      <c r="B1655" s="2" t="s">
        <v>3446</v>
      </c>
      <c r="C1655" s="2" t="s">
        <v>3447</v>
      </c>
      <c r="D1655" s="12">
        <v>5000</v>
      </c>
      <c r="E1655" s="13">
        <v>8711.52</v>
      </c>
      <c r="F1655" t="s">
        <v>28</v>
      </c>
      <c r="G1655" t="s">
        <v>49</v>
      </c>
      <c r="H1655" t="s">
        <v>50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3422</v>
      </c>
      <c r="O1655">
        <f t="shared" si="100"/>
        <v>174</v>
      </c>
      <c r="P1655">
        <f t="shared" si="101"/>
        <v>51.85</v>
      </c>
      <c r="Q1655" s="11" t="s">
        <v>1659</v>
      </c>
      <c r="R1655" t="s">
        <v>3423</v>
      </c>
      <c r="S1655" s="4">
        <f t="shared" si="102"/>
        <v>40626.8344444444</v>
      </c>
      <c r="T1655" s="4">
        <f t="shared" si="103"/>
        <v>40657.8344444444</v>
      </c>
    </row>
    <row r="1656" ht="44" spans="1:20">
      <c r="A1656" s="1">
        <v>1654</v>
      </c>
      <c r="B1656" s="2" t="s">
        <v>3448</v>
      </c>
      <c r="C1656" s="2" t="s">
        <v>3449</v>
      </c>
      <c r="D1656" s="12">
        <v>1100</v>
      </c>
      <c r="E1656" s="13">
        <v>1319</v>
      </c>
      <c r="F1656" t="s">
        <v>28</v>
      </c>
      <c r="G1656" t="s">
        <v>49</v>
      </c>
      <c r="H1656" t="s">
        <v>50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3422</v>
      </c>
      <c r="O1656">
        <f t="shared" si="100"/>
        <v>120</v>
      </c>
      <c r="P1656">
        <f t="shared" si="101"/>
        <v>38.79</v>
      </c>
      <c r="Q1656" s="11" t="s">
        <v>1659</v>
      </c>
      <c r="R1656" t="s">
        <v>3423</v>
      </c>
      <c r="S1656" s="4">
        <f t="shared" si="102"/>
        <v>40987.8907407407</v>
      </c>
      <c r="T1656" s="4">
        <f t="shared" si="103"/>
        <v>41017.8907407407</v>
      </c>
    </row>
    <row r="1657" ht="29" spans="1:20">
      <c r="A1657" s="1">
        <v>1655</v>
      </c>
      <c r="B1657" s="2" t="s">
        <v>3450</v>
      </c>
      <c r="C1657" s="2" t="s">
        <v>3451</v>
      </c>
      <c r="D1657" s="12">
        <v>1500</v>
      </c>
      <c r="E1657" s="13">
        <v>2143</v>
      </c>
      <c r="F1657" t="s">
        <v>28</v>
      </c>
      <c r="G1657" t="s">
        <v>49</v>
      </c>
      <c r="H1657" t="s">
        <v>50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3422</v>
      </c>
      <c r="O1657">
        <f t="shared" si="100"/>
        <v>143</v>
      </c>
      <c r="P1657">
        <f t="shared" si="101"/>
        <v>44.65</v>
      </c>
      <c r="Q1657" s="11" t="s">
        <v>1659</v>
      </c>
      <c r="R1657" t="s">
        <v>3423</v>
      </c>
      <c r="S1657" s="4">
        <f t="shared" si="102"/>
        <v>40974.7918981481</v>
      </c>
      <c r="T1657" s="4">
        <f t="shared" si="103"/>
        <v>41004.7502314815</v>
      </c>
    </row>
    <row r="1658" ht="58" spans="1:20">
      <c r="A1658" s="1">
        <v>1656</v>
      </c>
      <c r="B1658" s="2" t="s">
        <v>3452</v>
      </c>
      <c r="C1658" s="2" t="s">
        <v>3453</v>
      </c>
      <c r="D1658" s="12">
        <v>7500</v>
      </c>
      <c r="E1658" s="13">
        <v>7525.12</v>
      </c>
      <c r="F1658" t="s">
        <v>28</v>
      </c>
      <c r="G1658" t="s">
        <v>49</v>
      </c>
      <c r="H1658" t="s">
        <v>50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3422</v>
      </c>
      <c r="O1658">
        <f t="shared" si="100"/>
        <v>100</v>
      </c>
      <c r="P1658">
        <f t="shared" si="101"/>
        <v>156.77</v>
      </c>
      <c r="Q1658" s="11" t="s">
        <v>1659</v>
      </c>
      <c r="R1658" t="s">
        <v>3423</v>
      </c>
      <c r="S1658" s="4">
        <f t="shared" si="102"/>
        <v>41226.9288425926</v>
      </c>
      <c r="T1658" s="4">
        <f t="shared" si="103"/>
        <v>41256.9288425926</v>
      </c>
    </row>
    <row r="1659" ht="44" spans="1:20">
      <c r="A1659" s="1">
        <v>1657</v>
      </c>
      <c r="B1659" s="2" t="s">
        <v>3454</v>
      </c>
      <c r="C1659" s="2" t="s">
        <v>3455</v>
      </c>
      <c r="D1659" s="12">
        <v>25000</v>
      </c>
      <c r="E1659" s="13">
        <v>26233.45</v>
      </c>
      <c r="F1659" t="s">
        <v>28</v>
      </c>
      <c r="G1659" t="s">
        <v>49</v>
      </c>
      <c r="H1659" t="s">
        <v>50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3422</v>
      </c>
      <c r="O1659">
        <f t="shared" si="100"/>
        <v>105</v>
      </c>
      <c r="P1659">
        <f t="shared" si="101"/>
        <v>118.7</v>
      </c>
      <c r="Q1659" s="11" t="s">
        <v>1659</v>
      </c>
      <c r="R1659" t="s">
        <v>3423</v>
      </c>
      <c r="S1659" s="4">
        <f t="shared" si="102"/>
        <v>41023.782037037</v>
      </c>
      <c r="T1659" s="4">
        <f t="shared" si="103"/>
        <v>41053.782037037</v>
      </c>
    </row>
    <row r="1660" ht="44" spans="1:20">
      <c r="A1660" s="1">
        <v>1658</v>
      </c>
      <c r="B1660" s="2" t="s">
        <v>3456</v>
      </c>
      <c r="C1660" s="2" t="s">
        <v>3457</v>
      </c>
      <c r="D1660" s="12">
        <v>6000</v>
      </c>
      <c r="E1660" s="13">
        <v>7934</v>
      </c>
      <c r="F1660" t="s">
        <v>28</v>
      </c>
      <c r="G1660" t="s">
        <v>49</v>
      </c>
      <c r="H1660" t="s">
        <v>50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3422</v>
      </c>
      <c r="O1660">
        <f t="shared" si="100"/>
        <v>132</v>
      </c>
      <c r="P1660">
        <f t="shared" si="101"/>
        <v>74.15</v>
      </c>
      <c r="Q1660" s="11" t="s">
        <v>1659</v>
      </c>
      <c r="R1660" t="s">
        <v>3423</v>
      </c>
      <c r="S1660" s="4">
        <f t="shared" si="102"/>
        <v>41223.2218402778</v>
      </c>
      <c r="T1660" s="4">
        <f t="shared" si="103"/>
        <v>41261.5972222222</v>
      </c>
    </row>
    <row r="1661" ht="44" spans="1:20">
      <c r="A1661" s="1">
        <v>1659</v>
      </c>
      <c r="B1661" s="2" t="s">
        <v>3458</v>
      </c>
      <c r="C1661" s="2" t="s">
        <v>3459</v>
      </c>
      <c r="D1661" s="12">
        <v>500</v>
      </c>
      <c r="E1661" s="13">
        <v>564</v>
      </c>
      <c r="F1661" t="s">
        <v>28</v>
      </c>
      <c r="G1661" t="s">
        <v>58</v>
      </c>
      <c r="H1661" t="s">
        <v>59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3422</v>
      </c>
      <c r="O1661">
        <f t="shared" si="100"/>
        <v>113</v>
      </c>
      <c r="P1661">
        <f t="shared" si="101"/>
        <v>12.53</v>
      </c>
      <c r="Q1661" s="11" t="s">
        <v>1659</v>
      </c>
      <c r="R1661" t="s">
        <v>3423</v>
      </c>
      <c r="S1661" s="4">
        <f t="shared" si="102"/>
        <v>41596.9134375</v>
      </c>
      <c r="T1661" s="4">
        <f t="shared" si="103"/>
        <v>41625.5</v>
      </c>
    </row>
    <row r="1662" ht="44" spans="1:20">
      <c r="A1662" s="1">
        <v>1660</v>
      </c>
      <c r="B1662" s="2" t="s">
        <v>3460</v>
      </c>
      <c r="C1662" s="2" t="s">
        <v>3461</v>
      </c>
      <c r="D1662" s="12">
        <v>80</v>
      </c>
      <c r="E1662" s="13">
        <v>1003</v>
      </c>
      <c r="F1662" t="s">
        <v>28</v>
      </c>
      <c r="G1662" t="s">
        <v>1264</v>
      </c>
      <c r="H1662" t="s">
        <v>89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3422</v>
      </c>
      <c r="O1662">
        <f t="shared" si="100"/>
        <v>1254</v>
      </c>
      <c r="P1662">
        <f t="shared" si="101"/>
        <v>27.86</v>
      </c>
      <c r="Q1662" s="11" t="s">
        <v>1659</v>
      </c>
      <c r="R1662" t="s">
        <v>3423</v>
      </c>
      <c r="S1662" s="4">
        <f t="shared" si="102"/>
        <v>42459.6938657407</v>
      </c>
      <c r="T1662" s="4">
        <f t="shared" si="103"/>
        <v>42490.9159722222</v>
      </c>
    </row>
    <row r="1663" ht="58" spans="1:20">
      <c r="A1663" s="1">
        <v>1661</v>
      </c>
      <c r="B1663" s="2" t="s">
        <v>3462</v>
      </c>
      <c r="C1663" s="2" t="s">
        <v>3463</v>
      </c>
      <c r="D1663" s="12">
        <v>7900</v>
      </c>
      <c r="E1663" s="13">
        <v>8098</v>
      </c>
      <c r="F1663" t="s">
        <v>28</v>
      </c>
      <c r="G1663" t="s">
        <v>2061</v>
      </c>
      <c r="H1663" t="s">
        <v>89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3422</v>
      </c>
      <c r="O1663">
        <f t="shared" si="100"/>
        <v>103</v>
      </c>
      <c r="P1663">
        <f t="shared" si="101"/>
        <v>80.18</v>
      </c>
      <c r="Q1663" s="11" t="s">
        <v>1659</v>
      </c>
      <c r="R1663" t="s">
        <v>3423</v>
      </c>
      <c r="S1663" s="4">
        <f t="shared" si="102"/>
        <v>42343.9980439815</v>
      </c>
      <c r="T1663" s="4">
        <f t="shared" si="103"/>
        <v>42386.875</v>
      </c>
    </row>
    <row r="1664" ht="44" spans="1:20">
      <c r="A1664" s="1">
        <v>1662</v>
      </c>
      <c r="B1664" s="2" t="s">
        <v>3464</v>
      </c>
      <c r="C1664" s="2" t="s">
        <v>3465</v>
      </c>
      <c r="D1664" s="12">
        <v>8000</v>
      </c>
      <c r="E1664" s="13">
        <v>8211</v>
      </c>
      <c r="F1664" t="s">
        <v>28</v>
      </c>
      <c r="G1664" t="s">
        <v>49</v>
      </c>
      <c r="H1664" t="s">
        <v>50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3422</v>
      </c>
      <c r="O1664">
        <f t="shared" si="100"/>
        <v>103</v>
      </c>
      <c r="P1664">
        <f t="shared" si="101"/>
        <v>132.44</v>
      </c>
      <c r="Q1664" s="11" t="s">
        <v>1659</v>
      </c>
      <c r="R1664" t="s">
        <v>3423</v>
      </c>
      <c r="S1664" s="4">
        <f t="shared" si="102"/>
        <v>40848.1983333333</v>
      </c>
      <c r="T1664" s="4">
        <f t="shared" si="103"/>
        <v>40908.24</v>
      </c>
    </row>
    <row r="1665" ht="29" spans="1:20">
      <c r="A1665" s="1">
        <v>1663</v>
      </c>
      <c r="B1665" s="2" t="s">
        <v>3466</v>
      </c>
      <c r="C1665" s="2" t="s">
        <v>3467</v>
      </c>
      <c r="D1665" s="12">
        <v>1000</v>
      </c>
      <c r="E1665" s="13">
        <v>1080</v>
      </c>
      <c r="F1665" t="s">
        <v>28</v>
      </c>
      <c r="G1665" t="s">
        <v>49</v>
      </c>
      <c r="H1665" t="s">
        <v>50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3422</v>
      </c>
      <c r="O1665">
        <f t="shared" si="100"/>
        <v>108</v>
      </c>
      <c r="P1665">
        <f t="shared" si="101"/>
        <v>33.75</v>
      </c>
      <c r="Q1665" s="11" t="s">
        <v>1659</v>
      </c>
      <c r="R1665" t="s">
        <v>3423</v>
      </c>
      <c r="S1665" s="4">
        <f t="shared" si="102"/>
        <v>42006.0220717593</v>
      </c>
      <c r="T1665" s="4">
        <f t="shared" si="103"/>
        <v>42036.0220717593</v>
      </c>
    </row>
    <row r="1666" ht="44" spans="1:20">
      <c r="A1666" s="1">
        <v>1664</v>
      </c>
      <c r="B1666" s="2" t="s">
        <v>3468</v>
      </c>
      <c r="C1666" s="2" t="s">
        <v>3469</v>
      </c>
      <c r="D1666" s="12">
        <v>2500</v>
      </c>
      <c r="E1666" s="13">
        <v>3060.22</v>
      </c>
      <c r="F1666" t="s">
        <v>28</v>
      </c>
      <c r="G1666" t="s">
        <v>49</v>
      </c>
      <c r="H1666" t="s">
        <v>50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3422</v>
      </c>
      <c r="O1666">
        <f t="shared" si="100"/>
        <v>122</v>
      </c>
      <c r="P1666">
        <f t="shared" si="101"/>
        <v>34.38</v>
      </c>
      <c r="Q1666" s="11" t="s">
        <v>1659</v>
      </c>
      <c r="R1666" t="s">
        <v>3423</v>
      </c>
      <c r="S1666" s="4">
        <f t="shared" si="102"/>
        <v>40939.7617824074</v>
      </c>
      <c r="T1666" s="4">
        <f t="shared" si="103"/>
        <v>40984.1659722222</v>
      </c>
    </row>
    <row r="1667" ht="44" spans="1:20">
      <c r="A1667" s="1">
        <v>1665</v>
      </c>
      <c r="B1667" s="2" t="s">
        <v>3470</v>
      </c>
      <c r="C1667" s="2" t="s">
        <v>3471</v>
      </c>
      <c r="D1667" s="12">
        <v>3500</v>
      </c>
      <c r="E1667" s="13">
        <v>4181</v>
      </c>
      <c r="F1667" t="s">
        <v>28</v>
      </c>
      <c r="G1667" t="s">
        <v>49</v>
      </c>
      <c r="H1667" t="s">
        <v>50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3422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1659</v>
      </c>
      <c r="R1667" t="s">
        <v>3423</v>
      </c>
      <c r="S1667" s="4">
        <f t="shared" ref="S1667:S1730" si="106">(((J1667/60)/60)/24)+DATE(1970,1,1)</f>
        <v>40564.6494560185</v>
      </c>
      <c r="T1667" s="4">
        <f t="shared" ref="T1667:T1730" si="107">(((I1667/60)/60)/24)+DATE(1970,1,1)</f>
        <v>40596.125</v>
      </c>
    </row>
    <row r="1668" ht="44" spans="1:20">
      <c r="A1668" s="1">
        <v>1666</v>
      </c>
      <c r="B1668" s="2" t="s">
        <v>3472</v>
      </c>
      <c r="C1668" s="2" t="s">
        <v>3473</v>
      </c>
      <c r="D1668" s="12">
        <v>2500</v>
      </c>
      <c r="E1668" s="13">
        <v>4022</v>
      </c>
      <c r="F1668" t="s">
        <v>28</v>
      </c>
      <c r="G1668" t="s">
        <v>49</v>
      </c>
      <c r="H1668" t="s">
        <v>50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3422</v>
      </c>
      <c r="O1668">
        <f t="shared" si="104"/>
        <v>161</v>
      </c>
      <c r="P1668">
        <f t="shared" si="105"/>
        <v>41.04</v>
      </c>
      <c r="Q1668" s="11" t="s">
        <v>1659</v>
      </c>
      <c r="R1668" t="s">
        <v>3423</v>
      </c>
      <c r="S1668" s="4">
        <f t="shared" si="106"/>
        <v>41331.2531597222</v>
      </c>
      <c r="T1668" s="4">
        <f t="shared" si="107"/>
        <v>41361.2114930556</v>
      </c>
    </row>
    <row r="1669" ht="44" spans="1:20">
      <c r="A1669" s="1">
        <v>1667</v>
      </c>
      <c r="B1669" s="2" t="s">
        <v>3474</v>
      </c>
      <c r="C1669" s="2" t="s">
        <v>3475</v>
      </c>
      <c r="D1669" s="12">
        <v>3400</v>
      </c>
      <c r="E1669" s="13">
        <v>4313</v>
      </c>
      <c r="F1669" t="s">
        <v>28</v>
      </c>
      <c r="G1669" t="s">
        <v>49</v>
      </c>
      <c r="H1669" t="s">
        <v>50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3422</v>
      </c>
      <c r="O1669">
        <f t="shared" si="104"/>
        <v>127</v>
      </c>
      <c r="P1669">
        <f t="shared" si="105"/>
        <v>52.6</v>
      </c>
      <c r="Q1669" s="11" t="s">
        <v>1659</v>
      </c>
      <c r="R1669" t="s">
        <v>3423</v>
      </c>
      <c r="S1669" s="4">
        <f t="shared" si="106"/>
        <v>41682.0705787037</v>
      </c>
      <c r="T1669" s="4">
        <f t="shared" si="107"/>
        <v>41709.2909722222</v>
      </c>
    </row>
    <row r="1670" ht="44" spans="1:20">
      <c r="A1670" s="1">
        <v>1668</v>
      </c>
      <c r="B1670" s="2" t="s">
        <v>3476</v>
      </c>
      <c r="C1670" s="2" t="s">
        <v>3477</v>
      </c>
      <c r="D1670" s="12">
        <v>8000</v>
      </c>
      <c r="E1670" s="13">
        <v>8211</v>
      </c>
      <c r="F1670" t="s">
        <v>28</v>
      </c>
      <c r="G1670" t="s">
        <v>49</v>
      </c>
      <c r="H1670" t="s">
        <v>50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3422</v>
      </c>
      <c r="O1670">
        <f t="shared" si="104"/>
        <v>103</v>
      </c>
      <c r="P1670">
        <f t="shared" si="105"/>
        <v>70.78</v>
      </c>
      <c r="Q1670" s="11" t="s">
        <v>1659</v>
      </c>
      <c r="R1670" t="s">
        <v>3423</v>
      </c>
      <c r="S1670" s="4">
        <f t="shared" si="106"/>
        <v>40845.1497569444</v>
      </c>
      <c r="T1670" s="4">
        <f t="shared" si="107"/>
        <v>40875.1914236111</v>
      </c>
    </row>
    <row r="1671" ht="44" spans="1:20">
      <c r="A1671" s="1">
        <v>1669</v>
      </c>
      <c r="B1671" s="2" t="s">
        <v>3478</v>
      </c>
      <c r="C1671" s="2" t="s">
        <v>3479</v>
      </c>
      <c r="D1671" s="12">
        <v>2000</v>
      </c>
      <c r="E1671" s="13">
        <v>2795</v>
      </c>
      <c r="F1671" t="s">
        <v>28</v>
      </c>
      <c r="G1671" t="s">
        <v>49</v>
      </c>
      <c r="H1671" t="s">
        <v>50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3422</v>
      </c>
      <c r="O1671">
        <f t="shared" si="104"/>
        <v>140</v>
      </c>
      <c r="P1671">
        <f t="shared" si="105"/>
        <v>53.75</v>
      </c>
      <c r="Q1671" s="11" t="s">
        <v>1659</v>
      </c>
      <c r="R1671" t="s">
        <v>3423</v>
      </c>
      <c r="S1671" s="4">
        <f t="shared" si="106"/>
        <v>42461.8851388889</v>
      </c>
      <c r="T1671" s="4">
        <f t="shared" si="107"/>
        <v>42521.8851388889</v>
      </c>
    </row>
    <row r="1672" ht="58" spans="1:20">
      <c r="A1672" s="1">
        <v>1670</v>
      </c>
      <c r="B1672" s="2" t="s">
        <v>3480</v>
      </c>
      <c r="C1672" s="2" t="s">
        <v>3481</v>
      </c>
      <c r="D1672" s="12">
        <v>1000</v>
      </c>
      <c r="E1672" s="13">
        <v>1026</v>
      </c>
      <c r="F1672" t="s">
        <v>28</v>
      </c>
      <c r="G1672" t="s">
        <v>49</v>
      </c>
      <c r="H1672" t="s">
        <v>50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3422</v>
      </c>
      <c r="O1672">
        <f t="shared" si="104"/>
        <v>103</v>
      </c>
      <c r="P1672">
        <f t="shared" si="105"/>
        <v>44.61</v>
      </c>
      <c r="Q1672" s="11" t="s">
        <v>1659</v>
      </c>
      <c r="R1672" t="s">
        <v>3423</v>
      </c>
      <c r="S1672" s="4">
        <f t="shared" si="106"/>
        <v>40313.9305439815</v>
      </c>
      <c r="T1672" s="4">
        <f t="shared" si="107"/>
        <v>40364.1666666667</v>
      </c>
    </row>
    <row r="1673" ht="29" spans="1:20">
      <c r="A1673" s="1">
        <v>1671</v>
      </c>
      <c r="B1673" s="2" t="s">
        <v>3482</v>
      </c>
      <c r="C1673" s="2" t="s">
        <v>3483</v>
      </c>
      <c r="D1673" s="12">
        <v>2000</v>
      </c>
      <c r="E1673" s="13">
        <v>2013.47</v>
      </c>
      <c r="F1673" t="s">
        <v>28</v>
      </c>
      <c r="G1673" t="s">
        <v>49</v>
      </c>
      <c r="H1673" t="s">
        <v>50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3422</v>
      </c>
      <c r="O1673">
        <f t="shared" si="104"/>
        <v>101</v>
      </c>
      <c r="P1673">
        <f t="shared" si="105"/>
        <v>26.15</v>
      </c>
      <c r="Q1673" s="11" t="s">
        <v>1659</v>
      </c>
      <c r="R1673" t="s">
        <v>3423</v>
      </c>
      <c r="S1673" s="4">
        <f t="shared" si="106"/>
        <v>42553.5441435185</v>
      </c>
      <c r="T1673" s="4">
        <f t="shared" si="107"/>
        <v>42583.5441435185</v>
      </c>
    </row>
    <row r="1674" ht="29" spans="1:20">
      <c r="A1674" s="1">
        <v>1672</v>
      </c>
      <c r="B1674" s="2" t="s">
        <v>3484</v>
      </c>
      <c r="C1674" s="2" t="s">
        <v>3485</v>
      </c>
      <c r="D1674" s="12">
        <v>1700</v>
      </c>
      <c r="E1674" s="13">
        <v>1920</v>
      </c>
      <c r="F1674" t="s">
        <v>28</v>
      </c>
      <c r="G1674" t="s">
        <v>49</v>
      </c>
      <c r="H1674" t="s">
        <v>50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3422</v>
      </c>
      <c r="O1674">
        <f t="shared" si="104"/>
        <v>113</v>
      </c>
      <c r="P1674">
        <f t="shared" si="105"/>
        <v>39.18</v>
      </c>
      <c r="Q1674" s="11" t="s">
        <v>1659</v>
      </c>
      <c r="R1674" t="s">
        <v>3423</v>
      </c>
      <c r="S1674" s="4">
        <f t="shared" si="106"/>
        <v>41034.6565972222</v>
      </c>
      <c r="T1674" s="4">
        <f t="shared" si="107"/>
        <v>41064.6565972222</v>
      </c>
    </row>
    <row r="1675" ht="44" spans="1:20">
      <c r="A1675" s="1">
        <v>1673</v>
      </c>
      <c r="B1675" s="2" t="s">
        <v>3486</v>
      </c>
      <c r="C1675" s="2" t="s">
        <v>3487</v>
      </c>
      <c r="D1675" s="12">
        <v>2100</v>
      </c>
      <c r="E1675" s="13">
        <v>2690</v>
      </c>
      <c r="F1675" t="s">
        <v>28</v>
      </c>
      <c r="G1675" t="s">
        <v>49</v>
      </c>
      <c r="H1675" t="s">
        <v>50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3422</v>
      </c>
      <c r="O1675">
        <f t="shared" si="104"/>
        <v>128</v>
      </c>
      <c r="P1675">
        <f t="shared" si="105"/>
        <v>45.59</v>
      </c>
      <c r="Q1675" s="11" t="s">
        <v>1659</v>
      </c>
      <c r="R1675" t="s">
        <v>3423</v>
      </c>
      <c r="S1675" s="4">
        <f t="shared" si="106"/>
        <v>42039.8783796296</v>
      </c>
      <c r="T1675" s="4">
        <f t="shared" si="107"/>
        <v>42069.8783796296</v>
      </c>
    </row>
    <row r="1676" ht="44" spans="1:20">
      <c r="A1676" s="1">
        <v>1674</v>
      </c>
      <c r="B1676" s="2" t="s">
        <v>3488</v>
      </c>
      <c r="C1676" s="2" t="s">
        <v>3489</v>
      </c>
      <c r="D1676" s="12">
        <v>5000</v>
      </c>
      <c r="E1676" s="13">
        <v>10085</v>
      </c>
      <c r="F1676" t="s">
        <v>28</v>
      </c>
      <c r="G1676" t="s">
        <v>49</v>
      </c>
      <c r="H1676" t="s">
        <v>50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3422</v>
      </c>
      <c r="O1676">
        <f t="shared" si="104"/>
        <v>202</v>
      </c>
      <c r="P1676">
        <f t="shared" si="105"/>
        <v>89.25</v>
      </c>
      <c r="Q1676" s="11" t="s">
        <v>1659</v>
      </c>
      <c r="R1676" t="s">
        <v>3423</v>
      </c>
      <c r="S1676" s="4">
        <f t="shared" si="106"/>
        <v>42569.6053935185</v>
      </c>
      <c r="T1676" s="4">
        <f t="shared" si="107"/>
        <v>42600.2909722222</v>
      </c>
    </row>
    <row r="1677" ht="29" spans="1:20">
      <c r="A1677" s="1">
        <v>1675</v>
      </c>
      <c r="B1677" s="2" t="s">
        <v>3490</v>
      </c>
      <c r="C1677" s="2" t="s">
        <v>3491</v>
      </c>
      <c r="D1677" s="12">
        <v>1000</v>
      </c>
      <c r="E1677" s="13">
        <v>1374.16</v>
      </c>
      <c r="F1677" t="s">
        <v>28</v>
      </c>
      <c r="G1677" t="s">
        <v>49</v>
      </c>
      <c r="H1677" t="s">
        <v>50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3422</v>
      </c>
      <c r="O1677">
        <f t="shared" si="104"/>
        <v>137</v>
      </c>
      <c r="P1677">
        <f t="shared" si="105"/>
        <v>40.42</v>
      </c>
      <c r="Q1677" s="11" t="s">
        <v>1659</v>
      </c>
      <c r="R1677" t="s">
        <v>3423</v>
      </c>
      <c r="S1677" s="4">
        <f t="shared" si="106"/>
        <v>40802.7331018519</v>
      </c>
      <c r="T1677" s="4">
        <f t="shared" si="107"/>
        <v>40832.91875</v>
      </c>
    </row>
    <row r="1678" ht="29" spans="1:20">
      <c r="A1678" s="1">
        <v>1676</v>
      </c>
      <c r="B1678" s="2" t="s">
        <v>3492</v>
      </c>
      <c r="C1678" s="2" t="s">
        <v>3493</v>
      </c>
      <c r="D1678" s="12">
        <v>3000</v>
      </c>
      <c r="E1678" s="13">
        <v>3460</v>
      </c>
      <c r="F1678" t="s">
        <v>28</v>
      </c>
      <c r="G1678" t="s">
        <v>49</v>
      </c>
      <c r="H1678" t="s">
        <v>50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3422</v>
      </c>
      <c r="O1678">
        <f t="shared" si="104"/>
        <v>115</v>
      </c>
      <c r="P1678">
        <f t="shared" si="105"/>
        <v>82.38</v>
      </c>
      <c r="Q1678" s="11" t="s">
        <v>1659</v>
      </c>
      <c r="R1678" t="s">
        <v>3423</v>
      </c>
      <c r="S1678" s="4">
        <f t="shared" si="106"/>
        <v>40973.7262384259</v>
      </c>
      <c r="T1678" s="4">
        <f t="shared" si="107"/>
        <v>41020.1659722222</v>
      </c>
    </row>
    <row r="1679" ht="44" spans="1:20">
      <c r="A1679" s="1">
        <v>1677</v>
      </c>
      <c r="B1679" s="2" t="s">
        <v>3494</v>
      </c>
      <c r="C1679" s="2" t="s">
        <v>3495</v>
      </c>
      <c r="D1679" s="12">
        <v>6000</v>
      </c>
      <c r="E1679" s="13">
        <v>6700</v>
      </c>
      <c r="F1679" t="s">
        <v>28</v>
      </c>
      <c r="G1679" t="s">
        <v>88</v>
      </c>
      <c r="H1679" t="s">
        <v>89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3422</v>
      </c>
      <c r="O1679">
        <f t="shared" si="104"/>
        <v>112</v>
      </c>
      <c r="P1679">
        <f t="shared" si="105"/>
        <v>159.52</v>
      </c>
      <c r="Q1679" s="11" t="s">
        <v>1659</v>
      </c>
      <c r="R1679" t="s">
        <v>3423</v>
      </c>
      <c r="S1679" s="4">
        <f t="shared" si="106"/>
        <v>42416.4071296296</v>
      </c>
      <c r="T1679" s="4">
        <f t="shared" si="107"/>
        <v>42476.2493055556</v>
      </c>
    </row>
    <row r="1680" ht="44" spans="1:20">
      <c r="A1680" s="1">
        <v>1678</v>
      </c>
      <c r="B1680" s="2" t="s">
        <v>3496</v>
      </c>
      <c r="C1680" s="2" t="s">
        <v>3497</v>
      </c>
      <c r="D1680" s="12">
        <v>1500</v>
      </c>
      <c r="E1680" s="13">
        <v>1776</v>
      </c>
      <c r="F1680" t="s">
        <v>28</v>
      </c>
      <c r="G1680" t="s">
        <v>49</v>
      </c>
      <c r="H1680" t="s">
        <v>50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3422</v>
      </c>
      <c r="O1680">
        <f t="shared" si="104"/>
        <v>118</v>
      </c>
      <c r="P1680">
        <f t="shared" si="105"/>
        <v>36.24</v>
      </c>
      <c r="Q1680" s="11" t="s">
        <v>1659</v>
      </c>
      <c r="R1680" t="s">
        <v>3423</v>
      </c>
      <c r="S1680" s="4">
        <f t="shared" si="106"/>
        <v>41662.8549884259</v>
      </c>
      <c r="T1680" s="4">
        <f t="shared" si="107"/>
        <v>41676.8549884259</v>
      </c>
    </row>
    <row r="1681" ht="58" spans="1:20">
      <c r="A1681" s="1">
        <v>1679</v>
      </c>
      <c r="B1681" s="2" t="s">
        <v>3498</v>
      </c>
      <c r="C1681" s="2" t="s">
        <v>3499</v>
      </c>
      <c r="D1681" s="12">
        <v>2000</v>
      </c>
      <c r="E1681" s="13">
        <v>3500</v>
      </c>
      <c r="F1681" t="s">
        <v>28</v>
      </c>
      <c r="G1681" t="s">
        <v>49</v>
      </c>
      <c r="H1681" t="s">
        <v>50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3422</v>
      </c>
      <c r="O1681">
        <f t="shared" si="104"/>
        <v>175</v>
      </c>
      <c r="P1681">
        <f t="shared" si="105"/>
        <v>62.5</v>
      </c>
      <c r="Q1681" s="11" t="s">
        <v>1659</v>
      </c>
      <c r="R1681" t="s">
        <v>3423</v>
      </c>
      <c r="S1681" s="4">
        <f t="shared" si="106"/>
        <v>40723.0688078704</v>
      </c>
      <c r="T1681" s="4">
        <f t="shared" si="107"/>
        <v>40746.0688078704</v>
      </c>
    </row>
    <row r="1682" ht="29" spans="1:20">
      <c r="A1682" s="1">
        <v>1680</v>
      </c>
      <c r="B1682" s="2" t="s">
        <v>3500</v>
      </c>
      <c r="C1682" s="2" t="s">
        <v>3501</v>
      </c>
      <c r="D1682" s="12">
        <v>1000</v>
      </c>
      <c r="E1682" s="13">
        <v>1175</v>
      </c>
      <c r="F1682" t="s">
        <v>28</v>
      </c>
      <c r="G1682" t="s">
        <v>49</v>
      </c>
      <c r="H1682" t="s">
        <v>50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3422</v>
      </c>
      <c r="O1682">
        <f t="shared" si="104"/>
        <v>118</v>
      </c>
      <c r="P1682">
        <f t="shared" si="105"/>
        <v>47</v>
      </c>
      <c r="Q1682" s="11" t="s">
        <v>1659</v>
      </c>
      <c r="R1682" t="s">
        <v>3423</v>
      </c>
      <c r="S1682" s="4">
        <f t="shared" si="106"/>
        <v>41802.7577199074</v>
      </c>
      <c r="T1682" s="4">
        <f t="shared" si="107"/>
        <v>41832.7577199074</v>
      </c>
    </row>
    <row r="1683" ht="44" spans="1:20">
      <c r="A1683" s="1">
        <v>1681</v>
      </c>
      <c r="B1683" s="2" t="s">
        <v>3502</v>
      </c>
      <c r="C1683" s="2" t="s">
        <v>3503</v>
      </c>
      <c r="D1683" s="12">
        <v>65000</v>
      </c>
      <c r="E1683" s="13">
        <v>65924.38</v>
      </c>
      <c r="F1683" t="s">
        <v>27</v>
      </c>
      <c r="G1683" t="s">
        <v>49</v>
      </c>
      <c r="H1683" t="s">
        <v>50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3504</v>
      </c>
      <c r="O1683">
        <f t="shared" si="104"/>
        <v>101</v>
      </c>
      <c r="P1683">
        <f t="shared" si="105"/>
        <v>74.58</v>
      </c>
      <c r="Q1683" s="11" t="s">
        <v>1659</v>
      </c>
      <c r="R1683" t="s">
        <v>3505</v>
      </c>
      <c r="S1683" s="4">
        <f t="shared" si="106"/>
        <v>42774.1213425926</v>
      </c>
      <c r="T1683" s="4">
        <f t="shared" si="107"/>
        <v>42823.0833333333</v>
      </c>
    </row>
    <row r="1684" ht="29" spans="1:20">
      <c r="A1684" s="1">
        <v>1682</v>
      </c>
      <c r="B1684" s="2" t="s">
        <v>3506</v>
      </c>
      <c r="C1684" s="2" t="s">
        <v>3507</v>
      </c>
      <c r="D1684" s="12">
        <v>6000</v>
      </c>
      <c r="E1684" s="13">
        <v>0</v>
      </c>
      <c r="F1684" t="s">
        <v>27</v>
      </c>
      <c r="G1684" t="s">
        <v>49</v>
      </c>
      <c r="H1684" t="s">
        <v>50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3504</v>
      </c>
      <c r="O1684">
        <f t="shared" si="104"/>
        <v>0</v>
      </c>
      <c r="P1684">
        <f t="shared" si="105"/>
        <v>0</v>
      </c>
      <c r="Q1684" s="11" t="s">
        <v>1659</v>
      </c>
      <c r="R1684" t="s">
        <v>3505</v>
      </c>
      <c r="S1684" s="4">
        <f t="shared" si="106"/>
        <v>42779.2136574074</v>
      </c>
      <c r="T1684" s="4">
        <f t="shared" si="107"/>
        <v>42839.1719907407</v>
      </c>
    </row>
    <row r="1685" ht="44" spans="1:20">
      <c r="A1685" s="1">
        <v>1683</v>
      </c>
      <c r="B1685" s="2" t="s">
        <v>3508</v>
      </c>
      <c r="C1685" s="2" t="s">
        <v>3509</v>
      </c>
      <c r="D1685" s="12">
        <v>3500</v>
      </c>
      <c r="E1685" s="13">
        <v>760</v>
      </c>
      <c r="F1685" t="s">
        <v>27</v>
      </c>
      <c r="G1685" t="s">
        <v>214</v>
      </c>
      <c r="H1685" t="s">
        <v>89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3504</v>
      </c>
      <c r="O1685">
        <f t="shared" si="104"/>
        <v>22</v>
      </c>
      <c r="P1685">
        <f t="shared" si="105"/>
        <v>76</v>
      </c>
      <c r="Q1685" s="11" t="s">
        <v>1659</v>
      </c>
      <c r="R1685" t="s">
        <v>3505</v>
      </c>
      <c r="S1685" s="4">
        <f t="shared" si="106"/>
        <v>42808.7816898148</v>
      </c>
      <c r="T1685" s="4">
        <f t="shared" si="107"/>
        <v>42832.7816898148</v>
      </c>
    </row>
    <row r="1686" ht="29" spans="1:20">
      <c r="A1686" s="1">
        <v>1684</v>
      </c>
      <c r="B1686" s="2" t="s">
        <v>3510</v>
      </c>
      <c r="C1686" s="2" t="s">
        <v>3511</v>
      </c>
      <c r="D1686" s="12">
        <v>8000</v>
      </c>
      <c r="E1686" s="13">
        <v>8730</v>
      </c>
      <c r="F1686" t="s">
        <v>27</v>
      </c>
      <c r="G1686" t="s">
        <v>49</v>
      </c>
      <c r="H1686" t="s">
        <v>50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3504</v>
      </c>
      <c r="O1686">
        <f t="shared" si="104"/>
        <v>109</v>
      </c>
      <c r="P1686">
        <f t="shared" si="105"/>
        <v>86.44</v>
      </c>
      <c r="Q1686" s="11" t="s">
        <v>1659</v>
      </c>
      <c r="R1686" t="s">
        <v>3505</v>
      </c>
      <c r="S1686" s="4">
        <f t="shared" si="106"/>
        <v>42783.8152893519</v>
      </c>
      <c r="T1686" s="4">
        <f t="shared" si="107"/>
        <v>42811.7736226852</v>
      </c>
    </row>
    <row r="1687" ht="44" spans="1:20">
      <c r="A1687" s="1">
        <v>1685</v>
      </c>
      <c r="B1687" s="2" t="s">
        <v>3512</v>
      </c>
      <c r="C1687" s="2" t="s">
        <v>3513</v>
      </c>
      <c r="D1687" s="12">
        <v>350</v>
      </c>
      <c r="E1687" s="13">
        <v>360</v>
      </c>
      <c r="F1687" t="s">
        <v>27</v>
      </c>
      <c r="G1687" t="s">
        <v>49</v>
      </c>
      <c r="H1687" t="s">
        <v>50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3504</v>
      </c>
      <c r="O1687">
        <f t="shared" si="104"/>
        <v>103</v>
      </c>
      <c r="P1687">
        <f t="shared" si="105"/>
        <v>24</v>
      </c>
      <c r="Q1687" s="11" t="s">
        <v>1659</v>
      </c>
      <c r="R1687" t="s">
        <v>3505</v>
      </c>
      <c r="S1687" s="4">
        <f t="shared" si="106"/>
        <v>42788.2502662037</v>
      </c>
      <c r="T1687" s="4">
        <f t="shared" si="107"/>
        <v>42818.208599537</v>
      </c>
    </row>
    <row r="1688" ht="44" spans="1:20">
      <c r="A1688" s="1">
        <v>1686</v>
      </c>
      <c r="B1688" s="2" t="s">
        <v>3514</v>
      </c>
      <c r="C1688" s="2" t="s">
        <v>3515</v>
      </c>
      <c r="D1688" s="12">
        <v>5000</v>
      </c>
      <c r="E1688" s="13">
        <v>18</v>
      </c>
      <c r="F1688" t="s">
        <v>27</v>
      </c>
      <c r="G1688" t="s">
        <v>194</v>
      </c>
      <c r="H1688" t="s">
        <v>195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3504</v>
      </c>
      <c r="O1688">
        <f t="shared" si="104"/>
        <v>0</v>
      </c>
      <c r="P1688">
        <f t="shared" si="105"/>
        <v>18</v>
      </c>
      <c r="Q1688" s="11" t="s">
        <v>1659</v>
      </c>
      <c r="R1688" t="s">
        <v>3505</v>
      </c>
      <c r="S1688" s="4">
        <f t="shared" si="106"/>
        <v>42792.8439699074</v>
      </c>
      <c r="T1688" s="4">
        <f t="shared" si="107"/>
        <v>42852.8023032407</v>
      </c>
    </row>
    <row r="1689" ht="44" spans="1:20">
      <c r="A1689" s="1">
        <v>1687</v>
      </c>
      <c r="B1689" s="2" t="s">
        <v>3516</v>
      </c>
      <c r="C1689" s="2" t="s">
        <v>3517</v>
      </c>
      <c r="D1689" s="12">
        <v>10000</v>
      </c>
      <c r="E1689" s="13">
        <v>3125</v>
      </c>
      <c r="F1689" t="s">
        <v>27</v>
      </c>
      <c r="G1689" t="s">
        <v>49</v>
      </c>
      <c r="H1689" t="s">
        <v>50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3504</v>
      </c>
      <c r="O1689">
        <f t="shared" si="104"/>
        <v>31</v>
      </c>
      <c r="P1689">
        <f t="shared" si="105"/>
        <v>80.13</v>
      </c>
      <c r="Q1689" s="11" t="s">
        <v>1659</v>
      </c>
      <c r="R1689" t="s">
        <v>3505</v>
      </c>
      <c r="S1689" s="4">
        <f t="shared" si="106"/>
        <v>42802.0468171296</v>
      </c>
      <c r="T1689" s="4">
        <f t="shared" si="107"/>
        <v>42835.84375</v>
      </c>
    </row>
    <row r="1690" ht="58" spans="1:20">
      <c r="A1690" s="1">
        <v>1688</v>
      </c>
      <c r="B1690" s="2" t="s">
        <v>3518</v>
      </c>
      <c r="C1690" s="2" t="s">
        <v>3519</v>
      </c>
      <c r="D1690" s="12">
        <v>4000</v>
      </c>
      <c r="E1690" s="13">
        <v>1772</v>
      </c>
      <c r="F1690" t="s">
        <v>27</v>
      </c>
      <c r="G1690" t="s">
        <v>49</v>
      </c>
      <c r="H1690" t="s">
        <v>50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3504</v>
      </c>
      <c r="O1690">
        <f t="shared" si="104"/>
        <v>44</v>
      </c>
      <c r="P1690">
        <f t="shared" si="105"/>
        <v>253.14</v>
      </c>
      <c r="Q1690" s="11" t="s">
        <v>1659</v>
      </c>
      <c r="R1690" t="s">
        <v>3505</v>
      </c>
      <c r="S1690" s="4">
        <f t="shared" si="106"/>
        <v>42804.5346527778</v>
      </c>
      <c r="T1690" s="4">
        <f t="shared" si="107"/>
        <v>42834.4929861111</v>
      </c>
    </row>
    <row r="1691" ht="15" spans="1:20">
      <c r="A1691" s="1">
        <v>1689</v>
      </c>
      <c r="B1691" s="2" t="s">
        <v>3520</v>
      </c>
      <c r="C1691" s="2" t="s">
        <v>3521</v>
      </c>
      <c r="D1691" s="12">
        <v>2400</v>
      </c>
      <c r="E1691" s="13">
        <v>2400</v>
      </c>
      <c r="F1691" t="s">
        <v>27</v>
      </c>
      <c r="G1691" t="s">
        <v>49</v>
      </c>
      <c r="H1691" t="s">
        <v>50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3504</v>
      </c>
      <c r="O1691">
        <f t="shared" si="104"/>
        <v>100</v>
      </c>
      <c r="P1691">
        <f t="shared" si="105"/>
        <v>171.43</v>
      </c>
      <c r="Q1691" s="11" t="s">
        <v>1659</v>
      </c>
      <c r="R1691" t="s">
        <v>3505</v>
      </c>
      <c r="S1691" s="4">
        <f t="shared" si="106"/>
        <v>42780.9424768519</v>
      </c>
      <c r="T1691" s="4">
        <f t="shared" si="107"/>
        <v>42810.9008101852</v>
      </c>
    </row>
    <row r="1692" ht="44" spans="1:20">
      <c r="A1692" s="1">
        <v>1690</v>
      </c>
      <c r="B1692" s="2" t="s">
        <v>3522</v>
      </c>
      <c r="C1692" s="2" t="s">
        <v>3523</v>
      </c>
      <c r="D1692" s="12">
        <v>2500</v>
      </c>
      <c r="E1692" s="13">
        <v>635</v>
      </c>
      <c r="F1692" t="s">
        <v>27</v>
      </c>
      <c r="G1692" t="s">
        <v>49</v>
      </c>
      <c r="H1692" t="s">
        <v>50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3504</v>
      </c>
      <c r="O1692">
        <f t="shared" si="104"/>
        <v>25</v>
      </c>
      <c r="P1692">
        <f t="shared" si="105"/>
        <v>57.73</v>
      </c>
      <c r="Q1692" s="11" t="s">
        <v>1659</v>
      </c>
      <c r="R1692" t="s">
        <v>3505</v>
      </c>
      <c r="S1692" s="4">
        <f t="shared" si="106"/>
        <v>42801.4310416667</v>
      </c>
      <c r="T1692" s="4">
        <f t="shared" si="107"/>
        <v>42831.389375</v>
      </c>
    </row>
    <row r="1693" ht="44" spans="1:20">
      <c r="A1693" s="1">
        <v>1691</v>
      </c>
      <c r="B1693" s="2" t="s">
        <v>3524</v>
      </c>
      <c r="C1693" s="2" t="s">
        <v>3525</v>
      </c>
      <c r="D1693" s="12">
        <v>30000</v>
      </c>
      <c r="E1693" s="13">
        <v>10042</v>
      </c>
      <c r="F1693" t="s">
        <v>27</v>
      </c>
      <c r="G1693" t="s">
        <v>49</v>
      </c>
      <c r="H1693" t="s">
        <v>50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3504</v>
      </c>
      <c r="O1693">
        <f t="shared" si="104"/>
        <v>33</v>
      </c>
      <c r="P1693">
        <f t="shared" si="105"/>
        <v>264.26</v>
      </c>
      <c r="Q1693" s="11" t="s">
        <v>1659</v>
      </c>
      <c r="R1693" t="s">
        <v>3505</v>
      </c>
      <c r="S1693" s="4">
        <f t="shared" si="106"/>
        <v>42795.7014814815</v>
      </c>
      <c r="T1693" s="4">
        <f t="shared" si="107"/>
        <v>42828.0416666667</v>
      </c>
    </row>
    <row r="1694" ht="44" spans="1:20">
      <c r="A1694" s="1">
        <v>1692</v>
      </c>
      <c r="B1694" s="2" t="s">
        <v>3526</v>
      </c>
      <c r="C1694" s="2" t="s">
        <v>3527</v>
      </c>
      <c r="D1694" s="12">
        <v>5000</v>
      </c>
      <c r="E1694" s="13">
        <v>2390</v>
      </c>
      <c r="F1694" t="s">
        <v>27</v>
      </c>
      <c r="G1694" t="s">
        <v>49</v>
      </c>
      <c r="H1694" t="s">
        <v>50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3504</v>
      </c>
      <c r="O1694">
        <f t="shared" si="104"/>
        <v>48</v>
      </c>
      <c r="P1694">
        <f t="shared" si="105"/>
        <v>159.33</v>
      </c>
      <c r="Q1694" s="11" t="s">
        <v>1659</v>
      </c>
      <c r="R1694" t="s">
        <v>3505</v>
      </c>
      <c r="S1694" s="4">
        <f t="shared" si="106"/>
        <v>42788.1512384259</v>
      </c>
      <c r="T1694" s="4">
        <f t="shared" si="107"/>
        <v>42820.9993055556</v>
      </c>
    </row>
    <row r="1695" ht="44" spans="1:20">
      <c r="A1695" s="1">
        <v>1693</v>
      </c>
      <c r="B1695" s="2" t="s">
        <v>3528</v>
      </c>
      <c r="C1695" s="2" t="s">
        <v>3529</v>
      </c>
      <c r="D1695" s="12">
        <v>3000</v>
      </c>
      <c r="E1695" s="13">
        <v>280</v>
      </c>
      <c r="F1695" t="s">
        <v>27</v>
      </c>
      <c r="G1695" t="s">
        <v>58</v>
      </c>
      <c r="H1695" t="s">
        <v>59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3504</v>
      </c>
      <c r="O1695">
        <f t="shared" si="104"/>
        <v>9</v>
      </c>
      <c r="P1695">
        <f t="shared" si="105"/>
        <v>35</v>
      </c>
      <c r="Q1695" s="11" t="s">
        <v>1659</v>
      </c>
      <c r="R1695" t="s">
        <v>3505</v>
      </c>
      <c r="S1695" s="4">
        <f t="shared" si="106"/>
        <v>42803.9202777778</v>
      </c>
      <c r="T1695" s="4">
        <f t="shared" si="107"/>
        <v>42834.8333333333</v>
      </c>
    </row>
    <row r="1696" ht="44" spans="1:20">
      <c r="A1696" s="1">
        <v>1694</v>
      </c>
      <c r="B1696" s="2" t="s">
        <v>3530</v>
      </c>
      <c r="C1696" s="2" t="s">
        <v>3531</v>
      </c>
      <c r="D1696" s="12">
        <v>10000</v>
      </c>
      <c r="E1696" s="13">
        <v>5</v>
      </c>
      <c r="F1696" t="s">
        <v>27</v>
      </c>
      <c r="G1696" t="s">
        <v>49</v>
      </c>
      <c r="H1696" t="s">
        <v>50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3504</v>
      </c>
      <c r="O1696">
        <f t="shared" si="104"/>
        <v>0</v>
      </c>
      <c r="P1696">
        <f t="shared" si="105"/>
        <v>5</v>
      </c>
      <c r="Q1696" s="11" t="s">
        <v>1659</v>
      </c>
      <c r="R1696" t="s">
        <v>3505</v>
      </c>
      <c r="S1696" s="4">
        <f t="shared" si="106"/>
        <v>42791.669837963</v>
      </c>
      <c r="T1696" s="4">
        <f t="shared" si="107"/>
        <v>42821.1916666667</v>
      </c>
    </row>
    <row r="1697" ht="58" spans="1:20">
      <c r="A1697" s="1">
        <v>1695</v>
      </c>
      <c r="B1697" s="2" t="s">
        <v>3532</v>
      </c>
      <c r="C1697" s="2" t="s">
        <v>3533</v>
      </c>
      <c r="D1697" s="12">
        <v>12000</v>
      </c>
      <c r="E1697" s="13">
        <v>1405</v>
      </c>
      <c r="F1697" t="s">
        <v>27</v>
      </c>
      <c r="G1697" t="s">
        <v>49</v>
      </c>
      <c r="H1697" t="s">
        <v>50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3504</v>
      </c>
      <c r="O1697">
        <f t="shared" si="104"/>
        <v>12</v>
      </c>
      <c r="P1697">
        <f t="shared" si="105"/>
        <v>61.09</v>
      </c>
      <c r="Q1697" s="11" t="s">
        <v>1659</v>
      </c>
      <c r="R1697" t="s">
        <v>3505</v>
      </c>
      <c r="S1697" s="4">
        <f t="shared" si="106"/>
        <v>42801.031412037</v>
      </c>
      <c r="T1697" s="4">
        <f t="shared" si="107"/>
        <v>42835.0416666667</v>
      </c>
    </row>
    <row r="1698" ht="44" spans="1:20">
      <c r="A1698" s="1">
        <v>1696</v>
      </c>
      <c r="B1698" s="2" t="s">
        <v>3534</v>
      </c>
      <c r="C1698" s="2" t="s">
        <v>3535</v>
      </c>
      <c r="D1698" s="12">
        <v>300000</v>
      </c>
      <c r="E1698" s="13">
        <v>0</v>
      </c>
      <c r="F1698" t="s">
        <v>27</v>
      </c>
      <c r="G1698" t="s">
        <v>49</v>
      </c>
      <c r="H1698" t="s">
        <v>50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3504</v>
      </c>
      <c r="O1698">
        <f t="shared" si="104"/>
        <v>0</v>
      </c>
      <c r="P1698">
        <f t="shared" si="105"/>
        <v>0</v>
      </c>
      <c r="Q1698" s="11" t="s">
        <v>1659</v>
      </c>
      <c r="R1698" t="s">
        <v>3505</v>
      </c>
      <c r="S1698" s="4">
        <f t="shared" si="106"/>
        <v>42796.0695717593</v>
      </c>
      <c r="T1698" s="4">
        <f t="shared" si="107"/>
        <v>42826.0279050926</v>
      </c>
    </row>
    <row r="1699" ht="44" spans="1:20">
      <c r="A1699" s="1">
        <v>1697</v>
      </c>
      <c r="B1699" s="2" t="s">
        <v>3536</v>
      </c>
      <c r="C1699" s="2" t="s">
        <v>3537</v>
      </c>
      <c r="D1699" s="12">
        <v>12500</v>
      </c>
      <c r="E1699" s="13">
        <v>2526</v>
      </c>
      <c r="F1699" t="s">
        <v>27</v>
      </c>
      <c r="G1699" t="s">
        <v>49</v>
      </c>
      <c r="H1699" t="s">
        <v>50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3504</v>
      </c>
      <c r="O1699">
        <f t="shared" si="104"/>
        <v>20</v>
      </c>
      <c r="P1699">
        <f t="shared" si="105"/>
        <v>114.82</v>
      </c>
      <c r="Q1699" s="11" t="s">
        <v>1659</v>
      </c>
      <c r="R1699" t="s">
        <v>3505</v>
      </c>
      <c r="S1699" s="4">
        <f t="shared" si="106"/>
        <v>42805.032962963</v>
      </c>
      <c r="T1699" s="4">
        <f t="shared" si="107"/>
        <v>42834.9912962963</v>
      </c>
    </row>
    <row r="1700" ht="72" spans="1:20">
      <c r="A1700" s="1">
        <v>1698</v>
      </c>
      <c r="B1700" s="2" t="s">
        <v>3538</v>
      </c>
      <c r="C1700" s="2" t="s">
        <v>3539</v>
      </c>
      <c r="D1700" s="12">
        <v>125000</v>
      </c>
      <c r="E1700" s="13">
        <v>0</v>
      </c>
      <c r="F1700" t="s">
        <v>27</v>
      </c>
      <c r="G1700" t="s">
        <v>49</v>
      </c>
      <c r="H1700" t="s">
        <v>50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3504</v>
      </c>
      <c r="O1700">
        <f t="shared" si="104"/>
        <v>0</v>
      </c>
      <c r="P1700">
        <f t="shared" si="105"/>
        <v>0</v>
      </c>
      <c r="Q1700" s="11" t="s">
        <v>1659</v>
      </c>
      <c r="R1700" t="s">
        <v>3505</v>
      </c>
      <c r="S1700" s="4">
        <f t="shared" si="106"/>
        <v>42796.2078703704</v>
      </c>
      <c r="T1700" s="4">
        <f t="shared" si="107"/>
        <v>42820.1479166667</v>
      </c>
    </row>
    <row r="1701" ht="44" spans="1:20">
      <c r="A1701" s="1">
        <v>1699</v>
      </c>
      <c r="B1701" s="2" t="s">
        <v>3540</v>
      </c>
      <c r="C1701" s="2" t="s">
        <v>3541</v>
      </c>
      <c r="D1701" s="12">
        <v>5105</v>
      </c>
      <c r="E1701" s="13">
        <v>216</v>
      </c>
      <c r="F1701" t="s">
        <v>27</v>
      </c>
      <c r="G1701" t="s">
        <v>49</v>
      </c>
      <c r="H1701" t="s">
        <v>50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3504</v>
      </c>
      <c r="O1701">
        <f t="shared" si="104"/>
        <v>4</v>
      </c>
      <c r="P1701">
        <f t="shared" si="105"/>
        <v>54</v>
      </c>
      <c r="Q1701" s="11" t="s">
        <v>1659</v>
      </c>
      <c r="R1701" t="s">
        <v>3505</v>
      </c>
      <c r="S1701" s="4">
        <f t="shared" si="106"/>
        <v>42806.8639467593</v>
      </c>
      <c r="T1701" s="4">
        <f t="shared" si="107"/>
        <v>42836.8639467593</v>
      </c>
    </row>
    <row r="1702" ht="44" spans="1:20">
      <c r="A1702" s="1">
        <v>1700</v>
      </c>
      <c r="B1702" s="2" t="s">
        <v>3542</v>
      </c>
      <c r="C1702" s="2" t="s">
        <v>3543</v>
      </c>
      <c r="D1702" s="12">
        <v>20000</v>
      </c>
      <c r="E1702" s="13">
        <v>5212</v>
      </c>
      <c r="F1702" t="s">
        <v>27</v>
      </c>
      <c r="G1702" t="s">
        <v>49</v>
      </c>
      <c r="H1702" t="s">
        <v>50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3504</v>
      </c>
      <c r="O1702">
        <f t="shared" si="104"/>
        <v>26</v>
      </c>
      <c r="P1702">
        <f t="shared" si="105"/>
        <v>65.97</v>
      </c>
      <c r="Q1702" s="11" t="s">
        <v>1659</v>
      </c>
      <c r="R1702" t="s">
        <v>3505</v>
      </c>
      <c r="S1702" s="4">
        <f t="shared" si="106"/>
        <v>42796.0716435185</v>
      </c>
      <c r="T1702" s="4">
        <f t="shared" si="107"/>
        <v>42826.1666666667</v>
      </c>
    </row>
    <row r="1703" ht="44" spans="1:20">
      <c r="A1703" s="1">
        <v>1701</v>
      </c>
      <c r="B1703" s="2" t="s">
        <v>3544</v>
      </c>
      <c r="C1703" s="2" t="s">
        <v>3545</v>
      </c>
      <c r="D1703" s="12">
        <v>5050</v>
      </c>
      <c r="E1703" s="13">
        <v>10</v>
      </c>
      <c r="F1703" t="s">
        <v>26</v>
      </c>
      <c r="G1703" t="s">
        <v>49</v>
      </c>
      <c r="H1703" t="s">
        <v>50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3504</v>
      </c>
      <c r="O1703">
        <f t="shared" si="104"/>
        <v>0</v>
      </c>
      <c r="P1703">
        <f t="shared" si="105"/>
        <v>5</v>
      </c>
      <c r="Q1703" s="11" t="s">
        <v>1659</v>
      </c>
      <c r="R1703" t="s">
        <v>3505</v>
      </c>
      <c r="S1703" s="4">
        <f t="shared" si="106"/>
        <v>41989.6644097222</v>
      </c>
      <c r="T1703" s="4">
        <f t="shared" si="107"/>
        <v>42019.6644097222</v>
      </c>
    </row>
    <row r="1704" ht="15" spans="1:20">
      <c r="A1704" s="1">
        <v>1702</v>
      </c>
      <c r="B1704" s="2" t="s">
        <v>3546</v>
      </c>
      <c r="C1704" s="2" t="s">
        <v>3547</v>
      </c>
      <c r="D1704" s="12">
        <v>16500</v>
      </c>
      <c r="E1704" s="13">
        <v>1</v>
      </c>
      <c r="F1704" t="s">
        <v>26</v>
      </c>
      <c r="G1704" t="s">
        <v>49</v>
      </c>
      <c r="H1704" t="s">
        <v>50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3504</v>
      </c>
      <c r="O1704">
        <f t="shared" si="104"/>
        <v>0</v>
      </c>
      <c r="P1704">
        <f t="shared" si="105"/>
        <v>1</v>
      </c>
      <c r="Q1704" s="11" t="s">
        <v>1659</v>
      </c>
      <c r="R1704" t="s">
        <v>3505</v>
      </c>
      <c r="S1704" s="4">
        <f t="shared" si="106"/>
        <v>42063.8697916667</v>
      </c>
      <c r="T1704" s="4">
        <f t="shared" si="107"/>
        <v>42093.828125</v>
      </c>
    </row>
    <row r="1705" ht="44" spans="1:20">
      <c r="A1705" s="1">
        <v>1703</v>
      </c>
      <c r="B1705" s="2" t="s">
        <v>3548</v>
      </c>
      <c r="C1705" s="2" t="s">
        <v>3549</v>
      </c>
      <c r="D1705" s="12">
        <v>5000</v>
      </c>
      <c r="E1705" s="13">
        <v>51</v>
      </c>
      <c r="F1705" t="s">
        <v>26</v>
      </c>
      <c r="G1705" t="s">
        <v>49</v>
      </c>
      <c r="H1705" t="s">
        <v>50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3504</v>
      </c>
      <c r="O1705">
        <f t="shared" si="104"/>
        <v>1</v>
      </c>
      <c r="P1705">
        <f t="shared" si="105"/>
        <v>25.5</v>
      </c>
      <c r="Q1705" s="11" t="s">
        <v>1659</v>
      </c>
      <c r="R1705" t="s">
        <v>3505</v>
      </c>
      <c r="S1705" s="4">
        <f t="shared" si="106"/>
        <v>42187.2816782407</v>
      </c>
      <c r="T1705" s="4">
        <f t="shared" si="107"/>
        <v>42247.2816782407</v>
      </c>
    </row>
    <row r="1706" ht="29" spans="1:20">
      <c r="A1706" s="1">
        <v>1704</v>
      </c>
      <c r="B1706" s="2" t="s">
        <v>3550</v>
      </c>
      <c r="C1706" s="2" t="s">
        <v>3551</v>
      </c>
      <c r="D1706" s="12">
        <v>2000</v>
      </c>
      <c r="E1706" s="13">
        <v>1302</v>
      </c>
      <c r="F1706" t="s">
        <v>26</v>
      </c>
      <c r="G1706" t="s">
        <v>49</v>
      </c>
      <c r="H1706" t="s">
        <v>50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3504</v>
      </c>
      <c r="O1706">
        <f t="shared" si="104"/>
        <v>65</v>
      </c>
      <c r="P1706">
        <f t="shared" si="105"/>
        <v>118.36</v>
      </c>
      <c r="Q1706" s="11" t="s">
        <v>1659</v>
      </c>
      <c r="R1706" t="s">
        <v>3505</v>
      </c>
      <c r="S1706" s="4">
        <f t="shared" si="106"/>
        <v>42021.1397337963</v>
      </c>
      <c r="T1706" s="4">
        <f t="shared" si="107"/>
        <v>42051.1397337963</v>
      </c>
    </row>
    <row r="1707" ht="44" spans="1:20">
      <c r="A1707" s="1">
        <v>1705</v>
      </c>
      <c r="B1707" s="2" t="s">
        <v>3552</v>
      </c>
      <c r="C1707" s="2" t="s">
        <v>3553</v>
      </c>
      <c r="D1707" s="12">
        <v>2000</v>
      </c>
      <c r="E1707" s="13">
        <v>0</v>
      </c>
      <c r="F1707" t="s">
        <v>26</v>
      </c>
      <c r="G1707" t="s">
        <v>49</v>
      </c>
      <c r="H1707" t="s">
        <v>50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3504</v>
      </c>
      <c r="O1707">
        <f t="shared" si="104"/>
        <v>0</v>
      </c>
      <c r="P1707">
        <f t="shared" si="105"/>
        <v>0</v>
      </c>
      <c r="Q1707" s="11" t="s">
        <v>1659</v>
      </c>
      <c r="R1707" t="s">
        <v>3505</v>
      </c>
      <c r="S1707" s="4">
        <f t="shared" si="106"/>
        <v>42245.0167361111</v>
      </c>
      <c r="T1707" s="4">
        <f t="shared" si="107"/>
        <v>42256.6666666667</v>
      </c>
    </row>
    <row r="1708" ht="44" spans="1:20">
      <c r="A1708" s="1">
        <v>1706</v>
      </c>
      <c r="B1708" s="2" t="s">
        <v>3554</v>
      </c>
      <c r="C1708" s="2" t="s">
        <v>3555</v>
      </c>
      <c r="D1708" s="12">
        <v>5500</v>
      </c>
      <c r="E1708" s="13">
        <v>0</v>
      </c>
      <c r="F1708" t="s">
        <v>26</v>
      </c>
      <c r="G1708" t="s">
        <v>537</v>
      </c>
      <c r="H1708" t="s">
        <v>89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3504</v>
      </c>
      <c r="O1708">
        <f t="shared" si="104"/>
        <v>0</v>
      </c>
      <c r="P1708">
        <f t="shared" si="105"/>
        <v>0</v>
      </c>
      <c r="Q1708" s="11" t="s">
        <v>1659</v>
      </c>
      <c r="R1708" t="s">
        <v>3505</v>
      </c>
      <c r="S1708" s="4">
        <f t="shared" si="106"/>
        <v>42179.3063888889</v>
      </c>
      <c r="T1708" s="4">
        <f t="shared" si="107"/>
        <v>42239.3063888889</v>
      </c>
    </row>
    <row r="1709" ht="44" spans="1:20">
      <c r="A1709" s="1">
        <v>1707</v>
      </c>
      <c r="B1709" s="2" t="s">
        <v>3556</v>
      </c>
      <c r="C1709" s="2" t="s">
        <v>3557</v>
      </c>
      <c r="D1709" s="12">
        <v>5000</v>
      </c>
      <c r="E1709" s="13">
        <v>487</v>
      </c>
      <c r="F1709" t="s">
        <v>26</v>
      </c>
      <c r="G1709" t="s">
        <v>49</v>
      </c>
      <c r="H1709" t="s">
        <v>50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3504</v>
      </c>
      <c r="O1709">
        <f t="shared" si="104"/>
        <v>10</v>
      </c>
      <c r="P1709">
        <f t="shared" si="105"/>
        <v>54.11</v>
      </c>
      <c r="Q1709" s="11" t="s">
        <v>1659</v>
      </c>
      <c r="R1709" t="s">
        <v>3505</v>
      </c>
      <c r="S1709" s="4">
        <f t="shared" si="106"/>
        <v>42427.7210069444</v>
      </c>
      <c r="T1709" s="4">
        <f t="shared" si="107"/>
        <v>42457.6793402778</v>
      </c>
    </row>
    <row r="1710" ht="44" spans="1:20">
      <c r="A1710" s="1">
        <v>1708</v>
      </c>
      <c r="B1710" s="2" t="s">
        <v>3558</v>
      </c>
      <c r="C1710" s="2" t="s">
        <v>3559</v>
      </c>
      <c r="D1710" s="12">
        <v>7000</v>
      </c>
      <c r="E1710" s="13">
        <v>0</v>
      </c>
      <c r="F1710" t="s">
        <v>26</v>
      </c>
      <c r="G1710" t="s">
        <v>49</v>
      </c>
      <c r="H1710" t="s">
        <v>50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3504</v>
      </c>
      <c r="O1710">
        <f t="shared" si="104"/>
        <v>0</v>
      </c>
      <c r="P1710">
        <f t="shared" si="105"/>
        <v>0</v>
      </c>
      <c r="Q1710" s="11" t="s">
        <v>1659</v>
      </c>
      <c r="R1710" t="s">
        <v>3505</v>
      </c>
      <c r="S1710" s="4">
        <f t="shared" si="106"/>
        <v>42451.8669675926</v>
      </c>
      <c r="T1710" s="4">
        <f t="shared" si="107"/>
        <v>42491.8669675926</v>
      </c>
    </row>
    <row r="1711" ht="44" spans="1:20">
      <c r="A1711" s="1">
        <v>1709</v>
      </c>
      <c r="B1711" s="2" t="s">
        <v>3560</v>
      </c>
      <c r="C1711" s="2" t="s">
        <v>3561</v>
      </c>
      <c r="D1711" s="12">
        <v>1750</v>
      </c>
      <c r="E1711" s="13">
        <v>85</v>
      </c>
      <c r="F1711" t="s">
        <v>26</v>
      </c>
      <c r="G1711" t="s">
        <v>49</v>
      </c>
      <c r="H1711" t="s">
        <v>50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3504</v>
      </c>
      <c r="O1711">
        <f t="shared" si="104"/>
        <v>5</v>
      </c>
      <c r="P1711">
        <f t="shared" si="105"/>
        <v>21.25</v>
      </c>
      <c r="Q1711" s="11" t="s">
        <v>1659</v>
      </c>
      <c r="R1711" t="s">
        <v>3505</v>
      </c>
      <c r="S1711" s="4">
        <f t="shared" si="106"/>
        <v>41841.5638194444</v>
      </c>
      <c r="T1711" s="4">
        <f t="shared" si="107"/>
        <v>41882.81875</v>
      </c>
    </row>
    <row r="1712" ht="29" spans="1:20">
      <c r="A1712" s="1">
        <v>1710</v>
      </c>
      <c r="B1712" s="2" t="s">
        <v>3562</v>
      </c>
      <c r="C1712" s="2" t="s">
        <v>3563</v>
      </c>
      <c r="D1712" s="12">
        <v>5000</v>
      </c>
      <c r="E1712" s="13">
        <v>34</v>
      </c>
      <c r="F1712" t="s">
        <v>26</v>
      </c>
      <c r="G1712" t="s">
        <v>537</v>
      </c>
      <c r="H1712" t="s">
        <v>89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3504</v>
      </c>
      <c r="O1712">
        <f t="shared" si="104"/>
        <v>1</v>
      </c>
      <c r="P1712">
        <f t="shared" si="105"/>
        <v>34</v>
      </c>
      <c r="Q1712" s="11" t="s">
        <v>1659</v>
      </c>
      <c r="R1712" t="s">
        <v>3505</v>
      </c>
      <c r="S1712" s="4">
        <f t="shared" si="106"/>
        <v>42341.5912962963</v>
      </c>
      <c r="T1712" s="4">
        <f t="shared" si="107"/>
        <v>42387.5416666667</v>
      </c>
    </row>
    <row r="1713" ht="44" spans="1:20">
      <c r="A1713" s="1">
        <v>1711</v>
      </c>
      <c r="B1713" s="2" t="s">
        <v>3564</v>
      </c>
      <c r="C1713" s="2" t="s">
        <v>3565</v>
      </c>
      <c r="D1713" s="12">
        <v>10000</v>
      </c>
      <c r="E1713" s="13">
        <v>1050</v>
      </c>
      <c r="F1713" t="s">
        <v>26</v>
      </c>
      <c r="G1713" t="s">
        <v>49</v>
      </c>
      <c r="H1713" t="s">
        <v>50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3504</v>
      </c>
      <c r="O1713">
        <f t="shared" si="104"/>
        <v>11</v>
      </c>
      <c r="P1713">
        <f t="shared" si="105"/>
        <v>525</v>
      </c>
      <c r="Q1713" s="11" t="s">
        <v>1659</v>
      </c>
      <c r="R1713" t="s">
        <v>3505</v>
      </c>
      <c r="S1713" s="4">
        <f t="shared" si="106"/>
        <v>41852.6462268519</v>
      </c>
      <c r="T1713" s="4">
        <f t="shared" si="107"/>
        <v>41883.6462268519</v>
      </c>
    </row>
    <row r="1714" ht="44" spans="1:20">
      <c r="A1714" s="1">
        <v>1712</v>
      </c>
      <c r="B1714" s="2" t="s">
        <v>3566</v>
      </c>
      <c r="C1714" s="2" t="s">
        <v>3567</v>
      </c>
      <c r="D1714" s="12">
        <v>5000</v>
      </c>
      <c r="E1714" s="13">
        <v>0</v>
      </c>
      <c r="F1714" t="s">
        <v>26</v>
      </c>
      <c r="G1714" t="s">
        <v>49</v>
      </c>
      <c r="H1714" t="s">
        <v>50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3504</v>
      </c>
      <c r="O1714">
        <f t="shared" si="104"/>
        <v>0</v>
      </c>
      <c r="P1714">
        <f t="shared" si="105"/>
        <v>0</v>
      </c>
      <c r="Q1714" s="11" t="s">
        <v>1659</v>
      </c>
      <c r="R1714" t="s">
        <v>3505</v>
      </c>
      <c r="S1714" s="4">
        <f t="shared" si="106"/>
        <v>42125.9138078704</v>
      </c>
      <c r="T1714" s="4">
        <f t="shared" si="107"/>
        <v>42185.9138078704</v>
      </c>
    </row>
    <row r="1715" ht="58" spans="1:20">
      <c r="A1715" s="1">
        <v>1713</v>
      </c>
      <c r="B1715" s="2" t="s">
        <v>3568</v>
      </c>
      <c r="C1715" s="2" t="s">
        <v>3569</v>
      </c>
      <c r="D1715" s="12">
        <v>3000</v>
      </c>
      <c r="E1715" s="13">
        <v>50</v>
      </c>
      <c r="F1715" t="s">
        <v>26</v>
      </c>
      <c r="G1715" t="s">
        <v>49</v>
      </c>
      <c r="H1715" t="s">
        <v>50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3504</v>
      </c>
      <c r="O1715">
        <f t="shared" si="104"/>
        <v>2</v>
      </c>
      <c r="P1715">
        <f t="shared" si="105"/>
        <v>50</v>
      </c>
      <c r="Q1715" s="11" t="s">
        <v>1659</v>
      </c>
      <c r="R1715" t="s">
        <v>3505</v>
      </c>
      <c r="S1715" s="4">
        <f t="shared" si="106"/>
        <v>41887.8010648148</v>
      </c>
      <c r="T1715" s="4">
        <f t="shared" si="107"/>
        <v>41917.8010648148</v>
      </c>
    </row>
    <row r="1716" ht="44" spans="1:20">
      <c r="A1716" s="1">
        <v>1714</v>
      </c>
      <c r="B1716" s="2" t="s">
        <v>3570</v>
      </c>
      <c r="C1716" s="2" t="s">
        <v>3571</v>
      </c>
      <c r="D1716" s="12">
        <v>25000</v>
      </c>
      <c r="E1716" s="13">
        <v>1967</v>
      </c>
      <c r="F1716" t="s">
        <v>26</v>
      </c>
      <c r="G1716" t="s">
        <v>49</v>
      </c>
      <c r="H1716" t="s">
        <v>50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3504</v>
      </c>
      <c r="O1716">
        <f t="shared" si="104"/>
        <v>8</v>
      </c>
      <c r="P1716">
        <f t="shared" si="105"/>
        <v>115.71</v>
      </c>
      <c r="Q1716" s="11" t="s">
        <v>1659</v>
      </c>
      <c r="R1716" t="s">
        <v>3505</v>
      </c>
      <c r="S1716" s="4">
        <f t="shared" si="106"/>
        <v>42095.9185300926</v>
      </c>
      <c r="T1716" s="4">
        <f t="shared" si="107"/>
        <v>42125.9185300926</v>
      </c>
    </row>
    <row r="1717" ht="44" spans="1:20">
      <c r="A1717" s="1">
        <v>1715</v>
      </c>
      <c r="B1717" s="2" t="s">
        <v>3572</v>
      </c>
      <c r="C1717" s="2" t="s">
        <v>3573</v>
      </c>
      <c r="D1717" s="12">
        <v>5000</v>
      </c>
      <c r="E1717" s="13">
        <v>11</v>
      </c>
      <c r="F1717" t="s">
        <v>26</v>
      </c>
      <c r="G1717" t="s">
        <v>49</v>
      </c>
      <c r="H1717" t="s">
        <v>50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3504</v>
      </c>
      <c r="O1717">
        <f t="shared" si="104"/>
        <v>0</v>
      </c>
      <c r="P1717">
        <f t="shared" si="105"/>
        <v>5.5</v>
      </c>
      <c r="Q1717" s="11" t="s">
        <v>1659</v>
      </c>
      <c r="R1717" t="s">
        <v>3505</v>
      </c>
      <c r="S1717" s="4">
        <f t="shared" si="106"/>
        <v>42064.2174189815</v>
      </c>
      <c r="T1717" s="4">
        <f t="shared" si="107"/>
        <v>42094.1402777778</v>
      </c>
    </row>
    <row r="1718" ht="44" spans="1:20">
      <c r="A1718" s="1">
        <v>1716</v>
      </c>
      <c r="B1718" s="2" t="s">
        <v>3574</v>
      </c>
      <c r="C1718" s="2" t="s">
        <v>3575</v>
      </c>
      <c r="D1718" s="12">
        <v>2000</v>
      </c>
      <c r="E1718" s="13">
        <v>150</v>
      </c>
      <c r="F1718" t="s">
        <v>26</v>
      </c>
      <c r="G1718" t="s">
        <v>49</v>
      </c>
      <c r="H1718" t="s">
        <v>50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3504</v>
      </c>
      <c r="O1718">
        <f t="shared" si="104"/>
        <v>8</v>
      </c>
      <c r="P1718">
        <f t="shared" si="105"/>
        <v>50</v>
      </c>
      <c r="Q1718" s="11" t="s">
        <v>1659</v>
      </c>
      <c r="R1718" t="s">
        <v>3505</v>
      </c>
      <c r="S1718" s="4">
        <f t="shared" si="106"/>
        <v>42673.5775347222</v>
      </c>
      <c r="T1718" s="4">
        <f t="shared" si="107"/>
        <v>42713.6192013889</v>
      </c>
    </row>
    <row r="1719" ht="44" spans="1:20">
      <c r="A1719" s="1">
        <v>1717</v>
      </c>
      <c r="B1719" s="2" t="s">
        <v>3576</v>
      </c>
      <c r="C1719" s="2" t="s">
        <v>3577</v>
      </c>
      <c r="D1719" s="12">
        <v>3265</v>
      </c>
      <c r="E1719" s="13">
        <v>1395</v>
      </c>
      <c r="F1719" t="s">
        <v>26</v>
      </c>
      <c r="G1719" t="s">
        <v>49</v>
      </c>
      <c r="H1719" t="s">
        <v>50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3504</v>
      </c>
      <c r="O1719">
        <f t="shared" si="104"/>
        <v>43</v>
      </c>
      <c r="P1719">
        <f t="shared" si="105"/>
        <v>34.02</v>
      </c>
      <c r="Q1719" s="11" t="s">
        <v>1659</v>
      </c>
      <c r="R1719" t="s">
        <v>3505</v>
      </c>
      <c r="S1719" s="4">
        <f t="shared" si="106"/>
        <v>42460.9819212963</v>
      </c>
      <c r="T1719" s="4">
        <f t="shared" si="107"/>
        <v>42481.1666666667</v>
      </c>
    </row>
    <row r="1720" ht="15" spans="1:20">
      <c r="A1720" s="1">
        <v>1718</v>
      </c>
      <c r="B1720" s="2" t="s">
        <v>3578</v>
      </c>
      <c r="C1720" s="2" t="s">
        <v>3579</v>
      </c>
      <c r="D1720" s="12">
        <v>35000</v>
      </c>
      <c r="E1720" s="13">
        <v>75</v>
      </c>
      <c r="F1720" t="s">
        <v>26</v>
      </c>
      <c r="G1720" t="s">
        <v>49</v>
      </c>
      <c r="H1720" t="s">
        <v>50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3504</v>
      </c>
      <c r="O1720">
        <f t="shared" si="104"/>
        <v>0</v>
      </c>
      <c r="P1720">
        <f t="shared" si="105"/>
        <v>37.5</v>
      </c>
      <c r="Q1720" s="11" t="s">
        <v>1659</v>
      </c>
      <c r="R1720" t="s">
        <v>3505</v>
      </c>
      <c r="S1720" s="4">
        <f t="shared" si="106"/>
        <v>42460.6105208333</v>
      </c>
      <c r="T1720" s="4">
        <f t="shared" si="107"/>
        <v>42504.2076388889</v>
      </c>
    </row>
    <row r="1721" ht="44" spans="1:20">
      <c r="A1721" s="1">
        <v>1719</v>
      </c>
      <c r="B1721" s="2" t="s">
        <v>3580</v>
      </c>
      <c r="C1721" s="2" t="s">
        <v>3581</v>
      </c>
      <c r="D1721" s="12">
        <v>4000</v>
      </c>
      <c r="E1721" s="13">
        <v>35</v>
      </c>
      <c r="F1721" t="s">
        <v>26</v>
      </c>
      <c r="G1721" t="s">
        <v>49</v>
      </c>
      <c r="H1721" t="s">
        <v>50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3504</v>
      </c>
      <c r="O1721">
        <f t="shared" si="104"/>
        <v>1</v>
      </c>
      <c r="P1721">
        <f t="shared" si="105"/>
        <v>11.67</v>
      </c>
      <c r="Q1721" s="11" t="s">
        <v>1659</v>
      </c>
      <c r="R1721" t="s">
        <v>3505</v>
      </c>
      <c r="S1721" s="4">
        <f t="shared" si="106"/>
        <v>41869.5346180556</v>
      </c>
      <c r="T1721" s="4">
        <f t="shared" si="107"/>
        <v>41899.5346180556</v>
      </c>
    </row>
    <row r="1722" ht="44" spans="1:20">
      <c r="A1722" s="1">
        <v>1720</v>
      </c>
      <c r="B1722" s="2" t="s">
        <v>3582</v>
      </c>
      <c r="C1722" s="2" t="s">
        <v>3583</v>
      </c>
      <c r="D1722" s="12">
        <v>4000</v>
      </c>
      <c r="E1722" s="13">
        <v>225</v>
      </c>
      <c r="F1722" t="s">
        <v>26</v>
      </c>
      <c r="G1722" t="s">
        <v>49</v>
      </c>
      <c r="H1722" t="s">
        <v>50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3504</v>
      </c>
      <c r="O1722">
        <f t="shared" si="104"/>
        <v>6</v>
      </c>
      <c r="P1722">
        <f t="shared" si="105"/>
        <v>28.13</v>
      </c>
      <c r="Q1722" s="11" t="s">
        <v>1659</v>
      </c>
      <c r="R1722" t="s">
        <v>3505</v>
      </c>
      <c r="S1722" s="4">
        <f t="shared" si="106"/>
        <v>41922.7832291667</v>
      </c>
      <c r="T1722" s="4">
        <f t="shared" si="107"/>
        <v>41952.8248958333</v>
      </c>
    </row>
    <row r="1723" ht="44" spans="1:20">
      <c r="A1723" s="1">
        <v>1721</v>
      </c>
      <c r="B1723" s="2" t="s">
        <v>3584</v>
      </c>
      <c r="C1723" s="2" t="s">
        <v>3585</v>
      </c>
      <c r="D1723" s="12">
        <v>5000</v>
      </c>
      <c r="E1723" s="13">
        <v>0</v>
      </c>
      <c r="F1723" t="s">
        <v>26</v>
      </c>
      <c r="G1723" t="s">
        <v>49</v>
      </c>
      <c r="H1723" t="s">
        <v>50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3504</v>
      </c>
      <c r="O1723">
        <f t="shared" si="104"/>
        <v>0</v>
      </c>
      <c r="P1723">
        <f t="shared" si="105"/>
        <v>0</v>
      </c>
      <c r="Q1723" s="11" t="s">
        <v>1659</v>
      </c>
      <c r="R1723" t="s">
        <v>3505</v>
      </c>
      <c r="S1723" s="4">
        <f t="shared" si="106"/>
        <v>42319.4613773148</v>
      </c>
      <c r="T1723" s="4">
        <f t="shared" si="107"/>
        <v>42349.4613773148</v>
      </c>
    </row>
    <row r="1724" ht="44" spans="1:20">
      <c r="A1724" s="1">
        <v>1722</v>
      </c>
      <c r="B1724" s="2" t="s">
        <v>3586</v>
      </c>
      <c r="C1724" s="2" t="s">
        <v>3587</v>
      </c>
      <c r="D1724" s="12">
        <v>2880</v>
      </c>
      <c r="E1724" s="13">
        <v>1</v>
      </c>
      <c r="F1724" t="s">
        <v>26</v>
      </c>
      <c r="G1724" t="s">
        <v>49</v>
      </c>
      <c r="H1724" t="s">
        <v>50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3504</v>
      </c>
      <c r="O1724">
        <f t="shared" si="104"/>
        <v>0</v>
      </c>
      <c r="P1724">
        <f t="shared" si="105"/>
        <v>1</v>
      </c>
      <c r="Q1724" s="11" t="s">
        <v>1659</v>
      </c>
      <c r="R1724" t="s">
        <v>3505</v>
      </c>
      <c r="S1724" s="4">
        <f t="shared" si="106"/>
        <v>42425.9609837963</v>
      </c>
      <c r="T1724" s="4">
        <f t="shared" si="107"/>
        <v>42463.0069444444</v>
      </c>
    </row>
    <row r="1725" ht="44" spans="1:20">
      <c r="A1725" s="1">
        <v>1723</v>
      </c>
      <c r="B1725" s="2" t="s">
        <v>3588</v>
      </c>
      <c r="C1725" s="2" t="s">
        <v>3589</v>
      </c>
      <c r="D1725" s="12">
        <v>10000</v>
      </c>
      <c r="E1725" s="13">
        <v>650</v>
      </c>
      <c r="F1725" t="s">
        <v>26</v>
      </c>
      <c r="G1725" t="s">
        <v>49</v>
      </c>
      <c r="H1725" t="s">
        <v>50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3504</v>
      </c>
      <c r="O1725">
        <f t="shared" si="104"/>
        <v>7</v>
      </c>
      <c r="P1725">
        <f t="shared" si="105"/>
        <v>216.67</v>
      </c>
      <c r="Q1725" s="11" t="s">
        <v>1659</v>
      </c>
      <c r="R1725" t="s">
        <v>3505</v>
      </c>
      <c r="S1725" s="4">
        <f t="shared" si="106"/>
        <v>42129.8254050926</v>
      </c>
      <c r="T1725" s="4">
        <f t="shared" si="107"/>
        <v>42186.25</v>
      </c>
    </row>
    <row r="1726" ht="44" spans="1:20">
      <c r="A1726" s="1">
        <v>1724</v>
      </c>
      <c r="B1726" s="2" t="s">
        <v>3590</v>
      </c>
      <c r="C1726" s="2" t="s">
        <v>3591</v>
      </c>
      <c r="D1726" s="12">
        <v>6000</v>
      </c>
      <c r="E1726" s="13">
        <v>35</v>
      </c>
      <c r="F1726" t="s">
        <v>26</v>
      </c>
      <c r="G1726" t="s">
        <v>49</v>
      </c>
      <c r="H1726" t="s">
        <v>50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3504</v>
      </c>
      <c r="O1726">
        <f t="shared" si="104"/>
        <v>1</v>
      </c>
      <c r="P1726">
        <f t="shared" si="105"/>
        <v>8.75</v>
      </c>
      <c r="Q1726" s="11" t="s">
        <v>1659</v>
      </c>
      <c r="R1726" t="s">
        <v>3505</v>
      </c>
      <c r="S1726" s="4">
        <f t="shared" si="106"/>
        <v>41912.9324305556</v>
      </c>
      <c r="T1726" s="4">
        <f t="shared" si="107"/>
        <v>41942.9324305556</v>
      </c>
    </row>
    <row r="1727" ht="44" spans="1:20">
      <c r="A1727" s="1">
        <v>1725</v>
      </c>
      <c r="B1727" s="2" t="s">
        <v>3592</v>
      </c>
      <c r="C1727" s="2" t="s">
        <v>3593</v>
      </c>
      <c r="D1727" s="12">
        <v>5500</v>
      </c>
      <c r="E1727" s="13">
        <v>560</v>
      </c>
      <c r="F1727" t="s">
        <v>26</v>
      </c>
      <c r="G1727" t="s">
        <v>49</v>
      </c>
      <c r="H1727" t="s">
        <v>50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3504</v>
      </c>
      <c r="O1727">
        <f t="shared" si="104"/>
        <v>10</v>
      </c>
      <c r="P1727">
        <f t="shared" si="105"/>
        <v>62.22</v>
      </c>
      <c r="Q1727" s="11" t="s">
        <v>1659</v>
      </c>
      <c r="R1727" t="s">
        <v>3505</v>
      </c>
      <c r="S1727" s="4">
        <f t="shared" si="106"/>
        <v>41845.9681597222</v>
      </c>
      <c r="T1727" s="4">
        <f t="shared" si="107"/>
        <v>41875.9681597222</v>
      </c>
    </row>
    <row r="1728" ht="29" spans="1:20">
      <c r="A1728" s="1">
        <v>1726</v>
      </c>
      <c r="B1728" s="2" t="s">
        <v>3594</v>
      </c>
      <c r="C1728" s="2" t="s">
        <v>3595</v>
      </c>
      <c r="D1728" s="12">
        <v>6500</v>
      </c>
      <c r="E1728" s="13">
        <v>2196</v>
      </c>
      <c r="F1728" t="s">
        <v>26</v>
      </c>
      <c r="G1728" t="s">
        <v>49</v>
      </c>
      <c r="H1728" t="s">
        <v>50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3504</v>
      </c>
      <c r="O1728">
        <f t="shared" si="104"/>
        <v>34</v>
      </c>
      <c r="P1728">
        <f t="shared" si="105"/>
        <v>137.25</v>
      </c>
      <c r="Q1728" s="11" t="s">
        <v>1659</v>
      </c>
      <c r="R1728" t="s">
        <v>3505</v>
      </c>
      <c r="S1728" s="4">
        <f t="shared" si="106"/>
        <v>41788.9197222222</v>
      </c>
      <c r="T1728" s="4">
        <f t="shared" si="107"/>
        <v>41817.9197222222</v>
      </c>
    </row>
    <row r="1729" ht="44" spans="1:20">
      <c r="A1729" s="1">
        <v>1727</v>
      </c>
      <c r="B1729" s="2" t="s">
        <v>3596</v>
      </c>
      <c r="C1729" s="2" t="s">
        <v>3597</v>
      </c>
      <c r="D1729" s="12">
        <v>3000</v>
      </c>
      <c r="E1729" s="13">
        <v>1</v>
      </c>
      <c r="F1729" t="s">
        <v>26</v>
      </c>
      <c r="G1729" t="s">
        <v>58</v>
      </c>
      <c r="H1729" t="s">
        <v>59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3504</v>
      </c>
      <c r="O1729">
        <f t="shared" si="104"/>
        <v>0</v>
      </c>
      <c r="P1729">
        <f t="shared" si="105"/>
        <v>1</v>
      </c>
      <c r="Q1729" s="11" t="s">
        <v>1659</v>
      </c>
      <c r="R1729" t="s">
        <v>3505</v>
      </c>
      <c r="S1729" s="4">
        <f t="shared" si="106"/>
        <v>42044.927974537</v>
      </c>
      <c r="T1729" s="4">
        <f t="shared" si="107"/>
        <v>42099.4583333333</v>
      </c>
    </row>
    <row r="1730" ht="44" spans="1:20">
      <c r="A1730" s="1">
        <v>1728</v>
      </c>
      <c r="B1730" s="2" t="s">
        <v>3598</v>
      </c>
      <c r="C1730" s="2" t="s">
        <v>3599</v>
      </c>
      <c r="D1730" s="12">
        <v>1250</v>
      </c>
      <c r="E1730" s="13">
        <v>855</v>
      </c>
      <c r="F1730" t="s">
        <v>26</v>
      </c>
      <c r="G1730" t="s">
        <v>49</v>
      </c>
      <c r="H1730" t="s">
        <v>50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3504</v>
      </c>
      <c r="O1730">
        <f t="shared" si="104"/>
        <v>68</v>
      </c>
      <c r="P1730">
        <f t="shared" si="105"/>
        <v>122.14</v>
      </c>
      <c r="Q1730" s="11" t="s">
        <v>1659</v>
      </c>
      <c r="R1730" t="s">
        <v>3505</v>
      </c>
      <c r="S1730" s="4">
        <f t="shared" si="106"/>
        <v>42268.6258564815</v>
      </c>
      <c r="T1730" s="4">
        <f t="shared" si="107"/>
        <v>42298.6258564815</v>
      </c>
    </row>
    <row r="1731" ht="44" spans="1:20">
      <c r="A1731" s="1">
        <v>1729</v>
      </c>
      <c r="B1731" s="2" t="s">
        <v>3600</v>
      </c>
      <c r="C1731" s="2" t="s">
        <v>3601</v>
      </c>
      <c r="D1731" s="12">
        <v>10000</v>
      </c>
      <c r="E1731" s="13">
        <v>0</v>
      </c>
      <c r="F1731" t="s">
        <v>26</v>
      </c>
      <c r="G1731" t="s">
        <v>49</v>
      </c>
      <c r="H1731" t="s">
        <v>50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3504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1659</v>
      </c>
      <c r="R1731" t="s">
        <v>3505</v>
      </c>
      <c r="S1731" s="4">
        <f t="shared" ref="S1731:S1794" si="110">(((J1731/60)/60)/24)+DATE(1970,1,1)</f>
        <v>42471.0521527778</v>
      </c>
      <c r="T1731" s="4">
        <f t="shared" ref="T1731:T1794" si="111">(((I1731/60)/60)/24)+DATE(1970,1,1)</f>
        <v>42531.0521527778</v>
      </c>
    </row>
    <row r="1732" ht="44" spans="1:20">
      <c r="A1732" s="1">
        <v>1730</v>
      </c>
      <c r="B1732" s="2" t="s">
        <v>3602</v>
      </c>
      <c r="C1732" s="2" t="s">
        <v>3603</v>
      </c>
      <c r="D1732" s="12">
        <v>3000</v>
      </c>
      <c r="E1732" s="13">
        <v>0</v>
      </c>
      <c r="F1732" t="s">
        <v>26</v>
      </c>
      <c r="G1732" t="s">
        <v>49</v>
      </c>
      <c r="H1732" t="s">
        <v>50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3504</v>
      </c>
      <c r="O1732">
        <f t="shared" si="108"/>
        <v>0</v>
      </c>
      <c r="P1732">
        <f t="shared" si="109"/>
        <v>0</v>
      </c>
      <c r="Q1732" s="11" t="s">
        <v>1659</v>
      </c>
      <c r="R1732" t="s">
        <v>3505</v>
      </c>
      <c r="S1732" s="4">
        <f t="shared" si="110"/>
        <v>42272.0877662037</v>
      </c>
      <c r="T1732" s="4">
        <f t="shared" si="111"/>
        <v>42302.0877662037</v>
      </c>
    </row>
    <row r="1733" ht="29" spans="1:20">
      <c r="A1733" s="1">
        <v>1731</v>
      </c>
      <c r="B1733" s="2" t="s">
        <v>3604</v>
      </c>
      <c r="C1733" s="2" t="s">
        <v>3605</v>
      </c>
      <c r="D1733" s="12">
        <v>1000</v>
      </c>
      <c r="E1733" s="13">
        <v>0</v>
      </c>
      <c r="F1733" t="s">
        <v>26</v>
      </c>
      <c r="G1733" t="s">
        <v>49</v>
      </c>
      <c r="H1733" t="s">
        <v>50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3504</v>
      </c>
      <c r="O1733">
        <f t="shared" si="108"/>
        <v>0</v>
      </c>
      <c r="P1733">
        <f t="shared" si="109"/>
        <v>0</v>
      </c>
      <c r="Q1733" s="11" t="s">
        <v>1659</v>
      </c>
      <c r="R1733" t="s">
        <v>3505</v>
      </c>
      <c r="S1733" s="4">
        <f t="shared" si="110"/>
        <v>42152.9068518518</v>
      </c>
      <c r="T1733" s="4">
        <f t="shared" si="111"/>
        <v>42166.625</v>
      </c>
    </row>
    <row r="1734" ht="44" spans="1:20">
      <c r="A1734" s="1">
        <v>1732</v>
      </c>
      <c r="B1734" s="2" t="s">
        <v>3606</v>
      </c>
      <c r="C1734" s="2" t="s">
        <v>3607</v>
      </c>
      <c r="D1734" s="12">
        <v>4000</v>
      </c>
      <c r="E1734" s="13">
        <v>0</v>
      </c>
      <c r="F1734" t="s">
        <v>26</v>
      </c>
      <c r="G1734" t="s">
        <v>49</v>
      </c>
      <c r="H1734" t="s">
        <v>50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3504</v>
      </c>
      <c r="O1734">
        <f t="shared" si="108"/>
        <v>0</v>
      </c>
      <c r="P1734">
        <f t="shared" si="109"/>
        <v>0</v>
      </c>
      <c r="Q1734" s="11" t="s">
        <v>1659</v>
      </c>
      <c r="R1734" t="s">
        <v>3505</v>
      </c>
      <c r="S1734" s="4">
        <f t="shared" si="110"/>
        <v>42325.6838078704</v>
      </c>
      <c r="T1734" s="4">
        <f t="shared" si="111"/>
        <v>42385.2083333333</v>
      </c>
    </row>
    <row r="1735" ht="44" spans="1:20">
      <c r="A1735" s="1">
        <v>1733</v>
      </c>
      <c r="B1735" s="2" t="s">
        <v>3608</v>
      </c>
      <c r="C1735" s="2" t="s">
        <v>3609</v>
      </c>
      <c r="D1735" s="12">
        <v>10000</v>
      </c>
      <c r="E1735" s="13">
        <v>0</v>
      </c>
      <c r="F1735" t="s">
        <v>26</v>
      </c>
      <c r="G1735" t="s">
        <v>49</v>
      </c>
      <c r="H1735" t="s">
        <v>50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3504</v>
      </c>
      <c r="O1735">
        <f t="shared" si="108"/>
        <v>0</v>
      </c>
      <c r="P1735">
        <f t="shared" si="109"/>
        <v>0</v>
      </c>
      <c r="Q1735" s="11" t="s">
        <v>1659</v>
      </c>
      <c r="R1735" t="s">
        <v>3505</v>
      </c>
      <c r="S1735" s="4">
        <f t="shared" si="110"/>
        <v>42614.675625</v>
      </c>
      <c r="T1735" s="4">
        <f t="shared" si="111"/>
        <v>42626.8958333333</v>
      </c>
    </row>
    <row r="1736" ht="44" spans="1:20">
      <c r="A1736" s="1">
        <v>1734</v>
      </c>
      <c r="B1736" s="2" t="s">
        <v>3610</v>
      </c>
      <c r="C1736" s="2" t="s">
        <v>3611</v>
      </c>
      <c r="D1736" s="12">
        <v>4500</v>
      </c>
      <c r="E1736" s="13">
        <v>1</v>
      </c>
      <c r="F1736" t="s">
        <v>26</v>
      </c>
      <c r="G1736" t="s">
        <v>49</v>
      </c>
      <c r="H1736" t="s">
        <v>50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3504</v>
      </c>
      <c r="O1736">
        <f t="shared" si="108"/>
        <v>0</v>
      </c>
      <c r="P1736">
        <f t="shared" si="109"/>
        <v>1</v>
      </c>
      <c r="Q1736" s="11" t="s">
        <v>1659</v>
      </c>
      <c r="R1736" t="s">
        <v>3505</v>
      </c>
      <c r="S1736" s="4">
        <f t="shared" si="110"/>
        <v>42102.0365277778</v>
      </c>
      <c r="T1736" s="4">
        <f t="shared" si="111"/>
        <v>42132.0365277778</v>
      </c>
    </row>
    <row r="1737" ht="44" spans="1:20">
      <c r="A1737" s="1">
        <v>1735</v>
      </c>
      <c r="B1737" s="2" t="s">
        <v>3612</v>
      </c>
      <c r="C1737" s="2" t="s">
        <v>3613</v>
      </c>
      <c r="D1737" s="12">
        <v>1000</v>
      </c>
      <c r="E1737" s="13">
        <v>110</v>
      </c>
      <c r="F1737" t="s">
        <v>26</v>
      </c>
      <c r="G1737" t="s">
        <v>49</v>
      </c>
      <c r="H1737" t="s">
        <v>50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3504</v>
      </c>
      <c r="O1737">
        <f t="shared" si="108"/>
        <v>11</v>
      </c>
      <c r="P1737">
        <f t="shared" si="109"/>
        <v>55</v>
      </c>
      <c r="Q1737" s="11" t="s">
        <v>1659</v>
      </c>
      <c r="R1737" t="s">
        <v>3505</v>
      </c>
      <c r="S1737" s="4">
        <f t="shared" si="110"/>
        <v>42559.8141782407</v>
      </c>
      <c r="T1737" s="4">
        <f t="shared" si="111"/>
        <v>42589.8141782407</v>
      </c>
    </row>
    <row r="1738" ht="29" spans="1:20">
      <c r="A1738" s="1">
        <v>1736</v>
      </c>
      <c r="B1738" s="2" t="s">
        <v>3614</v>
      </c>
      <c r="C1738" s="2" t="s">
        <v>3615</v>
      </c>
      <c r="D1738" s="12">
        <v>3000</v>
      </c>
      <c r="E1738" s="13">
        <v>22</v>
      </c>
      <c r="F1738" t="s">
        <v>26</v>
      </c>
      <c r="G1738" t="s">
        <v>49</v>
      </c>
      <c r="H1738" t="s">
        <v>50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3504</v>
      </c>
      <c r="O1738">
        <f t="shared" si="108"/>
        <v>1</v>
      </c>
      <c r="P1738">
        <f t="shared" si="109"/>
        <v>22</v>
      </c>
      <c r="Q1738" s="11" t="s">
        <v>1659</v>
      </c>
      <c r="R1738" t="s">
        <v>3505</v>
      </c>
      <c r="S1738" s="4">
        <f t="shared" si="110"/>
        <v>42286.8614930556</v>
      </c>
      <c r="T1738" s="4">
        <f t="shared" si="111"/>
        <v>42316.9031597222</v>
      </c>
    </row>
    <row r="1739" ht="44" spans="1:20">
      <c r="A1739" s="1">
        <v>1737</v>
      </c>
      <c r="B1739" s="2" t="s">
        <v>3616</v>
      </c>
      <c r="C1739" s="2" t="s">
        <v>3617</v>
      </c>
      <c r="D1739" s="12">
        <v>4000</v>
      </c>
      <c r="E1739" s="13">
        <v>850</v>
      </c>
      <c r="F1739" t="s">
        <v>26</v>
      </c>
      <c r="G1739" t="s">
        <v>49</v>
      </c>
      <c r="H1739" t="s">
        <v>50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3504</v>
      </c>
      <c r="O1739">
        <f t="shared" si="108"/>
        <v>21</v>
      </c>
      <c r="P1739">
        <f t="shared" si="109"/>
        <v>56.67</v>
      </c>
      <c r="Q1739" s="11" t="s">
        <v>1659</v>
      </c>
      <c r="R1739" t="s">
        <v>3505</v>
      </c>
      <c r="S1739" s="4">
        <f t="shared" si="110"/>
        <v>42175.9489814815</v>
      </c>
      <c r="T1739" s="4">
        <f t="shared" si="111"/>
        <v>42205.9489814815</v>
      </c>
    </row>
    <row r="1740" ht="29" spans="1:20">
      <c r="A1740" s="1">
        <v>1738</v>
      </c>
      <c r="B1740" s="2" t="s">
        <v>3618</v>
      </c>
      <c r="C1740" s="2" t="s">
        <v>3619</v>
      </c>
      <c r="D1740" s="12">
        <v>5000</v>
      </c>
      <c r="E1740" s="13">
        <v>20</v>
      </c>
      <c r="F1740" t="s">
        <v>26</v>
      </c>
      <c r="G1740" t="s">
        <v>49</v>
      </c>
      <c r="H1740" t="s">
        <v>50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3504</v>
      </c>
      <c r="O1740">
        <f t="shared" si="108"/>
        <v>0</v>
      </c>
      <c r="P1740">
        <f t="shared" si="109"/>
        <v>20</v>
      </c>
      <c r="Q1740" s="11" t="s">
        <v>1659</v>
      </c>
      <c r="R1740" t="s">
        <v>3505</v>
      </c>
      <c r="S1740" s="4">
        <f t="shared" si="110"/>
        <v>41884.8743287037</v>
      </c>
      <c r="T1740" s="4">
        <f t="shared" si="111"/>
        <v>41914.8743287037</v>
      </c>
    </row>
    <row r="1741" ht="44" spans="1:20">
      <c r="A1741" s="1">
        <v>1739</v>
      </c>
      <c r="B1741" s="2" t="s">
        <v>3620</v>
      </c>
      <c r="C1741" s="2" t="s">
        <v>3621</v>
      </c>
      <c r="D1741" s="12">
        <v>1000</v>
      </c>
      <c r="E1741" s="13">
        <v>1</v>
      </c>
      <c r="F1741" t="s">
        <v>26</v>
      </c>
      <c r="G1741" t="s">
        <v>49</v>
      </c>
      <c r="H1741" t="s">
        <v>50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3504</v>
      </c>
      <c r="O1741">
        <f t="shared" si="108"/>
        <v>0</v>
      </c>
      <c r="P1741">
        <f t="shared" si="109"/>
        <v>1</v>
      </c>
      <c r="Q1741" s="11" t="s">
        <v>1659</v>
      </c>
      <c r="R1741" t="s">
        <v>3505</v>
      </c>
      <c r="S1741" s="4">
        <f t="shared" si="110"/>
        <v>42435.874212963</v>
      </c>
      <c r="T1741" s="4">
        <f t="shared" si="111"/>
        <v>42494.8325462963</v>
      </c>
    </row>
    <row r="1742" ht="44" spans="1:20">
      <c r="A1742" s="1">
        <v>1740</v>
      </c>
      <c r="B1742" s="2" t="s">
        <v>3622</v>
      </c>
      <c r="C1742" s="2" t="s">
        <v>3623</v>
      </c>
      <c r="D1742" s="12">
        <v>3000</v>
      </c>
      <c r="E1742" s="13">
        <v>0</v>
      </c>
      <c r="F1742" t="s">
        <v>26</v>
      </c>
      <c r="G1742" t="s">
        <v>49</v>
      </c>
      <c r="H1742" t="s">
        <v>50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3504</v>
      </c>
      <c r="O1742">
        <f t="shared" si="108"/>
        <v>0</v>
      </c>
      <c r="P1742">
        <f t="shared" si="109"/>
        <v>0</v>
      </c>
      <c r="Q1742" s="11" t="s">
        <v>1659</v>
      </c>
      <c r="R1742" t="s">
        <v>3505</v>
      </c>
      <c r="S1742" s="4">
        <f t="shared" si="110"/>
        <v>42171.8173842593</v>
      </c>
      <c r="T1742" s="4">
        <f t="shared" si="111"/>
        <v>42201.8173842593</v>
      </c>
    </row>
    <row r="1743" ht="29" spans="1:20">
      <c r="A1743" s="1">
        <v>1741</v>
      </c>
      <c r="B1743" s="2" t="s">
        <v>3624</v>
      </c>
      <c r="C1743" s="2" t="s">
        <v>3625</v>
      </c>
      <c r="D1743" s="12">
        <v>1200</v>
      </c>
      <c r="E1743" s="13">
        <v>1330</v>
      </c>
      <c r="F1743" t="s">
        <v>28</v>
      </c>
      <c r="G1743" t="s">
        <v>58</v>
      </c>
      <c r="H1743" t="s">
        <v>59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2491</v>
      </c>
      <c r="O1743">
        <f t="shared" si="108"/>
        <v>111</v>
      </c>
      <c r="P1743">
        <f t="shared" si="109"/>
        <v>25.58</v>
      </c>
      <c r="Q1743" s="11" t="s">
        <v>2492</v>
      </c>
      <c r="R1743" t="s">
        <v>2493</v>
      </c>
      <c r="S1743" s="4">
        <f t="shared" si="110"/>
        <v>42120.6281365741</v>
      </c>
      <c r="T1743" s="4">
        <f t="shared" si="111"/>
        <v>42165.6281365741</v>
      </c>
    </row>
    <row r="1744" ht="44" spans="1:20">
      <c r="A1744" s="1">
        <v>1742</v>
      </c>
      <c r="B1744" s="2" t="s">
        <v>3626</v>
      </c>
      <c r="C1744" s="2" t="s">
        <v>3627</v>
      </c>
      <c r="D1744" s="12">
        <v>2000</v>
      </c>
      <c r="E1744" s="13">
        <v>2175</v>
      </c>
      <c r="F1744" t="s">
        <v>28</v>
      </c>
      <c r="G1744" t="s">
        <v>49</v>
      </c>
      <c r="H1744" t="s">
        <v>50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2491</v>
      </c>
      <c r="O1744">
        <f t="shared" si="108"/>
        <v>109</v>
      </c>
      <c r="P1744">
        <f t="shared" si="109"/>
        <v>63.97</v>
      </c>
      <c r="Q1744" s="11" t="s">
        <v>2492</v>
      </c>
      <c r="R1744" t="s">
        <v>2493</v>
      </c>
      <c r="S1744" s="4">
        <f t="shared" si="110"/>
        <v>42710.8769675926</v>
      </c>
      <c r="T1744" s="4">
        <f t="shared" si="111"/>
        <v>42742.875</v>
      </c>
    </row>
    <row r="1745" ht="44" spans="1:20">
      <c r="A1745" s="1">
        <v>1743</v>
      </c>
      <c r="B1745" s="2" t="s">
        <v>3628</v>
      </c>
      <c r="C1745" s="2" t="s">
        <v>3629</v>
      </c>
      <c r="D1745" s="12">
        <v>6000</v>
      </c>
      <c r="E1745" s="13">
        <v>6025</v>
      </c>
      <c r="F1745" t="s">
        <v>28</v>
      </c>
      <c r="G1745" t="s">
        <v>49</v>
      </c>
      <c r="H1745" t="s">
        <v>50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2491</v>
      </c>
      <c r="O1745">
        <f t="shared" si="108"/>
        <v>100</v>
      </c>
      <c r="P1745">
        <f t="shared" si="109"/>
        <v>89.93</v>
      </c>
      <c r="Q1745" s="11" t="s">
        <v>2492</v>
      </c>
      <c r="R1745" t="s">
        <v>2493</v>
      </c>
      <c r="S1745" s="4">
        <f t="shared" si="110"/>
        <v>42586.9256365741</v>
      </c>
      <c r="T1745" s="4">
        <f t="shared" si="111"/>
        <v>42609.1659722222</v>
      </c>
    </row>
    <row r="1746" ht="44" spans="1:20">
      <c r="A1746" s="1">
        <v>1744</v>
      </c>
      <c r="B1746" s="2" t="s">
        <v>3630</v>
      </c>
      <c r="C1746" s="2" t="s">
        <v>3631</v>
      </c>
      <c r="D1746" s="12">
        <v>5500</v>
      </c>
      <c r="E1746" s="13">
        <v>6515</v>
      </c>
      <c r="F1746" t="s">
        <v>28</v>
      </c>
      <c r="G1746" t="s">
        <v>58</v>
      </c>
      <c r="H1746" t="s">
        <v>59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2491</v>
      </c>
      <c r="O1746">
        <f t="shared" si="108"/>
        <v>118</v>
      </c>
      <c r="P1746">
        <f t="shared" si="109"/>
        <v>93.07</v>
      </c>
      <c r="Q1746" s="11" t="s">
        <v>2492</v>
      </c>
      <c r="R1746" t="s">
        <v>2493</v>
      </c>
      <c r="S1746" s="4">
        <f t="shared" si="110"/>
        <v>42026.6050578704</v>
      </c>
      <c r="T1746" s="4">
        <f t="shared" si="111"/>
        <v>42071.5633912037</v>
      </c>
    </row>
    <row r="1747" ht="44" spans="1:20">
      <c r="A1747" s="1">
        <v>1745</v>
      </c>
      <c r="B1747" s="2" t="s">
        <v>3632</v>
      </c>
      <c r="C1747" s="2" t="s">
        <v>3633</v>
      </c>
      <c r="D1747" s="12">
        <v>7000</v>
      </c>
      <c r="E1747" s="13">
        <v>7981</v>
      </c>
      <c r="F1747" t="s">
        <v>28</v>
      </c>
      <c r="G1747" t="s">
        <v>49</v>
      </c>
      <c r="H1747" t="s">
        <v>50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2491</v>
      </c>
      <c r="O1747">
        <f t="shared" si="108"/>
        <v>114</v>
      </c>
      <c r="P1747">
        <f t="shared" si="109"/>
        <v>89.67</v>
      </c>
      <c r="Q1747" s="11" t="s">
        <v>2492</v>
      </c>
      <c r="R1747" t="s">
        <v>2493</v>
      </c>
      <c r="S1747" s="4">
        <f t="shared" si="110"/>
        <v>42690.2596990741</v>
      </c>
      <c r="T1747" s="4">
        <f t="shared" si="111"/>
        <v>42726.0833333333</v>
      </c>
    </row>
    <row r="1748" ht="58" spans="1:20">
      <c r="A1748" s="1">
        <v>1746</v>
      </c>
      <c r="B1748" s="2" t="s">
        <v>3634</v>
      </c>
      <c r="C1748" s="2" t="s">
        <v>3635</v>
      </c>
      <c r="D1748" s="12">
        <v>15000</v>
      </c>
      <c r="E1748" s="13">
        <v>22215</v>
      </c>
      <c r="F1748" t="s">
        <v>28</v>
      </c>
      <c r="G1748" t="s">
        <v>49</v>
      </c>
      <c r="H1748" t="s">
        <v>50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2491</v>
      </c>
      <c r="O1748">
        <f t="shared" si="108"/>
        <v>148</v>
      </c>
      <c r="P1748">
        <f t="shared" si="109"/>
        <v>207.62</v>
      </c>
      <c r="Q1748" s="11" t="s">
        <v>2492</v>
      </c>
      <c r="R1748" t="s">
        <v>2493</v>
      </c>
      <c r="S1748" s="4">
        <f t="shared" si="110"/>
        <v>42668.1767013889</v>
      </c>
      <c r="T1748" s="4">
        <f t="shared" si="111"/>
        <v>42698.0833333333</v>
      </c>
    </row>
    <row r="1749" ht="44" spans="1:20">
      <c r="A1749" s="1">
        <v>1747</v>
      </c>
      <c r="B1749" s="2" t="s">
        <v>3636</v>
      </c>
      <c r="C1749" s="2" t="s">
        <v>3637</v>
      </c>
      <c r="D1749" s="12">
        <v>9000</v>
      </c>
      <c r="E1749" s="13">
        <v>9446</v>
      </c>
      <c r="F1749" t="s">
        <v>28</v>
      </c>
      <c r="G1749" t="s">
        <v>58</v>
      </c>
      <c r="H1749" t="s">
        <v>59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2491</v>
      </c>
      <c r="O1749">
        <f t="shared" si="108"/>
        <v>105</v>
      </c>
      <c r="P1749">
        <f t="shared" si="109"/>
        <v>59.41</v>
      </c>
      <c r="Q1749" s="11" t="s">
        <v>2492</v>
      </c>
      <c r="R1749" t="s">
        <v>2493</v>
      </c>
      <c r="S1749" s="4">
        <f t="shared" si="110"/>
        <v>42292.4355324074</v>
      </c>
      <c r="T1749" s="4">
        <f t="shared" si="111"/>
        <v>42321.625</v>
      </c>
    </row>
    <row r="1750" ht="29" spans="1:20">
      <c r="A1750" s="1">
        <v>1748</v>
      </c>
      <c r="B1750" s="2" t="s">
        <v>3638</v>
      </c>
      <c r="C1750" s="2" t="s">
        <v>3639</v>
      </c>
      <c r="D1750" s="12">
        <v>50000</v>
      </c>
      <c r="E1750" s="13">
        <v>64974</v>
      </c>
      <c r="F1750" t="s">
        <v>28</v>
      </c>
      <c r="G1750" t="s">
        <v>194</v>
      </c>
      <c r="H1750" t="s">
        <v>195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2491</v>
      </c>
      <c r="O1750">
        <f t="shared" si="108"/>
        <v>130</v>
      </c>
      <c r="P1750">
        <f t="shared" si="109"/>
        <v>358.97</v>
      </c>
      <c r="Q1750" s="11" t="s">
        <v>2492</v>
      </c>
      <c r="R1750" t="s">
        <v>2493</v>
      </c>
      <c r="S1750" s="4">
        <f t="shared" si="110"/>
        <v>42219.9507291667</v>
      </c>
      <c r="T1750" s="4">
        <f t="shared" si="111"/>
        <v>42249.9507291667</v>
      </c>
    </row>
    <row r="1751" ht="29" spans="1:20">
      <c r="A1751" s="1">
        <v>1749</v>
      </c>
      <c r="B1751" s="2" t="s">
        <v>3640</v>
      </c>
      <c r="C1751" s="2" t="s">
        <v>3641</v>
      </c>
      <c r="D1751" s="12">
        <v>10050</v>
      </c>
      <c r="E1751" s="13">
        <v>12410.5</v>
      </c>
      <c r="F1751" t="s">
        <v>28</v>
      </c>
      <c r="G1751" t="s">
        <v>3642</v>
      </c>
      <c r="H1751" t="s">
        <v>89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2491</v>
      </c>
      <c r="O1751">
        <f t="shared" si="108"/>
        <v>123</v>
      </c>
      <c r="P1751">
        <f t="shared" si="109"/>
        <v>94.74</v>
      </c>
      <c r="Q1751" s="11" t="s">
        <v>2492</v>
      </c>
      <c r="R1751" t="s">
        <v>2493</v>
      </c>
      <c r="S1751" s="4">
        <f t="shared" si="110"/>
        <v>42758.9759375</v>
      </c>
      <c r="T1751" s="4">
        <f t="shared" si="111"/>
        <v>42795.7916666667</v>
      </c>
    </row>
    <row r="1752" ht="44" spans="1:20">
      <c r="A1752" s="1">
        <v>1750</v>
      </c>
      <c r="B1752" s="2" t="s">
        <v>3643</v>
      </c>
      <c r="C1752" s="2" t="s">
        <v>3644</v>
      </c>
      <c r="D1752" s="12">
        <v>5000</v>
      </c>
      <c r="E1752" s="13">
        <v>10081</v>
      </c>
      <c r="F1752" t="s">
        <v>28</v>
      </c>
      <c r="G1752" t="s">
        <v>49</v>
      </c>
      <c r="H1752" t="s">
        <v>50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2491</v>
      </c>
      <c r="O1752">
        <f t="shared" si="108"/>
        <v>202</v>
      </c>
      <c r="P1752">
        <f t="shared" si="109"/>
        <v>80.65</v>
      </c>
      <c r="Q1752" s="11" t="s">
        <v>2492</v>
      </c>
      <c r="R1752" t="s">
        <v>2493</v>
      </c>
      <c r="S1752" s="4">
        <f t="shared" si="110"/>
        <v>42454.8368518519</v>
      </c>
      <c r="T1752" s="4">
        <f t="shared" si="111"/>
        <v>42479.8368518519</v>
      </c>
    </row>
    <row r="1753" ht="29" spans="1:20">
      <c r="A1753" s="1">
        <v>1751</v>
      </c>
      <c r="B1753" s="2" t="s">
        <v>3645</v>
      </c>
      <c r="C1753" s="2" t="s">
        <v>3646</v>
      </c>
      <c r="D1753" s="12">
        <v>10000</v>
      </c>
      <c r="E1753" s="13">
        <v>10290</v>
      </c>
      <c r="F1753" t="s">
        <v>28</v>
      </c>
      <c r="G1753" t="s">
        <v>49</v>
      </c>
      <c r="H1753" t="s">
        <v>50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2491</v>
      </c>
      <c r="O1753">
        <f t="shared" si="108"/>
        <v>103</v>
      </c>
      <c r="P1753">
        <f t="shared" si="109"/>
        <v>168.69</v>
      </c>
      <c r="Q1753" s="11" t="s">
        <v>2492</v>
      </c>
      <c r="R1753" t="s">
        <v>2493</v>
      </c>
      <c r="S1753" s="4">
        <f t="shared" si="110"/>
        <v>42052.7815162037</v>
      </c>
      <c r="T1753" s="4">
        <f t="shared" si="111"/>
        <v>42082.739849537</v>
      </c>
    </row>
    <row r="1754" ht="29" spans="1:20">
      <c r="A1754" s="1">
        <v>1752</v>
      </c>
      <c r="B1754" s="2" t="s">
        <v>3647</v>
      </c>
      <c r="C1754" s="2" t="s">
        <v>3648</v>
      </c>
      <c r="D1754" s="12">
        <v>1200</v>
      </c>
      <c r="E1754" s="13">
        <v>3122</v>
      </c>
      <c r="F1754" t="s">
        <v>28</v>
      </c>
      <c r="G1754" t="s">
        <v>58</v>
      </c>
      <c r="H1754" t="s">
        <v>59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2491</v>
      </c>
      <c r="O1754">
        <f t="shared" si="108"/>
        <v>260</v>
      </c>
      <c r="P1754">
        <f t="shared" si="109"/>
        <v>34.69</v>
      </c>
      <c r="Q1754" s="11" t="s">
        <v>2492</v>
      </c>
      <c r="R1754" t="s">
        <v>2493</v>
      </c>
      <c r="S1754" s="4">
        <f t="shared" si="110"/>
        <v>42627.2532638889</v>
      </c>
      <c r="T1754" s="4">
        <f t="shared" si="111"/>
        <v>42657.2532638889</v>
      </c>
    </row>
    <row r="1755" ht="44" spans="1:20">
      <c r="A1755" s="1">
        <v>1753</v>
      </c>
      <c r="B1755" s="2" t="s">
        <v>3649</v>
      </c>
      <c r="C1755" s="2" t="s">
        <v>3650</v>
      </c>
      <c r="D1755" s="12">
        <v>15000</v>
      </c>
      <c r="E1755" s="13">
        <v>16200</v>
      </c>
      <c r="F1755" t="s">
        <v>28</v>
      </c>
      <c r="G1755" t="s">
        <v>344</v>
      </c>
      <c r="H1755" t="s">
        <v>345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2491</v>
      </c>
      <c r="O1755">
        <f t="shared" si="108"/>
        <v>108</v>
      </c>
      <c r="P1755">
        <f t="shared" si="109"/>
        <v>462.86</v>
      </c>
      <c r="Q1755" s="11" t="s">
        <v>2492</v>
      </c>
      <c r="R1755" t="s">
        <v>2493</v>
      </c>
      <c r="S1755" s="4">
        <f t="shared" si="110"/>
        <v>42420.7496296296</v>
      </c>
      <c r="T1755" s="4">
        <f t="shared" si="111"/>
        <v>42450.707962963</v>
      </c>
    </row>
    <row r="1756" ht="44" spans="1:20">
      <c r="A1756" s="1">
        <v>1754</v>
      </c>
      <c r="B1756" s="2" t="s">
        <v>3651</v>
      </c>
      <c r="C1756" s="2" t="s">
        <v>3652</v>
      </c>
      <c r="D1756" s="12">
        <v>8500</v>
      </c>
      <c r="E1756" s="13">
        <v>9395</v>
      </c>
      <c r="F1756" t="s">
        <v>28</v>
      </c>
      <c r="G1756" t="s">
        <v>194</v>
      </c>
      <c r="H1756" t="s">
        <v>195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2491</v>
      </c>
      <c r="O1756">
        <f t="shared" si="108"/>
        <v>111</v>
      </c>
      <c r="P1756">
        <f t="shared" si="109"/>
        <v>104.39</v>
      </c>
      <c r="Q1756" s="11" t="s">
        <v>2492</v>
      </c>
      <c r="R1756" t="s">
        <v>2493</v>
      </c>
      <c r="S1756" s="4">
        <f t="shared" si="110"/>
        <v>42067.8767708333</v>
      </c>
      <c r="T1756" s="4">
        <f t="shared" si="111"/>
        <v>42097.8351041667</v>
      </c>
    </row>
    <row r="1757" ht="44" spans="1:20">
      <c r="A1757" s="1">
        <v>1755</v>
      </c>
      <c r="B1757" s="2" t="s">
        <v>3653</v>
      </c>
      <c r="C1757" s="2" t="s">
        <v>3654</v>
      </c>
      <c r="D1757" s="12">
        <v>25</v>
      </c>
      <c r="E1757" s="13">
        <v>30</v>
      </c>
      <c r="F1757" t="s">
        <v>28</v>
      </c>
      <c r="G1757" t="s">
        <v>49</v>
      </c>
      <c r="H1757" t="s">
        <v>50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2491</v>
      </c>
      <c r="O1757">
        <f t="shared" si="108"/>
        <v>120</v>
      </c>
      <c r="P1757">
        <f t="shared" si="109"/>
        <v>7.5</v>
      </c>
      <c r="Q1757" s="11" t="s">
        <v>2492</v>
      </c>
      <c r="R1757" t="s">
        <v>2493</v>
      </c>
      <c r="S1757" s="4">
        <f t="shared" si="110"/>
        <v>42252.788900463</v>
      </c>
      <c r="T1757" s="4">
        <f t="shared" si="111"/>
        <v>42282.788900463</v>
      </c>
    </row>
    <row r="1758" ht="44" spans="1:20">
      <c r="A1758" s="1">
        <v>1756</v>
      </c>
      <c r="B1758" s="2" t="s">
        <v>3655</v>
      </c>
      <c r="C1758" s="2" t="s">
        <v>3656</v>
      </c>
      <c r="D1758" s="12">
        <v>5500</v>
      </c>
      <c r="E1758" s="13">
        <v>5655.6</v>
      </c>
      <c r="F1758" t="s">
        <v>28</v>
      </c>
      <c r="G1758" t="s">
        <v>49</v>
      </c>
      <c r="H1758" t="s">
        <v>50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2491</v>
      </c>
      <c r="O1758">
        <f t="shared" si="108"/>
        <v>103</v>
      </c>
      <c r="P1758">
        <f t="shared" si="109"/>
        <v>47.13</v>
      </c>
      <c r="Q1758" s="11" t="s">
        <v>2492</v>
      </c>
      <c r="R1758" t="s">
        <v>2493</v>
      </c>
      <c r="S1758" s="4">
        <f t="shared" si="110"/>
        <v>42571.1674652778</v>
      </c>
      <c r="T1758" s="4">
        <f t="shared" si="111"/>
        <v>42611.1674652778</v>
      </c>
    </row>
    <row r="1759" ht="29" spans="1:20">
      <c r="A1759" s="1">
        <v>1757</v>
      </c>
      <c r="B1759" s="2" t="s">
        <v>3657</v>
      </c>
      <c r="C1759" s="2" t="s">
        <v>3658</v>
      </c>
      <c r="D1759" s="12">
        <v>5000</v>
      </c>
      <c r="E1759" s="13">
        <v>5800</v>
      </c>
      <c r="F1759" t="s">
        <v>28</v>
      </c>
      <c r="G1759" t="s">
        <v>49</v>
      </c>
      <c r="H1759" t="s">
        <v>50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2491</v>
      </c>
      <c r="O1759">
        <f t="shared" si="108"/>
        <v>116</v>
      </c>
      <c r="P1759">
        <f t="shared" si="109"/>
        <v>414.29</v>
      </c>
      <c r="Q1759" s="11" t="s">
        <v>2492</v>
      </c>
      <c r="R1759" t="s">
        <v>2493</v>
      </c>
      <c r="S1759" s="4">
        <f t="shared" si="110"/>
        <v>42733.827349537</v>
      </c>
      <c r="T1759" s="4">
        <f t="shared" si="111"/>
        <v>42763.8118055556</v>
      </c>
    </row>
    <row r="1760" ht="44" spans="1:20">
      <c r="A1760" s="1">
        <v>1758</v>
      </c>
      <c r="B1760" s="2" t="s">
        <v>3659</v>
      </c>
      <c r="C1760" s="2" t="s">
        <v>3660</v>
      </c>
      <c r="D1760" s="12">
        <v>1000</v>
      </c>
      <c r="E1760" s="13">
        <v>1147</v>
      </c>
      <c r="F1760" t="s">
        <v>28</v>
      </c>
      <c r="G1760" t="s">
        <v>49</v>
      </c>
      <c r="H1760" t="s">
        <v>50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2491</v>
      </c>
      <c r="O1760">
        <f t="shared" si="108"/>
        <v>115</v>
      </c>
      <c r="P1760">
        <f t="shared" si="109"/>
        <v>42.48</v>
      </c>
      <c r="Q1760" s="11" t="s">
        <v>2492</v>
      </c>
      <c r="R1760" t="s">
        <v>2493</v>
      </c>
      <c r="S1760" s="4">
        <f t="shared" si="110"/>
        <v>42505.9559259259</v>
      </c>
      <c r="T1760" s="4">
        <f t="shared" si="111"/>
        <v>42565.9559259259</v>
      </c>
    </row>
    <row r="1761" ht="29" spans="1:20">
      <c r="A1761" s="1">
        <v>1759</v>
      </c>
      <c r="B1761" s="2" t="s">
        <v>3661</v>
      </c>
      <c r="C1761" s="2" t="s">
        <v>3662</v>
      </c>
      <c r="D1761" s="12">
        <v>5000</v>
      </c>
      <c r="E1761" s="13">
        <v>5330</v>
      </c>
      <c r="F1761" t="s">
        <v>28</v>
      </c>
      <c r="G1761" t="s">
        <v>49</v>
      </c>
      <c r="H1761" t="s">
        <v>50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2491</v>
      </c>
      <c r="O1761">
        <f t="shared" si="108"/>
        <v>107</v>
      </c>
      <c r="P1761">
        <f t="shared" si="109"/>
        <v>108.78</v>
      </c>
      <c r="Q1761" s="11" t="s">
        <v>2492</v>
      </c>
      <c r="R1761" t="s">
        <v>2493</v>
      </c>
      <c r="S1761" s="4">
        <f t="shared" si="110"/>
        <v>42068.8290393519</v>
      </c>
      <c r="T1761" s="4">
        <f t="shared" si="111"/>
        <v>42088.7873726852</v>
      </c>
    </row>
    <row r="1762" ht="44" spans="1:20">
      <c r="A1762" s="1">
        <v>1760</v>
      </c>
      <c r="B1762" s="2" t="s">
        <v>3663</v>
      </c>
      <c r="C1762" s="2" t="s">
        <v>3664</v>
      </c>
      <c r="D1762" s="12">
        <v>5000</v>
      </c>
      <c r="E1762" s="13">
        <v>8272</v>
      </c>
      <c r="F1762" t="s">
        <v>28</v>
      </c>
      <c r="G1762" t="s">
        <v>49</v>
      </c>
      <c r="H1762" t="s">
        <v>50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2491</v>
      </c>
      <c r="O1762">
        <f t="shared" si="108"/>
        <v>165</v>
      </c>
      <c r="P1762">
        <f t="shared" si="109"/>
        <v>81.1</v>
      </c>
      <c r="Q1762" s="11" t="s">
        <v>2492</v>
      </c>
      <c r="R1762" t="s">
        <v>2493</v>
      </c>
      <c r="S1762" s="4">
        <f t="shared" si="110"/>
        <v>42405.6726041667</v>
      </c>
      <c r="T1762" s="4">
        <f t="shared" si="111"/>
        <v>42425.6726041667</v>
      </c>
    </row>
    <row r="1763" ht="29" spans="1:20">
      <c r="A1763" s="1">
        <v>1761</v>
      </c>
      <c r="B1763" s="2" t="s">
        <v>3665</v>
      </c>
      <c r="C1763" s="2" t="s">
        <v>3666</v>
      </c>
      <c r="D1763" s="12">
        <v>100</v>
      </c>
      <c r="E1763" s="13">
        <v>155</v>
      </c>
      <c r="F1763" t="s">
        <v>28</v>
      </c>
      <c r="G1763" t="s">
        <v>58</v>
      </c>
      <c r="H1763" t="s">
        <v>59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2491</v>
      </c>
      <c r="O1763">
        <f t="shared" si="108"/>
        <v>155</v>
      </c>
      <c r="P1763">
        <f t="shared" si="109"/>
        <v>51.67</v>
      </c>
      <c r="Q1763" s="11" t="s">
        <v>2492</v>
      </c>
      <c r="R1763" t="s">
        <v>2493</v>
      </c>
      <c r="S1763" s="4">
        <f t="shared" si="110"/>
        <v>42209.5678240741</v>
      </c>
      <c r="T1763" s="4">
        <f t="shared" si="111"/>
        <v>42259.5678240741</v>
      </c>
    </row>
    <row r="1764" ht="15" spans="1:20">
      <c r="A1764" s="1">
        <v>1762</v>
      </c>
      <c r="B1764" s="2" t="s">
        <v>3667</v>
      </c>
      <c r="C1764" s="2" t="s">
        <v>3668</v>
      </c>
      <c r="D1764" s="12">
        <v>100</v>
      </c>
      <c r="E1764" s="13">
        <v>885</v>
      </c>
      <c r="F1764" t="s">
        <v>28</v>
      </c>
      <c r="G1764" t="s">
        <v>49</v>
      </c>
      <c r="H1764" t="s">
        <v>50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2491</v>
      </c>
      <c r="O1764">
        <f t="shared" si="108"/>
        <v>885</v>
      </c>
      <c r="P1764">
        <f t="shared" si="109"/>
        <v>35.4</v>
      </c>
      <c r="Q1764" s="11" t="s">
        <v>2492</v>
      </c>
      <c r="R1764" t="s">
        <v>2493</v>
      </c>
      <c r="S1764" s="4">
        <f t="shared" si="110"/>
        <v>42410.9820023148</v>
      </c>
      <c r="T1764" s="4">
        <f t="shared" si="111"/>
        <v>42440.9820023148</v>
      </c>
    </row>
    <row r="1765" ht="44" spans="1:20">
      <c r="A1765" s="1">
        <v>1763</v>
      </c>
      <c r="B1765" s="2" t="s">
        <v>3669</v>
      </c>
      <c r="C1765" s="2" t="s">
        <v>3670</v>
      </c>
      <c r="D1765" s="12">
        <v>12000</v>
      </c>
      <c r="E1765" s="13">
        <v>12229</v>
      </c>
      <c r="F1765" t="s">
        <v>28</v>
      </c>
      <c r="G1765" t="s">
        <v>49</v>
      </c>
      <c r="H1765" t="s">
        <v>50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2491</v>
      </c>
      <c r="O1765">
        <f t="shared" si="108"/>
        <v>102</v>
      </c>
      <c r="P1765">
        <f t="shared" si="109"/>
        <v>103.64</v>
      </c>
      <c r="Q1765" s="11" t="s">
        <v>2492</v>
      </c>
      <c r="R1765" t="s">
        <v>2493</v>
      </c>
      <c r="S1765" s="4">
        <f t="shared" si="110"/>
        <v>42636.8685185185</v>
      </c>
      <c r="T1765" s="4">
        <f t="shared" si="111"/>
        <v>42666.8685185185</v>
      </c>
    </row>
    <row r="1766" ht="44" spans="1:20">
      <c r="A1766" s="1">
        <v>1764</v>
      </c>
      <c r="B1766" s="2" t="s">
        <v>3671</v>
      </c>
      <c r="C1766" s="2" t="s">
        <v>3672</v>
      </c>
      <c r="D1766" s="12">
        <v>11000</v>
      </c>
      <c r="E1766" s="13">
        <v>2156</v>
      </c>
      <c r="F1766" t="s">
        <v>26</v>
      </c>
      <c r="G1766" t="s">
        <v>58</v>
      </c>
      <c r="H1766" t="s">
        <v>59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2491</v>
      </c>
      <c r="O1766">
        <f t="shared" si="108"/>
        <v>20</v>
      </c>
      <c r="P1766">
        <f t="shared" si="109"/>
        <v>55.28</v>
      </c>
      <c r="Q1766" s="11" t="s">
        <v>2492</v>
      </c>
      <c r="R1766" t="s">
        <v>2493</v>
      </c>
      <c r="S1766" s="4">
        <f t="shared" si="110"/>
        <v>41825.4858680556</v>
      </c>
      <c r="T1766" s="4">
        <f t="shared" si="111"/>
        <v>41854.4858680556</v>
      </c>
    </row>
    <row r="1767" ht="44" spans="1:20">
      <c r="A1767" s="1">
        <v>1765</v>
      </c>
      <c r="B1767" s="2" t="s">
        <v>3673</v>
      </c>
      <c r="C1767" s="2" t="s">
        <v>3674</v>
      </c>
      <c r="D1767" s="12">
        <v>12500</v>
      </c>
      <c r="E1767" s="13">
        <v>7433.48</v>
      </c>
      <c r="F1767" t="s">
        <v>26</v>
      </c>
      <c r="G1767" t="s">
        <v>49</v>
      </c>
      <c r="H1767" t="s">
        <v>50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2491</v>
      </c>
      <c r="O1767">
        <f t="shared" si="108"/>
        <v>59</v>
      </c>
      <c r="P1767">
        <f t="shared" si="109"/>
        <v>72.17</v>
      </c>
      <c r="Q1767" s="11" t="s">
        <v>2492</v>
      </c>
      <c r="R1767" t="s">
        <v>2493</v>
      </c>
      <c r="S1767" s="4">
        <f t="shared" si="110"/>
        <v>41834.980462963</v>
      </c>
      <c r="T1767" s="4">
        <f t="shared" si="111"/>
        <v>41864.980462963</v>
      </c>
    </row>
    <row r="1768" ht="29" spans="1:20">
      <c r="A1768" s="1">
        <v>1766</v>
      </c>
      <c r="B1768" s="2" t="s">
        <v>3675</v>
      </c>
      <c r="C1768" s="2" t="s">
        <v>3676</v>
      </c>
      <c r="D1768" s="12">
        <v>1500</v>
      </c>
      <c r="E1768" s="13">
        <v>0</v>
      </c>
      <c r="F1768" t="s">
        <v>26</v>
      </c>
      <c r="G1768" t="s">
        <v>84</v>
      </c>
      <c r="H1768" t="s">
        <v>85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2491</v>
      </c>
      <c r="O1768">
        <f t="shared" si="108"/>
        <v>0</v>
      </c>
      <c r="P1768">
        <f t="shared" si="109"/>
        <v>0</v>
      </c>
      <c r="Q1768" s="11" t="s">
        <v>2492</v>
      </c>
      <c r="R1768" t="s">
        <v>2493</v>
      </c>
      <c r="S1768" s="4">
        <f t="shared" si="110"/>
        <v>41855.8598148148</v>
      </c>
      <c r="T1768" s="4">
        <f t="shared" si="111"/>
        <v>41876.8598148148</v>
      </c>
    </row>
    <row r="1769" ht="29" spans="1:20">
      <c r="A1769" s="1">
        <v>1767</v>
      </c>
      <c r="B1769" s="2" t="s">
        <v>3677</v>
      </c>
      <c r="C1769" s="2" t="s">
        <v>3678</v>
      </c>
      <c r="D1769" s="12">
        <v>5000</v>
      </c>
      <c r="E1769" s="13">
        <v>2286</v>
      </c>
      <c r="F1769" t="s">
        <v>26</v>
      </c>
      <c r="G1769" t="s">
        <v>49</v>
      </c>
      <c r="H1769" t="s">
        <v>50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2491</v>
      </c>
      <c r="O1769">
        <f t="shared" si="108"/>
        <v>46</v>
      </c>
      <c r="P1769">
        <f t="shared" si="109"/>
        <v>58.62</v>
      </c>
      <c r="Q1769" s="11" t="s">
        <v>2492</v>
      </c>
      <c r="R1769" t="s">
        <v>2493</v>
      </c>
      <c r="S1769" s="4">
        <f t="shared" si="110"/>
        <v>41824.6583796296</v>
      </c>
      <c r="T1769" s="4">
        <f t="shared" si="111"/>
        <v>41854.6583796296</v>
      </c>
    </row>
    <row r="1770" ht="44" spans="1:20">
      <c r="A1770" s="1">
        <v>1768</v>
      </c>
      <c r="B1770" s="2" t="s">
        <v>3679</v>
      </c>
      <c r="C1770" s="2" t="s">
        <v>3680</v>
      </c>
      <c r="D1770" s="12">
        <v>5000</v>
      </c>
      <c r="E1770" s="13">
        <v>187</v>
      </c>
      <c r="F1770" t="s">
        <v>26</v>
      </c>
      <c r="G1770" t="s">
        <v>49</v>
      </c>
      <c r="H1770" t="s">
        <v>50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2491</v>
      </c>
      <c r="O1770">
        <f t="shared" si="108"/>
        <v>4</v>
      </c>
      <c r="P1770">
        <f t="shared" si="109"/>
        <v>12.47</v>
      </c>
      <c r="Q1770" s="11" t="s">
        <v>2492</v>
      </c>
      <c r="R1770" t="s">
        <v>2493</v>
      </c>
      <c r="S1770" s="4">
        <f t="shared" si="110"/>
        <v>41849.5606944444</v>
      </c>
      <c r="T1770" s="4">
        <f t="shared" si="111"/>
        <v>41909.5606944444</v>
      </c>
    </row>
    <row r="1771" ht="44" spans="1:20">
      <c r="A1771" s="1">
        <v>1769</v>
      </c>
      <c r="B1771" s="2" t="s">
        <v>3681</v>
      </c>
      <c r="C1771" s="2" t="s">
        <v>3682</v>
      </c>
      <c r="D1771" s="12">
        <v>40000</v>
      </c>
      <c r="E1771" s="13">
        <v>1081</v>
      </c>
      <c r="F1771" t="s">
        <v>26</v>
      </c>
      <c r="G1771" t="s">
        <v>49</v>
      </c>
      <c r="H1771" t="s">
        <v>50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2491</v>
      </c>
      <c r="O1771">
        <f t="shared" si="108"/>
        <v>3</v>
      </c>
      <c r="P1771">
        <f t="shared" si="109"/>
        <v>49.14</v>
      </c>
      <c r="Q1771" s="11" t="s">
        <v>2492</v>
      </c>
      <c r="R1771" t="s">
        <v>2493</v>
      </c>
      <c r="S1771" s="4">
        <f t="shared" si="110"/>
        <v>41987.8189699074</v>
      </c>
      <c r="T1771" s="4">
        <f t="shared" si="111"/>
        <v>42017.8189699074</v>
      </c>
    </row>
    <row r="1772" ht="44" spans="1:20">
      <c r="A1772" s="1">
        <v>1770</v>
      </c>
      <c r="B1772" s="2" t="s">
        <v>3683</v>
      </c>
      <c r="C1772" s="2" t="s">
        <v>3684</v>
      </c>
      <c r="D1772" s="12">
        <v>24500</v>
      </c>
      <c r="E1772" s="13">
        <v>13846</v>
      </c>
      <c r="F1772" t="s">
        <v>26</v>
      </c>
      <c r="G1772" t="s">
        <v>49</v>
      </c>
      <c r="H1772" t="s">
        <v>50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2491</v>
      </c>
      <c r="O1772">
        <f t="shared" si="108"/>
        <v>57</v>
      </c>
      <c r="P1772">
        <f t="shared" si="109"/>
        <v>150.5</v>
      </c>
      <c r="Q1772" s="11" t="s">
        <v>2492</v>
      </c>
      <c r="R1772" t="s">
        <v>2493</v>
      </c>
      <c r="S1772" s="4">
        <f t="shared" si="110"/>
        <v>41891.7800231482</v>
      </c>
      <c r="T1772" s="4">
        <f t="shared" si="111"/>
        <v>41926.7800231482</v>
      </c>
    </row>
    <row r="1773" ht="44" spans="1:20">
      <c r="A1773" s="1">
        <v>1771</v>
      </c>
      <c r="B1773" s="2" t="s">
        <v>3685</v>
      </c>
      <c r="C1773" s="2" t="s">
        <v>3686</v>
      </c>
      <c r="D1773" s="12">
        <v>4200</v>
      </c>
      <c r="E1773" s="13">
        <v>895</v>
      </c>
      <c r="F1773" t="s">
        <v>26</v>
      </c>
      <c r="G1773" t="s">
        <v>58</v>
      </c>
      <c r="H1773" t="s">
        <v>59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2491</v>
      </c>
      <c r="O1773">
        <f t="shared" si="108"/>
        <v>21</v>
      </c>
      <c r="P1773">
        <f t="shared" si="109"/>
        <v>35.8</v>
      </c>
      <c r="Q1773" s="11" t="s">
        <v>2492</v>
      </c>
      <c r="R1773" t="s">
        <v>2493</v>
      </c>
      <c r="S1773" s="4">
        <f t="shared" si="110"/>
        <v>41905.9796296296</v>
      </c>
      <c r="T1773" s="4">
        <f t="shared" si="111"/>
        <v>41935.9796296296</v>
      </c>
    </row>
    <row r="1774" ht="29" spans="1:20">
      <c r="A1774" s="1">
        <v>1772</v>
      </c>
      <c r="B1774" s="2" t="s">
        <v>3687</v>
      </c>
      <c r="C1774" s="2" t="s">
        <v>3688</v>
      </c>
      <c r="D1774" s="12">
        <v>5500</v>
      </c>
      <c r="E1774" s="13">
        <v>858</v>
      </c>
      <c r="F1774" t="s">
        <v>26</v>
      </c>
      <c r="G1774" t="s">
        <v>58</v>
      </c>
      <c r="H1774" t="s">
        <v>59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2491</v>
      </c>
      <c r="O1774">
        <f t="shared" si="108"/>
        <v>16</v>
      </c>
      <c r="P1774">
        <f t="shared" si="109"/>
        <v>45.16</v>
      </c>
      <c r="Q1774" s="11" t="s">
        <v>2492</v>
      </c>
      <c r="R1774" t="s">
        <v>2493</v>
      </c>
      <c r="S1774" s="4">
        <f t="shared" si="110"/>
        <v>41766.7180092593</v>
      </c>
      <c r="T1774" s="4">
        <f t="shared" si="111"/>
        <v>41826.7180092593</v>
      </c>
    </row>
    <row r="1775" ht="44" spans="1:20">
      <c r="A1775" s="1">
        <v>1773</v>
      </c>
      <c r="B1775" s="2" t="s">
        <v>3689</v>
      </c>
      <c r="C1775" s="2" t="s">
        <v>3690</v>
      </c>
      <c r="D1775" s="12">
        <v>30000</v>
      </c>
      <c r="E1775" s="13">
        <v>1877</v>
      </c>
      <c r="F1775" t="s">
        <v>26</v>
      </c>
      <c r="G1775" t="s">
        <v>49</v>
      </c>
      <c r="H1775" t="s">
        <v>50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2491</v>
      </c>
      <c r="O1775">
        <f t="shared" si="108"/>
        <v>6</v>
      </c>
      <c r="P1775">
        <f t="shared" si="109"/>
        <v>98.79</v>
      </c>
      <c r="Q1775" s="11" t="s">
        <v>2492</v>
      </c>
      <c r="R1775" t="s">
        <v>2493</v>
      </c>
      <c r="S1775" s="4">
        <f t="shared" si="110"/>
        <v>41978.7603935185</v>
      </c>
      <c r="T1775" s="4">
        <f t="shared" si="111"/>
        <v>42023.7603935185</v>
      </c>
    </row>
    <row r="1776" ht="44" spans="1:20">
      <c r="A1776" s="1">
        <v>1774</v>
      </c>
      <c r="B1776" s="2" t="s">
        <v>3691</v>
      </c>
      <c r="C1776" s="2" t="s">
        <v>3692</v>
      </c>
      <c r="D1776" s="12">
        <v>2500</v>
      </c>
      <c r="E1776" s="13">
        <v>1148</v>
      </c>
      <c r="F1776" t="s">
        <v>26</v>
      </c>
      <c r="G1776" t="s">
        <v>49</v>
      </c>
      <c r="H1776" t="s">
        <v>50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2491</v>
      </c>
      <c r="O1776">
        <f t="shared" si="108"/>
        <v>46</v>
      </c>
      <c r="P1776">
        <f t="shared" si="109"/>
        <v>88.31</v>
      </c>
      <c r="Q1776" s="11" t="s">
        <v>2492</v>
      </c>
      <c r="R1776" t="s">
        <v>2493</v>
      </c>
      <c r="S1776" s="4">
        <f t="shared" si="110"/>
        <v>41930.2186574074</v>
      </c>
      <c r="T1776" s="4">
        <f t="shared" si="111"/>
        <v>41972.6243055556</v>
      </c>
    </row>
    <row r="1777" ht="44" spans="1:20">
      <c r="A1777" s="1">
        <v>1775</v>
      </c>
      <c r="B1777" s="2" t="s">
        <v>3693</v>
      </c>
      <c r="C1777" s="2" t="s">
        <v>3694</v>
      </c>
      <c r="D1777" s="12">
        <v>32500</v>
      </c>
      <c r="E1777" s="13">
        <v>21158</v>
      </c>
      <c r="F1777" t="s">
        <v>26</v>
      </c>
      <c r="G1777" t="s">
        <v>49</v>
      </c>
      <c r="H1777" t="s">
        <v>50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2491</v>
      </c>
      <c r="O1777">
        <f t="shared" si="108"/>
        <v>65</v>
      </c>
      <c r="P1777">
        <f t="shared" si="109"/>
        <v>170.63</v>
      </c>
      <c r="Q1777" s="11" t="s">
        <v>2492</v>
      </c>
      <c r="R1777" t="s">
        <v>2493</v>
      </c>
      <c r="S1777" s="4">
        <f t="shared" si="110"/>
        <v>41891.9763888889</v>
      </c>
      <c r="T1777" s="4">
        <f t="shared" si="111"/>
        <v>41936.9763888889</v>
      </c>
    </row>
    <row r="1778" ht="44" spans="1:20">
      <c r="A1778" s="1">
        <v>1776</v>
      </c>
      <c r="B1778" s="2" t="s">
        <v>3695</v>
      </c>
      <c r="C1778" s="2" t="s">
        <v>3696</v>
      </c>
      <c r="D1778" s="12">
        <v>5000</v>
      </c>
      <c r="E1778" s="13">
        <v>335</v>
      </c>
      <c r="F1778" t="s">
        <v>26</v>
      </c>
      <c r="G1778" t="s">
        <v>58</v>
      </c>
      <c r="H1778" t="s">
        <v>59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2491</v>
      </c>
      <c r="O1778">
        <f t="shared" si="108"/>
        <v>7</v>
      </c>
      <c r="P1778">
        <f t="shared" si="109"/>
        <v>83.75</v>
      </c>
      <c r="Q1778" s="11" t="s">
        <v>2492</v>
      </c>
      <c r="R1778" t="s">
        <v>2493</v>
      </c>
      <c r="S1778" s="4">
        <f t="shared" si="110"/>
        <v>41905.9568402778</v>
      </c>
      <c r="T1778" s="4">
        <f t="shared" si="111"/>
        <v>41941.9568402778</v>
      </c>
    </row>
    <row r="1779" ht="44" spans="1:20">
      <c r="A1779" s="1">
        <v>1777</v>
      </c>
      <c r="B1779" s="2" t="s">
        <v>3697</v>
      </c>
      <c r="C1779" s="2" t="s">
        <v>3698</v>
      </c>
      <c r="D1779" s="12">
        <v>4800</v>
      </c>
      <c r="E1779" s="13">
        <v>651</v>
      </c>
      <c r="F1779" t="s">
        <v>26</v>
      </c>
      <c r="G1779" t="s">
        <v>422</v>
      </c>
      <c r="H1779" t="s">
        <v>89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2491</v>
      </c>
      <c r="O1779">
        <f t="shared" si="108"/>
        <v>14</v>
      </c>
      <c r="P1779">
        <f t="shared" si="109"/>
        <v>65.1</v>
      </c>
      <c r="Q1779" s="11" t="s">
        <v>2492</v>
      </c>
      <c r="R1779" t="s">
        <v>2493</v>
      </c>
      <c r="S1779" s="4">
        <f t="shared" si="110"/>
        <v>42025.3570949074</v>
      </c>
      <c r="T1779" s="4">
        <f t="shared" si="111"/>
        <v>42055.3570949074</v>
      </c>
    </row>
    <row r="1780" ht="44" spans="1:20">
      <c r="A1780" s="1">
        <v>1778</v>
      </c>
      <c r="B1780" s="2" t="s">
        <v>3699</v>
      </c>
      <c r="C1780" s="2" t="s">
        <v>3700</v>
      </c>
      <c r="D1780" s="12">
        <v>50000</v>
      </c>
      <c r="E1780" s="13">
        <v>995</v>
      </c>
      <c r="F1780" t="s">
        <v>26</v>
      </c>
      <c r="G1780" t="s">
        <v>49</v>
      </c>
      <c r="H1780" t="s">
        <v>50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2491</v>
      </c>
      <c r="O1780">
        <f t="shared" si="108"/>
        <v>2</v>
      </c>
      <c r="P1780">
        <f t="shared" si="109"/>
        <v>66.33</v>
      </c>
      <c r="Q1780" s="11" t="s">
        <v>2492</v>
      </c>
      <c r="R1780" t="s">
        <v>2493</v>
      </c>
      <c r="S1780" s="4">
        <f t="shared" si="110"/>
        <v>42045.8633680556</v>
      </c>
      <c r="T1780" s="4">
        <f t="shared" si="111"/>
        <v>42090.8217013889</v>
      </c>
    </row>
    <row r="1781" ht="44" spans="1:20">
      <c r="A1781" s="1">
        <v>1779</v>
      </c>
      <c r="B1781" s="2" t="s">
        <v>3701</v>
      </c>
      <c r="C1781" s="2" t="s">
        <v>3702</v>
      </c>
      <c r="D1781" s="12">
        <v>11000</v>
      </c>
      <c r="E1781" s="13">
        <v>3986</v>
      </c>
      <c r="F1781" t="s">
        <v>26</v>
      </c>
      <c r="G1781" t="s">
        <v>49</v>
      </c>
      <c r="H1781" t="s">
        <v>50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2491</v>
      </c>
      <c r="O1781">
        <f t="shared" si="108"/>
        <v>36</v>
      </c>
      <c r="P1781">
        <f t="shared" si="109"/>
        <v>104.89</v>
      </c>
      <c r="Q1781" s="11" t="s">
        <v>2492</v>
      </c>
      <c r="R1781" t="s">
        <v>2493</v>
      </c>
      <c r="S1781" s="4">
        <f t="shared" si="110"/>
        <v>42585.6918981481</v>
      </c>
      <c r="T1781" s="4">
        <f t="shared" si="111"/>
        <v>42615.6918981481</v>
      </c>
    </row>
    <row r="1782" ht="44" spans="1:20">
      <c r="A1782" s="1">
        <v>1780</v>
      </c>
      <c r="B1782" s="2" t="s">
        <v>3703</v>
      </c>
      <c r="C1782" s="2" t="s">
        <v>3704</v>
      </c>
      <c r="D1782" s="12">
        <v>30000</v>
      </c>
      <c r="E1782" s="13">
        <v>11923</v>
      </c>
      <c r="F1782" t="s">
        <v>26</v>
      </c>
      <c r="G1782" t="s">
        <v>49</v>
      </c>
      <c r="H1782" t="s">
        <v>50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2491</v>
      </c>
      <c r="O1782">
        <f t="shared" si="108"/>
        <v>40</v>
      </c>
      <c r="P1782">
        <f t="shared" si="109"/>
        <v>78.44</v>
      </c>
      <c r="Q1782" s="11" t="s">
        <v>2492</v>
      </c>
      <c r="R1782" t="s">
        <v>2493</v>
      </c>
      <c r="S1782" s="4">
        <f t="shared" si="110"/>
        <v>42493.6008101852</v>
      </c>
      <c r="T1782" s="4">
        <f t="shared" si="111"/>
        <v>42553.6008101852</v>
      </c>
    </row>
    <row r="1783" ht="44" spans="1:20">
      <c r="A1783" s="1">
        <v>1781</v>
      </c>
      <c r="B1783" s="2" t="s">
        <v>3705</v>
      </c>
      <c r="C1783" s="2" t="s">
        <v>3706</v>
      </c>
      <c r="D1783" s="12">
        <v>5500</v>
      </c>
      <c r="E1783" s="13">
        <v>1417</v>
      </c>
      <c r="F1783" t="s">
        <v>26</v>
      </c>
      <c r="G1783" t="s">
        <v>49</v>
      </c>
      <c r="H1783" t="s">
        <v>50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2491</v>
      </c>
      <c r="O1783">
        <f t="shared" si="108"/>
        <v>26</v>
      </c>
      <c r="P1783">
        <f t="shared" si="109"/>
        <v>59.04</v>
      </c>
      <c r="Q1783" s="11" t="s">
        <v>2492</v>
      </c>
      <c r="R1783" t="s">
        <v>2493</v>
      </c>
      <c r="S1783" s="4">
        <f t="shared" si="110"/>
        <v>42597.6174189815</v>
      </c>
      <c r="T1783" s="4">
        <f t="shared" si="111"/>
        <v>42628.6174189815</v>
      </c>
    </row>
    <row r="1784" ht="44" spans="1:20">
      <c r="A1784" s="1">
        <v>1782</v>
      </c>
      <c r="B1784" s="2" t="s">
        <v>3707</v>
      </c>
      <c r="C1784" s="2" t="s">
        <v>3708</v>
      </c>
      <c r="D1784" s="12">
        <v>35000</v>
      </c>
      <c r="E1784" s="13">
        <v>5422</v>
      </c>
      <c r="F1784" t="s">
        <v>26</v>
      </c>
      <c r="G1784" t="s">
        <v>49</v>
      </c>
      <c r="H1784" t="s">
        <v>50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2491</v>
      </c>
      <c r="O1784">
        <f t="shared" si="108"/>
        <v>15</v>
      </c>
      <c r="P1784">
        <f t="shared" si="109"/>
        <v>71.34</v>
      </c>
      <c r="Q1784" s="11" t="s">
        <v>2492</v>
      </c>
      <c r="R1784" t="s">
        <v>2493</v>
      </c>
      <c r="S1784" s="4">
        <f t="shared" si="110"/>
        <v>42388.5751041667</v>
      </c>
      <c r="T1784" s="4">
        <f t="shared" si="111"/>
        <v>42421.5751041667</v>
      </c>
    </row>
    <row r="1785" ht="44" spans="1:20">
      <c r="A1785" s="1">
        <v>1783</v>
      </c>
      <c r="B1785" s="2" t="s">
        <v>3709</v>
      </c>
      <c r="C1785" s="2" t="s">
        <v>3710</v>
      </c>
      <c r="D1785" s="12">
        <v>40000</v>
      </c>
      <c r="E1785" s="13">
        <v>9477</v>
      </c>
      <c r="F1785" t="s">
        <v>26</v>
      </c>
      <c r="G1785" t="s">
        <v>49</v>
      </c>
      <c r="H1785" t="s">
        <v>50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2491</v>
      </c>
      <c r="O1785">
        <f t="shared" si="108"/>
        <v>24</v>
      </c>
      <c r="P1785">
        <f t="shared" si="109"/>
        <v>51.23</v>
      </c>
      <c r="Q1785" s="11" t="s">
        <v>2492</v>
      </c>
      <c r="R1785" t="s">
        <v>2493</v>
      </c>
      <c r="S1785" s="4">
        <f t="shared" si="110"/>
        <v>42115.9499768519</v>
      </c>
      <c r="T1785" s="4">
        <f t="shared" si="111"/>
        <v>42145.9499768519</v>
      </c>
    </row>
    <row r="1786" ht="44" spans="1:20">
      <c r="A1786" s="1">
        <v>1784</v>
      </c>
      <c r="B1786" s="2" t="s">
        <v>3711</v>
      </c>
      <c r="C1786" s="2" t="s">
        <v>3712</v>
      </c>
      <c r="D1786" s="12">
        <v>5000</v>
      </c>
      <c r="E1786" s="13">
        <v>1988</v>
      </c>
      <c r="F1786" t="s">
        <v>26</v>
      </c>
      <c r="G1786" t="s">
        <v>49</v>
      </c>
      <c r="H1786" t="s">
        <v>50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2491</v>
      </c>
      <c r="O1786">
        <f t="shared" si="108"/>
        <v>40</v>
      </c>
      <c r="P1786">
        <f t="shared" si="109"/>
        <v>60.24</v>
      </c>
      <c r="Q1786" s="11" t="s">
        <v>2492</v>
      </c>
      <c r="R1786" t="s">
        <v>2493</v>
      </c>
      <c r="S1786" s="4">
        <f t="shared" si="110"/>
        <v>42003.6555555556</v>
      </c>
      <c r="T1786" s="4">
        <f t="shared" si="111"/>
        <v>42035.1423611111</v>
      </c>
    </row>
    <row r="1787" ht="44" spans="1:20">
      <c r="A1787" s="1">
        <v>1785</v>
      </c>
      <c r="B1787" s="2" t="s">
        <v>3713</v>
      </c>
      <c r="C1787" s="2" t="s">
        <v>3714</v>
      </c>
      <c r="D1787" s="12">
        <v>24000</v>
      </c>
      <c r="E1787" s="13">
        <v>4853</v>
      </c>
      <c r="F1787" t="s">
        <v>26</v>
      </c>
      <c r="G1787" t="s">
        <v>49</v>
      </c>
      <c r="H1787" t="s">
        <v>50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2491</v>
      </c>
      <c r="O1787">
        <f t="shared" si="108"/>
        <v>20</v>
      </c>
      <c r="P1787">
        <f t="shared" si="109"/>
        <v>44.94</v>
      </c>
      <c r="Q1787" s="11" t="s">
        <v>2492</v>
      </c>
      <c r="R1787" t="s">
        <v>2493</v>
      </c>
      <c r="S1787" s="4">
        <f t="shared" si="110"/>
        <v>41897.1348958333</v>
      </c>
      <c r="T1787" s="4">
        <f t="shared" si="111"/>
        <v>41928</v>
      </c>
    </row>
    <row r="1788" ht="44" spans="1:20">
      <c r="A1788" s="1">
        <v>1786</v>
      </c>
      <c r="B1788" s="2" t="s">
        <v>3715</v>
      </c>
      <c r="C1788" s="2" t="s">
        <v>3716</v>
      </c>
      <c r="D1788" s="12">
        <v>1900</v>
      </c>
      <c r="E1788" s="13">
        <v>905</v>
      </c>
      <c r="F1788" t="s">
        <v>26</v>
      </c>
      <c r="G1788" t="s">
        <v>422</v>
      </c>
      <c r="H1788" t="s">
        <v>89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2491</v>
      </c>
      <c r="O1788">
        <f t="shared" si="108"/>
        <v>48</v>
      </c>
      <c r="P1788">
        <f t="shared" si="109"/>
        <v>31.21</v>
      </c>
      <c r="Q1788" s="11" t="s">
        <v>2492</v>
      </c>
      <c r="R1788" t="s">
        <v>2493</v>
      </c>
      <c r="S1788" s="4">
        <f t="shared" si="110"/>
        <v>41958.5506597222</v>
      </c>
      <c r="T1788" s="4">
        <f t="shared" si="111"/>
        <v>41988.5506597222</v>
      </c>
    </row>
    <row r="1789" ht="44" spans="1:20">
      <c r="A1789" s="1">
        <v>1787</v>
      </c>
      <c r="B1789" s="2" t="s">
        <v>3717</v>
      </c>
      <c r="C1789" s="2" t="s">
        <v>3718</v>
      </c>
      <c r="D1789" s="12">
        <v>10000</v>
      </c>
      <c r="E1789" s="13">
        <v>1533</v>
      </c>
      <c r="F1789" t="s">
        <v>26</v>
      </c>
      <c r="G1789" t="s">
        <v>49</v>
      </c>
      <c r="H1789" t="s">
        <v>50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2491</v>
      </c>
      <c r="O1789">
        <f t="shared" si="108"/>
        <v>15</v>
      </c>
      <c r="P1789">
        <f t="shared" si="109"/>
        <v>63.88</v>
      </c>
      <c r="Q1789" s="11" t="s">
        <v>2492</v>
      </c>
      <c r="R1789" t="s">
        <v>2493</v>
      </c>
      <c r="S1789" s="4">
        <f t="shared" si="110"/>
        <v>42068.6555208333</v>
      </c>
      <c r="T1789" s="4">
        <f t="shared" si="111"/>
        <v>42098.6138541667</v>
      </c>
    </row>
    <row r="1790" ht="44" spans="1:20">
      <c r="A1790" s="1">
        <v>1788</v>
      </c>
      <c r="B1790" s="2" t="s">
        <v>3719</v>
      </c>
      <c r="C1790" s="2" t="s">
        <v>3720</v>
      </c>
      <c r="D1790" s="12">
        <v>5500</v>
      </c>
      <c r="E1790" s="13">
        <v>76</v>
      </c>
      <c r="F1790" t="s">
        <v>26</v>
      </c>
      <c r="G1790" t="s">
        <v>58</v>
      </c>
      <c r="H1790" t="s">
        <v>59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2491</v>
      </c>
      <c r="O1790">
        <f t="shared" si="108"/>
        <v>1</v>
      </c>
      <c r="P1790">
        <f t="shared" si="109"/>
        <v>19</v>
      </c>
      <c r="Q1790" s="11" t="s">
        <v>2492</v>
      </c>
      <c r="R1790" t="s">
        <v>2493</v>
      </c>
      <c r="S1790" s="4">
        <f t="shared" si="110"/>
        <v>41913.9484027778</v>
      </c>
      <c r="T1790" s="4">
        <f t="shared" si="111"/>
        <v>41943.9484027778</v>
      </c>
    </row>
    <row r="1791" ht="44" spans="1:20">
      <c r="A1791" s="1">
        <v>1789</v>
      </c>
      <c r="B1791" s="2" t="s">
        <v>3721</v>
      </c>
      <c r="C1791" s="2" t="s">
        <v>3722</v>
      </c>
      <c r="D1791" s="12">
        <v>8000</v>
      </c>
      <c r="E1791" s="13">
        <v>40</v>
      </c>
      <c r="F1791" t="s">
        <v>26</v>
      </c>
      <c r="G1791" t="s">
        <v>49</v>
      </c>
      <c r="H1791" t="s">
        <v>50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2491</v>
      </c>
      <c r="O1791">
        <f t="shared" si="108"/>
        <v>1</v>
      </c>
      <c r="P1791">
        <f t="shared" si="109"/>
        <v>10</v>
      </c>
      <c r="Q1791" s="11" t="s">
        <v>2492</v>
      </c>
      <c r="R1791" t="s">
        <v>2493</v>
      </c>
      <c r="S1791" s="4">
        <f t="shared" si="110"/>
        <v>41956.2500347222</v>
      </c>
      <c r="T1791" s="4">
        <f t="shared" si="111"/>
        <v>42016.2500347222</v>
      </c>
    </row>
    <row r="1792" ht="44" spans="1:20">
      <c r="A1792" s="1">
        <v>1790</v>
      </c>
      <c r="B1792" s="2" t="s">
        <v>3723</v>
      </c>
      <c r="C1792" s="2" t="s">
        <v>3724</v>
      </c>
      <c r="D1792" s="12">
        <v>33000</v>
      </c>
      <c r="E1792" s="13">
        <v>1636</v>
      </c>
      <c r="F1792" t="s">
        <v>26</v>
      </c>
      <c r="G1792" t="s">
        <v>49</v>
      </c>
      <c r="H1792" t="s">
        <v>50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2491</v>
      </c>
      <c r="O1792">
        <f t="shared" si="108"/>
        <v>5</v>
      </c>
      <c r="P1792">
        <f t="shared" si="109"/>
        <v>109.07</v>
      </c>
      <c r="Q1792" s="11" t="s">
        <v>2492</v>
      </c>
      <c r="R1792" t="s">
        <v>2493</v>
      </c>
      <c r="S1792" s="4">
        <f t="shared" si="110"/>
        <v>42010.6745138889</v>
      </c>
      <c r="T1792" s="4">
        <f t="shared" si="111"/>
        <v>42040.6745138889</v>
      </c>
    </row>
    <row r="1793" ht="29" spans="1:20">
      <c r="A1793" s="1">
        <v>1791</v>
      </c>
      <c r="B1793" s="2" t="s">
        <v>3725</v>
      </c>
      <c r="C1793" s="2" t="s">
        <v>3726</v>
      </c>
      <c r="D1793" s="12">
        <v>3000</v>
      </c>
      <c r="E1793" s="13">
        <v>107</v>
      </c>
      <c r="F1793" t="s">
        <v>26</v>
      </c>
      <c r="G1793" t="s">
        <v>58</v>
      </c>
      <c r="H1793" t="s">
        <v>59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2491</v>
      </c>
      <c r="O1793">
        <f t="shared" si="108"/>
        <v>4</v>
      </c>
      <c r="P1793">
        <f t="shared" si="109"/>
        <v>26.75</v>
      </c>
      <c r="Q1793" s="11" t="s">
        <v>2492</v>
      </c>
      <c r="R1793" t="s">
        <v>2493</v>
      </c>
      <c r="S1793" s="4">
        <f t="shared" si="110"/>
        <v>41973.7403356482</v>
      </c>
      <c r="T1793" s="4">
        <f t="shared" si="111"/>
        <v>42033.7403356482</v>
      </c>
    </row>
    <row r="1794" ht="29" spans="1:20">
      <c r="A1794" s="1">
        <v>1792</v>
      </c>
      <c r="B1794" s="2" t="s">
        <v>3727</v>
      </c>
      <c r="C1794" s="2" t="s">
        <v>3728</v>
      </c>
      <c r="D1794" s="12">
        <v>25000</v>
      </c>
      <c r="E1794" s="13">
        <v>15281</v>
      </c>
      <c r="F1794" t="s">
        <v>26</v>
      </c>
      <c r="G1794" t="s">
        <v>49</v>
      </c>
      <c r="H1794" t="s">
        <v>50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2491</v>
      </c>
      <c r="O1794">
        <f t="shared" si="108"/>
        <v>61</v>
      </c>
      <c r="P1794">
        <f t="shared" si="109"/>
        <v>109.94</v>
      </c>
      <c r="Q1794" s="11" t="s">
        <v>2492</v>
      </c>
      <c r="R1794" t="s">
        <v>2493</v>
      </c>
      <c r="S1794" s="4">
        <f t="shared" si="110"/>
        <v>42189.0310416667</v>
      </c>
      <c r="T1794" s="4">
        <f t="shared" si="111"/>
        <v>42226.2909722222</v>
      </c>
    </row>
    <row r="1795" ht="44" spans="1:20">
      <c r="A1795" s="1">
        <v>1793</v>
      </c>
      <c r="B1795" s="2" t="s">
        <v>3729</v>
      </c>
      <c r="C1795" s="2" t="s">
        <v>3730</v>
      </c>
      <c r="D1795" s="12">
        <v>3000</v>
      </c>
      <c r="E1795" s="13">
        <v>40</v>
      </c>
      <c r="F1795" t="s">
        <v>26</v>
      </c>
      <c r="G1795" t="s">
        <v>84</v>
      </c>
      <c r="H1795" t="s">
        <v>85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2491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2492</v>
      </c>
      <c r="R1795" t="s">
        <v>2493</v>
      </c>
      <c r="S1795" s="4">
        <f t="shared" ref="S1795:S1858" si="114">(((J1795/60)/60)/24)+DATE(1970,1,1)</f>
        <v>41940.8916666667</v>
      </c>
      <c r="T1795" s="4">
        <f t="shared" ref="T1795:T1858" si="115">(((I1795/60)/60)/24)+DATE(1970,1,1)</f>
        <v>41970.9333333333</v>
      </c>
    </row>
    <row r="1796" ht="44" spans="1:20">
      <c r="A1796" s="1">
        <v>1794</v>
      </c>
      <c r="B1796" s="2" t="s">
        <v>3731</v>
      </c>
      <c r="C1796" s="2" t="s">
        <v>3732</v>
      </c>
      <c r="D1796" s="12">
        <v>9000</v>
      </c>
      <c r="E1796" s="13">
        <v>997</v>
      </c>
      <c r="F1796" t="s">
        <v>26</v>
      </c>
      <c r="G1796" t="s">
        <v>49</v>
      </c>
      <c r="H1796" t="s">
        <v>50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2491</v>
      </c>
      <c r="O1796">
        <f t="shared" si="112"/>
        <v>11</v>
      </c>
      <c r="P1796">
        <f t="shared" si="113"/>
        <v>55.39</v>
      </c>
      <c r="Q1796" s="11" t="s">
        <v>2492</v>
      </c>
      <c r="R1796" t="s">
        <v>2493</v>
      </c>
      <c r="S1796" s="4">
        <f t="shared" si="114"/>
        <v>42011.5511805556</v>
      </c>
      <c r="T1796" s="4">
        <f t="shared" si="115"/>
        <v>42046.5511805556</v>
      </c>
    </row>
    <row r="1797" ht="44" spans="1:20">
      <c r="A1797" s="1">
        <v>1795</v>
      </c>
      <c r="B1797" s="2" t="s">
        <v>3733</v>
      </c>
      <c r="C1797" s="2" t="s">
        <v>3734</v>
      </c>
      <c r="D1797" s="12">
        <v>28000</v>
      </c>
      <c r="E1797" s="13">
        <v>10846</v>
      </c>
      <c r="F1797" t="s">
        <v>26</v>
      </c>
      <c r="G1797" t="s">
        <v>537</v>
      </c>
      <c r="H1797" t="s">
        <v>89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2491</v>
      </c>
      <c r="O1797">
        <f t="shared" si="112"/>
        <v>39</v>
      </c>
      <c r="P1797">
        <f t="shared" si="113"/>
        <v>133.9</v>
      </c>
      <c r="Q1797" s="11" t="s">
        <v>2492</v>
      </c>
      <c r="R1797" t="s">
        <v>2493</v>
      </c>
      <c r="S1797" s="4">
        <f t="shared" si="114"/>
        <v>42628.2886689815</v>
      </c>
      <c r="T1797" s="4">
        <f t="shared" si="115"/>
        <v>42657.6666666667</v>
      </c>
    </row>
    <row r="1798" ht="44" spans="1:20">
      <c r="A1798" s="1">
        <v>1796</v>
      </c>
      <c r="B1798" s="2" t="s">
        <v>3735</v>
      </c>
      <c r="C1798" s="2" t="s">
        <v>3736</v>
      </c>
      <c r="D1798" s="12">
        <v>19000</v>
      </c>
      <c r="E1798" s="13">
        <v>4190</v>
      </c>
      <c r="F1798" t="s">
        <v>26</v>
      </c>
      <c r="G1798" t="s">
        <v>58</v>
      </c>
      <c r="H1798" t="s">
        <v>59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2491</v>
      </c>
      <c r="O1798">
        <f t="shared" si="112"/>
        <v>22</v>
      </c>
      <c r="P1798">
        <f t="shared" si="113"/>
        <v>48.72</v>
      </c>
      <c r="Q1798" s="11" t="s">
        <v>2492</v>
      </c>
      <c r="R1798" t="s">
        <v>2493</v>
      </c>
      <c r="S1798" s="4">
        <f t="shared" si="114"/>
        <v>42515.4394212963</v>
      </c>
      <c r="T1798" s="4">
        <f t="shared" si="115"/>
        <v>42575.4394212963</v>
      </c>
    </row>
    <row r="1799" ht="44" spans="1:20">
      <c r="A1799" s="1">
        <v>1797</v>
      </c>
      <c r="B1799" s="2" t="s">
        <v>3737</v>
      </c>
      <c r="C1799" s="2" t="s">
        <v>3738</v>
      </c>
      <c r="D1799" s="12">
        <v>10000</v>
      </c>
      <c r="E1799" s="13">
        <v>6755</v>
      </c>
      <c r="F1799" t="s">
        <v>26</v>
      </c>
      <c r="G1799" t="s">
        <v>49</v>
      </c>
      <c r="H1799" t="s">
        <v>50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2491</v>
      </c>
      <c r="O1799">
        <f t="shared" si="112"/>
        <v>68</v>
      </c>
      <c r="P1799">
        <f t="shared" si="113"/>
        <v>48.25</v>
      </c>
      <c r="Q1799" s="11" t="s">
        <v>2492</v>
      </c>
      <c r="R1799" t="s">
        <v>2493</v>
      </c>
      <c r="S1799" s="4">
        <f t="shared" si="114"/>
        <v>42689.5693171296</v>
      </c>
      <c r="T1799" s="4">
        <f t="shared" si="115"/>
        <v>42719.5693171296</v>
      </c>
    </row>
    <row r="1800" ht="44" spans="1:20">
      <c r="A1800" s="1">
        <v>1798</v>
      </c>
      <c r="B1800" s="2" t="s">
        <v>3739</v>
      </c>
      <c r="C1800" s="2" t="s">
        <v>3740</v>
      </c>
      <c r="D1800" s="12">
        <v>16000</v>
      </c>
      <c r="E1800" s="13">
        <v>2182</v>
      </c>
      <c r="F1800" t="s">
        <v>26</v>
      </c>
      <c r="G1800" t="s">
        <v>49</v>
      </c>
      <c r="H1800" t="s">
        <v>50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2491</v>
      </c>
      <c r="O1800">
        <f t="shared" si="112"/>
        <v>14</v>
      </c>
      <c r="P1800">
        <f t="shared" si="113"/>
        <v>58.97</v>
      </c>
      <c r="Q1800" s="11" t="s">
        <v>2492</v>
      </c>
      <c r="R1800" t="s">
        <v>2493</v>
      </c>
      <c r="S1800" s="4">
        <f t="shared" si="114"/>
        <v>42344.3267708333</v>
      </c>
      <c r="T1800" s="4">
        <f t="shared" si="115"/>
        <v>42404.3267708333</v>
      </c>
    </row>
    <row r="1801" ht="29" spans="1:20">
      <c r="A1801" s="1">
        <v>1799</v>
      </c>
      <c r="B1801" s="2" t="s">
        <v>3741</v>
      </c>
      <c r="C1801" s="2" t="s">
        <v>3742</v>
      </c>
      <c r="D1801" s="12">
        <v>4000</v>
      </c>
      <c r="E1801" s="13">
        <v>69.83</v>
      </c>
      <c r="F1801" t="s">
        <v>26</v>
      </c>
      <c r="G1801" t="s">
        <v>58</v>
      </c>
      <c r="H1801" t="s">
        <v>59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2491</v>
      </c>
      <c r="O1801">
        <f t="shared" si="112"/>
        <v>2</v>
      </c>
      <c r="P1801">
        <f t="shared" si="113"/>
        <v>11.64</v>
      </c>
      <c r="Q1801" s="11" t="s">
        <v>2492</v>
      </c>
      <c r="R1801" t="s">
        <v>2493</v>
      </c>
      <c r="S1801" s="4">
        <f t="shared" si="114"/>
        <v>41934.8426851852</v>
      </c>
      <c r="T1801" s="4">
        <f t="shared" si="115"/>
        <v>41954.8843518519</v>
      </c>
    </row>
    <row r="1802" ht="44" spans="1:20">
      <c r="A1802" s="1">
        <v>1800</v>
      </c>
      <c r="B1802" s="2" t="s">
        <v>3743</v>
      </c>
      <c r="C1802" s="2" t="s">
        <v>3744</v>
      </c>
      <c r="D1802" s="12">
        <v>46260</v>
      </c>
      <c r="E1802" s="13">
        <v>9460</v>
      </c>
      <c r="F1802" t="s">
        <v>26</v>
      </c>
      <c r="G1802" t="s">
        <v>58</v>
      </c>
      <c r="H1802" t="s">
        <v>59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2491</v>
      </c>
      <c r="O1802">
        <f t="shared" si="112"/>
        <v>20</v>
      </c>
      <c r="P1802">
        <f t="shared" si="113"/>
        <v>83.72</v>
      </c>
      <c r="Q1802" s="11" t="s">
        <v>2492</v>
      </c>
      <c r="R1802" t="s">
        <v>2493</v>
      </c>
      <c r="S1802" s="4">
        <f t="shared" si="114"/>
        <v>42623.6061342593</v>
      </c>
      <c r="T1802" s="4">
        <f t="shared" si="115"/>
        <v>42653.6061342593</v>
      </c>
    </row>
    <row r="1803" ht="44" spans="1:20">
      <c r="A1803" s="1">
        <v>1801</v>
      </c>
      <c r="B1803" s="2" t="s">
        <v>3745</v>
      </c>
      <c r="C1803" s="2" t="s">
        <v>3746</v>
      </c>
      <c r="D1803" s="12">
        <v>17000</v>
      </c>
      <c r="E1803" s="13">
        <v>2355</v>
      </c>
      <c r="F1803" t="s">
        <v>26</v>
      </c>
      <c r="G1803" t="s">
        <v>58</v>
      </c>
      <c r="H1803" t="s">
        <v>59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2491</v>
      </c>
      <c r="O1803">
        <f t="shared" si="112"/>
        <v>14</v>
      </c>
      <c r="P1803">
        <f t="shared" si="113"/>
        <v>63.65</v>
      </c>
      <c r="Q1803" s="11" t="s">
        <v>2492</v>
      </c>
      <c r="R1803" t="s">
        <v>2493</v>
      </c>
      <c r="S1803" s="4">
        <f t="shared" si="114"/>
        <v>42321.6605092593</v>
      </c>
      <c r="T1803" s="4">
        <f t="shared" si="115"/>
        <v>42353.5069444444</v>
      </c>
    </row>
    <row r="1804" ht="29" spans="1:20">
      <c r="A1804" s="1">
        <v>1802</v>
      </c>
      <c r="B1804" s="2" t="s">
        <v>3747</v>
      </c>
      <c r="C1804" s="2" t="s">
        <v>3748</v>
      </c>
      <c r="D1804" s="12">
        <v>3500</v>
      </c>
      <c r="E1804" s="13">
        <v>1697</v>
      </c>
      <c r="F1804" t="s">
        <v>26</v>
      </c>
      <c r="G1804" t="s">
        <v>537</v>
      </c>
      <c r="H1804" t="s">
        <v>89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2491</v>
      </c>
      <c r="O1804">
        <f t="shared" si="112"/>
        <v>48</v>
      </c>
      <c r="P1804">
        <f t="shared" si="113"/>
        <v>94.28</v>
      </c>
      <c r="Q1804" s="11" t="s">
        <v>2492</v>
      </c>
      <c r="R1804" t="s">
        <v>2493</v>
      </c>
      <c r="S1804" s="4">
        <f t="shared" si="114"/>
        <v>42159.4725694444</v>
      </c>
      <c r="T1804" s="4">
        <f t="shared" si="115"/>
        <v>42182.9159722222</v>
      </c>
    </row>
    <row r="1805" ht="44" spans="1:20">
      <c r="A1805" s="1">
        <v>1803</v>
      </c>
      <c r="B1805" s="2" t="s">
        <v>3749</v>
      </c>
      <c r="C1805" s="2" t="s">
        <v>3750</v>
      </c>
      <c r="D1805" s="12">
        <v>17500</v>
      </c>
      <c r="E1805" s="13">
        <v>5390</v>
      </c>
      <c r="F1805" t="s">
        <v>26</v>
      </c>
      <c r="G1805" t="s">
        <v>49</v>
      </c>
      <c r="H1805" t="s">
        <v>50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2491</v>
      </c>
      <c r="O1805">
        <f t="shared" si="112"/>
        <v>31</v>
      </c>
      <c r="P1805">
        <f t="shared" si="113"/>
        <v>71.87</v>
      </c>
      <c r="Q1805" s="11" t="s">
        <v>2492</v>
      </c>
      <c r="R1805" t="s">
        <v>2493</v>
      </c>
      <c r="S1805" s="4">
        <f t="shared" si="114"/>
        <v>42018.0715509259</v>
      </c>
      <c r="T1805" s="4">
        <f t="shared" si="115"/>
        <v>42049.0715509259</v>
      </c>
    </row>
    <row r="1806" ht="44" spans="1:20">
      <c r="A1806" s="1">
        <v>1804</v>
      </c>
      <c r="B1806" s="2" t="s">
        <v>3751</v>
      </c>
      <c r="C1806" s="2" t="s">
        <v>3752</v>
      </c>
      <c r="D1806" s="12">
        <v>15500</v>
      </c>
      <c r="E1806" s="13">
        <v>5452</v>
      </c>
      <c r="F1806" t="s">
        <v>26</v>
      </c>
      <c r="G1806" t="s">
        <v>49</v>
      </c>
      <c r="H1806" t="s">
        <v>50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2491</v>
      </c>
      <c r="O1806">
        <f t="shared" si="112"/>
        <v>35</v>
      </c>
      <c r="P1806">
        <f t="shared" si="113"/>
        <v>104.85</v>
      </c>
      <c r="Q1806" s="11" t="s">
        <v>2492</v>
      </c>
      <c r="R1806" t="s">
        <v>2493</v>
      </c>
      <c r="S1806" s="4">
        <f t="shared" si="114"/>
        <v>42282.678287037</v>
      </c>
      <c r="T1806" s="4">
        <f t="shared" si="115"/>
        <v>42322.7199537037</v>
      </c>
    </row>
    <row r="1807" ht="44" spans="1:20">
      <c r="A1807" s="1">
        <v>1805</v>
      </c>
      <c r="B1807" s="2" t="s">
        <v>3753</v>
      </c>
      <c r="C1807" s="2" t="s">
        <v>3754</v>
      </c>
      <c r="D1807" s="12">
        <v>22500</v>
      </c>
      <c r="E1807" s="13">
        <v>8191</v>
      </c>
      <c r="F1807" t="s">
        <v>26</v>
      </c>
      <c r="G1807" t="s">
        <v>537</v>
      </c>
      <c r="H1807" t="s">
        <v>89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2491</v>
      </c>
      <c r="O1807">
        <f t="shared" si="112"/>
        <v>36</v>
      </c>
      <c r="P1807">
        <f t="shared" si="113"/>
        <v>67.14</v>
      </c>
      <c r="Q1807" s="11" t="s">
        <v>2492</v>
      </c>
      <c r="R1807" t="s">
        <v>2493</v>
      </c>
      <c r="S1807" s="4">
        <f t="shared" si="114"/>
        <v>42247.803912037</v>
      </c>
      <c r="T1807" s="4">
        <f t="shared" si="115"/>
        <v>42279.75</v>
      </c>
    </row>
    <row r="1808" ht="44" spans="1:20">
      <c r="A1808" s="1">
        <v>1806</v>
      </c>
      <c r="B1808" s="2" t="s">
        <v>3755</v>
      </c>
      <c r="C1808" s="2" t="s">
        <v>3756</v>
      </c>
      <c r="D1808" s="12">
        <v>20000</v>
      </c>
      <c r="E1808" s="13">
        <v>591</v>
      </c>
      <c r="F1808" t="s">
        <v>26</v>
      </c>
      <c r="G1808" t="s">
        <v>58</v>
      </c>
      <c r="H1808" t="s">
        <v>59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2491</v>
      </c>
      <c r="O1808">
        <f t="shared" si="112"/>
        <v>3</v>
      </c>
      <c r="P1808">
        <f t="shared" si="113"/>
        <v>73.88</v>
      </c>
      <c r="Q1808" s="11" t="s">
        <v>2492</v>
      </c>
      <c r="R1808" t="s">
        <v>2493</v>
      </c>
      <c r="S1808" s="4">
        <f t="shared" si="114"/>
        <v>41877.6382986111</v>
      </c>
      <c r="T1808" s="4">
        <f t="shared" si="115"/>
        <v>41912.6382986111</v>
      </c>
    </row>
    <row r="1809" ht="29" spans="1:20">
      <c r="A1809" s="1">
        <v>1807</v>
      </c>
      <c r="B1809" s="2" t="s">
        <v>3757</v>
      </c>
      <c r="C1809" s="2" t="s">
        <v>3758</v>
      </c>
      <c r="D1809" s="12">
        <v>5000</v>
      </c>
      <c r="E1809" s="13">
        <v>553</v>
      </c>
      <c r="F1809" t="s">
        <v>26</v>
      </c>
      <c r="G1809" t="s">
        <v>49</v>
      </c>
      <c r="H1809" t="s">
        <v>50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2491</v>
      </c>
      <c r="O1809">
        <f t="shared" si="112"/>
        <v>11</v>
      </c>
      <c r="P1809">
        <f t="shared" si="113"/>
        <v>69.13</v>
      </c>
      <c r="Q1809" s="11" t="s">
        <v>2492</v>
      </c>
      <c r="R1809" t="s">
        <v>2493</v>
      </c>
      <c r="S1809" s="4">
        <f t="shared" si="114"/>
        <v>41880.0684375</v>
      </c>
      <c r="T1809" s="4">
        <f t="shared" si="115"/>
        <v>41910.0684375</v>
      </c>
    </row>
    <row r="1810" ht="44" spans="1:20">
      <c r="A1810" s="1">
        <v>1808</v>
      </c>
      <c r="B1810" s="2" t="s">
        <v>3759</v>
      </c>
      <c r="C1810" s="2" t="s">
        <v>3760</v>
      </c>
      <c r="D1810" s="12">
        <v>28000</v>
      </c>
      <c r="E1810" s="13">
        <v>11594</v>
      </c>
      <c r="F1810" t="s">
        <v>26</v>
      </c>
      <c r="G1810" t="s">
        <v>49</v>
      </c>
      <c r="H1810" t="s">
        <v>50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2491</v>
      </c>
      <c r="O1810">
        <f t="shared" si="112"/>
        <v>41</v>
      </c>
      <c r="P1810">
        <f t="shared" si="113"/>
        <v>120.77</v>
      </c>
      <c r="Q1810" s="11" t="s">
        <v>2492</v>
      </c>
      <c r="R1810" t="s">
        <v>2493</v>
      </c>
      <c r="S1810" s="4">
        <f t="shared" si="114"/>
        <v>42742.6809027778</v>
      </c>
      <c r="T1810" s="4">
        <f t="shared" si="115"/>
        <v>42777.6809027778</v>
      </c>
    </row>
    <row r="1811" ht="44" spans="1:20">
      <c r="A1811" s="1">
        <v>1809</v>
      </c>
      <c r="B1811" s="2" t="s">
        <v>3761</v>
      </c>
      <c r="C1811" s="2" t="s">
        <v>3762</v>
      </c>
      <c r="D1811" s="12">
        <v>3500</v>
      </c>
      <c r="E1811" s="13">
        <v>380</v>
      </c>
      <c r="F1811" t="s">
        <v>26</v>
      </c>
      <c r="G1811" t="s">
        <v>194</v>
      </c>
      <c r="H1811" t="s">
        <v>195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2491</v>
      </c>
      <c r="O1811">
        <f t="shared" si="112"/>
        <v>11</v>
      </c>
      <c r="P1811">
        <f t="shared" si="113"/>
        <v>42.22</v>
      </c>
      <c r="Q1811" s="11" t="s">
        <v>2492</v>
      </c>
      <c r="R1811" t="s">
        <v>2493</v>
      </c>
      <c r="S1811" s="4">
        <f t="shared" si="114"/>
        <v>42029.9078587963</v>
      </c>
      <c r="T1811" s="4">
        <f t="shared" si="115"/>
        <v>42064.9078587963</v>
      </c>
    </row>
    <row r="1812" ht="44" spans="1:20">
      <c r="A1812" s="1">
        <v>1810</v>
      </c>
      <c r="B1812" s="2" t="s">
        <v>3763</v>
      </c>
      <c r="C1812" s="2" t="s">
        <v>3764</v>
      </c>
      <c r="D1812" s="12">
        <v>450</v>
      </c>
      <c r="E1812" s="13">
        <v>15</v>
      </c>
      <c r="F1812" t="s">
        <v>26</v>
      </c>
      <c r="G1812" t="s">
        <v>49</v>
      </c>
      <c r="H1812" t="s">
        <v>50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2491</v>
      </c>
      <c r="O1812">
        <f t="shared" si="112"/>
        <v>3</v>
      </c>
      <c r="P1812">
        <f t="shared" si="113"/>
        <v>7.5</v>
      </c>
      <c r="Q1812" s="11" t="s">
        <v>2492</v>
      </c>
      <c r="R1812" t="s">
        <v>2493</v>
      </c>
      <c r="S1812" s="4">
        <f t="shared" si="114"/>
        <v>41860.9100231481</v>
      </c>
      <c r="T1812" s="4">
        <f t="shared" si="115"/>
        <v>41872.9100231481</v>
      </c>
    </row>
    <row r="1813" ht="44" spans="1:20">
      <c r="A1813" s="1">
        <v>1811</v>
      </c>
      <c r="B1813" s="2" t="s">
        <v>3765</v>
      </c>
      <c r="C1813" s="2" t="s">
        <v>3766</v>
      </c>
      <c r="D1813" s="12">
        <v>54000</v>
      </c>
      <c r="E1813" s="13">
        <v>40</v>
      </c>
      <c r="F1813" t="s">
        <v>26</v>
      </c>
      <c r="G1813" t="s">
        <v>49</v>
      </c>
      <c r="H1813" t="s">
        <v>50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2491</v>
      </c>
      <c r="O1813">
        <f t="shared" si="112"/>
        <v>0</v>
      </c>
      <c r="P1813">
        <f t="shared" si="113"/>
        <v>1.54</v>
      </c>
      <c r="Q1813" s="11" t="s">
        <v>2492</v>
      </c>
      <c r="R1813" t="s">
        <v>2493</v>
      </c>
      <c r="S1813" s="4">
        <f t="shared" si="114"/>
        <v>41876.4336805556</v>
      </c>
      <c r="T1813" s="4">
        <f t="shared" si="115"/>
        <v>41936.1666666667</v>
      </c>
    </row>
    <row r="1814" ht="44" spans="1:20">
      <c r="A1814" s="1">
        <v>1812</v>
      </c>
      <c r="B1814" s="2" t="s">
        <v>3767</v>
      </c>
      <c r="C1814" s="2" t="s">
        <v>3768</v>
      </c>
      <c r="D1814" s="12">
        <v>6500</v>
      </c>
      <c r="E1814" s="13">
        <v>865</v>
      </c>
      <c r="F1814" t="s">
        <v>26</v>
      </c>
      <c r="G1814" t="s">
        <v>58</v>
      </c>
      <c r="H1814" t="s">
        <v>59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2491</v>
      </c>
      <c r="O1814">
        <f t="shared" si="112"/>
        <v>13</v>
      </c>
      <c r="P1814">
        <f t="shared" si="113"/>
        <v>37.61</v>
      </c>
      <c r="Q1814" s="11" t="s">
        <v>2492</v>
      </c>
      <c r="R1814" t="s">
        <v>2493</v>
      </c>
      <c r="S1814" s="4">
        <f t="shared" si="114"/>
        <v>42524.3187037037</v>
      </c>
      <c r="T1814" s="4">
        <f t="shared" si="115"/>
        <v>42554.3187037037</v>
      </c>
    </row>
    <row r="1815" ht="44" spans="1:20">
      <c r="A1815" s="1">
        <v>1813</v>
      </c>
      <c r="B1815" s="2" t="s">
        <v>3769</v>
      </c>
      <c r="C1815" s="2" t="s">
        <v>3770</v>
      </c>
      <c r="D1815" s="12">
        <v>8750</v>
      </c>
      <c r="E1815" s="13">
        <v>0</v>
      </c>
      <c r="F1815" t="s">
        <v>26</v>
      </c>
      <c r="G1815" t="s">
        <v>58</v>
      </c>
      <c r="H1815" t="s">
        <v>59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2491</v>
      </c>
      <c r="O1815">
        <f t="shared" si="112"/>
        <v>0</v>
      </c>
      <c r="P1815">
        <f t="shared" si="113"/>
        <v>0</v>
      </c>
      <c r="Q1815" s="11" t="s">
        <v>2492</v>
      </c>
      <c r="R1815" t="s">
        <v>2493</v>
      </c>
      <c r="S1815" s="4">
        <f t="shared" si="114"/>
        <v>41829.8890277778</v>
      </c>
      <c r="T1815" s="4">
        <f t="shared" si="115"/>
        <v>41859.8890277778</v>
      </c>
    </row>
    <row r="1816" ht="44" spans="1:20">
      <c r="A1816" s="1">
        <v>1814</v>
      </c>
      <c r="B1816" s="2" t="s">
        <v>3771</v>
      </c>
      <c r="C1816" s="2" t="s">
        <v>3772</v>
      </c>
      <c r="D1816" s="12">
        <v>12000</v>
      </c>
      <c r="E1816" s="13">
        <v>5902</v>
      </c>
      <c r="F1816" t="s">
        <v>26</v>
      </c>
      <c r="G1816" t="s">
        <v>58</v>
      </c>
      <c r="H1816" t="s">
        <v>59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2491</v>
      </c>
      <c r="O1816">
        <f t="shared" si="112"/>
        <v>49</v>
      </c>
      <c r="P1816">
        <f t="shared" si="113"/>
        <v>42.16</v>
      </c>
      <c r="Q1816" s="11" t="s">
        <v>2492</v>
      </c>
      <c r="R1816" t="s">
        <v>2493</v>
      </c>
      <c r="S1816" s="4">
        <f t="shared" si="114"/>
        <v>42033.3140740741</v>
      </c>
      <c r="T1816" s="4">
        <f t="shared" si="115"/>
        <v>42063.3140740741</v>
      </c>
    </row>
    <row r="1817" ht="44" spans="1:20">
      <c r="A1817" s="1">
        <v>1815</v>
      </c>
      <c r="B1817" s="2" t="s">
        <v>3773</v>
      </c>
      <c r="C1817" s="2" t="s">
        <v>3774</v>
      </c>
      <c r="D1817" s="12">
        <v>3000</v>
      </c>
      <c r="E1817" s="13">
        <v>0</v>
      </c>
      <c r="F1817" t="s">
        <v>26</v>
      </c>
      <c r="G1817" t="s">
        <v>49</v>
      </c>
      <c r="H1817" t="s">
        <v>50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2491</v>
      </c>
      <c r="O1817">
        <f t="shared" si="112"/>
        <v>0</v>
      </c>
      <c r="P1817">
        <f t="shared" si="113"/>
        <v>0</v>
      </c>
      <c r="Q1817" s="11" t="s">
        <v>2492</v>
      </c>
      <c r="R1817" t="s">
        <v>2493</v>
      </c>
      <c r="S1817" s="4">
        <f t="shared" si="114"/>
        <v>42172.9066782407</v>
      </c>
      <c r="T1817" s="4">
        <f t="shared" si="115"/>
        <v>42186.9066782407</v>
      </c>
    </row>
    <row r="1818" ht="44" spans="1:20">
      <c r="A1818" s="1">
        <v>1816</v>
      </c>
      <c r="B1818" s="2" t="s">
        <v>3775</v>
      </c>
      <c r="C1818" s="2" t="s">
        <v>3776</v>
      </c>
      <c r="D1818" s="12">
        <v>25000</v>
      </c>
      <c r="E1818" s="13">
        <v>509</v>
      </c>
      <c r="F1818" t="s">
        <v>26</v>
      </c>
      <c r="G1818" t="s">
        <v>2138</v>
      </c>
      <c r="H1818" t="s">
        <v>2139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2491</v>
      </c>
      <c r="O1818">
        <f t="shared" si="112"/>
        <v>2</v>
      </c>
      <c r="P1818">
        <f t="shared" si="113"/>
        <v>84.83</v>
      </c>
      <c r="Q1818" s="11" t="s">
        <v>2492</v>
      </c>
      <c r="R1818" t="s">
        <v>2493</v>
      </c>
      <c r="S1818" s="4">
        <f t="shared" si="114"/>
        <v>42548.8761921296</v>
      </c>
      <c r="T1818" s="4">
        <f t="shared" si="115"/>
        <v>42576.7916666667</v>
      </c>
    </row>
    <row r="1819" ht="29" spans="1:20">
      <c r="A1819" s="1">
        <v>1817</v>
      </c>
      <c r="B1819" s="2" t="s">
        <v>3777</v>
      </c>
      <c r="C1819" s="2" t="s">
        <v>3778</v>
      </c>
      <c r="D1819" s="12">
        <v>18000</v>
      </c>
      <c r="E1819" s="13">
        <v>9419</v>
      </c>
      <c r="F1819" t="s">
        <v>26</v>
      </c>
      <c r="G1819" t="s">
        <v>49</v>
      </c>
      <c r="H1819" t="s">
        <v>50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2491</v>
      </c>
      <c r="O1819">
        <f t="shared" si="112"/>
        <v>52</v>
      </c>
      <c r="P1819">
        <f t="shared" si="113"/>
        <v>94.19</v>
      </c>
      <c r="Q1819" s="11" t="s">
        <v>2492</v>
      </c>
      <c r="R1819" t="s">
        <v>2493</v>
      </c>
      <c r="S1819" s="4">
        <f t="shared" si="114"/>
        <v>42705.6621180556</v>
      </c>
      <c r="T1819" s="4">
        <f t="shared" si="115"/>
        <v>42765.2909722222</v>
      </c>
    </row>
    <row r="1820" ht="29" spans="1:20">
      <c r="A1820" s="1">
        <v>1818</v>
      </c>
      <c r="B1820" s="2" t="s">
        <v>3779</v>
      </c>
      <c r="C1820" s="2" t="s">
        <v>3780</v>
      </c>
      <c r="D1820" s="12">
        <v>15000</v>
      </c>
      <c r="E1820" s="13">
        <v>0</v>
      </c>
      <c r="F1820" t="s">
        <v>26</v>
      </c>
      <c r="G1820" t="s">
        <v>49</v>
      </c>
      <c r="H1820" t="s">
        <v>50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2491</v>
      </c>
      <c r="O1820">
        <f t="shared" si="112"/>
        <v>0</v>
      </c>
      <c r="P1820">
        <f t="shared" si="113"/>
        <v>0</v>
      </c>
      <c r="Q1820" s="11" t="s">
        <v>2492</v>
      </c>
      <c r="R1820" t="s">
        <v>2493</v>
      </c>
      <c r="S1820" s="4">
        <f t="shared" si="114"/>
        <v>42067.234375</v>
      </c>
      <c r="T1820" s="4">
        <f t="shared" si="115"/>
        <v>42097.1927083333</v>
      </c>
    </row>
    <row r="1821" ht="44" spans="1:20">
      <c r="A1821" s="1">
        <v>1819</v>
      </c>
      <c r="B1821" s="2" t="s">
        <v>3781</v>
      </c>
      <c r="C1821" s="2" t="s">
        <v>3782</v>
      </c>
      <c r="D1821" s="12">
        <v>1200</v>
      </c>
      <c r="E1821" s="13">
        <v>25</v>
      </c>
      <c r="F1821" t="s">
        <v>26</v>
      </c>
      <c r="G1821" t="s">
        <v>49</v>
      </c>
      <c r="H1821" t="s">
        <v>50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2491</v>
      </c>
      <c r="O1821">
        <f t="shared" si="112"/>
        <v>2</v>
      </c>
      <c r="P1821">
        <f t="shared" si="113"/>
        <v>6.25</v>
      </c>
      <c r="Q1821" s="11" t="s">
        <v>2492</v>
      </c>
      <c r="R1821" t="s">
        <v>2493</v>
      </c>
      <c r="S1821" s="4">
        <f t="shared" si="114"/>
        <v>41820.7522685185</v>
      </c>
      <c r="T1821" s="4">
        <f t="shared" si="115"/>
        <v>41850.7522685185</v>
      </c>
    </row>
    <row r="1822" ht="44" spans="1:20">
      <c r="A1822" s="1">
        <v>1820</v>
      </c>
      <c r="B1822" s="2" t="s">
        <v>3783</v>
      </c>
      <c r="C1822" s="2" t="s">
        <v>3784</v>
      </c>
      <c r="D1822" s="12">
        <v>26000</v>
      </c>
      <c r="E1822" s="13">
        <v>1707</v>
      </c>
      <c r="F1822" t="s">
        <v>26</v>
      </c>
      <c r="G1822" t="s">
        <v>49</v>
      </c>
      <c r="H1822" t="s">
        <v>50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2491</v>
      </c>
      <c r="O1822">
        <f t="shared" si="112"/>
        <v>7</v>
      </c>
      <c r="P1822">
        <f t="shared" si="113"/>
        <v>213.38</v>
      </c>
      <c r="Q1822" s="11" t="s">
        <v>2492</v>
      </c>
      <c r="R1822" t="s">
        <v>2493</v>
      </c>
      <c r="S1822" s="4">
        <f t="shared" si="114"/>
        <v>42065.084375</v>
      </c>
      <c r="T1822" s="4">
        <f t="shared" si="115"/>
        <v>42095.0427083333</v>
      </c>
    </row>
    <row r="1823" ht="44" spans="1:20">
      <c r="A1823" s="1">
        <v>1821</v>
      </c>
      <c r="B1823" s="2" t="s">
        <v>3785</v>
      </c>
      <c r="C1823" s="2" t="s">
        <v>3786</v>
      </c>
      <c r="D1823" s="12">
        <v>2500</v>
      </c>
      <c r="E1823" s="13">
        <v>3372.25</v>
      </c>
      <c r="F1823" t="s">
        <v>28</v>
      </c>
      <c r="G1823" t="s">
        <v>49</v>
      </c>
      <c r="H1823" t="s">
        <v>50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1658</v>
      </c>
      <c r="O1823">
        <f t="shared" si="112"/>
        <v>135</v>
      </c>
      <c r="P1823">
        <f t="shared" si="113"/>
        <v>59.16</v>
      </c>
      <c r="Q1823" s="11" t="s">
        <v>1659</v>
      </c>
      <c r="R1823" t="s">
        <v>1660</v>
      </c>
      <c r="S1823" s="4">
        <f t="shared" si="114"/>
        <v>40926.3190625</v>
      </c>
      <c r="T1823" s="4">
        <f t="shared" si="115"/>
        <v>40971.3190625</v>
      </c>
    </row>
    <row r="1824" ht="29" spans="1:20">
      <c r="A1824" s="1">
        <v>1822</v>
      </c>
      <c r="B1824" s="2" t="s">
        <v>3787</v>
      </c>
      <c r="C1824" s="2" t="s">
        <v>3788</v>
      </c>
      <c r="D1824" s="12">
        <v>300</v>
      </c>
      <c r="E1824" s="13">
        <v>300</v>
      </c>
      <c r="F1824" t="s">
        <v>28</v>
      </c>
      <c r="G1824" t="s">
        <v>194</v>
      </c>
      <c r="H1824" t="s">
        <v>195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1658</v>
      </c>
      <c r="O1824">
        <f t="shared" si="112"/>
        <v>100</v>
      </c>
      <c r="P1824">
        <f t="shared" si="113"/>
        <v>27.27</v>
      </c>
      <c r="Q1824" s="11" t="s">
        <v>1659</v>
      </c>
      <c r="R1824" t="s">
        <v>1660</v>
      </c>
      <c r="S1824" s="4">
        <f t="shared" si="114"/>
        <v>41634.7970138889</v>
      </c>
      <c r="T1824" s="4">
        <f t="shared" si="115"/>
        <v>41670.7923611111</v>
      </c>
    </row>
    <row r="1825" ht="44" spans="1:20">
      <c r="A1825" s="1">
        <v>1823</v>
      </c>
      <c r="B1825" s="2" t="s">
        <v>3789</v>
      </c>
      <c r="C1825" s="2" t="s">
        <v>3790</v>
      </c>
      <c r="D1825" s="12">
        <v>700</v>
      </c>
      <c r="E1825" s="13">
        <v>811</v>
      </c>
      <c r="F1825" t="s">
        <v>28</v>
      </c>
      <c r="G1825" t="s">
        <v>49</v>
      </c>
      <c r="H1825" t="s">
        <v>50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1658</v>
      </c>
      <c r="O1825">
        <f t="shared" si="112"/>
        <v>116</v>
      </c>
      <c r="P1825">
        <f t="shared" si="113"/>
        <v>24.58</v>
      </c>
      <c r="Q1825" s="11" t="s">
        <v>1659</v>
      </c>
      <c r="R1825" t="s">
        <v>1660</v>
      </c>
      <c r="S1825" s="4">
        <f t="shared" si="114"/>
        <v>41176.6849074074</v>
      </c>
      <c r="T1825" s="4">
        <f t="shared" si="115"/>
        <v>41206.6849074074</v>
      </c>
    </row>
    <row r="1826" ht="15" spans="1:20">
      <c r="A1826" s="1">
        <v>1824</v>
      </c>
      <c r="B1826" s="2" t="s">
        <v>3791</v>
      </c>
      <c r="C1826" s="2" t="s">
        <v>3792</v>
      </c>
      <c r="D1826" s="12">
        <v>3000</v>
      </c>
      <c r="E1826" s="13">
        <v>3002</v>
      </c>
      <c r="F1826" t="s">
        <v>28</v>
      </c>
      <c r="G1826" t="s">
        <v>49</v>
      </c>
      <c r="H1826" t="s">
        <v>50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1658</v>
      </c>
      <c r="O1826">
        <f t="shared" si="112"/>
        <v>100</v>
      </c>
      <c r="P1826">
        <f t="shared" si="113"/>
        <v>75.05</v>
      </c>
      <c r="Q1826" s="11" t="s">
        <v>1659</v>
      </c>
      <c r="R1826" t="s">
        <v>1660</v>
      </c>
      <c r="S1826" s="4">
        <f t="shared" si="114"/>
        <v>41626.9162847222</v>
      </c>
      <c r="T1826" s="4">
        <f t="shared" si="115"/>
        <v>41647.0888888889</v>
      </c>
    </row>
    <row r="1827" ht="44" spans="1:20">
      <c r="A1827" s="1">
        <v>1825</v>
      </c>
      <c r="B1827" s="2" t="s">
        <v>3793</v>
      </c>
      <c r="C1827" s="2" t="s">
        <v>3794</v>
      </c>
      <c r="D1827" s="12">
        <v>2000</v>
      </c>
      <c r="E1827" s="13">
        <v>2101</v>
      </c>
      <c r="F1827" t="s">
        <v>28</v>
      </c>
      <c r="G1827" t="s">
        <v>49</v>
      </c>
      <c r="H1827" t="s">
        <v>50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1658</v>
      </c>
      <c r="O1827">
        <f t="shared" si="112"/>
        <v>105</v>
      </c>
      <c r="P1827">
        <f t="shared" si="113"/>
        <v>42.02</v>
      </c>
      <c r="Q1827" s="11" t="s">
        <v>1659</v>
      </c>
      <c r="R1827" t="s">
        <v>1660</v>
      </c>
      <c r="S1827" s="4">
        <f t="shared" si="114"/>
        <v>41443.834525463</v>
      </c>
      <c r="T1827" s="4">
        <f t="shared" si="115"/>
        <v>41466.834525463</v>
      </c>
    </row>
    <row r="1828" ht="29" spans="1:20">
      <c r="A1828" s="1">
        <v>1826</v>
      </c>
      <c r="B1828" s="2" t="s">
        <v>3795</v>
      </c>
      <c r="C1828" s="2" t="s">
        <v>3796</v>
      </c>
      <c r="D1828" s="12">
        <v>2000</v>
      </c>
      <c r="E1828" s="13">
        <v>2020</v>
      </c>
      <c r="F1828" t="s">
        <v>28</v>
      </c>
      <c r="G1828" t="s">
        <v>49</v>
      </c>
      <c r="H1828" t="s">
        <v>50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1658</v>
      </c>
      <c r="O1828">
        <f t="shared" si="112"/>
        <v>101</v>
      </c>
      <c r="P1828">
        <f t="shared" si="113"/>
        <v>53.16</v>
      </c>
      <c r="Q1828" s="11" t="s">
        <v>1659</v>
      </c>
      <c r="R1828" t="s">
        <v>1660</v>
      </c>
      <c r="S1828" s="4">
        <f t="shared" si="114"/>
        <v>41657.9238078704</v>
      </c>
      <c r="T1828" s="4">
        <f t="shared" si="115"/>
        <v>41687.9238078704</v>
      </c>
    </row>
    <row r="1829" ht="44" spans="1:20">
      <c r="A1829" s="1">
        <v>1827</v>
      </c>
      <c r="B1829" s="2" t="s">
        <v>3797</v>
      </c>
      <c r="C1829" s="2" t="s">
        <v>3798</v>
      </c>
      <c r="D1829" s="12">
        <v>8000</v>
      </c>
      <c r="E1829" s="13">
        <v>8053</v>
      </c>
      <c r="F1829" t="s">
        <v>28</v>
      </c>
      <c r="G1829" t="s">
        <v>49</v>
      </c>
      <c r="H1829" t="s">
        <v>50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1658</v>
      </c>
      <c r="O1829">
        <f t="shared" si="112"/>
        <v>101</v>
      </c>
      <c r="P1829">
        <f t="shared" si="113"/>
        <v>83.89</v>
      </c>
      <c r="Q1829" s="11" t="s">
        <v>1659</v>
      </c>
      <c r="R1829" t="s">
        <v>1660</v>
      </c>
      <c r="S1829" s="4">
        <f t="shared" si="114"/>
        <v>40555.3259375</v>
      </c>
      <c r="T1829" s="4">
        <f t="shared" si="115"/>
        <v>40605.3259375</v>
      </c>
    </row>
    <row r="1830" ht="44" spans="1:20">
      <c r="A1830" s="1">
        <v>1828</v>
      </c>
      <c r="B1830" s="2" t="s">
        <v>3799</v>
      </c>
      <c r="C1830" s="2" t="s">
        <v>3800</v>
      </c>
      <c r="D1830" s="12">
        <v>20000</v>
      </c>
      <c r="E1830" s="13">
        <v>20032</v>
      </c>
      <c r="F1830" t="s">
        <v>28</v>
      </c>
      <c r="G1830" t="s">
        <v>49</v>
      </c>
      <c r="H1830" t="s">
        <v>50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1658</v>
      </c>
      <c r="O1830">
        <f t="shared" si="112"/>
        <v>100</v>
      </c>
      <c r="P1830">
        <f t="shared" si="113"/>
        <v>417.33</v>
      </c>
      <c r="Q1830" s="11" t="s">
        <v>1659</v>
      </c>
      <c r="R1830" t="s">
        <v>1660</v>
      </c>
      <c r="S1830" s="4">
        <f t="shared" si="114"/>
        <v>41736.8996527778</v>
      </c>
      <c r="T1830" s="4">
        <f t="shared" si="115"/>
        <v>41768.9166666667</v>
      </c>
    </row>
    <row r="1831" ht="44" spans="1:20">
      <c r="A1831" s="1">
        <v>1829</v>
      </c>
      <c r="B1831" s="2" t="s">
        <v>3801</v>
      </c>
      <c r="C1831" s="2" t="s">
        <v>3802</v>
      </c>
      <c r="D1831" s="12">
        <v>1500</v>
      </c>
      <c r="E1831" s="13">
        <v>2500.25</v>
      </c>
      <c r="F1831" t="s">
        <v>28</v>
      </c>
      <c r="G1831" t="s">
        <v>49</v>
      </c>
      <c r="H1831" t="s">
        <v>50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1658</v>
      </c>
      <c r="O1831">
        <f t="shared" si="112"/>
        <v>167</v>
      </c>
      <c r="P1831">
        <f t="shared" si="113"/>
        <v>75.77</v>
      </c>
      <c r="Q1831" s="11" t="s">
        <v>1659</v>
      </c>
      <c r="R1831" t="s">
        <v>1660</v>
      </c>
      <c r="S1831" s="4">
        <f t="shared" si="114"/>
        <v>40516.0876273148</v>
      </c>
      <c r="T1831" s="4">
        <f t="shared" si="115"/>
        <v>40564.9166666667</v>
      </c>
    </row>
    <row r="1832" ht="44" spans="1:20">
      <c r="A1832" s="1">
        <v>1830</v>
      </c>
      <c r="B1832" s="2" t="s">
        <v>3803</v>
      </c>
      <c r="C1832" s="2" t="s">
        <v>3804</v>
      </c>
      <c r="D1832" s="12">
        <v>15000</v>
      </c>
      <c r="E1832" s="13">
        <v>15230</v>
      </c>
      <c r="F1832" t="s">
        <v>28</v>
      </c>
      <c r="G1832" t="s">
        <v>49</v>
      </c>
      <c r="H1832" t="s">
        <v>50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1658</v>
      </c>
      <c r="O1832">
        <f t="shared" si="112"/>
        <v>102</v>
      </c>
      <c r="P1832">
        <f t="shared" si="113"/>
        <v>67.39</v>
      </c>
      <c r="Q1832" s="11" t="s">
        <v>1659</v>
      </c>
      <c r="R1832" t="s">
        <v>1660</v>
      </c>
      <c r="S1832" s="4">
        <f t="shared" si="114"/>
        <v>41664.6841087963</v>
      </c>
      <c r="T1832" s="4">
        <f t="shared" si="115"/>
        <v>41694.6841087963</v>
      </c>
    </row>
    <row r="1833" ht="44" spans="1:20">
      <c r="A1833" s="1">
        <v>1831</v>
      </c>
      <c r="B1833" s="2" t="s">
        <v>3805</v>
      </c>
      <c r="C1833" s="2" t="s">
        <v>3806</v>
      </c>
      <c r="D1833" s="12">
        <v>1000</v>
      </c>
      <c r="E1833" s="13">
        <v>1030</v>
      </c>
      <c r="F1833" t="s">
        <v>28</v>
      </c>
      <c r="G1833" t="s">
        <v>49</v>
      </c>
      <c r="H1833" t="s">
        <v>50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1658</v>
      </c>
      <c r="O1833">
        <f t="shared" si="112"/>
        <v>103</v>
      </c>
      <c r="P1833">
        <f t="shared" si="113"/>
        <v>73.57</v>
      </c>
      <c r="Q1833" s="11" t="s">
        <v>1659</v>
      </c>
      <c r="R1833" t="s">
        <v>1660</v>
      </c>
      <c r="S1833" s="4">
        <f t="shared" si="114"/>
        <v>41026.996099537</v>
      </c>
      <c r="T1833" s="4">
        <f t="shared" si="115"/>
        <v>41041.996099537</v>
      </c>
    </row>
    <row r="1834" ht="44" spans="1:20">
      <c r="A1834" s="1">
        <v>1832</v>
      </c>
      <c r="B1834" s="2" t="s">
        <v>3807</v>
      </c>
      <c r="C1834" s="2" t="s">
        <v>3808</v>
      </c>
      <c r="D1834" s="12">
        <v>350</v>
      </c>
      <c r="E1834" s="13">
        <v>500</v>
      </c>
      <c r="F1834" t="s">
        <v>28</v>
      </c>
      <c r="G1834" t="s">
        <v>49</v>
      </c>
      <c r="H1834" t="s">
        <v>50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1658</v>
      </c>
      <c r="O1834">
        <f t="shared" si="112"/>
        <v>143</v>
      </c>
      <c r="P1834">
        <f t="shared" si="113"/>
        <v>25</v>
      </c>
      <c r="Q1834" s="11" t="s">
        <v>1659</v>
      </c>
      <c r="R1834" t="s">
        <v>1660</v>
      </c>
      <c r="S1834" s="4">
        <f t="shared" si="114"/>
        <v>40576.5396643519</v>
      </c>
      <c r="T1834" s="4">
        <f t="shared" si="115"/>
        <v>40606.5396643519</v>
      </c>
    </row>
    <row r="1835" ht="44" spans="1:20">
      <c r="A1835" s="1">
        <v>1833</v>
      </c>
      <c r="B1835" s="2" t="s">
        <v>3809</v>
      </c>
      <c r="C1835" s="2" t="s">
        <v>3810</v>
      </c>
      <c r="D1835" s="12">
        <v>400</v>
      </c>
      <c r="E1835" s="13">
        <v>1050</v>
      </c>
      <c r="F1835" t="s">
        <v>28</v>
      </c>
      <c r="G1835" t="s">
        <v>49</v>
      </c>
      <c r="H1835" t="s">
        <v>50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1658</v>
      </c>
      <c r="O1835">
        <f t="shared" si="112"/>
        <v>263</v>
      </c>
      <c r="P1835">
        <f t="shared" si="113"/>
        <v>42</v>
      </c>
      <c r="Q1835" s="11" t="s">
        <v>1659</v>
      </c>
      <c r="R1835" t="s">
        <v>1660</v>
      </c>
      <c r="S1835" s="4">
        <f t="shared" si="114"/>
        <v>41303.0440162037</v>
      </c>
      <c r="T1835" s="4">
        <f t="shared" si="115"/>
        <v>41335.3326388889</v>
      </c>
    </row>
    <row r="1836" ht="29" spans="1:20">
      <c r="A1836" s="1">
        <v>1834</v>
      </c>
      <c r="B1836" s="2" t="s">
        <v>3811</v>
      </c>
      <c r="C1836" s="2" t="s">
        <v>3812</v>
      </c>
      <c r="D1836" s="12">
        <v>10000</v>
      </c>
      <c r="E1836" s="13">
        <v>11805</v>
      </c>
      <c r="F1836" t="s">
        <v>28</v>
      </c>
      <c r="G1836" t="s">
        <v>49</v>
      </c>
      <c r="H1836" t="s">
        <v>50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1658</v>
      </c>
      <c r="O1836">
        <f t="shared" si="112"/>
        <v>118</v>
      </c>
      <c r="P1836">
        <f t="shared" si="113"/>
        <v>131.17</v>
      </c>
      <c r="Q1836" s="11" t="s">
        <v>1659</v>
      </c>
      <c r="R1836" t="s">
        <v>1660</v>
      </c>
      <c r="S1836" s="4">
        <f t="shared" si="114"/>
        <v>41988.9640625</v>
      </c>
      <c r="T1836" s="4">
        <f t="shared" si="115"/>
        <v>42028.9640625</v>
      </c>
    </row>
    <row r="1837" ht="58" spans="1:20">
      <c r="A1837" s="1">
        <v>1835</v>
      </c>
      <c r="B1837" s="2" t="s">
        <v>3813</v>
      </c>
      <c r="C1837" s="2" t="s">
        <v>3814</v>
      </c>
      <c r="D1837" s="12">
        <v>500</v>
      </c>
      <c r="E1837" s="13">
        <v>520</v>
      </c>
      <c r="F1837" t="s">
        <v>28</v>
      </c>
      <c r="G1837" t="s">
        <v>58</v>
      </c>
      <c r="H1837" t="s">
        <v>59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1658</v>
      </c>
      <c r="O1837">
        <f t="shared" si="112"/>
        <v>104</v>
      </c>
      <c r="P1837">
        <f t="shared" si="113"/>
        <v>47.27</v>
      </c>
      <c r="Q1837" s="11" t="s">
        <v>1659</v>
      </c>
      <c r="R1837" t="s">
        <v>1660</v>
      </c>
      <c r="S1837" s="4">
        <f t="shared" si="114"/>
        <v>42430.7022106481</v>
      </c>
      <c r="T1837" s="4">
        <f t="shared" si="115"/>
        <v>42460.6605439815</v>
      </c>
    </row>
    <row r="1838" ht="15" spans="1:20">
      <c r="A1838" s="1">
        <v>1836</v>
      </c>
      <c r="B1838" s="2" t="s">
        <v>3815</v>
      </c>
      <c r="C1838" s="2" t="s">
        <v>3816</v>
      </c>
      <c r="D1838" s="12">
        <v>5000</v>
      </c>
      <c r="E1838" s="13">
        <v>10017</v>
      </c>
      <c r="F1838" t="s">
        <v>28</v>
      </c>
      <c r="G1838" t="s">
        <v>49</v>
      </c>
      <c r="H1838" t="s">
        <v>50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1658</v>
      </c>
      <c r="O1838">
        <f t="shared" si="112"/>
        <v>200</v>
      </c>
      <c r="P1838">
        <f t="shared" si="113"/>
        <v>182.13</v>
      </c>
      <c r="Q1838" s="11" t="s">
        <v>1659</v>
      </c>
      <c r="R1838" t="s">
        <v>1660</v>
      </c>
      <c r="S1838" s="4">
        <f t="shared" si="114"/>
        <v>41305.8093634259</v>
      </c>
      <c r="T1838" s="4">
        <f t="shared" si="115"/>
        <v>41322.8093634259</v>
      </c>
    </row>
    <row r="1839" ht="44" spans="1:20">
      <c r="A1839" s="1">
        <v>1837</v>
      </c>
      <c r="B1839" s="2" t="s">
        <v>3817</v>
      </c>
      <c r="C1839" s="2" t="s">
        <v>3818</v>
      </c>
      <c r="D1839" s="12">
        <v>600</v>
      </c>
      <c r="E1839" s="13">
        <v>1841</v>
      </c>
      <c r="F1839" t="s">
        <v>28</v>
      </c>
      <c r="G1839" t="s">
        <v>49</v>
      </c>
      <c r="H1839" t="s">
        <v>50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1658</v>
      </c>
      <c r="O1839">
        <f t="shared" si="112"/>
        <v>307</v>
      </c>
      <c r="P1839">
        <f t="shared" si="113"/>
        <v>61.37</v>
      </c>
      <c r="Q1839" s="11" t="s">
        <v>1659</v>
      </c>
      <c r="R1839" t="s">
        <v>1660</v>
      </c>
      <c r="S1839" s="4">
        <f t="shared" si="114"/>
        <v>40926.0478587963</v>
      </c>
      <c r="T1839" s="4">
        <f t="shared" si="115"/>
        <v>40986.0061921296</v>
      </c>
    </row>
    <row r="1840" ht="44" spans="1:20">
      <c r="A1840" s="1">
        <v>1838</v>
      </c>
      <c r="B1840" s="2" t="s">
        <v>3819</v>
      </c>
      <c r="C1840" s="2" t="s">
        <v>3820</v>
      </c>
      <c r="D1840" s="12">
        <v>1000</v>
      </c>
      <c r="E1840" s="13">
        <v>1001.49</v>
      </c>
      <c r="F1840" t="s">
        <v>28</v>
      </c>
      <c r="G1840" t="s">
        <v>49</v>
      </c>
      <c r="H1840" t="s">
        <v>50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1658</v>
      </c>
      <c r="O1840">
        <f t="shared" si="112"/>
        <v>100</v>
      </c>
      <c r="P1840">
        <f t="shared" si="113"/>
        <v>35.77</v>
      </c>
      <c r="Q1840" s="11" t="s">
        <v>1659</v>
      </c>
      <c r="R1840" t="s">
        <v>1660</v>
      </c>
      <c r="S1840" s="4">
        <f t="shared" si="114"/>
        <v>40788.7865393519</v>
      </c>
      <c r="T1840" s="4">
        <f t="shared" si="115"/>
        <v>40817.125</v>
      </c>
    </row>
    <row r="1841" ht="44" spans="1:20">
      <c r="A1841" s="1">
        <v>1839</v>
      </c>
      <c r="B1841" s="2" t="s">
        <v>3821</v>
      </c>
      <c r="C1841" s="2" t="s">
        <v>3822</v>
      </c>
      <c r="D1841" s="12">
        <v>1000</v>
      </c>
      <c r="E1841" s="13">
        <v>2053</v>
      </c>
      <c r="F1841" t="s">
        <v>28</v>
      </c>
      <c r="G1841" t="s">
        <v>49</v>
      </c>
      <c r="H1841" t="s">
        <v>50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1658</v>
      </c>
      <c r="O1841">
        <f t="shared" si="112"/>
        <v>205</v>
      </c>
      <c r="P1841">
        <f t="shared" si="113"/>
        <v>45.62</v>
      </c>
      <c r="Q1841" s="11" t="s">
        <v>1659</v>
      </c>
      <c r="R1841" t="s">
        <v>1660</v>
      </c>
      <c r="S1841" s="4">
        <f t="shared" si="114"/>
        <v>42614.7220138889</v>
      </c>
      <c r="T1841" s="4">
        <f t="shared" si="115"/>
        <v>42644.7220138889</v>
      </c>
    </row>
    <row r="1842" ht="44" spans="1:20">
      <c r="A1842" s="1">
        <v>1840</v>
      </c>
      <c r="B1842" s="2" t="s">
        <v>3823</v>
      </c>
      <c r="C1842" s="2" t="s">
        <v>3824</v>
      </c>
      <c r="D1842" s="12">
        <v>900</v>
      </c>
      <c r="E1842" s="13">
        <v>980</v>
      </c>
      <c r="F1842" t="s">
        <v>28</v>
      </c>
      <c r="G1842" t="s">
        <v>49</v>
      </c>
      <c r="H1842" t="s">
        <v>50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1658</v>
      </c>
      <c r="O1842">
        <f t="shared" si="112"/>
        <v>109</v>
      </c>
      <c r="P1842">
        <f t="shared" si="113"/>
        <v>75.38</v>
      </c>
      <c r="Q1842" s="11" t="s">
        <v>1659</v>
      </c>
      <c r="R1842" t="s">
        <v>1660</v>
      </c>
      <c r="S1842" s="4">
        <f t="shared" si="114"/>
        <v>41382.0961805556</v>
      </c>
      <c r="T1842" s="4">
        <f t="shared" si="115"/>
        <v>41401.2076388889</v>
      </c>
    </row>
    <row r="1843" ht="29" spans="1:20">
      <c r="A1843" s="1">
        <v>1841</v>
      </c>
      <c r="B1843" s="2" t="s">
        <v>3825</v>
      </c>
      <c r="C1843" s="2" t="s">
        <v>3826</v>
      </c>
      <c r="D1843" s="12">
        <v>2000</v>
      </c>
      <c r="E1843" s="13">
        <v>2035</v>
      </c>
      <c r="F1843" t="s">
        <v>28</v>
      </c>
      <c r="G1843" t="s">
        <v>49</v>
      </c>
      <c r="H1843" t="s">
        <v>50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1658</v>
      </c>
      <c r="O1843">
        <f t="shared" si="112"/>
        <v>102</v>
      </c>
      <c r="P1843">
        <f t="shared" si="113"/>
        <v>50.88</v>
      </c>
      <c r="Q1843" s="11" t="s">
        <v>1659</v>
      </c>
      <c r="R1843" t="s">
        <v>1660</v>
      </c>
      <c r="S1843" s="4">
        <f t="shared" si="114"/>
        <v>41745.8454282407</v>
      </c>
      <c r="T1843" s="4">
        <f t="shared" si="115"/>
        <v>41779.2076388889</v>
      </c>
    </row>
    <row r="1844" ht="44" spans="1:20">
      <c r="A1844" s="1">
        <v>1842</v>
      </c>
      <c r="B1844" s="2" t="s">
        <v>3827</v>
      </c>
      <c r="C1844" s="2" t="s">
        <v>3828</v>
      </c>
      <c r="D1844" s="12">
        <v>2000</v>
      </c>
      <c r="E1844" s="13">
        <v>2505</v>
      </c>
      <c r="F1844" t="s">
        <v>28</v>
      </c>
      <c r="G1844" t="s">
        <v>49</v>
      </c>
      <c r="H1844" t="s">
        <v>50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1658</v>
      </c>
      <c r="O1844">
        <f t="shared" si="112"/>
        <v>125</v>
      </c>
      <c r="P1844">
        <f t="shared" si="113"/>
        <v>119.29</v>
      </c>
      <c r="Q1844" s="11" t="s">
        <v>1659</v>
      </c>
      <c r="R1844" t="s">
        <v>1660</v>
      </c>
      <c r="S1844" s="4">
        <f t="shared" si="114"/>
        <v>42031.631724537</v>
      </c>
      <c r="T1844" s="4">
        <f t="shared" si="115"/>
        <v>42065.2493055556</v>
      </c>
    </row>
    <row r="1845" ht="44" spans="1:20">
      <c r="A1845" s="1">
        <v>1843</v>
      </c>
      <c r="B1845" s="2" t="s">
        <v>3829</v>
      </c>
      <c r="C1845" s="2" t="s">
        <v>3830</v>
      </c>
      <c r="D1845" s="12">
        <v>10000</v>
      </c>
      <c r="E1845" s="13">
        <v>12400.61</v>
      </c>
      <c r="F1845" t="s">
        <v>28</v>
      </c>
      <c r="G1845" t="s">
        <v>49</v>
      </c>
      <c r="H1845" t="s">
        <v>50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1658</v>
      </c>
      <c r="O1845">
        <f t="shared" si="112"/>
        <v>124</v>
      </c>
      <c r="P1845">
        <f t="shared" si="113"/>
        <v>92.54</v>
      </c>
      <c r="Q1845" s="11" t="s">
        <v>1659</v>
      </c>
      <c r="R1845" t="s">
        <v>1660</v>
      </c>
      <c r="S1845" s="4">
        <f t="shared" si="114"/>
        <v>40564.994837963</v>
      </c>
      <c r="T1845" s="4">
        <f t="shared" si="115"/>
        <v>40594.994837963</v>
      </c>
    </row>
    <row r="1846" ht="44" spans="1:20">
      <c r="A1846" s="1">
        <v>1844</v>
      </c>
      <c r="B1846" s="2" t="s">
        <v>3831</v>
      </c>
      <c r="C1846" s="2" t="s">
        <v>3832</v>
      </c>
      <c r="D1846" s="12">
        <v>1500</v>
      </c>
      <c r="E1846" s="13">
        <v>1521</v>
      </c>
      <c r="F1846" t="s">
        <v>28</v>
      </c>
      <c r="G1846" t="s">
        <v>49</v>
      </c>
      <c r="H1846" t="s">
        <v>50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1658</v>
      </c>
      <c r="O1846">
        <f t="shared" si="112"/>
        <v>101</v>
      </c>
      <c r="P1846">
        <f t="shared" si="113"/>
        <v>76.05</v>
      </c>
      <c r="Q1846" s="11" t="s">
        <v>1659</v>
      </c>
      <c r="R1846" t="s">
        <v>1660</v>
      </c>
      <c r="S1846" s="4">
        <f t="shared" si="114"/>
        <v>40666.9735416667</v>
      </c>
      <c r="T1846" s="4">
        <f t="shared" si="115"/>
        <v>40705.125</v>
      </c>
    </row>
    <row r="1847" ht="87" spans="1:20">
      <c r="A1847" s="1">
        <v>1845</v>
      </c>
      <c r="B1847" s="2" t="s">
        <v>3833</v>
      </c>
      <c r="C1847" s="2" t="s">
        <v>3834</v>
      </c>
      <c r="D1847" s="12">
        <v>1000</v>
      </c>
      <c r="E1847" s="13">
        <v>1000</v>
      </c>
      <c r="F1847" t="s">
        <v>28</v>
      </c>
      <c r="G1847" t="s">
        <v>49</v>
      </c>
      <c r="H1847" t="s">
        <v>50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1658</v>
      </c>
      <c r="O1847">
        <f t="shared" si="112"/>
        <v>100</v>
      </c>
      <c r="P1847">
        <f t="shared" si="113"/>
        <v>52.63</v>
      </c>
      <c r="Q1847" s="11" t="s">
        <v>1659</v>
      </c>
      <c r="R1847" t="s">
        <v>1660</v>
      </c>
      <c r="S1847" s="4">
        <f t="shared" si="114"/>
        <v>42523.3333101852</v>
      </c>
      <c r="T1847" s="4">
        <f t="shared" si="115"/>
        <v>42538.2048611111</v>
      </c>
    </row>
    <row r="1848" ht="44" spans="1:20">
      <c r="A1848" s="1">
        <v>1846</v>
      </c>
      <c r="B1848" s="2" t="s">
        <v>3835</v>
      </c>
      <c r="C1848" s="2" t="s">
        <v>3836</v>
      </c>
      <c r="D1848" s="12">
        <v>15000</v>
      </c>
      <c r="E1848" s="13">
        <v>20689</v>
      </c>
      <c r="F1848" t="s">
        <v>28</v>
      </c>
      <c r="G1848" t="s">
        <v>49</v>
      </c>
      <c r="H1848" t="s">
        <v>50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1658</v>
      </c>
      <c r="O1848">
        <f t="shared" si="112"/>
        <v>138</v>
      </c>
      <c r="P1848">
        <f t="shared" si="113"/>
        <v>98.99</v>
      </c>
      <c r="Q1848" s="11" t="s">
        <v>1659</v>
      </c>
      <c r="R1848" t="s">
        <v>1660</v>
      </c>
      <c r="S1848" s="4">
        <f t="shared" si="114"/>
        <v>41228.6501967593</v>
      </c>
      <c r="T1848" s="4">
        <f t="shared" si="115"/>
        <v>41258.6501967593</v>
      </c>
    </row>
    <row r="1849" ht="44" spans="1:20">
      <c r="A1849" s="1">
        <v>1847</v>
      </c>
      <c r="B1849" s="2" t="s">
        <v>3837</v>
      </c>
      <c r="C1849" s="2" t="s">
        <v>3838</v>
      </c>
      <c r="D1849" s="12">
        <v>2500</v>
      </c>
      <c r="E1849" s="13">
        <v>3022</v>
      </c>
      <c r="F1849" t="s">
        <v>28</v>
      </c>
      <c r="G1849" t="s">
        <v>49</v>
      </c>
      <c r="H1849" t="s">
        <v>50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1658</v>
      </c>
      <c r="O1849">
        <f t="shared" si="112"/>
        <v>121</v>
      </c>
      <c r="P1849">
        <f t="shared" si="113"/>
        <v>79.53</v>
      </c>
      <c r="Q1849" s="11" t="s">
        <v>1659</v>
      </c>
      <c r="R1849" t="s">
        <v>1660</v>
      </c>
      <c r="S1849" s="4">
        <f t="shared" si="114"/>
        <v>42094.2364814815</v>
      </c>
      <c r="T1849" s="4">
        <f t="shared" si="115"/>
        <v>42115.2364814815</v>
      </c>
    </row>
    <row r="1850" ht="44" spans="1:20">
      <c r="A1850" s="1">
        <v>1848</v>
      </c>
      <c r="B1850" s="2" t="s">
        <v>3839</v>
      </c>
      <c r="C1850" s="2" t="s">
        <v>3840</v>
      </c>
      <c r="D1850" s="12">
        <v>3000</v>
      </c>
      <c r="E1850" s="13">
        <v>3221</v>
      </c>
      <c r="F1850" t="s">
        <v>28</v>
      </c>
      <c r="G1850" t="s">
        <v>49</v>
      </c>
      <c r="H1850" t="s">
        <v>50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1658</v>
      </c>
      <c r="O1850">
        <f t="shared" si="112"/>
        <v>107</v>
      </c>
      <c r="P1850">
        <f t="shared" si="113"/>
        <v>134.21</v>
      </c>
      <c r="Q1850" s="11" t="s">
        <v>1659</v>
      </c>
      <c r="R1850" t="s">
        <v>1660</v>
      </c>
      <c r="S1850" s="4">
        <f t="shared" si="114"/>
        <v>40691.7880555556</v>
      </c>
      <c r="T1850" s="4">
        <f t="shared" si="115"/>
        <v>40755.2909722222</v>
      </c>
    </row>
    <row r="1851" ht="29" spans="1:20">
      <c r="A1851" s="1">
        <v>1849</v>
      </c>
      <c r="B1851" s="2" t="s">
        <v>3841</v>
      </c>
      <c r="C1851" s="2" t="s">
        <v>3842</v>
      </c>
      <c r="D1851" s="12">
        <v>300</v>
      </c>
      <c r="E1851" s="13">
        <v>301</v>
      </c>
      <c r="F1851" t="s">
        <v>28</v>
      </c>
      <c r="G1851" t="s">
        <v>49</v>
      </c>
      <c r="H1851" t="s">
        <v>50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1658</v>
      </c>
      <c r="O1851">
        <f t="shared" si="112"/>
        <v>100</v>
      </c>
      <c r="P1851">
        <f t="shared" si="113"/>
        <v>37.63</v>
      </c>
      <c r="Q1851" s="11" t="s">
        <v>1659</v>
      </c>
      <c r="R1851" t="s">
        <v>1660</v>
      </c>
      <c r="S1851" s="4">
        <f t="shared" si="114"/>
        <v>41169.8455902778</v>
      </c>
      <c r="T1851" s="4">
        <f t="shared" si="115"/>
        <v>41199.8455902778</v>
      </c>
    </row>
    <row r="1852" ht="44" spans="1:20">
      <c r="A1852" s="1">
        <v>1850</v>
      </c>
      <c r="B1852" s="2" t="s">
        <v>3843</v>
      </c>
      <c r="C1852" s="2" t="s">
        <v>3844</v>
      </c>
      <c r="D1852" s="12">
        <v>9000</v>
      </c>
      <c r="E1852" s="13">
        <v>9137</v>
      </c>
      <c r="F1852" t="s">
        <v>28</v>
      </c>
      <c r="G1852" t="s">
        <v>49</v>
      </c>
      <c r="H1852" t="s">
        <v>50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1658</v>
      </c>
      <c r="O1852">
        <f t="shared" si="112"/>
        <v>102</v>
      </c>
      <c r="P1852">
        <f t="shared" si="113"/>
        <v>51.04</v>
      </c>
      <c r="Q1852" s="11" t="s">
        <v>1659</v>
      </c>
      <c r="R1852" t="s">
        <v>1660</v>
      </c>
      <c r="S1852" s="4">
        <f t="shared" si="114"/>
        <v>41800.9594907407</v>
      </c>
      <c r="T1852" s="4">
        <f t="shared" si="115"/>
        <v>41830.9594907407</v>
      </c>
    </row>
    <row r="1853" ht="44" spans="1:20">
      <c r="A1853" s="1">
        <v>1851</v>
      </c>
      <c r="B1853" s="2" t="s">
        <v>3845</v>
      </c>
      <c r="C1853" s="2" t="s">
        <v>3846</v>
      </c>
      <c r="D1853" s="12">
        <v>1300</v>
      </c>
      <c r="E1853" s="13">
        <v>1301</v>
      </c>
      <c r="F1853" t="s">
        <v>28</v>
      </c>
      <c r="G1853" t="s">
        <v>49</v>
      </c>
      <c r="H1853" t="s">
        <v>50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1658</v>
      </c>
      <c r="O1853">
        <f t="shared" si="112"/>
        <v>100</v>
      </c>
      <c r="P1853">
        <f t="shared" si="113"/>
        <v>50.04</v>
      </c>
      <c r="Q1853" s="11" t="s">
        <v>1659</v>
      </c>
      <c r="R1853" t="s">
        <v>1660</v>
      </c>
      <c r="S1853" s="4">
        <f t="shared" si="114"/>
        <v>41827.9066898148</v>
      </c>
      <c r="T1853" s="4">
        <f t="shared" si="115"/>
        <v>41848.0416666667</v>
      </c>
    </row>
    <row r="1854" ht="44" spans="1:20">
      <c r="A1854" s="1">
        <v>1852</v>
      </c>
      <c r="B1854" s="2" t="s">
        <v>3847</v>
      </c>
      <c r="C1854" s="2" t="s">
        <v>3848</v>
      </c>
      <c r="D1854" s="12">
        <v>15000</v>
      </c>
      <c r="E1854" s="13">
        <v>17545</v>
      </c>
      <c r="F1854" t="s">
        <v>28</v>
      </c>
      <c r="G1854" t="s">
        <v>49</v>
      </c>
      <c r="H1854" t="s">
        <v>50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1658</v>
      </c>
      <c r="O1854">
        <f t="shared" si="112"/>
        <v>117</v>
      </c>
      <c r="P1854">
        <f t="shared" si="113"/>
        <v>133.93</v>
      </c>
      <c r="Q1854" s="11" t="s">
        <v>1659</v>
      </c>
      <c r="R1854" t="s">
        <v>1660</v>
      </c>
      <c r="S1854" s="4">
        <f t="shared" si="114"/>
        <v>42081.7714351852</v>
      </c>
      <c r="T1854" s="4">
        <f t="shared" si="115"/>
        <v>42119</v>
      </c>
    </row>
    <row r="1855" ht="44" spans="1:20">
      <c r="A1855" s="1">
        <v>1853</v>
      </c>
      <c r="B1855" s="2" t="s">
        <v>3849</v>
      </c>
      <c r="C1855" s="2" t="s">
        <v>3850</v>
      </c>
      <c r="D1855" s="12">
        <v>800</v>
      </c>
      <c r="E1855" s="13">
        <v>815</v>
      </c>
      <c r="F1855" t="s">
        <v>28</v>
      </c>
      <c r="G1855" t="s">
        <v>49</v>
      </c>
      <c r="H1855" t="s">
        <v>50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1658</v>
      </c>
      <c r="O1855">
        <f t="shared" si="112"/>
        <v>102</v>
      </c>
      <c r="P1855">
        <f t="shared" si="113"/>
        <v>58.21</v>
      </c>
      <c r="Q1855" s="11" t="s">
        <v>1659</v>
      </c>
      <c r="R1855" t="s">
        <v>1660</v>
      </c>
      <c r="S1855" s="4">
        <f t="shared" si="114"/>
        <v>41177.0603819444</v>
      </c>
      <c r="T1855" s="4">
        <f t="shared" si="115"/>
        <v>41227.1020486111</v>
      </c>
    </row>
    <row r="1856" ht="44" spans="1:20">
      <c r="A1856" s="1">
        <v>1854</v>
      </c>
      <c r="B1856" s="2" t="s">
        <v>3851</v>
      </c>
      <c r="C1856" s="2" t="s">
        <v>3852</v>
      </c>
      <c r="D1856" s="12">
        <v>15000</v>
      </c>
      <c r="E1856" s="13">
        <v>15318.55</v>
      </c>
      <c r="F1856" t="s">
        <v>28</v>
      </c>
      <c r="G1856" t="s">
        <v>49</v>
      </c>
      <c r="H1856" t="s">
        <v>50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1658</v>
      </c>
      <c r="O1856">
        <f t="shared" si="112"/>
        <v>102</v>
      </c>
      <c r="P1856">
        <f t="shared" si="113"/>
        <v>88.04</v>
      </c>
      <c r="Q1856" s="11" t="s">
        <v>1659</v>
      </c>
      <c r="R1856" t="s">
        <v>1660</v>
      </c>
      <c r="S1856" s="4">
        <f t="shared" si="114"/>
        <v>41388.0212615741</v>
      </c>
      <c r="T1856" s="4">
        <f t="shared" si="115"/>
        <v>41418.0212615741</v>
      </c>
    </row>
    <row r="1857" ht="44" spans="1:20">
      <c r="A1857" s="1">
        <v>1855</v>
      </c>
      <c r="B1857" s="2" t="s">
        <v>3853</v>
      </c>
      <c r="C1857" s="2" t="s">
        <v>3854</v>
      </c>
      <c r="D1857" s="12">
        <v>8750</v>
      </c>
      <c r="E1857" s="13">
        <v>13480.16</v>
      </c>
      <c r="F1857" t="s">
        <v>28</v>
      </c>
      <c r="G1857" t="s">
        <v>194</v>
      </c>
      <c r="H1857" t="s">
        <v>195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1658</v>
      </c>
      <c r="O1857">
        <f t="shared" si="112"/>
        <v>154</v>
      </c>
      <c r="P1857">
        <f t="shared" si="113"/>
        <v>70.58</v>
      </c>
      <c r="Q1857" s="11" t="s">
        <v>1659</v>
      </c>
      <c r="R1857" t="s">
        <v>1660</v>
      </c>
      <c r="S1857" s="4">
        <f t="shared" si="114"/>
        <v>41600.5386574074</v>
      </c>
      <c r="T1857" s="4">
        <f t="shared" si="115"/>
        <v>41645.5386574074</v>
      </c>
    </row>
    <row r="1858" ht="44" spans="1:20">
      <c r="A1858" s="1">
        <v>1856</v>
      </c>
      <c r="B1858" s="2" t="s">
        <v>3855</v>
      </c>
      <c r="C1858" s="2" t="s">
        <v>3856</v>
      </c>
      <c r="D1858" s="12">
        <v>2000</v>
      </c>
      <c r="E1858" s="13">
        <v>2025</v>
      </c>
      <c r="F1858" t="s">
        <v>28</v>
      </c>
      <c r="G1858" t="s">
        <v>49</v>
      </c>
      <c r="H1858" t="s">
        <v>50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1658</v>
      </c>
      <c r="O1858">
        <f t="shared" si="112"/>
        <v>101</v>
      </c>
      <c r="P1858">
        <f t="shared" si="113"/>
        <v>53.29</v>
      </c>
      <c r="Q1858" s="11" t="s">
        <v>1659</v>
      </c>
      <c r="R1858" t="s">
        <v>1660</v>
      </c>
      <c r="S1858" s="4">
        <f t="shared" si="114"/>
        <v>41817.855</v>
      </c>
      <c r="T1858" s="4">
        <f t="shared" si="115"/>
        <v>41838.855</v>
      </c>
    </row>
    <row r="1859" ht="44" spans="1:20">
      <c r="A1859" s="1">
        <v>1857</v>
      </c>
      <c r="B1859" s="2" t="s">
        <v>3857</v>
      </c>
      <c r="C1859" s="2" t="s">
        <v>3858</v>
      </c>
      <c r="D1859" s="12">
        <v>3000</v>
      </c>
      <c r="E1859" s="13">
        <v>3000</v>
      </c>
      <c r="F1859" t="s">
        <v>28</v>
      </c>
      <c r="G1859" t="s">
        <v>49</v>
      </c>
      <c r="H1859" t="s">
        <v>50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1658</v>
      </c>
      <c r="O1859">
        <f t="shared" ref="O1859:O1922" si="116">ROUND(E1859/D1859*100,0)</f>
        <v>100</v>
      </c>
      <c r="P1859">
        <f t="shared" ref="P1859:P1922" si="117">IFERROR(ROUND(E1859/L1859,2),0)</f>
        <v>136.36</v>
      </c>
      <c r="Q1859" s="11" t="s">
        <v>1659</v>
      </c>
      <c r="R1859" t="s">
        <v>1660</v>
      </c>
      <c r="S1859" s="4">
        <f t="shared" ref="S1859:S1922" si="118">(((J1859/60)/60)/24)+DATE(1970,1,1)</f>
        <v>41864.7686689815</v>
      </c>
      <c r="T1859" s="4">
        <f t="shared" ref="T1859:T1922" si="119">(((I1859/60)/60)/24)+DATE(1970,1,1)</f>
        <v>41894.7686689815</v>
      </c>
    </row>
    <row r="1860" ht="44" spans="1:20">
      <c r="A1860" s="1">
        <v>1858</v>
      </c>
      <c r="B1860" s="2" t="s">
        <v>3859</v>
      </c>
      <c r="C1860" s="2" t="s">
        <v>3860</v>
      </c>
      <c r="D1860" s="12">
        <v>5555.55</v>
      </c>
      <c r="E1860" s="13">
        <v>6041.55</v>
      </c>
      <c r="F1860" t="s">
        <v>28</v>
      </c>
      <c r="G1860" t="s">
        <v>49</v>
      </c>
      <c r="H1860" t="s">
        <v>50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1658</v>
      </c>
      <c r="O1860">
        <f t="shared" si="116"/>
        <v>109</v>
      </c>
      <c r="P1860">
        <f t="shared" si="117"/>
        <v>40.55</v>
      </c>
      <c r="Q1860" s="11" t="s">
        <v>1659</v>
      </c>
      <c r="R1860" t="s">
        <v>1660</v>
      </c>
      <c r="S1860" s="4">
        <f t="shared" si="118"/>
        <v>40833.200474537</v>
      </c>
      <c r="T1860" s="4">
        <f t="shared" si="119"/>
        <v>40893.2421412037</v>
      </c>
    </row>
    <row r="1861" ht="29" spans="1:20">
      <c r="A1861" s="1">
        <v>1859</v>
      </c>
      <c r="B1861" s="2" t="s">
        <v>3861</v>
      </c>
      <c r="C1861" s="2" t="s">
        <v>3862</v>
      </c>
      <c r="D1861" s="12">
        <v>3000</v>
      </c>
      <c r="E1861" s="13">
        <v>3955</v>
      </c>
      <c r="F1861" t="s">
        <v>28</v>
      </c>
      <c r="G1861" t="s">
        <v>49</v>
      </c>
      <c r="H1861" t="s">
        <v>50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1658</v>
      </c>
      <c r="O1861">
        <f t="shared" si="116"/>
        <v>132</v>
      </c>
      <c r="P1861">
        <f t="shared" si="117"/>
        <v>70.63</v>
      </c>
      <c r="Q1861" s="11" t="s">
        <v>1659</v>
      </c>
      <c r="R1861" t="s">
        <v>1660</v>
      </c>
      <c r="S1861" s="4">
        <f t="shared" si="118"/>
        <v>40778.7700115741</v>
      </c>
      <c r="T1861" s="4">
        <f t="shared" si="119"/>
        <v>40808.7700115741</v>
      </c>
    </row>
    <row r="1862" ht="44" spans="1:20">
      <c r="A1862" s="1">
        <v>1860</v>
      </c>
      <c r="B1862" s="2" t="s">
        <v>3863</v>
      </c>
      <c r="C1862" s="2" t="s">
        <v>3864</v>
      </c>
      <c r="D1862" s="12">
        <v>750</v>
      </c>
      <c r="E1862" s="13">
        <v>1001</v>
      </c>
      <c r="F1862" t="s">
        <v>28</v>
      </c>
      <c r="G1862" t="s">
        <v>49</v>
      </c>
      <c r="H1862" t="s">
        <v>50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1658</v>
      </c>
      <c r="O1862">
        <f t="shared" si="116"/>
        <v>133</v>
      </c>
      <c r="P1862">
        <f t="shared" si="117"/>
        <v>52.68</v>
      </c>
      <c r="Q1862" s="11" t="s">
        <v>1659</v>
      </c>
      <c r="R1862" t="s">
        <v>1660</v>
      </c>
      <c r="S1862" s="4">
        <f t="shared" si="118"/>
        <v>41655.7093055556</v>
      </c>
      <c r="T1862" s="4">
        <f t="shared" si="119"/>
        <v>41676.7093055556</v>
      </c>
    </row>
    <row r="1863" ht="44" spans="1:20">
      <c r="A1863" s="1">
        <v>1861</v>
      </c>
      <c r="B1863" s="2" t="s">
        <v>3865</v>
      </c>
      <c r="C1863" s="2" t="s">
        <v>3866</v>
      </c>
      <c r="D1863" s="12">
        <v>250000</v>
      </c>
      <c r="E1863" s="13">
        <v>0</v>
      </c>
      <c r="F1863" t="s">
        <v>26</v>
      </c>
      <c r="G1863" t="s">
        <v>58</v>
      </c>
      <c r="H1863" t="s">
        <v>59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2366</v>
      </c>
      <c r="O1863">
        <f t="shared" si="116"/>
        <v>0</v>
      </c>
      <c r="P1863">
        <f t="shared" si="117"/>
        <v>0</v>
      </c>
      <c r="Q1863" s="11" t="s">
        <v>2244</v>
      </c>
      <c r="R1863" t="s">
        <v>2367</v>
      </c>
      <c r="S1863" s="4">
        <f t="shared" si="118"/>
        <v>42000.3002430556</v>
      </c>
      <c r="T1863" s="4">
        <f t="shared" si="119"/>
        <v>42030.3002430556</v>
      </c>
    </row>
    <row r="1864" ht="44" spans="1:20">
      <c r="A1864" s="1">
        <v>1862</v>
      </c>
      <c r="B1864" s="2" t="s">
        <v>3867</v>
      </c>
      <c r="C1864" s="2" t="s">
        <v>3868</v>
      </c>
      <c r="D1864" s="12">
        <v>18000</v>
      </c>
      <c r="E1864" s="13">
        <v>1455</v>
      </c>
      <c r="F1864" t="s">
        <v>26</v>
      </c>
      <c r="G1864" t="s">
        <v>49</v>
      </c>
      <c r="H1864" t="s">
        <v>50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2366</v>
      </c>
      <c r="O1864">
        <f t="shared" si="116"/>
        <v>8</v>
      </c>
      <c r="P1864">
        <f t="shared" si="117"/>
        <v>90.94</v>
      </c>
      <c r="Q1864" s="11" t="s">
        <v>2244</v>
      </c>
      <c r="R1864" t="s">
        <v>2367</v>
      </c>
      <c r="S1864" s="4">
        <f t="shared" si="118"/>
        <v>42755.4927546296</v>
      </c>
      <c r="T1864" s="4">
        <f t="shared" si="119"/>
        <v>42802.3125</v>
      </c>
    </row>
    <row r="1865" ht="44" spans="1:20">
      <c r="A1865" s="1">
        <v>1863</v>
      </c>
      <c r="B1865" s="2" t="s">
        <v>3869</v>
      </c>
      <c r="C1865" s="2" t="s">
        <v>3870</v>
      </c>
      <c r="D1865" s="12">
        <v>2500</v>
      </c>
      <c r="E1865" s="13">
        <v>10</v>
      </c>
      <c r="F1865" t="s">
        <v>26</v>
      </c>
      <c r="G1865" t="s">
        <v>49</v>
      </c>
      <c r="H1865" t="s">
        <v>50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2366</v>
      </c>
      <c r="O1865">
        <f t="shared" si="116"/>
        <v>0</v>
      </c>
      <c r="P1865">
        <f t="shared" si="117"/>
        <v>5</v>
      </c>
      <c r="Q1865" s="11" t="s">
        <v>2244</v>
      </c>
      <c r="R1865" t="s">
        <v>2367</v>
      </c>
      <c r="S1865" s="4">
        <f t="shared" si="118"/>
        <v>41772.7972800926</v>
      </c>
      <c r="T1865" s="4">
        <f t="shared" si="119"/>
        <v>41802.7972800926</v>
      </c>
    </row>
    <row r="1866" ht="44" spans="1:20">
      <c r="A1866" s="1">
        <v>1864</v>
      </c>
      <c r="B1866" s="2" t="s">
        <v>3871</v>
      </c>
      <c r="C1866" s="2" t="s">
        <v>3872</v>
      </c>
      <c r="D1866" s="12">
        <v>6500</v>
      </c>
      <c r="E1866" s="13">
        <v>2788</v>
      </c>
      <c r="F1866" t="s">
        <v>26</v>
      </c>
      <c r="G1866" t="s">
        <v>49</v>
      </c>
      <c r="H1866" t="s">
        <v>50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2366</v>
      </c>
      <c r="O1866">
        <f t="shared" si="116"/>
        <v>43</v>
      </c>
      <c r="P1866">
        <f t="shared" si="117"/>
        <v>58.08</v>
      </c>
      <c r="Q1866" s="11" t="s">
        <v>2244</v>
      </c>
      <c r="R1866" t="s">
        <v>2367</v>
      </c>
      <c r="S1866" s="4">
        <f t="shared" si="118"/>
        <v>41733.7164351852</v>
      </c>
      <c r="T1866" s="4">
        <f t="shared" si="119"/>
        <v>41763.7164351852</v>
      </c>
    </row>
    <row r="1867" ht="44" spans="1:20">
      <c r="A1867" s="1">
        <v>1865</v>
      </c>
      <c r="B1867" s="2" t="s">
        <v>3873</v>
      </c>
      <c r="C1867" s="2" t="s">
        <v>3874</v>
      </c>
      <c r="D1867" s="12">
        <v>110000</v>
      </c>
      <c r="E1867" s="13">
        <v>4</v>
      </c>
      <c r="F1867" t="s">
        <v>26</v>
      </c>
      <c r="G1867" t="s">
        <v>58</v>
      </c>
      <c r="H1867" t="s">
        <v>59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2366</v>
      </c>
      <c r="O1867">
        <f t="shared" si="116"/>
        <v>0</v>
      </c>
      <c r="P1867">
        <f t="shared" si="117"/>
        <v>2</v>
      </c>
      <c r="Q1867" s="11" t="s">
        <v>2244</v>
      </c>
      <c r="R1867" t="s">
        <v>2367</v>
      </c>
      <c r="S1867" s="4">
        <f t="shared" si="118"/>
        <v>42645.3674421296</v>
      </c>
      <c r="T1867" s="4">
        <f t="shared" si="119"/>
        <v>42680.4091087963</v>
      </c>
    </row>
    <row r="1868" ht="44" spans="1:20">
      <c r="A1868" s="1">
        <v>1866</v>
      </c>
      <c r="B1868" s="2" t="s">
        <v>3875</v>
      </c>
      <c r="C1868" s="2" t="s">
        <v>3876</v>
      </c>
      <c r="D1868" s="12">
        <v>25000</v>
      </c>
      <c r="E1868" s="13">
        <v>125</v>
      </c>
      <c r="F1868" t="s">
        <v>26</v>
      </c>
      <c r="G1868" t="s">
        <v>49</v>
      </c>
      <c r="H1868" t="s">
        <v>50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2366</v>
      </c>
      <c r="O1868">
        <f t="shared" si="116"/>
        <v>1</v>
      </c>
      <c r="P1868">
        <f t="shared" si="117"/>
        <v>62.5</v>
      </c>
      <c r="Q1868" s="11" t="s">
        <v>2244</v>
      </c>
      <c r="R1868" t="s">
        <v>2367</v>
      </c>
      <c r="S1868" s="4">
        <f t="shared" si="118"/>
        <v>42742.2464930556</v>
      </c>
      <c r="T1868" s="4">
        <f t="shared" si="119"/>
        <v>42795.1666666667</v>
      </c>
    </row>
    <row r="1869" ht="44" spans="1:20">
      <c r="A1869" s="1">
        <v>1867</v>
      </c>
      <c r="B1869" s="2" t="s">
        <v>3877</v>
      </c>
      <c r="C1869" s="2" t="s">
        <v>3878</v>
      </c>
      <c r="D1869" s="12">
        <v>20000</v>
      </c>
      <c r="E1869" s="13">
        <v>10</v>
      </c>
      <c r="F1869" t="s">
        <v>26</v>
      </c>
      <c r="G1869" t="s">
        <v>49</v>
      </c>
      <c r="H1869" t="s">
        <v>50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2366</v>
      </c>
      <c r="O1869">
        <f t="shared" si="116"/>
        <v>0</v>
      </c>
      <c r="P1869">
        <f t="shared" si="117"/>
        <v>10</v>
      </c>
      <c r="Q1869" s="11" t="s">
        <v>2244</v>
      </c>
      <c r="R1869" t="s">
        <v>2367</v>
      </c>
      <c r="S1869" s="4">
        <f t="shared" si="118"/>
        <v>42649.9249074074</v>
      </c>
      <c r="T1869" s="4">
        <f t="shared" si="119"/>
        <v>42679.9249074074</v>
      </c>
    </row>
    <row r="1870" ht="44" spans="1:20">
      <c r="A1870" s="1">
        <v>1868</v>
      </c>
      <c r="B1870" s="2" t="s">
        <v>3879</v>
      </c>
      <c r="C1870" s="2" t="s">
        <v>3880</v>
      </c>
      <c r="D1870" s="12">
        <v>25000</v>
      </c>
      <c r="E1870" s="13">
        <v>1217</v>
      </c>
      <c r="F1870" t="s">
        <v>26</v>
      </c>
      <c r="G1870" t="s">
        <v>49</v>
      </c>
      <c r="H1870" t="s">
        <v>50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2366</v>
      </c>
      <c r="O1870">
        <f t="shared" si="116"/>
        <v>5</v>
      </c>
      <c r="P1870">
        <f t="shared" si="117"/>
        <v>71.59</v>
      </c>
      <c r="Q1870" s="11" t="s">
        <v>2244</v>
      </c>
      <c r="R1870" t="s">
        <v>2367</v>
      </c>
      <c r="S1870" s="4">
        <f t="shared" si="118"/>
        <v>42328.779224537</v>
      </c>
      <c r="T1870" s="4">
        <f t="shared" si="119"/>
        <v>42353.3326388889</v>
      </c>
    </row>
    <row r="1871" ht="44" spans="1:20">
      <c r="A1871" s="1">
        <v>1869</v>
      </c>
      <c r="B1871" s="2" t="s">
        <v>3881</v>
      </c>
      <c r="C1871" s="2" t="s">
        <v>3882</v>
      </c>
      <c r="D1871" s="12">
        <v>10000</v>
      </c>
      <c r="E1871" s="13">
        <v>0</v>
      </c>
      <c r="F1871" t="s">
        <v>26</v>
      </c>
      <c r="G1871" t="s">
        <v>49</v>
      </c>
      <c r="H1871" t="s">
        <v>50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2366</v>
      </c>
      <c r="O1871">
        <f t="shared" si="116"/>
        <v>0</v>
      </c>
      <c r="P1871">
        <f t="shared" si="117"/>
        <v>0</v>
      </c>
      <c r="Q1871" s="11" t="s">
        <v>2244</v>
      </c>
      <c r="R1871" t="s">
        <v>2367</v>
      </c>
      <c r="S1871" s="4">
        <f t="shared" si="118"/>
        <v>42709.0028819444</v>
      </c>
      <c r="T1871" s="4">
        <f t="shared" si="119"/>
        <v>42739.0028819444</v>
      </c>
    </row>
    <row r="1872" ht="44" spans="1:20">
      <c r="A1872" s="1">
        <v>1870</v>
      </c>
      <c r="B1872" s="2" t="s">
        <v>3883</v>
      </c>
      <c r="C1872" s="2" t="s">
        <v>3884</v>
      </c>
      <c r="D1872" s="12">
        <v>3500</v>
      </c>
      <c r="E1872" s="13">
        <v>361</v>
      </c>
      <c r="F1872" t="s">
        <v>26</v>
      </c>
      <c r="G1872" t="s">
        <v>49</v>
      </c>
      <c r="H1872" t="s">
        <v>50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2366</v>
      </c>
      <c r="O1872">
        <f t="shared" si="116"/>
        <v>10</v>
      </c>
      <c r="P1872">
        <f t="shared" si="117"/>
        <v>32.82</v>
      </c>
      <c r="Q1872" s="11" t="s">
        <v>2244</v>
      </c>
      <c r="R1872" t="s">
        <v>2367</v>
      </c>
      <c r="S1872" s="4">
        <f t="shared" si="118"/>
        <v>42371.3557291667</v>
      </c>
      <c r="T1872" s="4">
        <f t="shared" si="119"/>
        <v>42400.1784722222</v>
      </c>
    </row>
    <row r="1873" ht="44" spans="1:20">
      <c r="A1873" s="1">
        <v>1871</v>
      </c>
      <c r="B1873" s="2" t="s">
        <v>3885</v>
      </c>
      <c r="C1873" s="2" t="s">
        <v>3886</v>
      </c>
      <c r="D1873" s="12">
        <v>6500</v>
      </c>
      <c r="E1873" s="13">
        <v>4666</v>
      </c>
      <c r="F1873" t="s">
        <v>26</v>
      </c>
      <c r="G1873" t="s">
        <v>49</v>
      </c>
      <c r="H1873" t="s">
        <v>50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2366</v>
      </c>
      <c r="O1873">
        <f t="shared" si="116"/>
        <v>72</v>
      </c>
      <c r="P1873">
        <f t="shared" si="117"/>
        <v>49.12</v>
      </c>
      <c r="Q1873" s="11" t="s">
        <v>2244</v>
      </c>
      <c r="R1873" t="s">
        <v>2367</v>
      </c>
      <c r="S1873" s="4">
        <f t="shared" si="118"/>
        <v>41923.7835763889</v>
      </c>
      <c r="T1873" s="4">
        <f t="shared" si="119"/>
        <v>41963.8252430556</v>
      </c>
    </row>
    <row r="1874" ht="44" spans="1:20">
      <c r="A1874" s="1">
        <v>1872</v>
      </c>
      <c r="B1874" s="2" t="s">
        <v>3887</v>
      </c>
      <c r="C1874" s="2" t="s">
        <v>3888</v>
      </c>
      <c r="D1874" s="12">
        <v>20000</v>
      </c>
      <c r="E1874" s="13">
        <v>212</v>
      </c>
      <c r="F1874" t="s">
        <v>26</v>
      </c>
      <c r="G1874" t="s">
        <v>49</v>
      </c>
      <c r="H1874" t="s">
        <v>50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2366</v>
      </c>
      <c r="O1874">
        <f t="shared" si="116"/>
        <v>1</v>
      </c>
      <c r="P1874">
        <f t="shared" si="117"/>
        <v>16.31</v>
      </c>
      <c r="Q1874" s="11" t="s">
        <v>2244</v>
      </c>
      <c r="R1874" t="s">
        <v>2367</v>
      </c>
      <c r="S1874" s="4">
        <f t="shared" si="118"/>
        <v>42155.1296527778</v>
      </c>
      <c r="T1874" s="4">
        <f t="shared" si="119"/>
        <v>42185.1296527778</v>
      </c>
    </row>
    <row r="1875" ht="44" spans="1:20">
      <c r="A1875" s="1">
        <v>1873</v>
      </c>
      <c r="B1875" s="2" t="s">
        <v>3889</v>
      </c>
      <c r="C1875" s="2" t="s">
        <v>3890</v>
      </c>
      <c r="D1875" s="12">
        <v>8000</v>
      </c>
      <c r="E1875" s="13">
        <v>36</v>
      </c>
      <c r="F1875" t="s">
        <v>26</v>
      </c>
      <c r="G1875" t="s">
        <v>194</v>
      </c>
      <c r="H1875" t="s">
        <v>195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2366</v>
      </c>
      <c r="O1875">
        <f t="shared" si="116"/>
        <v>0</v>
      </c>
      <c r="P1875">
        <f t="shared" si="117"/>
        <v>18</v>
      </c>
      <c r="Q1875" s="11" t="s">
        <v>2244</v>
      </c>
      <c r="R1875" t="s">
        <v>2367</v>
      </c>
      <c r="S1875" s="4">
        <f t="shared" si="118"/>
        <v>42164.6158564815</v>
      </c>
      <c r="T1875" s="4">
        <f t="shared" si="119"/>
        <v>42193.6979166667</v>
      </c>
    </row>
    <row r="1876" ht="58" spans="1:20">
      <c r="A1876" s="1">
        <v>1874</v>
      </c>
      <c r="B1876" s="2" t="s">
        <v>3891</v>
      </c>
      <c r="C1876" s="2" t="s">
        <v>3892</v>
      </c>
      <c r="D1876" s="12">
        <v>160000</v>
      </c>
      <c r="E1876" s="13">
        <v>26</v>
      </c>
      <c r="F1876" t="s">
        <v>26</v>
      </c>
      <c r="G1876" t="s">
        <v>49</v>
      </c>
      <c r="H1876" t="s">
        <v>50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2366</v>
      </c>
      <c r="O1876">
        <f t="shared" si="116"/>
        <v>0</v>
      </c>
      <c r="P1876">
        <f t="shared" si="117"/>
        <v>13</v>
      </c>
      <c r="Q1876" s="11" t="s">
        <v>2244</v>
      </c>
      <c r="R1876" t="s">
        <v>2367</v>
      </c>
      <c r="S1876" s="4">
        <f t="shared" si="118"/>
        <v>42529.9691319444</v>
      </c>
      <c r="T1876" s="4">
        <f t="shared" si="119"/>
        <v>42549.9691319444</v>
      </c>
    </row>
    <row r="1877" ht="29" spans="1:20">
      <c r="A1877" s="1">
        <v>1875</v>
      </c>
      <c r="B1877" s="2" t="s">
        <v>3893</v>
      </c>
      <c r="C1877" s="2" t="s">
        <v>3894</v>
      </c>
      <c r="D1877" s="12">
        <v>10000</v>
      </c>
      <c r="E1877" s="13">
        <v>51</v>
      </c>
      <c r="F1877" t="s">
        <v>26</v>
      </c>
      <c r="G1877" t="s">
        <v>49</v>
      </c>
      <c r="H1877" t="s">
        <v>50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2366</v>
      </c>
      <c r="O1877">
        <f t="shared" si="116"/>
        <v>1</v>
      </c>
      <c r="P1877">
        <f t="shared" si="117"/>
        <v>17</v>
      </c>
      <c r="Q1877" s="11" t="s">
        <v>2244</v>
      </c>
      <c r="R1877" t="s">
        <v>2367</v>
      </c>
      <c r="S1877" s="4">
        <f t="shared" si="118"/>
        <v>42528.8993981481</v>
      </c>
      <c r="T1877" s="4">
        <f t="shared" si="119"/>
        <v>42588.8993981481</v>
      </c>
    </row>
    <row r="1878" ht="44" spans="1:20">
      <c r="A1878" s="1">
        <v>1876</v>
      </c>
      <c r="B1878" s="2" t="s">
        <v>3895</v>
      </c>
      <c r="C1878" s="2" t="s">
        <v>3896</v>
      </c>
      <c r="D1878" s="12">
        <v>280</v>
      </c>
      <c r="E1878" s="13">
        <v>0</v>
      </c>
      <c r="F1878" t="s">
        <v>26</v>
      </c>
      <c r="G1878" t="s">
        <v>84</v>
      </c>
      <c r="H1878" t="s">
        <v>85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2366</v>
      </c>
      <c r="O1878">
        <f t="shared" si="116"/>
        <v>0</v>
      </c>
      <c r="P1878">
        <f t="shared" si="117"/>
        <v>0</v>
      </c>
      <c r="Q1878" s="11" t="s">
        <v>2244</v>
      </c>
      <c r="R1878" t="s">
        <v>2367</v>
      </c>
      <c r="S1878" s="4">
        <f t="shared" si="118"/>
        <v>41776.2847800926</v>
      </c>
      <c r="T1878" s="4">
        <f t="shared" si="119"/>
        <v>41806.2847800926</v>
      </c>
    </row>
    <row r="1879" ht="29" spans="1:20">
      <c r="A1879" s="1">
        <v>1877</v>
      </c>
      <c r="B1879" s="2" t="s">
        <v>3897</v>
      </c>
      <c r="C1879" s="2" t="s">
        <v>3898</v>
      </c>
      <c r="D1879" s="12">
        <v>60</v>
      </c>
      <c r="E1879" s="13">
        <v>0</v>
      </c>
      <c r="F1879" t="s">
        <v>26</v>
      </c>
      <c r="G1879" t="s">
        <v>49</v>
      </c>
      <c r="H1879" t="s">
        <v>50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2366</v>
      </c>
      <c r="O1879">
        <f t="shared" si="116"/>
        <v>0</v>
      </c>
      <c r="P1879">
        <f t="shared" si="117"/>
        <v>0</v>
      </c>
      <c r="Q1879" s="11" t="s">
        <v>2244</v>
      </c>
      <c r="R1879" t="s">
        <v>2367</v>
      </c>
      <c r="S1879" s="4">
        <f t="shared" si="118"/>
        <v>42035.029224537</v>
      </c>
      <c r="T1879" s="4">
        <f t="shared" si="119"/>
        <v>42064.029224537</v>
      </c>
    </row>
    <row r="1880" ht="44" spans="1:20">
      <c r="A1880" s="1">
        <v>1878</v>
      </c>
      <c r="B1880" s="2" t="s">
        <v>3899</v>
      </c>
      <c r="C1880" s="2" t="s">
        <v>3900</v>
      </c>
      <c r="D1880" s="12">
        <v>8000</v>
      </c>
      <c r="E1880" s="13">
        <v>0</v>
      </c>
      <c r="F1880" t="s">
        <v>26</v>
      </c>
      <c r="G1880" t="s">
        <v>84</v>
      </c>
      <c r="H1880" t="s">
        <v>85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2366</v>
      </c>
      <c r="O1880">
        <f t="shared" si="116"/>
        <v>0</v>
      </c>
      <c r="P1880">
        <f t="shared" si="117"/>
        <v>0</v>
      </c>
      <c r="Q1880" s="11" t="s">
        <v>2244</v>
      </c>
      <c r="R1880" t="s">
        <v>2367</v>
      </c>
      <c r="S1880" s="4">
        <f t="shared" si="118"/>
        <v>41773.0087384259</v>
      </c>
      <c r="T1880" s="4">
        <f t="shared" si="119"/>
        <v>41803.0087384259</v>
      </c>
    </row>
    <row r="1881" ht="44" spans="1:20">
      <c r="A1881" s="1">
        <v>1879</v>
      </c>
      <c r="B1881" s="2" t="s">
        <v>3901</v>
      </c>
      <c r="C1881" s="2" t="s">
        <v>3902</v>
      </c>
      <c r="D1881" s="12">
        <v>5000</v>
      </c>
      <c r="E1881" s="13">
        <v>6</v>
      </c>
      <c r="F1881" t="s">
        <v>26</v>
      </c>
      <c r="G1881" t="s">
        <v>88</v>
      </c>
      <c r="H1881" t="s">
        <v>89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2366</v>
      </c>
      <c r="O1881">
        <f t="shared" si="116"/>
        <v>0</v>
      </c>
      <c r="P1881">
        <f t="shared" si="117"/>
        <v>3</v>
      </c>
      <c r="Q1881" s="11" t="s">
        <v>2244</v>
      </c>
      <c r="R1881" t="s">
        <v>2367</v>
      </c>
      <c r="S1881" s="4">
        <f t="shared" si="118"/>
        <v>42413.6496412037</v>
      </c>
      <c r="T1881" s="4">
        <f t="shared" si="119"/>
        <v>42443.607974537</v>
      </c>
    </row>
    <row r="1882" ht="29" spans="1:20">
      <c r="A1882" s="1">
        <v>1880</v>
      </c>
      <c r="B1882" s="2" t="s">
        <v>3903</v>
      </c>
      <c r="C1882" s="2" t="s">
        <v>3904</v>
      </c>
      <c r="D1882" s="12">
        <v>5000</v>
      </c>
      <c r="E1882" s="13">
        <v>1004</v>
      </c>
      <c r="F1882" t="s">
        <v>26</v>
      </c>
      <c r="G1882" t="s">
        <v>58</v>
      </c>
      <c r="H1882" t="s">
        <v>59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2366</v>
      </c>
      <c r="O1882">
        <f t="shared" si="116"/>
        <v>20</v>
      </c>
      <c r="P1882">
        <f t="shared" si="117"/>
        <v>41.83</v>
      </c>
      <c r="Q1882" s="11" t="s">
        <v>2244</v>
      </c>
      <c r="R1882" t="s">
        <v>2367</v>
      </c>
      <c r="S1882" s="4">
        <f t="shared" si="118"/>
        <v>42430.5668981481</v>
      </c>
      <c r="T1882" s="4">
        <f t="shared" si="119"/>
        <v>42459.5252314815</v>
      </c>
    </row>
    <row r="1883" ht="44" spans="1:20">
      <c r="A1883" s="1">
        <v>1881</v>
      </c>
      <c r="B1883" s="2" t="s">
        <v>3905</v>
      </c>
      <c r="C1883" s="2" t="s">
        <v>3906</v>
      </c>
      <c r="D1883" s="12">
        <v>2000</v>
      </c>
      <c r="E1883" s="13">
        <v>3453.69</v>
      </c>
      <c r="F1883" t="s">
        <v>28</v>
      </c>
      <c r="G1883" t="s">
        <v>49</v>
      </c>
      <c r="H1883" t="s">
        <v>50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1865</v>
      </c>
      <c r="O1883">
        <f t="shared" si="116"/>
        <v>173</v>
      </c>
      <c r="P1883">
        <f t="shared" si="117"/>
        <v>49.34</v>
      </c>
      <c r="Q1883" s="11" t="s">
        <v>1659</v>
      </c>
      <c r="R1883" t="s">
        <v>1866</v>
      </c>
      <c r="S1883" s="4">
        <f t="shared" si="118"/>
        <v>42043.152650463</v>
      </c>
      <c r="T1883" s="4">
        <f t="shared" si="119"/>
        <v>42073.1109837963</v>
      </c>
    </row>
    <row r="1884" ht="44" spans="1:20">
      <c r="A1884" s="1">
        <v>1882</v>
      </c>
      <c r="B1884" s="2" t="s">
        <v>3907</v>
      </c>
      <c r="C1884" s="2" t="s">
        <v>3908</v>
      </c>
      <c r="D1884" s="12">
        <v>3350</v>
      </c>
      <c r="E1884" s="13">
        <v>3380</v>
      </c>
      <c r="F1884" t="s">
        <v>28</v>
      </c>
      <c r="G1884" t="s">
        <v>49</v>
      </c>
      <c r="H1884" t="s">
        <v>50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1865</v>
      </c>
      <c r="O1884">
        <f t="shared" si="116"/>
        <v>101</v>
      </c>
      <c r="P1884">
        <f t="shared" si="117"/>
        <v>41.73</v>
      </c>
      <c r="Q1884" s="11" t="s">
        <v>1659</v>
      </c>
      <c r="R1884" t="s">
        <v>1866</v>
      </c>
      <c r="S1884" s="4">
        <f t="shared" si="118"/>
        <v>41067.949212963</v>
      </c>
      <c r="T1884" s="4">
        <f t="shared" si="119"/>
        <v>41100.9916666667</v>
      </c>
    </row>
    <row r="1885" ht="44" spans="1:20">
      <c r="A1885" s="1">
        <v>1883</v>
      </c>
      <c r="B1885" s="2" t="s">
        <v>3909</v>
      </c>
      <c r="C1885" s="2" t="s">
        <v>3910</v>
      </c>
      <c r="D1885" s="12">
        <v>999</v>
      </c>
      <c r="E1885" s="13">
        <v>1047</v>
      </c>
      <c r="F1885" t="s">
        <v>28</v>
      </c>
      <c r="G1885" t="s">
        <v>49</v>
      </c>
      <c r="H1885" t="s">
        <v>50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1865</v>
      </c>
      <c r="O1885">
        <f t="shared" si="116"/>
        <v>105</v>
      </c>
      <c r="P1885">
        <f t="shared" si="117"/>
        <v>32.72</v>
      </c>
      <c r="Q1885" s="11" t="s">
        <v>1659</v>
      </c>
      <c r="R1885" t="s">
        <v>1866</v>
      </c>
      <c r="S1885" s="4">
        <f t="shared" si="118"/>
        <v>40977.9480092593</v>
      </c>
      <c r="T1885" s="4">
        <f t="shared" si="119"/>
        <v>41007.9063425926</v>
      </c>
    </row>
    <row r="1886" ht="44" spans="1:20">
      <c r="A1886" s="1">
        <v>1884</v>
      </c>
      <c r="B1886" s="2" t="s">
        <v>3911</v>
      </c>
      <c r="C1886" s="2" t="s">
        <v>3912</v>
      </c>
      <c r="D1886" s="12">
        <v>1000</v>
      </c>
      <c r="E1886" s="13">
        <v>1351</v>
      </c>
      <c r="F1886" t="s">
        <v>28</v>
      </c>
      <c r="G1886" t="s">
        <v>49</v>
      </c>
      <c r="H1886" t="s">
        <v>50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1865</v>
      </c>
      <c r="O1886">
        <f t="shared" si="116"/>
        <v>135</v>
      </c>
      <c r="P1886">
        <f t="shared" si="117"/>
        <v>51.96</v>
      </c>
      <c r="Q1886" s="11" t="s">
        <v>1659</v>
      </c>
      <c r="R1886" t="s">
        <v>1866</v>
      </c>
      <c r="S1886" s="4">
        <f t="shared" si="118"/>
        <v>41205.1983217593</v>
      </c>
      <c r="T1886" s="4">
        <f t="shared" si="119"/>
        <v>41240.5</v>
      </c>
    </row>
    <row r="1887" ht="44" spans="1:20">
      <c r="A1887" s="1">
        <v>1885</v>
      </c>
      <c r="B1887" s="2" t="s">
        <v>3913</v>
      </c>
      <c r="C1887" s="2" t="s">
        <v>3914</v>
      </c>
      <c r="D1887" s="12">
        <v>4575</v>
      </c>
      <c r="E1887" s="13">
        <v>5322</v>
      </c>
      <c r="F1887" t="s">
        <v>28</v>
      </c>
      <c r="G1887" t="s">
        <v>49</v>
      </c>
      <c r="H1887" t="s">
        <v>50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1865</v>
      </c>
      <c r="O1887">
        <f t="shared" si="116"/>
        <v>116</v>
      </c>
      <c r="P1887">
        <f t="shared" si="117"/>
        <v>50.69</v>
      </c>
      <c r="Q1887" s="11" t="s">
        <v>1659</v>
      </c>
      <c r="R1887" t="s">
        <v>1866</v>
      </c>
      <c r="S1887" s="4">
        <f t="shared" si="118"/>
        <v>41099.0938657407</v>
      </c>
      <c r="T1887" s="4">
        <f t="shared" si="119"/>
        <v>41131.9166666667</v>
      </c>
    </row>
    <row r="1888" ht="44" spans="1:20">
      <c r="A1888" s="1">
        <v>1886</v>
      </c>
      <c r="B1888" s="2" t="s">
        <v>3915</v>
      </c>
      <c r="C1888" s="2" t="s">
        <v>3916</v>
      </c>
      <c r="D1888" s="12">
        <v>1200</v>
      </c>
      <c r="E1888" s="13">
        <v>1225</v>
      </c>
      <c r="F1888" t="s">
        <v>28</v>
      </c>
      <c r="G1888" t="s">
        <v>49</v>
      </c>
      <c r="H1888" t="s">
        <v>50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1865</v>
      </c>
      <c r="O1888">
        <f t="shared" si="116"/>
        <v>102</v>
      </c>
      <c r="P1888">
        <f t="shared" si="117"/>
        <v>42.24</v>
      </c>
      <c r="Q1888" s="11" t="s">
        <v>1659</v>
      </c>
      <c r="R1888" t="s">
        <v>1866</v>
      </c>
      <c r="S1888" s="4">
        <f t="shared" si="118"/>
        <v>41925.9066898148</v>
      </c>
      <c r="T1888" s="4">
        <f t="shared" si="119"/>
        <v>41955.9483564815</v>
      </c>
    </row>
    <row r="1889" ht="44" spans="1:20">
      <c r="A1889" s="1">
        <v>1887</v>
      </c>
      <c r="B1889" s="2" t="s">
        <v>3917</v>
      </c>
      <c r="C1889" s="2" t="s">
        <v>3918</v>
      </c>
      <c r="D1889" s="12">
        <v>3000</v>
      </c>
      <c r="E1889" s="13">
        <v>3335</v>
      </c>
      <c r="F1889" t="s">
        <v>28</v>
      </c>
      <c r="G1889" t="s">
        <v>88</v>
      </c>
      <c r="H1889" t="s">
        <v>89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1865</v>
      </c>
      <c r="O1889">
        <f t="shared" si="116"/>
        <v>111</v>
      </c>
      <c r="P1889">
        <f t="shared" si="117"/>
        <v>416.88</v>
      </c>
      <c r="Q1889" s="11" t="s">
        <v>1659</v>
      </c>
      <c r="R1889" t="s">
        <v>1866</v>
      </c>
      <c r="S1889" s="4">
        <f t="shared" si="118"/>
        <v>42323.8001388889</v>
      </c>
      <c r="T1889" s="4">
        <f t="shared" si="119"/>
        <v>42341.8958333333</v>
      </c>
    </row>
    <row r="1890" ht="58" spans="1:20">
      <c r="A1890" s="1">
        <v>1888</v>
      </c>
      <c r="B1890" s="2" t="s">
        <v>3919</v>
      </c>
      <c r="C1890" s="2" t="s">
        <v>3920</v>
      </c>
      <c r="D1890" s="12">
        <v>2500</v>
      </c>
      <c r="E1890" s="13">
        <v>4152</v>
      </c>
      <c r="F1890" t="s">
        <v>28</v>
      </c>
      <c r="G1890" t="s">
        <v>49</v>
      </c>
      <c r="H1890" t="s">
        <v>50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1865</v>
      </c>
      <c r="O1890">
        <f t="shared" si="116"/>
        <v>166</v>
      </c>
      <c r="P1890">
        <f t="shared" si="117"/>
        <v>46.65</v>
      </c>
      <c r="Q1890" s="11" t="s">
        <v>1659</v>
      </c>
      <c r="R1890" t="s">
        <v>1866</v>
      </c>
      <c r="S1890" s="4">
        <f t="shared" si="118"/>
        <v>40299.2399537037</v>
      </c>
      <c r="T1890" s="4">
        <f t="shared" si="119"/>
        <v>40330.2076388889</v>
      </c>
    </row>
    <row r="1891" ht="44" spans="1:20">
      <c r="A1891" s="1">
        <v>1889</v>
      </c>
      <c r="B1891" s="2" t="s">
        <v>3921</v>
      </c>
      <c r="C1891" s="2" t="s">
        <v>3922</v>
      </c>
      <c r="D1891" s="12">
        <v>2000</v>
      </c>
      <c r="E1891" s="13">
        <v>2132</v>
      </c>
      <c r="F1891" t="s">
        <v>28</v>
      </c>
      <c r="G1891" t="s">
        <v>49</v>
      </c>
      <c r="H1891" t="s">
        <v>50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1865</v>
      </c>
      <c r="O1891">
        <f t="shared" si="116"/>
        <v>107</v>
      </c>
      <c r="P1891">
        <f t="shared" si="117"/>
        <v>48.45</v>
      </c>
      <c r="Q1891" s="11" t="s">
        <v>1659</v>
      </c>
      <c r="R1891" t="s">
        <v>1866</v>
      </c>
      <c r="S1891" s="4">
        <f t="shared" si="118"/>
        <v>41299.7933564815</v>
      </c>
      <c r="T1891" s="4">
        <f t="shared" si="119"/>
        <v>41344.7516898148</v>
      </c>
    </row>
    <row r="1892" ht="44" spans="1:20">
      <c r="A1892" s="1">
        <v>1890</v>
      </c>
      <c r="B1892" s="2" t="s">
        <v>3923</v>
      </c>
      <c r="C1892" s="2" t="s">
        <v>3924</v>
      </c>
      <c r="D1892" s="12">
        <v>12000</v>
      </c>
      <c r="E1892" s="13">
        <v>17350.13</v>
      </c>
      <c r="F1892" t="s">
        <v>28</v>
      </c>
      <c r="G1892" t="s">
        <v>49</v>
      </c>
      <c r="H1892" t="s">
        <v>50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1865</v>
      </c>
      <c r="O1892">
        <f t="shared" si="116"/>
        <v>145</v>
      </c>
      <c r="P1892">
        <f t="shared" si="117"/>
        <v>70.53</v>
      </c>
      <c r="Q1892" s="11" t="s">
        <v>1659</v>
      </c>
      <c r="R1892" t="s">
        <v>1866</v>
      </c>
      <c r="S1892" s="4">
        <f t="shared" si="118"/>
        <v>41228.7862037037</v>
      </c>
      <c r="T1892" s="4">
        <f t="shared" si="119"/>
        <v>41258.7862037037</v>
      </c>
    </row>
    <row r="1893" ht="58" spans="1:20">
      <c r="A1893" s="1">
        <v>1891</v>
      </c>
      <c r="B1893" s="2" t="s">
        <v>3925</v>
      </c>
      <c r="C1893" s="2" t="s">
        <v>3926</v>
      </c>
      <c r="D1893" s="12">
        <v>10000</v>
      </c>
      <c r="E1893" s="13">
        <v>10555</v>
      </c>
      <c r="F1893" t="s">
        <v>28</v>
      </c>
      <c r="G1893" t="s">
        <v>49</v>
      </c>
      <c r="H1893" t="s">
        <v>50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1865</v>
      </c>
      <c r="O1893">
        <f t="shared" si="116"/>
        <v>106</v>
      </c>
      <c r="P1893">
        <f t="shared" si="117"/>
        <v>87.96</v>
      </c>
      <c r="Q1893" s="11" t="s">
        <v>1659</v>
      </c>
      <c r="R1893" t="s">
        <v>1866</v>
      </c>
      <c r="S1893" s="4">
        <f t="shared" si="118"/>
        <v>40335.7980787037</v>
      </c>
      <c r="T1893" s="4">
        <f t="shared" si="119"/>
        <v>40381.25</v>
      </c>
    </row>
    <row r="1894" ht="44" spans="1:20">
      <c r="A1894" s="1">
        <v>1892</v>
      </c>
      <c r="B1894" s="2" t="s">
        <v>3927</v>
      </c>
      <c r="C1894" s="2" t="s">
        <v>3928</v>
      </c>
      <c r="D1894" s="12">
        <v>500</v>
      </c>
      <c r="E1894" s="13">
        <v>683</v>
      </c>
      <c r="F1894" t="s">
        <v>28</v>
      </c>
      <c r="G1894" t="s">
        <v>49</v>
      </c>
      <c r="H1894" t="s">
        <v>50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1865</v>
      </c>
      <c r="O1894">
        <f t="shared" si="116"/>
        <v>137</v>
      </c>
      <c r="P1894">
        <f t="shared" si="117"/>
        <v>26.27</v>
      </c>
      <c r="Q1894" s="11" t="s">
        <v>1659</v>
      </c>
      <c r="R1894" t="s">
        <v>1866</v>
      </c>
      <c r="S1894" s="4">
        <f t="shared" si="118"/>
        <v>40671.6375115741</v>
      </c>
      <c r="T1894" s="4">
        <f t="shared" si="119"/>
        <v>40701.6375115741</v>
      </c>
    </row>
    <row r="1895" ht="44" spans="1:20">
      <c r="A1895" s="1">
        <v>1893</v>
      </c>
      <c r="B1895" s="2" t="s">
        <v>3929</v>
      </c>
      <c r="C1895" s="2" t="s">
        <v>3930</v>
      </c>
      <c r="D1895" s="12">
        <v>2500</v>
      </c>
      <c r="E1895" s="13">
        <v>2600</v>
      </c>
      <c r="F1895" t="s">
        <v>28</v>
      </c>
      <c r="G1895" t="s">
        <v>49</v>
      </c>
      <c r="H1895" t="s">
        <v>50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1865</v>
      </c>
      <c r="O1895">
        <f t="shared" si="116"/>
        <v>104</v>
      </c>
      <c r="P1895">
        <f t="shared" si="117"/>
        <v>57.78</v>
      </c>
      <c r="Q1895" s="11" t="s">
        <v>1659</v>
      </c>
      <c r="R1895" t="s">
        <v>1866</v>
      </c>
      <c r="S1895" s="4">
        <f t="shared" si="118"/>
        <v>40632.9419560185</v>
      </c>
      <c r="T1895" s="4">
        <f t="shared" si="119"/>
        <v>40649.1659722222</v>
      </c>
    </row>
    <row r="1896" ht="29" spans="1:20">
      <c r="A1896" s="1">
        <v>1894</v>
      </c>
      <c r="B1896" s="2" t="s">
        <v>3931</v>
      </c>
      <c r="C1896" s="2" t="s">
        <v>3932</v>
      </c>
      <c r="D1896" s="12">
        <v>1000</v>
      </c>
      <c r="E1896" s="13">
        <v>1145</v>
      </c>
      <c r="F1896" t="s">
        <v>28</v>
      </c>
      <c r="G1896" t="s">
        <v>49</v>
      </c>
      <c r="H1896" t="s">
        <v>50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1865</v>
      </c>
      <c r="O1896">
        <f t="shared" si="116"/>
        <v>115</v>
      </c>
      <c r="P1896">
        <f t="shared" si="117"/>
        <v>57.25</v>
      </c>
      <c r="Q1896" s="11" t="s">
        <v>1659</v>
      </c>
      <c r="R1896" t="s">
        <v>1866</v>
      </c>
      <c r="S1896" s="4">
        <f t="shared" si="118"/>
        <v>40920.9048958333</v>
      </c>
      <c r="T1896" s="4">
        <f t="shared" si="119"/>
        <v>40951.9048958333</v>
      </c>
    </row>
    <row r="1897" ht="44" spans="1:20">
      <c r="A1897" s="1">
        <v>1895</v>
      </c>
      <c r="B1897" s="2" t="s">
        <v>3933</v>
      </c>
      <c r="C1897" s="2" t="s">
        <v>3934</v>
      </c>
      <c r="D1897" s="12">
        <v>9072</v>
      </c>
      <c r="E1897" s="13">
        <v>9228</v>
      </c>
      <c r="F1897" t="s">
        <v>28</v>
      </c>
      <c r="G1897" t="s">
        <v>49</v>
      </c>
      <c r="H1897" t="s">
        <v>50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1865</v>
      </c>
      <c r="O1897">
        <f t="shared" si="116"/>
        <v>102</v>
      </c>
      <c r="P1897">
        <f t="shared" si="117"/>
        <v>196.34</v>
      </c>
      <c r="Q1897" s="11" t="s">
        <v>1659</v>
      </c>
      <c r="R1897" t="s">
        <v>1866</v>
      </c>
      <c r="S1897" s="4">
        <f t="shared" si="118"/>
        <v>42267.7467824074</v>
      </c>
      <c r="T1897" s="4">
        <f t="shared" si="119"/>
        <v>42297.7467824074</v>
      </c>
    </row>
    <row r="1898" ht="44" spans="1:20">
      <c r="A1898" s="1">
        <v>1896</v>
      </c>
      <c r="B1898" s="2" t="s">
        <v>3935</v>
      </c>
      <c r="C1898" s="2" t="s">
        <v>3936</v>
      </c>
      <c r="D1898" s="12">
        <v>451</v>
      </c>
      <c r="E1898" s="13">
        <v>559</v>
      </c>
      <c r="F1898" t="s">
        <v>28</v>
      </c>
      <c r="G1898" t="s">
        <v>49</v>
      </c>
      <c r="H1898" t="s">
        <v>50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1865</v>
      </c>
      <c r="O1898">
        <f t="shared" si="116"/>
        <v>124</v>
      </c>
      <c r="P1898">
        <f t="shared" si="117"/>
        <v>43</v>
      </c>
      <c r="Q1898" s="11" t="s">
        <v>1659</v>
      </c>
      <c r="R1898" t="s">
        <v>1866</v>
      </c>
      <c r="S1898" s="4">
        <f t="shared" si="118"/>
        <v>40981.7102430556</v>
      </c>
      <c r="T1898" s="4">
        <f t="shared" si="119"/>
        <v>41011.7102430556</v>
      </c>
    </row>
    <row r="1899" ht="44" spans="1:20">
      <c r="A1899" s="1">
        <v>1897</v>
      </c>
      <c r="B1899" s="2" t="s">
        <v>3937</v>
      </c>
      <c r="C1899" s="2" t="s">
        <v>3938</v>
      </c>
      <c r="D1899" s="12">
        <v>6350</v>
      </c>
      <c r="E1899" s="13">
        <v>6506</v>
      </c>
      <c r="F1899" t="s">
        <v>28</v>
      </c>
      <c r="G1899" t="s">
        <v>49</v>
      </c>
      <c r="H1899" t="s">
        <v>50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1865</v>
      </c>
      <c r="O1899">
        <f t="shared" si="116"/>
        <v>102</v>
      </c>
      <c r="P1899">
        <f t="shared" si="117"/>
        <v>35.55</v>
      </c>
      <c r="Q1899" s="11" t="s">
        <v>1659</v>
      </c>
      <c r="R1899" t="s">
        <v>1866</v>
      </c>
      <c r="S1899" s="4">
        <f t="shared" si="118"/>
        <v>41680.5834027778</v>
      </c>
      <c r="T1899" s="4">
        <f t="shared" si="119"/>
        <v>41702.875</v>
      </c>
    </row>
    <row r="1900" ht="44" spans="1:20">
      <c r="A1900" s="1">
        <v>1898</v>
      </c>
      <c r="B1900" s="2" t="s">
        <v>3939</v>
      </c>
      <c r="C1900" s="2" t="s">
        <v>3940</v>
      </c>
      <c r="D1900" s="12">
        <v>1000</v>
      </c>
      <c r="E1900" s="13">
        <v>1445</v>
      </c>
      <c r="F1900" t="s">
        <v>28</v>
      </c>
      <c r="G1900" t="s">
        <v>49</v>
      </c>
      <c r="H1900" t="s">
        <v>50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1865</v>
      </c>
      <c r="O1900">
        <f t="shared" si="116"/>
        <v>145</v>
      </c>
      <c r="P1900">
        <f t="shared" si="117"/>
        <v>68.81</v>
      </c>
      <c r="Q1900" s="11" t="s">
        <v>1659</v>
      </c>
      <c r="R1900" t="s">
        <v>1866</v>
      </c>
      <c r="S1900" s="4">
        <f t="shared" si="118"/>
        <v>42366.192974537</v>
      </c>
      <c r="T1900" s="4">
        <f t="shared" si="119"/>
        <v>42401.75</v>
      </c>
    </row>
    <row r="1901" ht="44" spans="1:20">
      <c r="A1901" s="1">
        <v>1899</v>
      </c>
      <c r="B1901" s="2" t="s">
        <v>3941</v>
      </c>
      <c r="C1901" s="2" t="s">
        <v>3942</v>
      </c>
      <c r="D1901" s="12">
        <v>900</v>
      </c>
      <c r="E1901" s="13">
        <v>1200</v>
      </c>
      <c r="F1901" t="s">
        <v>28</v>
      </c>
      <c r="G1901" t="s">
        <v>49</v>
      </c>
      <c r="H1901" t="s">
        <v>50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1865</v>
      </c>
      <c r="O1901">
        <f t="shared" si="116"/>
        <v>133</v>
      </c>
      <c r="P1901">
        <f t="shared" si="117"/>
        <v>28.57</v>
      </c>
      <c r="Q1901" s="11" t="s">
        <v>1659</v>
      </c>
      <c r="R1901" t="s">
        <v>1866</v>
      </c>
      <c r="S1901" s="4">
        <f t="shared" si="118"/>
        <v>42058.9417361111</v>
      </c>
      <c r="T1901" s="4">
        <f t="shared" si="119"/>
        <v>42088.9000694444</v>
      </c>
    </row>
    <row r="1902" ht="44" spans="1:20">
      <c r="A1902" s="1">
        <v>1900</v>
      </c>
      <c r="B1902" s="2" t="s">
        <v>3943</v>
      </c>
      <c r="C1902" s="2" t="s">
        <v>3944</v>
      </c>
      <c r="D1902" s="12">
        <v>2500</v>
      </c>
      <c r="E1902" s="13">
        <v>2734.11</v>
      </c>
      <c r="F1902" t="s">
        <v>28</v>
      </c>
      <c r="G1902" t="s">
        <v>49</v>
      </c>
      <c r="H1902" t="s">
        <v>50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1865</v>
      </c>
      <c r="O1902">
        <f t="shared" si="116"/>
        <v>109</v>
      </c>
      <c r="P1902">
        <f t="shared" si="117"/>
        <v>50.63</v>
      </c>
      <c r="Q1902" s="11" t="s">
        <v>1659</v>
      </c>
      <c r="R1902" t="s">
        <v>1866</v>
      </c>
      <c r="S1902" s="4">
        <f t="shared" si="118"/>
        <v>41160.8718865741</v>
      </c>
      <c r="T1902" s="4">
        <f t="shared" si="119"/>
        <v>41188.4159722222</v>
      </c>
    </row>
    <row r="1903" ht="44" spans="1:20">
      <c r="A1903" s="1">
        <v>1901</v>
      </c>
      <c r="B1903" s="2" t="s">
        <v>3945</v>
      </c>
      <c r="C1903" s="2" t="s">
        <v>3946</v>
      </c>
      <c r="D1903" s="12">
        <v>99000</v>
      </c>
      <c r="E1903" s="13">
        <v>2670</v>
      </c>
      <c r="F1903" t="s">
        <v>26</v>
      </c>
      <c r="G1903" t="s">
        <v>58</v>
      </c>
      <c r="H1903" t="s">
        <v>59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3947</v>
      </c>
      <c r="O1903">
        <f t="shared" si="116"/>
        <v>3</v>
      </c>
      <c r="P1903">
        <f t="shared" si="117"/>
        <v>106.8</v>
      </c>
      <c r="Q1903" s="11" t="s">
        <v>1166</v>
      </c>
      <c r="R1903" t="s">
        <v>3948</v>
      </c>
      <c r="S1903" s="4">
        <f t="shared" si="118"/>
        <v>42116.5431597222</v>
      </c>
      <c r="T1903" s="4">
        <f t="shared" si="119"/>
        <v>42146.5416666667</v>
      </c>
    </row>
    <row r="1904" ht="44" spans="1:20">
      <c r="A1904" s="1">
        <v>1902</v>
      </c>
      <c r="B1904" s="2" t="s">
        <v>3949</v>
      </c>
      <c r="C1904" s="2" t="s">
        <v>3950</v>
      </c>
      <c r="D1904" s="12">
        <v>1000</v>
      </c>
      <c r="E1904" s="13">
        <v>12</v>
      </c>
      <c r="F1904" t="s">
        <v>26</v>
      </c>
      <c r="G1904" t="s">
        <v>422</v>
      </c>
      <c r="H1904" t="s">
        <v>89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3947</v>
      </c>
      <c r="O1904">
        <f t="shared" si="116"/>
        <v>1</v>
      </c>
      <c r="P1904">
        <f t="shared" si="117"/>
        <v>4</v>
      </c>
      <c r="Q1904" s="11" t="s">
        <v>1166</v>
      </c>
      <c r="R1904" t="s">
        <v>3948</v>
      </c>
      <c r="S1904" s="4">
        <f t="shared" si="118"/>
        <v>42037.7898958333</v>
      </c>
      <c r="T1904" s="4">
        <f t="shared" si="119"/>
        <v>42067.7898958333</v>
      </c>
    </row>
    <row r="1905" ht="44" spans="1:20">
      <c r="A1905" s="1">
        <v>1903</v>
      </c>
      <c r="B1905" s="2" t="s">
        <v>3951</v>
      </c>
      <c r="C1905" s="2" t="s">
        <v>3952</v>
      </c>
      <c r="D1905" s="12">
        <v>3000</v>
      </c>
      <c r="E1905" s="13">
        <v>1398</v>
      </c>
      <c r="F1905" t="s">
        <v>26</v>
      </c>
      <c r="G1905" t="s">
        <v>49</v>
      </c>
      <c r="H1905" t="s">
        <v>50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3947</v>
      </c>
      <c r="O1905">
        <f t="shared" si="116"/>
        <v>47</v>
      </c>
      <c r="P1905">
        <f t="shared" si="117"/>
        <v>34.1</v>
      </c>
      <c r="Q1905" s="11" t="s">
        <v>1166</v>
      </c>
      <c r="R1905" t="s">
        <v>3948</v>
      </c>
      <c r="S1905" s="4">
        <f t="shared" si="118"/>
        <v>42702.7707291667</v>
      </c>
      <c r="T1905" s="4">
        <f t="shared" si="119"/>
        <v>42762.7707291667</v>
      </c>
    </row>
    <row r="1906" ht="44" spans="1:20">
      <c r="A1906" s="1">
        <v>1904</v>
      </c>
      <c r="B1906" s="2" t="s">
        <v>3953</v>
      </c>
      <c r="C1906" s="2" t="s">
        <v>3954</v>
      </c>
      <c r="D1906" s="12">
        <v>50000</v>
      </c>
      <c r="E1906" s="13">
        <v>50</v>
      </c>
      <c r="F1906" t="s">
        <v>26</v>
      </c>
      <c r="G1906" t="s">
        <v>49</v>
      </c>
      <c r="H1906" t="s">
        <v>50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3947</v>
      </c>
      <c r="O1906">
        <f t="shared" si="116"/>
        <v>0</v>
      </c>
      <c r="P1906">
        <f t="shared" si="117"/>
        <v>25</v>
      </c>
      <c r="Q1906" s="11" t="s">
        <v>1166</v>
      </c>
      <c r="R1906" t="s">
        <v>3948</v>
      </c>
      <c r="S1906" s="4">
        <f t="shared" si="118"/>
        <v>42326.6854282407</v>
      </c>
      <c r="T1906" s="4">
        <f t="shared" si="119"/>
        <v>42371.6854282407</v>
      </c>
    </row>
    <row r="1907" ht="44" spans="1:20">
      <c r="A1907" s="1">
        <v>1905</v>
      </c>
      <c r="B1907" s="2" t="s">
        <v>3955</v>
      </c>
      <c r="C1907" s="2" t="s">
        <v>3956</v>
      </c>
      <c r="D1907" s="12">
        <v>25000</v>
      </c>
      <c r="E1907" s="13">
        <v>42</v>
      </c>
      <c r="F1907" t="s">
        <v>26</v>
      </c>
      <c r="G1907" t="s">
        <v>49</v>
      </c>
      <c r="H1907" t="s">
        <v>50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3947</v>
      </c>
      <c r="O1907">
        <f t="shared" si="116"/>
        <v>0</v>
      </c>
      <c r="P1907">
        <f t="shared" si="117"/>
        <v>10.5</v>
      </c>
      <c r="Q1907" s="11" t="s">
        <v>1166</v>
      </c>
      <c r="R1907" t="s">
        <v>3948</v>
      </c>
      <c r="S1907" s="4">
        <f t="shared" si="118"/>
        <v>41859.9258564815</v>
      </c>
      <c r="T1907" s="4">
        <f t="shared" si="119"/>
        <v>41889.9258564815</v>
      </c>
    </row>
    <row r="1908" ht="44" spans="1:20">
      <c r="A1908" s="1">
        <v>1906</v>
      </c>
      <c r="B1908" s="2" t="s">
        <v>3957</v>
      </c>
      <c r="C1908" s="2" t="s">
        <v>3958</v>
      </c>
      <c r="D1908" s="12">
        <v>50000</v>
      </c>
      <c r="E1908" s="13">
        <v>21380</v>
      </c>
      <c r="F1908" t="s">
        <v>26</v>
      </c>
      <c r="G1908" t="s">
        <v>49</v>
      </c>
      <c r="H1908" t="s">
        <v>50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3947</v>
      </c>
      <c r="O1908">
        <f t="shared" si="116"/>
        <v>43</v>
      </c>
      <c r="P1908">
        <f t="shared" si="117"/>
        <v>215.96</v>
      </c>
      <c r="Q1908" s="11" t="s">
        <v>1166</v>
      </c>
      <c r="R1908" t="s">
        <v>3948</v>
      </c>
      <c r="S1908" s="4">
        <f t="shared" si="118"/>
        <v>42514.671099537</v>
      </c>
      <c r="T1908" s="4">
        <f t="shared" si="119"/>
        <v>42544.671099537</v>
      </c>
    </row>
    <row r="1909" ht="44" spans="1:20">
      <c r="A1909" s="1">
        <v>1907</v>
      </c>
      <c r="B1909" s="2" t="s">
        <v>3959</v>
      </c>
      <c r="C1909" s="2" t="s">
        <v>3960</v>
      </c>
      <c r="D1909" s="12">
        <v>30000</v>
      </c>
      <c r="E1909" s="13">
        <v>85</v>
      </c>
      <c r="F1909" t="s">
        <v>26</v>
      </c>
      <c r="G1909" t="s">
        <v>49</v>
      </c>
      <c r="H1909" t="s">
        <v>50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3947</v>
      </c>
      <c r="O1909">
        <f t="shared" si="116"/>
        <v>0</v>
      </c>
      <c r="P1909">
        <f t="shared" si="117"/>
        <v>21.25</v>
      </c>
      <c r="Q1909" s="11" t="s">
        <v>1166</v>
      </c>
      <c r="R1909" t="s">
        <v>3948</v>
      </c>
      <c r="S1909" s="4">
        <f t="shared" si="118"/>
        <v>41767.5870949074</v>
      </c>
      <c r="T1909" s="4">
        <f t="shared" si="119"/>
        <v>41782.5870949074</v>
      </c>
    </row>
    <row r="1910" ht="44" spans="1:20">
      <c r="A1910" s="1">
        <v>1908</v>
      </c>
      <c r="B1910" s="2" t="s">
        <v>3961</v>
      </c>
      <c r="C1910" s="2" t="s">
        <v>3962</v>
      </c>
      <c r="D1910" s="12">
        <v>25000</v>
      </c>
      <c r="E1910" s="13">
        <v>433</v>
      </c>
      <c r="F1910" t="s">
        <v>26</v>
      </c>
      <c r="G1910" t="s">
        <v>49</v>
      </c>
      <c r="H1910" t="s">
        <v>50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3947</v>
      </c>
      <c r="O1910">
        <f t="shared" si="116"/>
        <v>2</v>
      </c>
      <c r="P1910">
        <f t="shared" si="117"/>
        <v>108.25</v>
      </c>
      <c r="Q1910" s="11" t="s">
        <v>1166</v>
      </c>
      <c r="R1910" t="s">
        <v>3948</v>
      </c>
      <c r="S1910" s="4">
        <f t="shared" si="118"/>
        <v>42703.9178240741</v>
      </c>
      <c r="T1910" s="4">
        <f t="shared" si="119"/>
        <v>42733.9178240741</v>
      </c>
    </row>
    <row r="1911" ht="44" spans="1:20">
      <c r="A1911" s="1">
        <v>1909</v>
      </c>
      <c r="B1911" s="2" t="s">
        <v>3963</v>
      </c>
      <c r="C1911" s="2" t="s">
        <v>3964</v>
      </c>
      <c r="D1911" s="12">
        <v>35000</v>
      </c>
      <c r="E1911" s="13">
        <v>4939</v>
      </c>
      <c r="F1911" t="s">
        <v>26</v>
      </c>
      <c r="G1911" t="s">
        <v>49</v>
      </c>
      <c r="H1911" t="s">
        <v>50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3947</v>
      </c>
      <c r="O1911">
        <f t="shared" si="116"/>
        <v>14</v>
      </c>
      <c r="P1911">
        <f t="shared" si="117"/>
        <v>129.97</v>
      </c>
      <c r="Q1911" s="11" t="s">
        <v>1166</v>
      </c>
      <c r="R1911" t="s">
        <v>3948</v>
      </c>
      <c r="S1911" s="4">
        <f t="shared" si="118"/>
        <v>41905.4291550926</v>
      </c>
      <c r="T1911" s="4">
        <f t="shared" si="119"/>
        <v>41935.4291550926</v>
      </c>
    </row>
    <row r="1912" ht="44" spans="1:20">
      <c r="A1912" s="1">
        <v>1910</v>
      </c>
      <c r="B1912" s="2" t="s">
        <v>3965</v>
      </c>
      <c r="C1912" s="2" t="s">
        <v>3966</v>
      </c>
      <c r="D1912" s="12">
        <v>85000</v>
      </c>
      <c r="E1912" s="13">
        <v>33486</v>
      </c>
      <c r="F1912" t="s">
        <v>26</v>
      </c>
      <c r="G1912" t="s">
        <v>422</v>
      </c>
      <c r="H1912" t="s">
        <v>89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3947</v>
      </c>
      <c r="O1912">
        <f t="shared" si="116"/>
        <v>39</v>
      </c>
      <c r="P1912">
        <f t="shared" si="117"/>
        <v>117.49</v>
      </c>
      <c r="Q1912" s="11" t="s">
        <v>1166</v>
      </c>
      <c r="R1912" t="s">
        <v>3948</v>
      </c>
      <c r="S1912" s="4">
        <f t="shared" si="118"/>
        <v>42264.9631597222</v>
      </c>
      <c r="T1912" s="4">
        <f t="shared" si="119"/>
        <v>42308.9479166667</v>
      </c>
    </row>
    <row r="1913" ht="44" spans="1:20">
      <c r="A1913" s="1">
        <v>1911</v>
      </c>
      <c r="B1913" s="2" t="s">
        <v>3967</v>
      </c>
      <c r="C1913" s="2" t="s">
        <v>3968</v>
      </c>
      <c r="D1913" s="12">
        <v>42500</v>
      </c>
      <c r="E1913" s="13">
        <v>10</v>
      </c>
      <c r="F1913" t="s">
        <v>26</v>
      </c>
      <c r="G1913" t="s">
        <v>114</v>
      </c>
      <c r="H1913" t="s">
        <v>115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3947</v>
      </c>
      <c r="O1913">
        <f t="shared" si="116"/>
        <v>0</v>
      </c>
      <c r="P1913">
        <f t="shared" si="117"/>
        <v>10</v>
      </c>
      <c r="Q1913" s="11" t="s">
        <v>1166</v>
      </c>
      <c r="R1913" t="s">
        <v>3948</v>
      </c>
      <c r="S1913" s="4">
        <f t="shared" si="118"/>
        <v>41830.0339583333</v>
      </c>
      <c r="T1913" s="4">
        <f t="shared" si="119"/>
        <v>41860.0339583333</v>
      </c>
    </row>
    <row r="1914" ht="44" spans="1:20">
      <c r="A1914" s="1">
        <v>1912</v>
      </c>
      <c r="B1914" s="2" t="s">
        <v>3969</v>
      </c>
      <c r="C1914" s="2" t="s">
        <v>3970</v>
      </c>
      <c r="D1914" s="12">
        <v>5000</v>
      </c>
      <c r="E1914" s="13">
        <v>2965</v>
      </c>
      <c r="F1914" t="s">
        <v>26</v>
      </c>
      <c r="G1914" t="s">
        <v>49</v>
      </c>
      <c r="H1914" t="s">
        <v>50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3947</v>
      </c>
      <c r="O1914">
        <f t="shared" si="116"/>
        <v>59</v>
      </c>
      <c r="P1914">
        <f t="shared" si="117"/>
        <v>70.6</v>
      </c>
      <c r="Q1914" s="11" t="s">
        <v>1166</v>
      </c>
      <c r="R1914" t="s">
        <v>3948</v>
      </c>
      <c r="S1914" s="4">
        <f t="shared" si="118"/>
        <v>42129.2263888889</v>
      </c>
      <c r="T1914" s="4">
        <f t="shared" si="119"/>
        <v>42159.2263888889</v>
      </c>
    </row>
    <row r="1915" ht="29" spans="1:20">
      <c r="A1915" s="1">
        <v>1913</v>
      </c>
      <c r="B1915" s="2" t="s">
        <v>3971</v>
      </c>
      <c r="C1915" s="2" t="s">
        <v>3972</v>
      </c>
      <c r="D1915" s="12">
        <v>48000</v>
      </c>
      <c r="E1915" s="13">
        <v>637</v>
      </c>
      <c r="F1915" t="s">
        <v>26</v>
      </c>
      <c r="G1915" t="s">
        <v>58</v>
      </c>
      <c r="H1915" t="s">
        <v>59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3947</v>
      </c>
      <c r="O1915">
        <f t="shared" si="116"/>
        <v>1</v>
      </c>
      <c r="P1915">
        <f t="shared" si="117"/>
        <v>24.5</v>
      </c>
      <c r="Q1915" s="11" t="s">
        <v>1166</v>
      </c>
      <c r="R1915" t="s">
        <v>3948</v>
      </c>
      <c r="S1915" s="4">
        <f t="shared" si="118"/>
        <v>41890.5113194444</v>
      </c>
      <c r="T1915" s="4">
        <f t="shared" si="119"/>
        <v>41920.5113194444</v>
      </c>
    </row>
    <row r="1916" ht="44" spans="1:20">
      <c r="A1916" s="1">
        <v>1914</v>
      </c>
      <c r="B1916" s="2" t="s">
        <v>3973</v>
      </c>
      <c r="C1916" s="2" t="s">
        <v>3974</v>
      </c>
      <c r="D1916" s="12">
        <v>666</v>
      </c>
      <c r="E1916" s="13">
        <v>60</v>
      </c>
      <c r="F1916" t="s">
        <v>26</v>
      </c>
      <c r="G1916" t="s">
        <v>49</v>
      </c>
      <c r="H1916" t="s">
        <v>50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3947</v>
      </c>
      <c r="O1916">
        <f t="shared" si="116"/>
        <v>9</v>
      </c>
      <c r="P1916">
        <f t="shared" si="117"/>
        <v>30</v>
      </c>
      <c r="Q1916" s="11" t="s">
        <v>1166</v>
      </c>
      <c r="R1916" t="s">
        <v>3948</v>
      </c>
      <c r="S1916" s="4">
        <f t="shared" si="118"/>
        <v>41929.1744560185</v>
      </c>
      <c r="T1916" s="4">
        <f t="shared" si="119"/>
        <v>41944.1659722222</v>
      </c>
    </row>
    <row r="1917" ht="44" spans="1:20">
      <c r="A1917" s="1">
        <v>1915</v>
      </c>
      <c r="B1917" s="2" t="s">
        <v>3975</v>
      </c>
      <c r="C1917" s="2" t="s">
        <v>3976</v>
      </c>
      <c r="D1917" s="12">
        <v>500</v>
      </c>
      <c r="E1917" s="13">
        <v>8</v>
      </c>
      <c r="F1917" t="s">
        <v>26</v>
      </c>
      <c r="G1917" t="s">
        <v>49</v>
      </c>
      <c r="H1917" t="s">
        <v>50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3947</v>
      </c>
      <c r="O1917">
        <f t="shared" si="116"/>
        <v>2</v>
      </c>
      <c r="P1917">
        <f t="shared" si="117"/>
        <v>2</v>
      </c>
      <c r="Q1917" s="11" t="s">
        <v>1166</v>
      </c>
      <c r="R1917" t="s">
        <v>3948</v>
      </c>
      <c r="S1917" s="4">
        <f t="shared" si="118"/>
        <v>41864.0488657407</v>
      </c>
      <c r="T1917" s="4">
        <f t="shared" si="119"/>
        <v>41884.0488657407</v>
      </c>
    </row>
    <row r="1918" ht="29" spans="1:20">
      <c r="A1918" s="1">
        <v>1916</v>
      </c>
      <c r="B1918" s="2" t="s">
        <v>3977</v>
      </c>
      <c r="C1918" s="2" t="s">
        <v>3978</v>
      </c>
      <c r="D1918" s="12">
        <v>20000</v>
      </c>
      <c r="E1918" s="13">
        <v>102</v>
      </c>
      <c r="F1918" t="s">
        <v>26</v>
      </c>
      <c r="G1918" t="s">
        <v>49</v>
      </c>
      <c r="H1918" t="s">
        <v>50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3947</v>
      </c>
      <c r="O1918">
        <f t="shared" si="116"/>
        <v>1</v>
      </c>
      <c r="P1918">
        <f t="shared" si="117"/>
        <v>17</v>
      </c>
      <c r="Q1918" s="11" t="s">
        <v>1166</v>
      </c>
      <c r="R1918" t="s">
        <v>3948</v>
      </c>
      <c r="S1918" s="4">
        <f t="shared" si="118"/>
        <v>42656.7173032407</v>
      </c>
      <c r="T1918" s="4">
        <f t="shared" si="119"/>
        <v>42681.7589699074</v>
      </c>
    </row>
    <row r="1919" ht="29" spans="1:20">
      <c r="A1919" s="1">
        <v>1917</v>
      </c>
      <c r="B1919" s="2" t="s">
        <v>3979</v>
      </c>
      <c r="C1919" s="2" t="s">
        <v>3980</v>
      </c>
      <c r="D1919" s="12">
        <v>390000</v>
      </c>
      <c r="E1919" s="13">
        <v>205025</v>
      </c>
      <c r="F1919" t="s">
        <v>26</v>
      </c>
      <c r="G1919" t="s">
        <v>307</v>
      </c>
      <c r="H1919" t="s">
        <v>308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3947</v>
      </c>
      <c r="O1919">
        <f t="shared" si="116"/>
        <v>53</v>
      </c>
      <c r="P1919">
        <f t="shared" si="117"/>
        <v>2928.93</v>
      </c>
      <c r="Q1919" s="11" t="s">
        <v>1166</v>
      </c>
      <c r="R1919" t="s">
        <v>3948</v>
      </c>
      <c r="S1919" s="4">
        <f t="shared" si="118"/>
        <v>42746.2700578704</v>
      </c>
      <c r="T1919" s="4">
        <f t="shared" si="119"/>
        <v>42776.2700578704</v>
      </c>
    </row>
    <row r="1920" ht="44" spans="1:20">
      <c r="A1920" s="1">
        <v>1918</v>
      </c>
      <c r="B1920" s="2" t="s">
        <v>3981</v>
      </c>
      <c r="C1920" s="2" t="s">
        <v>3982</v>
      </c>
      <c r="D1920" s="12">
        <v>25000</v>
      </c>
      <c r="E1920" s="13">
        <v>260</v>
      </c>
      <c r="F1920" t="s">
        <v>26</v>
      </c>
      <c r="G1920" t="s">
        <v>49</v>
      </c>
      <c r="H1920" t="s">
        <v>50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3947</v>
      </c>
      <c r="O1920">
        <f t="shared" si="116"/>
        <v>1</v>
      </c>
      <c r="P1920">
        <f t="shared" si="117"/>
        <v>28.89</v>
      </c>
      <c r="Q1920" s="11" t="s">
        <v>1166</v>
      </c>
      <c r="R1920" t="s">
        <v>3948</v>
      </c>
      <c r="S1920" s="4">
        <f t="shared" si="118"/>
        <v>41828.7899421296</v>
      </c>
      <c r="T1920" s="4">
        <f t="shared" si="119"/>
        <v>41863.7899421296</v>
      </c>
    </row>
    <row r="1921" ht="44" spans="1:20">
      <c r="A1921" s="1">
        <v>1919</v>
      </c>
      <c r="B1921" s="2" t="s">
        <v>3983</v>
      </c>
      <c r="C1921" s="2" t="s">
        <v>3984</v>
      </c>
      <c r="D1921" s="12">
        <v>500</v>
      </c>
      <c r="E1921" s="13">
        <v>237</v>
      </c>
      <c r="F1921" t="s">
        <v>26</v>
      </c>
      <c r="G1921" t="s">
        <v>49</v>
      </c>
      <c r="H1921" t="s">
        <v>50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3947</v>
      </c>
      <c r="O1921">
        <f t="shared" si="116"/>
        <v>47</v>
      </c>
      <c r="P1921">
        <f t="shared" si="117"/>
        <v>29.63</v>
      </c>
      <c r="Q1921" s="11" t="s">
        <v>1166</v>
      </c>
      <c r="R1921" t="s">
        <v>3948</v>
      </c>
      <c r="S1921" s="4">
        <f t="shared" si="118"/>
        <v>42113.8755671296</v>
      </c>
      <c r="T1921" s="4">
        <f t="shared" si="119"/>
        <v>42143.8755671296</v>
      </c>
    </row>
    <row r="1922" ht="44" spans="1:20">
      <c r="A1922" s="1">
        <v>1920</v>
      </c>
      <c r="B1922" s="2" t="s">
        <v>3985</v>
      </c>
      <c r="C1922" s="2" t="s">
        <v>3986</v>
      </c>
      <c r="D1922" s="12">
        <v>10000</v>
      </c>
      <c r="E1922" s="13">
        <v>4303</v>
      </c>
      <c r="F1922" t="s">
        <v>26</v>
      </c>
      <c r="G1922" t="s">
        <v>58</v>
      </c>
      <c r="H1922" t="s">
        <v>59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3947</v>
      </c>
      <c r="O1922">
        <f t="shared" si="116"/>
        <v>43</v>
      </c>
      <c r="P1922">
        <f t="shared" si="117"/>
        <v>40.98</v>
      </c>
      <c r="Q1922" s="11" t="s">
        <v>1166</v>
      </c>
      <c r="R1922" t="s">
        <v>3948</v>
      </c>
      <c r="S1922" s="4">
        <f t="shared" si="118"/>
        <v>42270.8757060185</v>
      </c>
      <c r="T1922" s="4">
        <f t="shared" si="119"/>
        <v>42298.9583333333</v>
      </c>
    </row>
    <row r="1923" ht="29" spans="1:20">
      <c r="A1923" s="1">
        <v>1921</v>
      </c>
      <c r="B1923" s="2" t="s">
        <v>3987</v>
      </c>
      <c r="C1923" s="2" t="s">
        <v>3988</v>
      </c>
      <c r="D1923" s="12">
        <v>1500</v>
      </c>
      <c r="E1923" s="13">
        <v>2052</v>
      </c>
      <c r="F1923" t="s">
        <v>28</v>
      </c>
      <c r="G1923" t="s">
        <v>49</v>
      </c>
      <c r="H1923" t="s">
        <v>50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1865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1659</v>
      </c>
      <c r="R1923" t="s">
        <v>1866</v>
      </c>
      <c r="S1923" s="4">
        <f t="shared" ref="S1923:S1986" si="122">(((J1923/60)/60)/24)+DATE(1970,1,1)</f>
        <v>41074.2215625</v>
      </c>
      <c r="T1923" s="4">
        <f t="shared" ref="T1923:T1986" si="123">(((I1923/60)/60)/24)+DATE(1970,1,1)</f>
        <v>41104.2215625</v>
      </c>
    </row>
    <row r="1924" ht="44" spans="1:20">
      <c r="A1924" s="1">
        <v>1922</v>
      </c>
      <c r="B1924" s="2" t="s">
        <v>3989</v>
      </c>
      <c r="C1924" s="2" t="s">
        <v>3990</v>
      </c>
      <c r="D1924" s="12">
        <v>2000</v>
      </c>
      <c r="E1924" s="13">
        <v>2311</v>
      </c>
      <c r="F1924" t="s">
        <v>28</v>
      </c>
      <c r="G1924" t="s">
        <v>49</v>
      </c>
      <c r="H1924" t="s">
        <v>50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1865</v>
      </c>
      <c r="O1924">
        <f t="shared" si="120"/>
        <v>116</v>
      </c>
      <c r="P1924">
        <f t="shared" si="121"/>
        <v>36.11</v>
      </c>
      <c r="Q1924" s="11" t="s">
        <v>1659</v>
      </c>
      <c r="R1924" t="s">
        <v>1866</v>
      </c>
      <c r="S1924" s="4">
        <f t="shared" si="122"/>
        <v>41590.2558680556</v>
      </c>
      <c r="T1924" s="4">
        <f t="shared" si="123"/>
        <v>41620.2558680556</v>
      </c>
    </row>
    <row r="1925" ht="44" spans="1:20">
      <c r="A1925" s="1">
        <v>1923</v>
      </c>
      <c r="B1925" s="2" t="s">
        <v>3991</v>
      </c>
      <c r="C1925" s="2" t="s">
        <v>3992</v>
      </c>
      <c r="D1925" s="12">
        <v>125</v>
      </c>
      <c r="E1925" s="13">
        <v>301</v>
      </c>
      <c r="F1925" t="s">
        <v>28</v>
      </c>
      <c r="G1925" t="s">
        <v>49</v>
      </c>
      <c r="H1925" t="s">
        <v>50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1865</v>
      </c>
      <c r="O1925">
        <f t="shared" si="120"/>
        <v>241</v>
      </c>
      <c r="P1925">
        <f t="shared" si="121"/>
        <v>23.15</v>
      </c>
      <c r="Q1925" s="11" t="s">
        <v>1659</v>
      </c>
      <c r="R1925" t="s">
        <v>1866</v>
      </c>
      <c r="S1925" s="4">
        <f t="shared" si="122"/>
        <v>40772.84875</v>
      </c>
      <c r="T1925" s="4">
        <f t="shared" si="123"/>
        <v>40813.2076388889</v>
      </c>
    </row>
    <row r="1926" ht="58" spans="1:20">
      <c r="A1926" s="1">
        <v>1924</v>
      </c>
      <c r="B1926" s="2" t="s">
        <v>3993</v>
      </c>
      <c r="C1926" s="2" t="s">
        <v>3994</v>
      </c>
      <c r="D1926" s="12">
        <v>3000</v>
      </c>
      <c r="E1926" s="13">
        <v>3432</v>
      </c>
      <c r="F1926" t="s">
        <v>28</v>
      </c>
      <c r="G1926" t="s">
        <v>49</v>
      </c>
      <c r="H1926" t="s">
        <v>50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1865</v>
      </c>
      <c r="O1926">
        <f t="shared" si="120"/>
        <v>114</v>
      </c>
      <c r="P1926">
        <f t="shared" si="121"/>
        <v>104</v>
      </c>
      <c r="Q1926" s="11" t="s">
        <v>1659</v>
      </c>
      <c r="R1926" t="s">
        <v>1866</v>
      </c>
      <c r="S1926" s="4">
        <f t="shared" si="122"/>
        <v>41626.7610532407</v>
      </c>
      <c r="T1926" s="4">
        <f t="shared" si="123"/>
        <v>41654.8145833333</v>
      </c>
    </row>
    <row r="1927" ht="44" spans="1:20">
      <c r="A1927" s="1">
        <v>1925</v>
      </c>
      <c r="B1927" s="2" t="s">
        <v>3995</v>
      </c>
      <c r="C1927" s="2" t="s">
        <v>3996</v>
      </c>
      <c r="D1927" s="12">
        <v>1500</v>
      </c>
      <c r="E1927" s="13">
        <v>1655</v>
      </c>
      <c r="F1927" t="s">
        <v>28</v>
      </c>
      <c r="G1927" t="s">
        <v>49</v>
      </c>
      <c r="H1927" t="s">
        <v>50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1865</v>
      </c>
      <c r="O1927">
        <f t="shared" si="120"/>
        <v>110</v>
      </c>
      <c r="P1927">
        <f t="shared" si="121"/>
        <v>31.83</v>
      </c>
      <c r="Q1927" s="11" t="s">
        <v>1659</v>
      </c>
      <c r="R1927" t="s">
        <v>1866</v>
      </c>
      <c r="S1927" s="4">
        <f t="shared" si="122"/>
        <v>41535.9014814815</v>
      </c>
      <c r="T1927" s="4">
        <f t="shared" si="123"/>
        <v>41558</v>
      </c>
    </row>
    <row r="1928" ht="58" spans="1:20">
      <c r="A1928" s="1">
        <v>1926</v>
      </c>
      <c r="B1928" s="2" t="s">
        <v>3997</v>
      </c>
      <c r="C1928" s="2" t="s">
        <v>3998</v>
      </c>
      <c r="D1928" s="12">
        <v>1500</v>
      </c>
      <c r="E1928" s="13">
        <v>2930.69</v>
      </c>
      <c r="F1928" t="s">
        <v>28</v>
      </c>
      <c r="G1928" t="s">
        <v>49</v>
      </c>
      <c r="H1928" t="s">
        <v>50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1865</v>
      </c>
      <c r="O1928">
        <f t="shared" si="120"/>
        <v>195</v>
      </c>
      <c r="P1928">
        <f t="shared" si="121"/>
        <v>27.39</v>
      </c>
      <c r="Q1928" s="11" t="s">
        <v>1659</v>
      </c>
      <c r="R1928" t="s">
        <v>1866</v>
      </c>
      <c r="S1928" s="4">
        <f t="shared" si="122"/>
        <v>40456.9543518518</v>
      </c>
      <c r="T1928" s="4">
        <f t="shared" si="123"/>
        <v>40484.0180555556</v>
      </c>
    </row>
    <row r="1929" ht="15" spans="1:20">
      <c r="A1929" s="1">
        <v>1927</v>
      </c>
      <c r="B1929" s="2" t="s">
        <v>3999</v>
      </c>
      <c r="C1929" s="2" t="s">
        <v>4000</v>
      </c>
      <c r="D1929" s="12">
        <v>600</v>
      </c>
      <c r="E1929" s="13">
        <v>620</v>
      </c>
      <c r="F1929" t="s">
        <v>28</v>
      </c>
      <c r="G1929" t="s">
        <v>49</v>
      </c>
      <c r="H1929" t="s">
        <v>50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1865</v>
      </c>
      <c r="O1929">
        <f t="shared" si="120"/>
        <v>103</v>
      </c>
      <c r="P1929">
        <f t="shared" si="121"/>
        <v>56.36</v>
      </c>
      <c r="Q1929" s="11" t="s">
        <v>1659</v>
      </c>
      <c r="R1929" t="s">
        <v>1866</v>
      </c>
      <c r="S1929" s="4">
        <f t="shared" si="122"/>
        <v>40960.8615625</v>
      </c>
      <c r="T1929" s="4">
        <f t="shared" si="123"/>
        <v>40976.2076388889</v>
      </c>
    </row>
    <row r="1930" ht="29" spans="1:20">
      <c r="A1930" s="1">
        <v>1928</v>
      </c>
      <c r="B1930" s="2" t="s">
        <v>4001</v>
      </c>
      <c r="C1930" s="2" t="s">
        <v>4002</v>
      </c>
      <c r="D1930" s="12">
        <v>2550</v>
      </c>
      <c r="E1930" s="13">
        <v>2630</v>
      </c>
      <c r="F1930" t="s">
        <v>28</v>
      </c>
      <c r="G1930" t="s">
        <v>49</v>
      </c>
      <c r="H1930" t="s">
        <v>50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1865</v>
      </c>
      <c r="O1930">
        <f t="shared" si="120"/>
        <v>103</v>
      </c>
      <c r="P1930">
        <f t="shared" si="121"/>
        <v>77.35</v>
      </c>
      <c r="Q1930" s="11" t="s">
        <v>1659</v>
      </c>
      <c r="R1930" t="s">
        <v>1866</v>
      </c>
      <c r="S1930" s="4">
        <f t="shared" si="122"/>
        <v>41371.6480787037</v>
      </c>
      <c r="T1930" s="4">
        <f t="shared" si="123"/>
        <v>41401.6480787037</v>
      </c>
    </row>
    <row r="1931" ht="44" spans="1:20">
      <c r="A1931" s="1">
        <v>1929</v>
      </c>
      <c r="B1931" s="2" t="s">
        <v>4003</v>
      </c>
      <c r="C1931" s="2" t="s">
        <v>4004</v>
      </c>
      <c r="D1931" s="12">
        <v>3200</v>
      </c>
      <c r="E1931" s="13">
        <v>3210</v>
      </c>
      <c r="F1931" t="s">
        <v>28</v>
      </c>
      <c r="G1931" t="s">
        <v>49</v>
      </c>
      <c r="H1931" t="s">
        <v>50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1865</v>
      </c>
      <c r="O1931">
        <f t="shared" si="120"/>
        <v>100</v>
      </c>
      <c r="P1931">
        <f t="shared" si="121"/>
        <v>42.8</v>
      </c>
      <c r="Q1931" s="11" t="s">
        <v>1659</v>
      </c>
      <c r="R1931" t="s">
        <v>1866</v>
      </c>
      <c r="S1931" s="4">
        <f t="shared" si="122"/>
        <v>40687.0215972222</v>
      </c>
      <c r="T1931" s="4">
        <f t="shared" si="123"/>
        <v>40729.0215972222</v>
      </c>
    </row>
    <row r="1932" ht="29" spans="1:20">
      <c r="A1932" s="1">
        <v>1930</v>
      </c>
      <c r="B1932" s="2" t="s">
        <v>4005</v>
      </c>
      <c r="C1932" s="2" t="s">
        <v>4006</v>
      </c>
      <c r="D1932" s="12">
        <v>1000</v>
      </c>
      <c r="E1932" s="13">
        <v>1270</v>
      </c>
      <c r="F1932" t="s">
        <v>28</v>
      </c>
      <c r="G1932" t="s">
        <v>49</v>
      </c>
      <c r="H1932" t="s">
        <v>50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1865</v>
      </c>
      <c r="O1932">
        <f t="shared" si="120"/>
        <v>127</v>
      </c>
      <c r="P1932">
        <f t="shared" si="121"/>
        <v>48.85</v>
      </c>
      <c r="Q1932" s="11" t="s">
        <v>1659</v>
      </c>
      <c r="R1932" t="s">
        <v>1866</v>
      </c>
      <c r="S1932" s="4">
        <f t="shared" si="122"/>
        <v>41402.5588194444</v>
      </c>
      <c r="T1932" s="4">
        <f t="shared" si="123"/>
        <v>41462.5588194444</v>
      </c>
    </row>
    <row r="1933" ht="44" spans="1:20">
      <c r="A1933" s="1">
        <v>1931</v>
      </c>
      <c r="B1933" s="2" t="s">
        <v>4007</v>
      </c>
      <c r="C1933" s="2" t="s">
        <v>4008</v>
      </c>
      <c r="D1933" s="12">
        <v>2000</v>
      </c>
      <c r="E1933" s="13">
        <v>2412.02</v>
      </c>
      <c r="F1933" t="s">
        <v>28</v>
      </c>
      <c r="G1933" t="s">
        <v>49</v>
      </c>
      <c r="H1933" t="s">
        <v>50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1865</v>
      </c>
      <c r="O1933">
        <f t="shared" si="120"/>
        <v>121</v>
      </c>
      <c r="P1933">
        <f t="shared" si="121"/>
        <v>48.24</v>
      </c>
      <c r="Q1933" s="11" t="s">
        <v>1659</v>
      </c>
      <c r="R1933" t="s">
        <v>1866</v>
      </c>
      <c r="S1933" s="4">
        <f t="shared" si="122"/>
        <v>41037.8924652778</v>
      </c>
      <c r="T1933" s="4">
        <f t="shared" si="123"/>
        <v>41051.1458333333</v>
      </c>
    </row>
    <row r="1934" ht="44" spans="1:20">
      <c r="A1934" s="1">
        <v>1932</v>
      </c>
      <c r="B1934" s="2" t="s">
        <v>4009</v>
      </c>
      <c r="C1934" s="2" t="s">
        <v>4010</v>
      </c>
      <c r="D1934" s="12">
        <v>5250</v>
      </c>
      <c r="E1934" s="13">
        <v>5617</v>
      </c>
      <c r="F1934" t="s">
        <v>28</v>
      </c>
      <c r="G1934" t="s">
        <v>49</v>
      </c>
      <c r="H1934" t="s">
        <v>50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1865</v>
      </c>
      <c r="O1934">
        <f t="shared" si="120"/>
        <v>107</v>
      </c>
      <c r="P1934">
        <f t="shared" si="121"/>
        <v>70.21</v>
      </c>
      <c r="Q1934" s="11" t="s">
        <v>1659</v>
      </c>
      <c r="R1934" t="s">
        <v>1866</v>
      </c>
      <c r="S1934" s="4">
        <f t="shared" si="122"/>
        <v>40911.8098726852</v>
      </c>
      <c r="T1934" s="4">
        <f t="shared" si="123"/>
        <v>40932.8098726852</v>
      </c>
    </row>
    <row r="1935" ht="44" spans="1:20">
      <c r="A1935" s="1">
        <v>1933</v>
      </c>
      <c r="B1935" s="2" t="s">
        <v>4011</v>
      </c>
      <c r="C1935" s="2" t="s">
        <v>4012</v>
      </c>
      <c r="D1935" s="12">
        <v>6000</v>
      </c>
      <c r="E1935" s="13">
        <v>10346</v>
      </c>
      <c r="F1935" t="s">
        <v>28</v>
      </c>
      <c r="G1935" t="s">
        <v>49</v>
      </c>
      <c r="H1935" t="s">
        <v>50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1865</v>
      </c>
      <c r="O1935">
        <f t="shared" si="120"/>
        <v>172</v>
      </c>
      <c r="P1935">
        <f t="shared" si="121"/>
        <v>94.05</v>
      </c>
      <c r="Q1935" s="11" t="s">
        <v>1659</v>
      </c>
      <c r="R1935" t="s">
        <v>1866</v>
      </c>
      <c r="S1935" s="4">
        <f t="shared" si="122"/>
        <v>41879.1308680556</v>
      </c>
      <c r="T1935" s="4">
        <f t="shared" si="123"/>
        <v>41909.1308680556</v>
      </c>
    </row>
    <row r="1936" ht="44" spans="1:20">
      <c r="A1936" s="1">
        <v>1934</v>
      </c>
      <c r="B1936" s="2" t="s">
        <v>4013</v>
      </c>
      <c r="C1936" s="2" t="s">
        <v>4014</v>
      </c>
      <c r="D1936" s="12">
        <v>5000</v>
      </c>
      <c r="E1936" s="13">
        <v>6181</v>
      </c>
      <c r="F1936" t="s">
        <v>28</v>
      </c>
      <c r="G1936" t="s">
        <v>49</v>
      </c>
      <c r="H1936" t="s">
        <v>50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1865</v>
      </c>
      <c r="O1936">
        <f t="shared" si="120"/>
        <v>124</v>
      </c>
      <c r="P1936">
        <f t="shared" si="121"/>
        <v>80.27</v>
      </c>
      <c r="Q1936" s="11" t="s">
        <v>1659</v>
      </c>
      <c r="R1936" t="s">
        <v>1866</v>
      </c>
      <c r="S1936" s="4">
        <f t="shared" si="122"/>
        <v>40865.8671412037</v>
      </c>
      <c r="T1936" s="4">
        <f t="shared" si="123"/>
        <v>40902.2083333333</v>
      </c>
    </row>
    <row r="1937" ht="44" spans="1:20">
      <c r="A1937" s="1">
        <v>1935</v>
      </c>
      <c r="B1937" s="2" t="s">
        <v>4015</v>
      </c>
      <c r="C1937" s="2" t="s">
        <v>4016</v>
      </c>
      <c r="D1937" s="12">
        <v>2500</v>
      </c>
      <c r="E1937" s="13">
        <v>2710</v>
      </c>
      <c r="F1937" t="s">
        <v>28</v>
      </c>
      <c r="G1937" t="s">
        <v>49</v>
      </c>
      <c r="H1937" t="s">
        <v>50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1865</v>
      </c>
      <c r="O1937">
        <f t="shared" si="120"/>
        <v>108</v>
      </c>
      <c r="P1937">
        <f t="shared" si="121"/>
        <v>54.2</v>
      </c>
      <c r="Q1937" s="11" t="s">
        <v>1659</v>
      </c>
      <c r="R1937" t="s">
        <v>1866</v>
      </c>
      <c r="S1937" s="4">
        <f t="shared" si="122"/>
        <v>41773.9325347222</v>
      </c>
      <c r="T1937" s="4">
        <f t="shared" si="123"/>
        <v>41811.2076388889</v>
      </c>
    </row>
    <row r="1938" ht="44" spans="1:20">
      <c r="A1938" s="1">
        <v>1936</v>
      </c>
      <c r="B1938" s="2" t="s">
        <v>4017</v>
      </c>
      <c r="C1938" s="2" t="s">
        <v>4018</v>
      </c>
      <c r="D1938" s="12">
        <v>7500</v>
      </c>
      <c r="E1938" s="13">
        <v>8739.01</v>
      </c>
      <c r="F1938" t="s">
        <v>28</v>
      </c>
      <c r="G1938" t="s">
        <v>49</v>
      </c>
      <c r="H1938" t="s">
        <v>50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1865</v>
      </c>
      <c r="O1938">
        <f t="shared" si="120"/>
        <v>117</v>
      </c>
      <c r="P1938">
        <f t="shared" si="121"/>
        <v>60.27</v>
      </c>
      <c r="Q1938" s="11" t="s">
        <v>1659</v>
      </c>
      <c r="R1938" t="s">
        <v>1866</v>
      </c>
      <c r="S1938" s="4">
        <f t="shared" si="122"/>
        <v>40852.8896990741</v>
      </c>
      <c r="T1938" s="4">
        <f t="shared" si="123"/>
        <v>40883.2493055556</v>
      </c>
    </row>
    <row r="1939" ht="44" spans="1:20">
      <c r="A1939" s="1">
        <v>1937</v>
      </c>
      <c r="B1939" s="2" t="s">
        <v>4019</v>
      </c>
      <c r="C1939" s="2" t="s">
        <v>4020</v>
      </c>
      <c r="D1939" s="12">
        <v>600</v>
      </c>
      <c r="E1939" s="13">
        <v>1123.47</v>
      </c>
      <c r="F1939" t="s">
        <v>28</v>
      </c>
      <c r="G1939" t="s">
        <v>49</v>
      </c>
      <c r="H1939" t="s">
        <v>50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1865</v>
      </c>
      <c r="O1939">
        <f t="shared" si="120"/>
        <v>187</v>
      </c>
      <c r="P1939">
        <f t="shared" si="121"/>
        <v>38.74</v>
      </c>
      <c r="Q1939" s="11" t="s">
        <v>1659</v>
      </c>
      <c r="R1939" t="s">
        <v>1866</v>
      </c>
      <c r="S1939" s="4">
        <f t="shared" si="122"/>
        <v>41059.1189930556</v>
      </c>
      <c r="T1939" s="4">
        <f t="shared" si="123"/>
        <v>41075.1659722222</v>
      </c>
    </row>
    <row r="1940" ht="44" spans="1:20">
      <c r="A1940" s="1">
        <v>1938</v>
      </c>
      <c r="B1940" s="2" t="s">
        <v>4021</v>
      </c>
      <c r="C1940" s="2" t="s">
        <v>4022</v>
      </c>
      <c r="D1940" s="12">
        <v>15000</v>
      </c>
      <c r="E1940" s="13">
        <v>17390</v>
      </c>
      <c r="F1940" t="s">
        <v>28</v>
      </c>
      <c r="G1940" t="s">
        <v>49</v>
      </c>
      <c r="H1940" t="s">
        <v>50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1865</v>
      </c>
      <c r="O1940">
        <f t="shared" si="120"/>
        <v>116</v>
      </c>
      <c r="P1940">
        <f t="shared" si="121"/>
        <v>152.54</v>
      </c>
      <c r="Q1940" s="11" t="s">
        <v>1659</v>
      </c>
      <c r="R1940" t="s">
        <v>1866</v>
      </c>
      <c r="S1940" s="4">
        <f t="shared" si="122"/>
        <v>41426.2596180556</v>
      </c>
      <c r="T1940" s="4">
        <f t="shared" si="123"/>
        <v>41457.2083333333</v>
      </c>
    </row>
    <row r="1941" ht="44" spans="1:20">
      <c r="A1941" s="1">
        <v>1939</v>
      </c>
      <c r="B1941" s="2" t="s">
        <v>4023</v>
      </c>
      <c r="C1941" s="2" t="s">
        <v>4024</v>
      </c>
      <c r="D1941" s="12">
        <v>10000</v>
      </c>
      <c r="E1941" s="13">
        <v>11070</v>
      </c>
      <c r="F1941" t="s">
        <v>28</v>
      </c>
      <c r="G1941" t="s">
        <v>49</v>
      </c>
      <c r="H1941" t="s">
        <v>50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1865</v>
      </c>
      <c r="O1941">
        <f t="shared" si="120"/>
        <v>111</v>
      </c>
      <c r="P1941">
        <f t="shared" si="121"/>
        <v>115.31</v>
      </c>
      <c r="Q1941" s="11" t="s">
        <v>1659</v>
      </c>
      <c r="R1941" t="s">
        <v>1866</v>
      </c>
      <c r="S1941" s="4">
        <f t="shared" si="122"/>
        <v>41313.9850462963</v>
      </c>
      <c r="T1941" s="4">
        <f t="shared" si="123"/>
        <v>41343.9433796296</v>
      </c>
    </row>
    <row r="1942" ht="44" spans="1:20">
      <c r="A1942" s="1">
        <v>1940</v>
      </c>
      <c r="B1942" s="2" t="s">
        <v>4025</v>
      </c>
      <c r="C1942" s="2" t="s">
        <v>4026</v>
      </c>
      <c r="D1942" s="12">
        <v>650</v>
      </c>
      <c r="E1942" s="13">
        <v>1111</v>
      </c>
      <c r="F1942" t="s">
        <v>28</v>
      </c>
      <c r="G1942" t="s">
        <v>49</v>
      </c>
      <c r="H1942" t="s">
        <v>50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1865</v>
      </c>
      <c r="O1942">
        <f t="shared" si="120"/>
        <v>171</v>
      </c>
      <c r="P1942">
        <f t="shared" si="121"/>
        <v>35.84</v>
      </c>
      <c r="Q1942" s="11" t="s">
        <v>1659</v>
      </c>
      <c r="R1942" t="s">
        <v>1866</v>
      </c>
      <c r="S1942" s="4">
        <f t="shared" si="122"/>
        <v>40670.5073263889</v>
      </c>
      <c r="T1942" s="4">
        <f t="shared" si="123"/>
        <v>40709.1659722222</v>
      </c>
    </row>
    <row r="1943" ht="44" spans="1:20">
      <c r="A1943" s="1">
        <v>1941</v>
      </c>
      <c r="B1943" s="2" t="s">
        <v>4027</v>
      </c>
      <c r="C1943" s="2" t="s">
        <v>4028</v>
      </c>
      <c r="D1943" s="12">
        <v>250000</v>
      </c>
      <c r="E1943" s="13">
        <v>315295.89</v>
      </c>
      <c r="F1943" t="s">
        <v>28</v>
      </c>
      <c r="G1943" t="s">
        <v>49</v>
      </c>
      <c r="H1943" t="s">
        <v>50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4029</v>
      </c>
      <c r="O1943">
        <f t="shared" si="120"/>
        <v>126</v>
      </c>
      <c r="P1943">
        <f t="shared" si="121"/>
        <v>64.57</v>
      </c>
      <c r="Q1943" s="11" t="s">
        <v>1166</v>
      </c>
      <c r="R1943" t="s">
        <v>4030</v>
      </c>
      <c r="S1943" s="4">
        <f t="shared" si="122"/>
        <v>41744.2908680556</v>
      </c>
      <c r="T1943" s="4">
        <f t="shared" si="123"/>
        <v>41774.2908680556</v>
      </c>
    </row>
    <row r="1944" ht="44" spans="1:20">
      <c r="A1944" s="1">
        <v>1942</v>
      </c>
      <c r="B1944" s="2" t="s">
        <v>4031</v>
      </c>
      <c r="C1944" s="2" t="s">
        <v>4032</v>
      </c>
      <c r="D1944" s="12">
        <v>6000</v>
      </c>
      <c r="E1944" s="13">
        <v>8306.42</v>
      </c>
      <c r="F1944" t="s">
        <v>28</v>
      </c>
      <c r="G1944" t="s">
        <v>49</v>
      </c>
      <c r="H1944" t="s">
        <v>50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4029</v>
      </c>
      <c r="O1944">
        <f t="shared" si="120"/>
        <v>138</v>
      </c>
      <c r="P1944">
        <f t="shared" si="121"/>
        <v>87.44</v>
      </c>
      <c r="Q1944" s="11" t="s">
        <v>1166</v>
      </c>
      <c r="R1944" t="s">
        <v>4030</v>
      </c>
      <c r="S1944" s="4">
        <f t="shared" si="122"/>
        <v>40638.8280092593</v>
      </c>
      <c r="T1944" s="4">
        <f t="shared" si="123"/>
        <v>40728.8280092593</v>
      </c>
    </row>
    <row r="1945" ht="44" spans="1:20">
      <c r="A1945" s="1">
        <v>1943</v>
      </c>
      <c r="B1945" s="2" t="s">
        <v>4033</v>
      </c>
      <c r="C1945" s="2" t="s">
        <v>4034</v>
      </c>
      <c r="D1945" s="12">
        <v>10000</v>
      </c>
      <c r="E1945" s="13">
        <v>170525</v>
      </c>
      <c r="F1945" t="s">
        <v>28</v>
      </c>
      <c r="G1945" t="s">
        <v>49</v>
      </c>
      <c r="H1945" t="s">
        <v>50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4029</v>
      </c>
      <c r="O1945">
        <f t="shared" si="120"/>
        <v>1705</v>
      </c>
      <c r="P1945">
        <f t="shared" si="121"/>
        <v>68.82</v>
      </c>
      <c r="Q1945" s="11" t="s">
        <v>1166</v>
      </c>
      <c r="R1945" t="s">
        <v>4030</v>
      </c>
      <c r="S1945" s="4">
        <f t="shared" si="122"/>
        <v>42548.2698611111</v>
      </c>
      <c r="T1945" s="4">
        <f t="shared" si="123"/>
        <v>42593.2698611111</v>
      </c>
    </row>
    <row r="1946" ht="44" spans="1:20">
      <c r="A1946" s="1">
        <v>1944</v>
      </c>
      <c r="B1946" s="2" t="s">
        <v>4035</v>
      </c>
      <c r="C1946" s="2" t="s">
        <v>4036</v>
      </c>
      <c r="D1946" s="12">
        <v>40000</v>
      </c>
      <c r="E1946" s="13">
        <v>315222.2</v>
      </c>
      <c r="F1946" t="s">
        <v>28</v>
      </c>
      <c r="G1946" t="s">
        <v>49</v>
      </c>
      <c r="H1946" t="s">
        <v>50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4029</v>
      </c>
      <c r="O1946">
        <f t="shared" si="120"/>
        <v>788</v>
      </c>
      <c r="P1946">
        <f t="shared" si="121"/>
        <v>176.2</v>
      </c>
      <c r="Q1946" s="11" t="s">
        <v>1166</v>
      </c>
      <c r="R1946" t="s">
        <v>4030</v>
      </c>
      <c r="S1946" s="4">
        <f t="shared" si="122"/>
        <v>41730.584375</v>
      </c>
      <c r="T1946" s="4">
        <f t="shared" si="123"/>
        <v>41760.584375</v>
      </c>
    </row>
    <row r="1947" ht="44" spans="1:20">
      <c r="A1947" s="1">
        <v>1945</v>
      </c>
      <c r="B1947" s="2" t="s">
        <v>4037</v>
      </c>
      <c r="C1947" s="2" t="s">
        <v>4038</v>
      </c>
      <c r="D1947" s="12">
        <v>100000</v>
      </c>
      <c r="E1947" s="13">
        <v>348018</v>
      </c>
      <c r="F1947" t="s">
        <v>28</v>
      </c>
      <c r="G1947" t="s">
        <v>88</v>
      </c>
      <c r="H1947" t="s">
        <v>89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4029</v>
      </c>
      <c r="O1947">
        <f t="shared" si="120"/>
        <v>348</v>
      </c>
      <c r="P1947">
        <f t="shared" si="121"/>
        <v>511.79</v>
      </c>
      <c r="Q1947" s="11" t="s">
        <v>1166</v>
      </c>
      <c r="R1947" t="s">
        <v>4030</v>
      </c>
      <c r="S1947" s="4">
        <f t="shared" si="122"/>
        <v>42157.2518287037</v>
      </c>
      <c r="T1947" s="4">
        <f t="shared" si="123"/>
        <v>42197.2518287037</v>
      </c>
    </row>
    <row r="1948" ht="44" spans="1:20">
      <c r="A1948" s="1">
        <v>1946</v>
      </c>
      <c r="B1948" s="2" t="s">
        <v>4039</v>
      </c>
      <c r="C1948" s="2" t="s">
        <v>4040</v>
      </c>
      <c r="D1948" s="12">
        <v>7500</v>
      </c>
      <c r="E1948" s="13">
        <v>11231</v>
      </c>
      <c r="F1948" t="s">
        <v>28</v>
      </c>
      <c r="G1948" t="s">
        <v>49</v>
      </c>
      <c r="H1948" t="s">
        <v>50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4029</v>
      </c>
      <c r="O1948">
        <f t="shared" si="120"/>
        <v>150</v>
      </c>
      <c r="P1948">
        <f t="shared" si="121"/>
        <v>160.44</v>
      </c>
      <c r="Q1948" s="11" t="s">
        <v>1166</v>
      </c>
      <c r="R1948" t="s">
        <v>4030</v>
      </c>
      <c r="S1948" s="4">
        <f t="shared" si="122"/>
        <v>41689.1500115741</v>
      </c>
      <c r="T1948" s="4">
        <f t="shared" si="123"/>
        <v>41749.1083449074</v>
      </c>
    </row>
    <row r="1949" ht="58" spans="1:20">
      <c r="A1949" s="1">
        <v>1947</v>
      </c>
      <c r="B1949" s="2" t="s">
        <v>4041</v>
      </c>
      <c r="C1949" s="2" t="s">
        <v>4042</v>
      </c>
      <c r="D1949" s="12">
        <v>800</v>
      </c>
      <c r="E1949" s="13">
        <v>805.07</v>
      </c>
      <c r="F1949" t="s">
        <v>28</v>
      </c>
      <c r="G1949" t="s">
        <v>49</v>
      </c>
      <c r="H1949" t="s">
        <v>50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4029</v>
      </c>
      <c r="O1949">
        <f t="shared" si="120"/>
        <v>101</v>
      </c>
      <c r="P1949">
        <f t="shared" si="121"/>
        <v>35</v>
      </c>
      <c r="Q1949" s="11" t="s">
        <v>1166</v>
      </c>
      <c r="R1949" t="s">
        <v>4030</v>
      </c>
      <c r="S1949" s="4">
        <f t="shared" si="122"/>
        <v>40102.9180555556</v>
      </c>
      <c r="T1949" s="4">
        <f t="shared" si="123"/>
        <v>40140.2493055556</v>
      </c>
    </row>
    <row r="1950" ht="29" spans="1:20">
      <c r="A1950" s="1">
        <v>1948</v>
      </c>
      <c r="B1950" s="2" t="s">
        <v>4043</v>
      </c>
      <c r="C1950" s="2" t="s">
        <v>4044</v>
      </c>
      <c r="D1950" s="12">
        <v>100000</v>
      </c>
      <c r="E1950" s="13">
        <v>800211</v>
      </c>
      <c r="F1950" t="s">
        <v>28</v>
      </c>
      <c r="G1950" t="s">
        <v>49</v>
      </c>
      <c r="H1950" t="s">
        <v>50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4029</v>
      </c>
      <c r="O1950">
        <f t="shared" si="120"/>
        <v>800</v>
      </c>
      <c r="P1950">
        <f t="shared" si="121"/>
        <v>188.51</v>
      </c>
      <c r="Q1950" s="11" t="s">
        <v>1166</v>
      </c>
      <c r="R1950" t="s">
        <v>4030</v>
      </c>
      <c r="S1950" s="4">
        <f t="shared" si="122"/>
        <v>42473.6042708333</v>
      </c>
      <c r="T1950" s="4">
        <f t="shared" si="123"/>
        <v>42527.7097222222</v>
      </c>
    </row>
    <row r="1951" ht="44" spans="1:20">
      <c r="A1951" s="1">
        <v>1949</v>
      </c>
      <c r="B1951" s="2" t="s">
        <v>4045</v>
      </c>
      <c r="C1951" s="2" t="s">
        <v>4046</v>
      </c>
      <c r="D1951" s="12">
        <v>50000</v>
      </c>
      <c r="E1951" s="13">
        <v>53001.3</v>
      </c>
      <c r="F1951" t="s">
        <v>28</v>
      </c>
      <c r="G1951" t="s">
        <v>58</v>
      </c>
      <c r="H1951" t="s">
        <v>59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4029</v>
      </c>
      <c r="O1951">
        <f t="shared" si="120"/>
        <v>106</v>
      </c>
      <c r="P1951">
        <f t="shared" si="121"/>
        <v>56.2</v>
      </c>
      <c r="Q1951" s="11" t="s">
        <v>1166</v>
      </c>
      <c r="R1951" t="s">
        <v>4030</v>
      </c>
      <c r="S1951" s="4">
        <f t="shared" si="122"/>
        <v>41800.4230439815</v>
      </c>
      <c r="T1951" s="4">
        <f t="shared" si="123"/>
        <v>41830.4230439815</v>
      </c>
    </row>
    <row r="1952" ht="44" spans="1:20">
      <c r="A1952" s="1">
        <v>1950</v>
      </c>
      <c r="B1952" s="2" t="s">
        <v>4047</v>
      </c>
      <c r="C1952" s="2" t="s">
        <v>4048</v>
      </c>
      <c r="D1952" s="12">
        <v>48000</v>
      </c>
      <c r="E1952" s="13">
        <v>96248.96</v>
      </c>
      <c r="F1952" t="s">
        <v>28</v>
      </c>
      <c r="G1952" t="s">
        <v>49</v>
      </c>
      <c r="H1952" t="s">
        <v>50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4029</v>
      </c>
      <c r="O1952">
        <f t="shared" si="120"/>
        <v>201</v>
      </c>
      <c r="P1952">
        <f t="shared" si="121"/>
        <v>51.31</v>
      </c>
      <c r="Q1952" s="11" t="s">
        <v>1166</v>
      </c>
      <c r="R1952" t="s">
        <v>4030</v>
      </c>
      <c r="S1952" s="4">
        <f t="shared" si="122"/>
        <v>40624.181400463</v>
      </c>
      <c r="T1952" s="4">
        <f t="shared" si="123"/>
        <v>40655.181400463</v>
      </c>
    </row>
    <row r="1953" ht="44" spans="1:20">
      <c r="A1953" s="1">
        <v>1951</v>
      </c>
      <c r="B1953" s="2" t="s">
        <v>4049</v>
      </c>
      <c r="C1953" s="2" t="s">
        <v>4050</v>
      </c>
      <c r="D1953" s="12">
        <v>50000</v>
      </c>
      <c r="E1953" s="13">
        <v>106222</v>
      </c>
      <c r="F1953" t="s">
        <v>28</v>
      </c>
      <c r="G1953" t="s">
        <v>49</v>
      </c>
      <c r="H1953" t="s">
        <v>50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4029</v>
      </c>
      <c r="O1953">
        <f t="shared" si="120"/>
        <v>212</v>
      </c>
      <c r="P1953">
        <f t="shared" si="121"/>
        <v>127.36</v>
      </c>
      <c r="Q1953" s="11" t="s">
        <v>1166</v>
      </c>
      <c r="R1953" t="s">
        <v>4030</v>
      </c>
      <c r="S1953" s="4">
        <f t="shared" si="122"/>
        <v>42651.4205671296</v>
      </c>
      <c r="T1953" s="4">
        <f t="shared" si="123"/>
        <v>42681.4622337963</v>
      </c>
    </row>
    <row r="1954" ht="44" spans="1:20">
      <c r="A1954" s="1">
        <v>1952</v>
      </c>
      <c r="B1954" s="2" t="s">
        <v>4051</v>
      </c>
      <c r="C1954" s="2" t="s">
        <v>4052</v>
      </c>
      <c r="D1954" s="12">
        <v>35000</v>
      </c>
      <c r="E1954" s="13">
        <v>69465.33</v>
      </c>
      <c r="F1954" t="s">
        <v>28</v>
      </c>
      <c r="G1954" t="s">
        <v>194</v>
      </c>
      <c r="H1954" t="s">
        <v>195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4029</v>
      </c>
      <c r="O1954">
        <f t="shared" si="120"/>
        <v>198</v>
      </c>
      <c r="P1954">
        <f t="shared" si="121"/>
        <v>101.86</v>
      </c>
      <c r="Q1954" s="11" t="s">
        <v>1166</v>
      </c>
      <c r="R1954" t="s">
        <v>4030</v>
      </c>
      <c r="S1954" s="4">
        <f t="shared" si="122"/>
        <v>41526.6066550926</v>
      </c>
      <c r="T1954" s="4">
        <f t="shared" si="123"/>
        <v>41563.6066550926</v>
      </c>
    </row>
    <row r="1955" ht="44" spans="1:20">
      <c r="A1955" s="1">
        <v>1953</v>
      </c>
      <c r="B1955" s="2" t="s">
        <v>4053</v>
      </c>
      <c r="C1955" s="2" t="s">
        <v>4054</v>
      </c>
      <c r="D1955" s="12">
        <v>15000</v>
      </c>
      <c r="E1955" s="13">
        <v>33892</v>
      </c>
      <c r="F1955" t="s">
        <v>28</v>
      </c>
      <c r="G1955" t="s">
        <v>49</v>
      </c>
      <c r="H1955" t="s">
        <v>50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4029</v>
      </c>
      <c r="O1955">
        <f t="shared" si="120"/>
        <v>226</v>
      </c>
      <c r="P1955">
        <f t="shared" si="121"/>
        <v>230.56</v>
      </c>
      <c r="Q1955" s="11" t="s">
        <v>1166</v>
      </c>
      <c r="R1955" t="s">
        <v>4030</v>
      </c>
      <c r="S1955" s="4">
        <f t="shared" si="122"/>
        <v>40941.1998263889</v>
      </c>
      <c r="T1955" s="4">
        <f t="shared" si="123"/>
        <v>40970.125</v>
      </c>
    </row>
    <row r="1956" ht="29" spans="1:20">
      <c r="A1956" s="1">
        <v>1954</v>
      </c>
      <c r="B1956" s="2" t="s">
        <v>4055</v>
      </c>
      <c r="C1956" s="2" t="s">
        <v>4056</v>
      </c>
      <c r="D1956" s="12">
        <v>50000</v>
      </c>
      <c r="E1956" s="13">
        <v>349474</v>
      </c>
      <c r="F1956" t="s">
        <v>28</v>
      </c>
      <c r="G1956" t="s">
        <v>49</v>
      </c>
      <c r="H1956" t="s">
        <v>50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4029</v>
      </c>
      <c r="O1956">
        <f t="shared" si="120"/>
        <v>699</v>
      </c>
      <c r="P1956">
        <f t="shared" si="121"/>
        <v>842.11</v>
      </c>
      <c r="Q1956" s="11" t="s">
        <v>1166</v>
      </c>
      <c r="R1956" t="s">
        <v>4030</v>
      </c>
      <c r="S1956" s="4">
        <f t="shared" si="122"/>
        <v>42394.5807407407</v>
      </c>
      <c r="T1956" s="4">
        <f t="shared" si="123"/>
        <v>42441.2083333333</v>
      </c>
    </row>
    <row r="1957" ht="44" spans="1:20">
      <c r="A1957" s="1">
        <v>1955</v>
      </c>
      <c r="B1957" s="2" t="s">
        <v>4057</v>
      </c>
      <c r="C1957" s="2" t="s">
        <v>4058</v>
      </c>
      <c r="D1957" s="12">
        <v>42000</v>
      </c>
      <c r="E1957" s="13">
        <v>167410.02</v>
      </c>
      <c r="F1957" t="s">
        <v>28</v>
      </c>
      <c r="G1957" t="s">
        <v>49</v>
      </c>
      <c r="H1957" t="s">
        <v>50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4029</v>
      </c>
      <c r="O1957">
        <f t="shared" si="120"/>
        <v>399</v>
      </c>
      <c r="P1957">
        <f t="shared" si="121"/>
        <v>577.28</v>
      </c>
      <c r="Q1957" s="11" t="s">
        <v>1166</v>
      </c>
      <c r="R1957" t="s">
        <v>4030</v>
      </c>
      <c r="S1957" s="4">
        <f t="shared" si="122"/>
        <v>41020.2717708333</v>
      </c>
      <c r="T1957" s="4">
        <f t="shared" si="123"/>
        <v>41052.7916666667</v>
      </c>
    </row>
    <row r="1958" ht="44" spans="1:20">
      <c r="A1958" s="1">
        <v>1956</v>
      </c>
      <c r="B1958" s="2" t="s">
        <v>4059</v>
      </c>
      <c r="C1958" s="2" t="s">
        <v>4060</v>
      </c>
      <c r="D1958" s="12">
        <v>60000</v>
      </c>
      <c r="E1958" s="13">
        <v>176420</v>
      </c>
      <c r="F1958" t="s">
        <v>28</v>
      </c>
      <c r="G1958" t="s">
        <v>49</v>
      </c>
      <c r="H1958" t="s">
        <v>50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4029</v>
      </c>
      <c r="O1958">
        <f t="shared" si="120"/>
        <v>294</v>
      </c>
      <c r="P1958">
        <f t="shared" si="121"/>
        <v>483.34</v>
      </c>
      <c r="Q1958" s="11" t="s">
        <v>1166</v>
      </c>
      <c r="R1958" t="s">
        <v>4030</v>
      </c>
      <c r="S1958" s="4">
        <f t="shared" si="122"/>
        <v>42067.9236689815</v>
      </c>
      <c r="T1958" s="4">
        <f t="shared" si="123"/>
        <v>42112.8820023148</v>
      </c>
    </row>
    <row r="1959" ht="29" spans="1:20">
      <c r="A1959" s="1">
        <v>1957</v>
      </c>
      <c r="B1959" s="2" t="s">
        <v>4061</v>
      </c>
      <c r="C1959" s="2" t="s">
        <v>4062</v>
      </c>
      <c r="D1959" s="12">
        <v>30000</v>
      </c>
      <c r="E1959" s="13">
        <v>50251.41</v>
      </c>
      <c r="F1959" t="s">
        <v>28</v>
      </c>
      <c r="G1959" t="s">
        <v>49</v>
      </c>
      <c r="H1959" t="s">
        <v>50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4029</v>
      </c>
      <c r="O1959">
        <f t="shared" si="120"/>
        <v>168</v>
      </c>
      <c r="P1959">
        <f t="shared" si="121"/>
        <v>76.14</v>
      </c>
      <c r="Q1959" s="11" t="s">
        <v>1166</v>
      </c>
      <c r="R1959" t="s">
        <v>4030</v>
      </c>
      <c r="S1959" s="4">
        <f t="shared" si="122"/>
        <v>41179.0985300926</v>
      </c>
      <c r="T1959" s="4">
        <f t="shared" si="123"/>
        <v>41209.0985300926</v>
      </c>
    </row>
    <row r="1960" ht="44" spans="1:20">
      <c r="A1960" s="1">
        <v>1958</v>
      </c>
      <c r="B1960" s="2" t="s">
        <v>4063</v>
      </c>
      <c r="C1960" s="2" t="s">
        <v>4064</v>
      </c>
      <c r="D1960" s="12">
        <v>7000</v>
      </c>
      <c r="E1960" s="13">
        <v>100490.02</v>
      </c>
      <c r="F1960" t="s">
        <v>28</v>
      </c>
      <c r="G1960" t="s">
        <v>49</v>
      </c>
      <c r="H1960" t="s">
        <v>50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4029</v>
      </c>
      <c r="O1960">
        <f t="shared" si="120"/>
        <v>1436</v>
      </c>
      <c r="P1960">
        <f t="shared" si="121"/>
        <v>74.11</v>
      </c>
      <c r="Q1960" s="11" t="s">
        <v>1166</v>
      </c>
      <c r="R1960" t="s">
        <v>4030</v>
      </c>
      <c r="S1960" s="4">
        <f t="shared" si="122"/>
        <v>41326.987974537</v>
      </c>
      <c r="T1960" s="4">
        <f t="shared" si="123"/>
        <v>41356.9463078704</v>
      </c>
    </row>
    <row r="1961" ht="44" spans="1:20">
      <c r="A1961" s="1">
        <v>1959</v>
      </c>
      <c r="B1961" s="2" t="s">
        <v>4065</v>
      </c>
      <c r="C1961" s="2" t="s">
        <v>4066</v>
      </c>
      <c r="D1961" s="12">
        <v>10000</v>
      </c>
      <c r="E1961" s="13">
        <v>15673.44</v>
      </c>
      <c r="F1961" t="s">
        <v>28</v>
      </c>
      <c r="G1961" t="s">
        <v>49</v>
      </c>
      <c r="H1961" t="s">
        <v>50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4029</v>
      </c>
      <c r="O1961">
        <f t="shared" si="120"/>
        <v>157</v>
      </c>
      <c r="P1961">
        <f t="shared" si="121"/>
        <v>36.97</v>
      </c>
      <c r="Q1961" s="11" t="s">
        <v>1166</v>
      </c>
      <c r="R1961" t="s">
        <v>4030</v>
      </c>
      <c r="S1961" s="4">
        <f t="shared" si="122"/>
        <v>41871.8456018519</v>
      </c>
      <c r="T1961" s="4">
        <f t="shared" si="123"/>
        <v>41913</v>
      </c>
    </row>
    <row r="1962" ht="44" spans="1:20">
      <c r="A1962" s="1">
        <v>1960</v>
      </c>
      <c r="B1962" s="2" t="s">
        <v>4067</v>
      </c>
      <c r="C1962" s="2" t="s">
        <v>4068</v>
      </c>
      <c r="D1962" s="12">
        <v>70000</v>
      </c>
      <c r="E1962" s="13">
        <v>82532</v>
      </c>
      <c r="F1962" t="s">
        <v>28</v>
      </c>
      <c r="G1962" t="s">
        <v>511</v>
      </c>
      <c r="H1962" t="s">
        <v>512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4029</v>
      </c>
      <c r="O1962">
        <f t="shared" si="120"/>
        <v>118</v>
      </c>
      <c r="P1962">
        <f t="shared" si="121"/>
        <v>2500.97</v>
      </c>
      <c r="Q1962" s="11" t="s">
        <v>1166</v>
      </c>
      <c r="R1962" t="s">
        <v>4030</v>
      </c>
      <c r="S1962" s="4">
        <f t="shared" si="122"/>
        <v>41964.3627430556</v>
      </c>
      <c r="T1962" s="4">
        <f t="shared" si="123"/>
        <v>41994.3627430556</v>
      </c>
    </row>
    <row r="1963" ht="44" spans="1:20">
      <c r="A1963" s="1">
        <v>1961</v>
      </c>
      <c r="B1963" s="2" t="s">
        <v>4069</v>
      </c>
      <c r="C1963" s="2" t="s">
        <v>4070</v>
      </c>
      <c r="D1963" s="12">
        <v>10000</v>
      </c>
      <c r="E1963" s="13">
        <v>110538.12</v>
      </c>
      <c r="F1963" t="s">
        <v>28</v>
      </c>
      <c r="G1963" t="s">
        <v>49</v>
      </c>
      <c r="H1963" t="s">
        <v>50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4029</v>
      </c>
      <c r="O1963">
        <f t="shared" si="120"/>
        <v>1105</v>
      </c>
      <c r="P1963">
        <f t="shared" si="121"/>
        <v>67.69</v>
      </c>
      <c r="Q1963" s="11" t="s">
        <v>1166</v>
      </c>
      <c r="R1963" t="s">
        <v>4030</v>
      </c>
      <c r="S1963" s="4">
        <f t="shared" si="122"/>
        <v>41148.1946412037</v>
      </c>
      <c r="T1963" s="4">
        <f t="shared" si="123"/>
        <v>41188.1659722222</v>
      </c>
    </row>
    <row r="1964" ht="44" spans="1:20">
      <c r="A1964" s="1">
        <v>1962</v>
      </c>
      <c r="B1964" s="2" t="s">
        <v>4071</v>
      </c>
      <c r="C1964" s="2" t="s">
        <v>4072</v>
      </c>
      <c r="D1964" s="12">
        <v>10000</v>
      </c>
      <c r="E1964" s="13">
        <v>19292.5</v>
      </c>
      <c r="F1964" t="s">
        <v>28</v>
      </c>
      <c r="G1964" t="s">
        <v>49</v>
      </c>
      <c r="H1964" t="s">
        <v>50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4029</v>
      </c>
      <c r="O1964">
        <f t="shared" si="120"/>
        <v>193</v>
      </c>
      <c r="P1964">
        <f t="shared" si="121"/>
        <v>63.05</v>
      </c>
      <c r="Q1964" s="11" t="s">
        <v>1166</v>
      </c>
      <c r="R1964" t="s">
        <v>4030</v>
      </c>
      <c r="S1964" s="4">
        <f t="shared" si="122"/>
        <v>41742.7805092593</v>
      </c>
      <c r="T1964" s="4">
        <f t="shared" si="123"/>
        <v>41772.7805092593</v>
      </c>
    </row>
    <row r="1965" ht="44" spans="1:20">
      <c r="A1965" s="1">
        <v>1963</v>
      </c>
      <c r="B1965" s="2" t="s">
        <v>4073</v>
      </c>
      <c r="C1965" s="2" t="s">
        <v>4074</v>
      </c>
      <c r="D1965" s="12">
        <v>19000</v>
      </c>
      <c r="E1965" s="13">
        <v>24108</v>
      </c>
      <c r="F1965" t="s">
        <v>28</v>
      </c>
      <c r="G1965" t="s">
        <v>58</v>
      </c>
      <c r="H1965" t="s">
        <v>59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4029</v>
      </c>
      <c r="O1965">
        <f t="shared" si="120"/>
        <v>127</v>
      </c>
      <c r="P1965">
        <f t="shared" si="121"/>
        <v>117.6</v>
      </c>
      <c r="Q1965" s="11" t="s">
        <v>1166</v>
      </c>
      <c r="R1965" t="s">
        <v>4030</v>
      </c>
      <c r="S1965" s="4">
        <f t="shared" si="122"/>
        <v>41863.4297916667</v>
      </c>
      <c r="T1965" s="4">
        <f t="shared" si="123"/>
        <v>41898.4297916667</v>
      </c>
    </row>
    <row r="1966" ht="44" spans="1:20">
      <c r="A1966" s="1">
        <v>1964</v>
      </c>
      <c r="B1966" s="2" t="s">
        <v>4075</v>
      </c>
      <c r="C1966" s="2" t="s">
        <v>4076</v>
      </c>
      <c r="D1966" s="12">
        <v>89200</v>
      </c>
      <c r="E1966" s="13">
        <v>231543.12</v>
      </c>
      <c r="F1966" t="s">
        <v>28</v>
      </c>
      <c r="G1966" t="s">
        <v>1264</v>
      </c>
      <c r="H1966" t="s">
        <v>89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4029</v>
      </c>
      <c r="O1966">
        <f t="shared" si="120"/>
        <v>260</v>
      </c>
      <c r="P1966">
        <f t="shared" si="121"/>
        <v>180.75</v>
      </c>
      <c r="Q1966" s="11" t="s">
        <v>1166</v>
      </c>
      <c r="R1966" t="s">
        <v>4030</v>
      </c>
      <c r="S1966" s="4">
        <f t="shared" si="122"/>
        <v>42452.2728240741</v>
      </c>
      <c r="T1966" s="4">
        <f t="shared" si="123"/>
        <v>42482.2728240741</v>
      </c>
    </row>
    <row r="1967" ht="44" spans="1:20">
      <c r="A1967" s="1">
        <v>1965</v>
      </c>
      <c r="B1967" s="2" t="s">
        <v>4077</v>
      </c>
      <c r="C1967" s="2" t="s">
        <v>4078</v>
      </c>
      <c r="D1967" s="12">
        <v>5000</v>
      </c>
      <c r="E1967" s="13">
        <v>13114</v>
      </c>
      <c r="F1967" t="s">
        <v>28</v>
      </c>
      <c r="G1967" t="s">
        <v>49</v>
      </c>
      <c r="H1967" t="s">
        <v>50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4029</v>
      </c>
      <c r="O1967">
        <f t="shared" si="120"/>
        <v>262</v>
      </c>
      <c r="P1967">
        <f t="shared" si="121"/>
        <v>127.32</v>
      </c>
      <c r="Q1967" s="11" t="s">
        <v>1166</v>
      </c>
      <c r="R1967" t="s">
        <v>4030</v>
      </c>
      <c r="S1967" s="4">
        <f t="shared" si="122"/>
        <v>40898.0892361111</v>
      </c>
      <c r="T1967" s="4">
        <f t="shared" si="123"/>
        <v>40920.0416666667</v>
      </c>
    </row>
    <row r="1968" ht="44" spans="1:20">
      <c r="A1968" s="1">
        <v>1966</v>
      </c>
      <c r="B1968" s="2" t="s">
        <v>4079</v>
      </c>
      <c r="C1968" s="2" t="s">
        <v>4080</v>
      </c>
      <c r="D1968" s="12">
        <v>100000</v>
      </c>
      <c r="E1968" s="13">
        <v>206743.09</v>
      </c>
      <c r="F1968" t="s">
        <v>28</v>
      </c>
      <c r="G1968" t="s">
        <v>49</v>
      </c>
      <c r="H1968" t="s">
        <v>50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4029</v>
      </c>
      <c r="O1968">
        <f t="shared" si="120"/>
        <v>207</v>
      </c>
      <c r="P1968">
        <f t="shared" si="121"/>
        <v>136.64</v>
      </c>
      <c r="Q1968" s="11" t="s">
        <v>1166</v>
      </c>
      <c r="R1968" t="s">
        <v>4030</v>
      </c>
      <c r="S1968" s="4">
        <f t="shared" si="122"/>
        <v>41835.5404861111</v>
      </c>
      <c r="T1968" s="4">
        <f t="shared" si="123"/>
        <v>41865.5404861111</v>
      </c>
    </row>
    <row r="1969" ht="44" spans="1:20">
      <c r="A1969" s="1">
        <v>1967</v>
      </c>
      <c r="B1969" s="2" t="s">
        <v>4081</v>
      </c>
      <c r="C1969" s="2" t="s">
        <v>4082</v>
      </c>
      <c r="D1969" s="12">
        <v>20000</v>
      </c>
      <c r="E1969" s="13">
        <v>74026</v>
      </c>
      <c r="F1969" t="s">
        <v>28</v>
      </c>
      <c r="G1969" t="s">
        <v>49</v>
      </c>
      <c r="H1969" t="s">
        <v>50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4029</v>
      </c>
      <c r="O1969">
        <f t="shared" si="120"/>
        <v>370</v>
      </c>
      <c r="P1969">
        <f t="shared" si="121"/>
        <v>182.78</v>
      </c>
      <c r="Q1969" s="11" t="s">
        <v>1166</v>
      </c>
      <c r="R1969" t="s">
        <v>4030</v>
      </c>
      <c r="S1969" s="4">
        <f t="shared" si="122"/>
        <v>41730.6635300926</v>
      </c>
      <c r="T1969" s="4">
        <f t="shared" si="123"/>
        <v>41760.6635300926</v>
      </c>
    </row>
    <row r="1970" ht="29" spans="1:20">
      <c r="A1970" s="1">
        <v>1968</v>
      </c>
      <c r="B1970" s="2" t="s">
        <v>4083</v>
      </c>
      <c r="C1970" s="2" t="s">
        <v>4084</v>
      </c>
      <c r="D1970" s="12">
        <v>50000</v>
      </c>
      <c r="E1970" s="13">
        <v>142483</v>
      </c>
      <c r="F1970" t="s">
        <v>28</v>
      </c>
      <c r="G1970" t="s">
        <v>49</v>
      </c>
      <c r="H1970" t="s">
        <v>50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4029</v>
      </c>
      <c r="O1970">
        <f t="shared" si="120"/>
        <v>285</v>
      </c>
      <c r="P1970">
        <f t="shared" si="121"/>
        <v>279.38</v>
      </c>
      <c r="Q1970" s="11" t="s">
        <v>1166</v>
      </c>
      <c r="R1970" t="s">
        <v>4030</v>
      </c>
      <c r="S1970" s="4">
        <f t="shared" si="122"/>
        <v>42676.5869791667</v>
      </c>
      <c r="T1970" s="4">
        <f t="shared" si="123"/>
        <v>42707.6286458333</v>
      </c>
    </row>
    <row r="1971" ht="44" spans="1:20">
      <c r="A1971" s="1">
        <v>1969</v>
      </c>
      <c r="B1971" s="2" t="s">
        <v>4085</v>
      </c>
      <c r="C1971" s="2" t="s">
        <v>4086</v>
      </c>
      <c r="D1971" s="12">
        <v>20000</v>
      </c>
      <c r="E1971" s="13">
        <v>115816</v>
      </c>
      <c r="F1971" t="s">
        <v>28</v>
      </c>
      <c r="G1971" t="s">
        <v>58</v>
      </c>
      <c r="H1971" t="s">
        <v>59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4029</v>
      </c>
      <c r="O1971">
        <f t="shared" si="120"/>
        <v>579</v>
      </c>
      <c r="P1971">
        <f t="shared" si="121"/>
        <v>61.38</v>
      </c>
      <c r="Q1971" s="11" t="s">
        <v>1166</v>
      </c>
      <c r="R1971" t="s">
        <v>4030</v>
      </c>
      <c r="S1971" s="4">
        <f t="shared" si="122"/>
        <v>42557.7924537037</v>
      </c>
      <c r="T1971" s="4">
        <f t="shared" si="123"/>
        <v>42587.7924537037</v>
      </c>
    </row>
    <row r="1972" ht="44" spans="1:20">
      <c r="A1972" s="1">
        <v>1970</v>
      </c>
      <c r="B1972" s="2" t="s">
        <v>4087</v>
      </c>
      <c r="C1972" s="2" t="s">
        <v>4088</v>
      </c>
      <c r="D1972" s="12">
        <v>5000</v>
      </c>
      <c r="E1972" s="13">
        <v>56590</v>
      </c>
      <c r="F1972" t="s">
        <v>28</v>
      </c>
      <c r="G1972" t="s">
        <v>49</v>
      </c>
      <c r="H1972" t="s">
        <v>50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4029</v>
      </c>
      <c r="O1972">
        <f t="shared" si="120"/>
        <v>1132</v>
      </c>
      <c r="P1972">
        <f t="shared" si="121"/>
        <v>80.73</v>
      </c>
      <c r="Q1972" s="11" t="s">
        <v>1166</v>
      </c>
      <c r="R1972" t="s">
        <v>4030</v>
      </c>
      <c r="S1972" s="4">
        <f t="shared" si="122"/>
        <v>41324.1932986111</v>
      </c>
      <c r="T1972" s="4">
        <f t="shared" si="123"/>
        <v>41384.1516319444</v>
      </c>
    </row>
    <row r="1973" ht="44" spans="1:20">
      <c r="A1973" s="1">
        <v>1971</v>
      </c>
      <c r="B1973" s="2" t="s">
        <v>4089</v>
      </c>
      <c r="C1973" s="2" t="s">
        <v>4090</v>
      </c>
      <c r="D1973" s="12">
        <v>400000</v>
      </c>
      <c r="E1973" s="13">
        <v>1052110.87</v>
      </c>
      <c r="F1973" t="s">
        <v>28</v>
      </c>
      <c r="G1973" t="s">
        <v>49</v>
      </c>
      <c r="H1973" t="s">
        <v>50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4029</v>
      </c>
      <c r="O1973">
        <f t="shared" si="120"/>
        <v>263</v>
      </c>
      <c r="P1973">
        <f t="shared" si="121"/>
        <v>272.36</v>
      </c>
      <c r="Q1973" s="11" t="s">
        <v>1166</v>
      </c>
      <c r="R1973" t="s">
        <v>4030</v>
      </c>
      <c r="S1973" s="4">
        <f t="shared" si="122"/>
        <v>41561.5007060185</v>
      </c>
      <c r="T1973" s="4">
        <f t="shared" si="123"/>
        <v>41593.1666666667</v>
      </c>
    </row>
    <row r="1974" ht="44" spans="1:20">
      <c r="A1974" s="1">
        <v>1972</v>
      </c>
      <c r="B1974" s="2" t="s">
        <v>4091</v>
      </c>
      <c r="C1974" s="2" t="s">
        <v>4092</v>
      </c>
      <c r="D1974" s="12">
        <v>2500</v>
      </c>
      <c r="E1974" s="13">
        <v>16862</v>
      </c>
      <c r="F1974" t="s">
        <v>28</v>
      </c>
      <c r="G1974" t="s">
        <v>49</v>
      </c>
      <c r="H1974" t="s">
        <v>50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4029</v>
      </c>
      <c r="O1974">
        <f t="shared" si="120"/>
        <v>674</v>
      </c>
      <c r="P1974">
        <f t="shared" si="121"/>
        <v>70.85</v>
      </c>
      <c r="Q1974" s="11" t="s">
        <v>1166</v>
      </c>
      <c r="R1974" t="s">
        <v>4030</v>
      </c>
      <c r="S1974" s="4">
        <f t="shared" si="122"/>
        <v>41201.0120833333</v>
      </c>
      <c r="T1974" s="4">
        <f t="shared" si="123"/>
        <v>41231.05375</v>
      </c>
    </row>
    <row r="1975" ht="44" spans="1:20">
      <c r="A1975" s="1">
        <v>1973</v>
      </c>
      <c r="B1975" s="2" t="s">
        <v>4093</v>
      </c>
      <c r="C1975" s="2" t="s">
        <v>4094</v>
      </c>
      <c r="D1975" s="12">
        <v>198000</v>
      </c>
      <c r="E1975" s="13">
        <v>508525.01</v>
      </c>
      <c r="F1975" t="s">
        <v>28</v>
      </c>
      <c r="G1975" t="s">
        <v>49</v>
      </c>
      <c r="H1975" t="s">
        <v>50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4029</v>
      </c>
      <c r="O1975">
        <f t="shared" si="120"/>
        <v>257</v>
      </c>
      <c r="P1975">
        <f t="shared" si="121"/>
        <v>247.94</v>
      </c>
      <c r="Q1975" s="11" t="s">
        <v>1166</v>
      </c>
      <c r="R1975" t="s">
        <v>4030</v>
      </c>
      <c r="S1975" s="4">
        <f t="shared" si="122"/>
        <v>42549.722962963</v>
      </c>
      <c r="T1975" s="4">
        <f t="shared" si="123"/>
        <v>42588.2916666667</v>
      </c>
    </row>
    <row r="1976" ht="44" spans="1:20">
      <c r="A1976" s="1">
        <v>1974</v>
      </c>
      <c r="B1976" s="2" t="s">
        <v>4095</v>
      </c>
      <c r="C1976" s="2" t="s">
        <v>4096</v>
      </c>
      <c r="D1976" s="12">
        <v>20000</v>
      </c>
      <c r="E1976" s="13">
        <v>75099.2</v>
      </c>
      <c r="F1976" t="s">
        <v>28</v>
      </c>
      <c r="G1976" t="s">
        <v>58</v>
      </c>
      <c r="H1976" t="s">
        <v>59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4029</v>
      </c>
      <c r="O1976">
        <f t="shared" si="120"/>
        <v>375</v>
      </c>
      <c r="P1976">
        <f t="shared" si="121"/>
        <v>186.81</v>
      </c>
      <c r="Q1976" s="11" t="s">
        <v>1166</v>
      </c>
      <c r="R1976" t="s">
        <v>4030</v>
      </c>
      <c r="S1976" s="4">
        <f t="shared" si="122"/>
        <v>41445.3341319444</v>
      </c>
      <c r="T1976" s="4">
        <f t="shared" si="123"/>
        <v>41505.3341319444</v>
      </c>
    </row>
    <row r="1977" ht="29" spans="1:20">
      <c r="A1977" s="1">
        <v>1975</v>
      </c>
      <c r="B1977" s="2" t="s">
        <v>4097</v>
      </c>
      <c r="C1977" s="2" t="s">
        <v>4098</v>
      </c>
      <c r="D1977" s="12">
        <v>16000</v>
      </c>
      <c r="E1977" s="13">
        <v>33393.34</v>
      </c>
      <c r="F1977" t="s">
        <v>28</v>
      </c>
      <c r="G1977" t="s">
        <v>49</v>
      </c>
      <c r="H1977" t="s">
        <v>50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4029</v>
      </c>
      <c r="O1977">
        <f t="shared" si="120"/>
        <v>209</v>
      </c>
      <c r="P1977">
        <f t="shared" si="121"/>
        <v>131.99</v>
      </c>
      <c r="Q1977" s="11" t="s">
        <v>1166</v>
      </c>
      <c r="R1977" t="s">
        <v>4030</v>
      </c>
      <c r="S1977" s="4">
        <f t="shared" si="122"/>
        <v>41313.7552199074</v>
      </c>
      <c r="T1977" s="4">
        <f t="shared" si="123"/>
        <v>41343.7552199074</v>
      </c>
    </row>
    <row r="1978" ht="29" spans="1:20">
      <c r="A1978" s="1">
        <v>1976</v>
      </c>
      <c r="B1978" s="2" t="s">
        <v>4099</v>
      </c>
      <c r="C1978" s="2" t="s">
        <v>4100</v>
      </c>
      <c r="D1978" s="12">
        <v>4000</v>
      </c>
      <c r="E1978" s="13">
        <v>13864</v>
      </c>
      <c r="F1978" t="s">
        <v>28</v>
      </c>
      <c r="G1978" t="s">
        <v>58</v>
      </c>
      <c r="H1978" t="s">
        <v>59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4029</v>
      </c>
      <c r="O1978">
        <f t="shared" si="120"/>
        <v>347</v>
      </c>
      <c r="P1978">
        <f t="shared" si="121"/>
        <v>29.31</v>
      </c>
      <c r="Q1978" s="11" t="s">
        <v>1166</v>
      </c>
      <c r="R1978" t="s">
        <v>4030</v>
      </c>
      <c r="S1978" s="4">
        <f t="shared" si="122"/>
        <v>41438.8995949074</v>
      </c>
      <c r="T1978" s="4">
        <f t="shared" si="123"/>
        <v>41468.8995949074</v>
      </c>
    </row>
    <row r="1979" ht="44" spans="1:20">
      <c r="A1979" s="1">
        <v>1977</v>
      </c>
      <c r="B1979" s="2" t="s">
        <v>4101</v>
      </c>
      <c r="C1979" s="2" t="s">
        <v>4102</v>
      </c>
      <c r="D1979" s="12">
        <v>50000</v>
      </c>
      <c r="E1979" s="13">
        <v>201165</v>
      </c>
      <c r="F1979" t="s">
        <v>28</v>
      </c>
      <c r="G1979" t="s">
        <v>49</v>
      </c>
      <c r="H1979" t="s">
        <v>50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4029</v>
      </c>
      <c r="O1979">
        <f t="shared" si="120"/>
        <v>402</v>
      </c>
      <c r="P1979">
        <f t="shared" si="121"/>
        <v>245.02</v>
      </c>
      <c r="Q1979" s="11" t="s">
        <v>1166</v>
      </c>
      <c r="R1979" t="s">
        <v>4030</v>
      </c>
      <c r="S1979" s="4">
        <f t="shared" si="122"/>
        <v>42311.2168981482</v>
      </c>
      <c r="T1979" s="4">
        <f t="shared" si="123"/>
        <v>42357.3326388889</v>
      </c>
    </row>
    <row r="1980" ht="44" spans="1:20">
      <c r="A1980" s="1">
        <v>1978</v>
      </c>
      <c r="B1980" s="2" t="s">
        <v>4103</v>
      </c>
      <c r="C1980" s="2" t="s">
        <v>4104</v>
      </c>
      <c r="D1980" s="12">
        <v>50000</v>
      </c>
      <c r="E1980" s="13">
        <v>513422.57</v>
      </c>
      <c r="F1980" t="s">
        <v>28</v>
      </c>
      <c r="G1980" t="s">
        <v>49</v>
      </c>
      <c r="H1980" t="s">
        <v>50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4029</v>
      </c>
      <c r="O1980">
        <f t="shared" si="120"/>
        <v>1027</v>
      </c>
      <c r="P1980">
        <f t="shared" si="121"/>
        <v>1323.25</v>
      </c>
      <c r="Q1980" s="11" t="s">
        <v>1166</v>
      </c>
      <c r="R1980" t="s">
        <v>4030</v>
      </c>
      <c r="S1980" s="4">
        <f t="shared" si="122"/>
        <v>41039.2256018519</v>
      </c>
      <c r="T1980" s="4">
        <f t="shared" si="123"/>
        <v>41072.2916666667</v>
      </c>
    </row>
    <row r="1981" ht="44" spans="1:20">
      <c r="A1981" s="1">
        <v>1979</v>
      </c>
      <c r="B1981" s="2" t="s">
        <v>4105</v>
      </c>
      <c r="C1981" s="2" t="s">
        <v>4106</v>
      </c>
      <c r="D1981" s="12">
        <v>200000</v>
      </c>
      <c r="E1981" s="13">
        <v>229802.31</v>
      </c>
      <c r="F1981" t="s">
        <v>28</v>
      </c>
      <c r="G1981" t="s">
        <v>49</v>
      </c>
      <c r="H1981" t="s">
        <v>50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4029</v>
      </c>
      <c r="O1981">
        <f t="shared" si="120"/>
        <v>115</v>
      </c>
      <c r="P1981">
        <f t="shared" si="121"/>
        <v>282.66</v>
      </c>
      <c r="Q1981" s="11" t="s">
        <v>1166</v>
      </c>
      <c r="R1981" t="s">
        <v>4030</v>
      </c>
      <c r="S1981" s="4">
        <f t="shared" si="122"/>
        <v>42290.4600231481</v>
      </c>
      <c r="T1981" s="4">
        <f t="shared" si="123"/>
        <v>42327.2076388889</v>
      </c>
    </row>
    <row r="1982" ht="29" spans="1:20">
      <c r="A1982" s="1">
        <v>1980</v>
      </c>
      <c r="B1982" s="2" t="s">
        <v>4107</v>
      </c>
      <c r="C1982" s="2" t="s">
        <v>4108</v>
      </c>
      <c r="D1982" s="12">
        <v>50000</v>
      </c>
      <c r="E1982" s="13">
        <v>177412.01</v>
      </c>
      <c r="F1982" t="s">
        <v>28</v>
      </c>
      <c r="G1982" t="s">
        <v>537</v>
      </c>
      <c r="H1982" t="s">
        <v>89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4029</v>
      </c>
      <c r="O1982">
        <f t="shared" si="120"/>
        <v>355</v>
      </c>
      <c r="P1982">
        <f t="shared" si="121"/>
        <v>91.21</v>
      </c>
      <c r="Q1982" s="11" t="s">
        <v>1166</v>
      </c>
      <c r="R1982" t="s">
        <v>4030</v>
      </c>
      <c r="S1982" s="4">
        <f t="shared" si="122"/>
        <v>42423.5423842593</v>
      </c>
      <c r="T1982" s="4">
        <f t="shared" si="123"/>
        <v>42463.5007175926</v>
      </c>
    </row>
    <row r="1983" ht="44" spans="1:20">
      <c r="A1983" s="1">
        <v>1981</v>
      </c>
      <c r="B1983" s="2" t="s">
        <v>4109</v>
      </c>
      <c r="C1983" s="2" t="s">
        <v>4110</v>
      </c>
      <c r="D1983" s="12">
        <v>7500</v>
      </c>
      <c r="E1983" s="13">
        <v>381</v>
      </c>
      <c r="F1983" t="s">
        <v>26</v>
      </c>
      <c r="G1983" t="s">
        <v>194</v>
      </c>
      <c r="H1983" t="s">
        <v>195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4111</v>
      </c>
      <c r="O1983">
        <f t="shared" si="120"/>
        <v>5</v>
      </c>
      <c r="P1983">
        <f t="shared" si="121"/>
        <v>31.75</v>
      </c>
      <c r="Q1983" s="11" t="s">
        <v>2492</v>
      </c>
      <c r="R1983" t="s">
        <v>4112</v>
      </c>
      <c r="S1983" s="4">
        <f t="shared" si="122"/>
        <v>41799.7252893519</v>
      </c>
      <c r="T1983" s="4">
        <f t="shared" si="123"/>
        <v>41829.7252893519</v>
      </c>
    </row>
    <row r="1984" ht="44" spans="1:20">
      <c r="A1984" s="1">
        <v>1982</v>
      </c>
      <c r="B1984" s="2" t="s">
        <v>4113</v>
      </c>
      <c r="C1984" s="2" t="s">
        <v>4114</v>
      </c>
      <c r="D1984" s="12">
        <v>180000</v>
      </c>
      <c r="E1984" s="13">
        <v>0</v>
      </c>
      <c r="F1984" t="s">
        <v>26</v>
      </c>
      <c r="G1984" t="s">
        <v>307</v>
      </c>
      <c r="H1984" t="s">
        <v>308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4111</v>
      </c>
      <c r="O1984">
        <f t="shared" si="120"/>
        <v>0</v>
      </c>
      <c r="P1984">
        <f t="shared" si="121"/>
        <v>0</v>
      </c>
      <c r="Q1984" s="11" t="s">
        <v>2492</v>
      </c>
      <c r="R1984" t="s">
        <v>4112</v>
      </c>
      <c r="S1984" s="4">
        <f t="shared" si="122"/>
        <v>42678.5866550926</v>
      </c>
      <c r="T1984" s="4">
        <f t="shared" si="123"/>
        <v>42708.6283217593</v>
      </c>
    </row>
    <row r="1985" ht="44" spans="1:20">
      <c r="A1985" s="1">
        <v>1983</v>
      </c>
      <c r="B1985" s="2" t="s">
        <v>4115</v>
      </c>
      <c r="C1985" s="2" t="s">
        <v>4116</v>
      </c>
      <c r="D1985" s="12">
        <v>33000</v>
      </c>
      <c r="E1985" s="13">
        <v>1419</v>
      </c>
      <c r="F1985" t="s">
        <v>26</v>
      </c>
      <c r="G1985" t="s">
        <v>49</v>
      </c>
      <c r="H1985" t="s">
        <v>50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4111</v>
      </c>
      <c r="O1985">
        <f t="shared" si="120"/>
        <v>4</v>
      </c>
      <c r="P1985">
        <f t="shared" si="121"/>
        <v>88.69</v>
      </c>
      <c r="Q1985" s="11" t="s">
        <v>2492</v>
      </c>
      <c r="R1985" t="s">
        <v>4112</v>
      </c>
      <c r="S1985" s="4">
        <f t="shared" si="122"/>
        <v>42593.0117824074</v>
      </c>
      <c r="T1985" s="4">
        <f t="shared" si="123"/>
        <v>42615.2916666667</v>
      </c>
    </row>
    <row r="1986" ht="58" spans="1:20">
      <c r="A1986" s="1">
        <v>1984</v>
      </c>
      <c r="B1986" s="2" t="s">
        <v>4117</v>
      </c>
      <c r="C1986" s="2" t="s">
        <v>4118</v>
      </c>
      <c r="D1986" s="12">
        <v>15000</v>
      </c>
      <c r="E1986" s="13">
        <v>3172</v>
      </c>
      <c r="F1986" t="s">
        <v>26</v>
      </c>
      <c r="G1986" t="s">
        <v>49</v>
      </c>
      <c r="H1986" t="s">
        <v>50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4111</v>
      </c>
      <c r="O1986">
        <f t="shared" si="120"/>
        <v>21</v>
      </c>
      <c r="P1986">
        <f t="shared" si="121"/>
        <v>453.14</v>
      </c>
      <c r="Q1986" s="11" t="s">
        <v>2492</v>
      </c>
      <c r="R1986" t="s">
        <v>4112</v>
      </c>
      <c r="S1986" s="4">
        <f t="shared" si="122"/>
        <v>41913.7902893518</v>
      </c>
      <c r="T1986" s="4">
        <f t="shared" si="123"/>
        <v>41973.8319560185</v>
      </c>
    </row>
    <row r="1987" ht="44" spans="1:20">
      <c r="A1987" s="1">
        <v>1985</v>
      </c>
      <c r="B1987" s="2" t="s">
        <v>4119</v>
      </c>
      <c r="C1987" s="2" t="s">
        <v>4120</v>
      </c>
      <c r="D1987" s="12">
        <v>1600</v>
      </c>
      <c r="E1987" s="13">
        <v>51</v>
      </c>
      <c r="F1987" t="s">
        <v>26</v>
      </c>
      <c r="G1987" t="s">
        <v>58</v>
      </c>
      <c r="H1987" t="s">
        <v>59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4111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2492</v>
      </c>
      <c r="R1987" t="s">
        <v>4112</v>
      </c>
      <c r="S1987" s="4">
        <f t="shared" ref="S1987:S2050" si="126">(((J1987/60)/60)/24)+DATE(1970,1,1)</f>
        <v>42555.6987384259</v>
      </c>
      <c r="T1987" s="4">
        <f t="shared" ref="T1987:T2050" si="127">(((I1987/60)/60)/24)+DATE(1970,1,1)</f>
        <v>42584.9583333333</v>
      </c>
    </row>
    <row r="1988" ht="44" spans="1:20">
      <c r="A1988" s="1">
        <v>1986</v>
      </c>
      <c r="B1988" s="2" t="s">
        <v>4121</v>
      </c>
      <c r="C1988" s="2" t="s">
        <v>4122</v>
      </c>
      <c r="D1988" s="12">
        <v>2000</v>
      </c>
      <c r="E1988" s="13">
        <v>1</v>
      </c>
      <c r="F1988" t="s">
        <v>26</v>
      </c>
      <c r="G1988" t="s">
        <v>58</v>
      </c>
      <c r="H1988" t="s">
        <v>59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4111</v>
      </c>
      <c r="O1988">
        <f t="shared" si="124"/>
        <v>0</v>
      </c>
      <c r="P1988">
        <f t="shared" si="125"/>
        <v>1</v>
      </c>
      <c r="Q1988" s="11" t="s">
        <v>2492</v>
      </c>
      <c r="R1988" t="s">
        <v>4112</v>
      </c>
      <c r="S1988" s="4">
        <f t="shared" si="126"/>
        <v>42413.4338310185</v>
      </c>
      <c r="T1988" s="4">
        <f t="shared" si="127"/>
        <v>42443.3921643519</v>
      </c>
    </row>
    <row r="1989" ht="29" spans="1:20">
      <c r="A1989" s="1">
        <v>1987</v>
      </c>
      <c r="B1989" s="2" t="s">
        <v>4123</v>
      </c>
      <c r="C1989" s="2" t="s">
        <v>4124</v>
      </c>
      <c r="D1989" s="12">
        <v>5500</v>
      </c>
      <c r="E1989" s="13">
        <v>2336</v>
      </c>
      <c r="F1989" t="s">
        <v>26</v>
      </c>
      <c r="G1989" t="s">
        <v>58</v>
      </c>
      <c r="H1989" t="s">
        <v>59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4111</v>
      </c>
      <c r="O1989">
        <f t="shared" si="124"/>
        <v>42</v>
      </c>
      <c r="P1989">
        <f t="shared" si="125"/>
        <v>83.43</v>
      </c>
      <c r="Q1989" s="11" t="s">
        <v>2492</v>
      </c>
      <c r="R1989" t="s">
        <v>4112</v>
      </c>
      <c r="S1989" s="4">
        <f t="shared" si="126"/>
        <v>42034.6397685185</v>
      </c>
      <c r="T1989" s="4">
        <f t="shared" si="127"/>
        <v>42064.6397685185</v>
      </c>
    </row>
    <row r="1990" ht="15" spans="1:20">
      <c r="A1990" s="1">
        <v>1988</v>
      </c>
      <c r="B1990" s="2" t="s">
        <v>4125</v>
      </c>
      <c r="C1990" s="2" t="s">
        <v>4126</v>
      </c>
      <c r="D1990" s="12">
        <v>6000</v>
      </c>
      <c r="E1990" s="13">
        <v>25</v>
      </c>
      <c r="F1990" t="s">
        <v>26</v>
      </c>
      <c r="G1990" t="s">
        <v>49</v>
      </c>
      <c r="H1990" t="s">
        <v>50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4111</v>
      </c>
      <c r="O1990">
        <f t="shared" si="124"/>
        <v>0</v>
      </c>
      <c r="P1990">
        <f t="shared" si="125"/>
        <v>25</v>
      </c>
      <c r="Q1990" s="11" t="s">
        <v>2492</v>
      </c>
      <c r="R1990" t="s">
        <v>4112</v>
      </c>
      <c r="S1990" s="4">
        <f t="shared" si="126"/>
        <v>42206.7632175926</v>
      </c>
      <c r="T1990" s="4">
        <f t="shared" si="127"/>
        <v>42236.7632175926</v>
      </c>
    </row>
    <row r="1991" ht="44" spans="1:20">
      <c r="A1991" s="1">
        <v>1989</v>
      </c>
      <c r="B1991" s="2" t="s">
        <v>4127</v>
      </c>
      <c r="C1991" s="2" t="s">
        <v>4128</v>
      </c>
      <c r="D1991" s="12">
        <v>5000</v>
      </c>
      <c r="E1991" s="13">
        <v>50</v>
      </c>
      <c r="F1991" t="s">
        <v>26</v>
      </c>
      <c r="G1991" t="s">
        <v>49</v>
      </c>
      <c r="H1991" t="s">
        <v>50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4111</v>
      </c>
      <c r="O1991">
        <f t="shared" si="124"/>
        <v>1</v>
      </c>
      <c r="P1991">
        <f t="shared" si="125"/>
        <v>50</v>
      </c>
      <c r="Q1991" s="11" t="s">
        <v>2492</v>
      </c>
      <c r="R1991" t="s">
        <v>4112</v>
      </c>
      <c r="S1991" s="4">
        <f t="shared" si="126"/>
        <v>42685.6806481481</v>
      </c>
      <c r="T1991" s="4">
        <f t="shared" si="127"/>
        <v>42715.6806481481</v>
      </c>
    </row>
    <row r="1992" ht="44" spans="1:20">
      <c r="A1992" s="1">
        <v>1990</v>
      </c>
      <c r="B1992" s="2" t="s">
        <v>4129</v>
      </c>
      <c r="C1992" s="2" t="s">
        <v>4130</v>
      </c>
      <c r="D1992" s="12">
        <v>3000</v>
      </c>
      <c r="E1992" s="13">
        <v>509</v>
      </c>
      <c r="F1992" t="s">
        <v>26</v>
      </c>
      <c r="G1992" t="s">
        <v>49</v>
      </c>
      <c r="H1992" t="s">
        <v>50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4111</v>
      </c>
      <c r="O1992">
        <f t="shared" si="124"/>
        <v>17</v>
      </c>
      <c r="P1992">
        <f t="shared" si="125"/>
        <v>101.8</v>
      </c>
      <c r="Q1992" s="11" t="s">
        <v>2492</v>
      </c>
      <c r="R1992" t="s">
        <v>4112</v>
      </c>
      <c r="S1992" s="4">
        <f t="shared" si="126"/>
        <v>42398.1959722222</v>
      </c>
      <c r="T1992" s="4">
        <f t="shared" si="127"/>
        <v>42413.1959722222</v>
      </c>
    </row>
    <row r="1993" ht="29" spans="1:20">
      <c r="A1993" s="1">
        <v>1991</v>
      </c>
      <c r="B1993" s="2" t="s">
        <v>4131</v>
      </c>
      <c r="C1993" s="2" t="s">
        <v>4132</v>
      </c>
      <c r="D1993" s="12">
        <v>2000</v>
      </c>
      <c r="E1993" s="13">
        <v>140</v>
      </c>
      <c r="F1993" t="s">
        <v>26</v>
      </c>
      <c r="G1993" t="s">
        <v>49</v>
      </c>
      <c r="H1993" t="s">
        <v>50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4111</v>
      </c>
      <c r="O1993">
        <f t="shared" si="124"/>
        <v>7</v>
      </c>
      <c r="P1993">
        <f t="shared" si="125"/>
        <v>46.67</v>
      </c>
      <c r="Q1993" s="11" t="s">
        <v>2492</v>
      </c>
      <c r="R1993" t="s">
        <v>4112</v>
      </c>
      <c r="S1993" s="4">
        <f t="shared" si="126"/>
        <v>42167.8933564815</v>
      </c>
      <c r="T1993" s="4">
        <f t="shared" si="127"/>
        <v>42188.8933564815</v>
      </c>
    </row>
    <row r="1994" ht="29" spans="1:20">
      <c r="A1994" s="1">
        <v>1992</v>
      </c>
      <c r="B1994" s="2" t="s">
        <v>4133</v>
      </c>
      <c r="C1994" s="2" t="s">
        <v>4134</v>
      </c>
      <c r="D1994" s="12">
        <v>1500</v>
      </c>
      <c r="E1994" s="13">
        <v>2</v>
      </c>
      <c r="F1994" t="s">
        <v>26</v>
      </c>
      <c r="G1994" t="s">
        <v>49</v>
      </c>
      <c r="H1994" t="s">
        <v>50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4111</v>
      </c>
      <c r="O1994">
        <f t="shared" si="124"/>
        <v>0</v>
      </c>
      <c r="P1994">
        <f t="shared" si="125"/>
        <v>1</v>
      </c>
      <c r="Q1994" s="11" t="s">
        <v>2492</v>
      </c>
      <c r="R1994" t="s">
        <v>4112</v>
      </c>
      <c r="S1994" s="4">
        <f t="shared" si="126"/>
        <v>42023.1434143519</v>
      </c>
      <c r="T1994" s="4">
        <f t="shared" si="127"/>
        <v>42053.1434143519</v>
      </c>
    </row>
    <row r="1995" ht="44" spans="1:20">
      <c r="A1995" s="1">
        <v>1993</v>
      </c>
      <c r="B1995" s="2" t="s">
        <v>4135</v>
      </c>
      <c r="C1995" s="2" t="s">
        <v>4136</v>
      </c>
      <c r="D1995" s="12">
        <v>2000</v>
      </c>
      <c r="E1995" s="13">
        <v>0</v>
      </c>
      <c r="F1995" t="s">
        <v>26</v>
      </c>
      <c r="G1995" t="s">
        <v>58</v>
      </c>
      <c r="H1995" t="s">
        <v>59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4111</v>
      </c>
      <c r="O1995">
        <f t="shared" si="124"/>
        <v>0</v>
      </c>
      <c r="P1995">
        <f t="shared" si="125"/>
        <v>0</v>
      </c>
      <c r="Q1995" s="11" t="s">
        <v>2492</v>
      </c>
      <c r="R1995" t="s">
        <v>4112</v>
      </c>
      <c r="S1995" s="4">
        <f t="shared" si="126"/>
        <v>42329.5883912037</v>
      </c>
      <c r="T1995" s="4">
        <f t="shared" si="127"/>
        <v>42359.5883912037</v>
      </c>
    </row>
    <row r="1996" ht="58" spans="1:20">
      <c r="A1996" s="1">
        <v>1994</v>
      </c>
      <c r="B1996" s="2" t="s">
        <v>4137</v>
      </c>
      <c r="C1996" s="2" t="s">
        <v>4138</v>
      </c>
      <c r="D1996" s="12">
        <v>3200</v>
      </c>
      <c r="E1996" s="13">
        <v>0</v>
      </c>
      <c r="F1996" t="s">
        <v>26</v>
      </c>
      <c r="G1996" t="s">
        <v>49</v>
      </c>
      <c r="H1996" t="s">
        <v>50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4111</v>
      </c>
      <c r="O1996">
        <f t="shared" si="124"/>
        <v>0</v>
      </c>
      <c r="P1996">
        <f t="shared" si="125"/>
        <v>0</v>
      </c>
      <c r="Q1996" s="11" t="s">
        <v>2492</v>
      </c>
      <c r="R1996" t="s">
        <v>4112</v>
      </c>
      <c r="S1996" s="4">
        <f t="shared" si="126"/>
        <v>42651.0062731481</v>
      </c>
      <c r="T1996" s="4">
        <f t="shared" si="127"/>
        <v>42711.0479398148</v>
      </c>
    </row>
    <row r="1997" ht="44" spans="1:20">
      <c r="A1997" s="1">
        <v>1995</v>
      </c>
      <c r="B1997" s="2" t="s">
        <v>4139</v>
      </c>
      <c r="C1997" s="2" t="s">
        <v>4140</v>
      </c>
      <c r="D1997" s="12">
        <v>1000</v>
      </c>
      <c r="E1997" s="13">
        <v>78</v>
      </c>
      <c r="F1997" t="s">
        <v>26</v>
      </c>
      <c r="G1997" t="s">
        <v>194</v>
      </c>
      <c r="H1997" t="s">
        <v>195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4111</v>
      </c>
      <c r="O1997">
        <f t="shared" si="124"/>
        <v>8</v>
      </c>
      <c r="P1997">
        <f t="shared" si="125"/>
        <v>26</v>
      </c>
      <c r="Q1997" s="11" t="s">
        <v>2492</v>
      </c>
      <c r="R1997" t="s">
        <v>4112</v>
      </c>
      <c r="S1997" s="4">
        <f t="shared" si="126"/>
        <v>42181.902037037</v>
      </c>
      <c r="T1997" s="4">
        <f t="shared" si="127"/>
        <v>42201.902037037</v>
      </c>
    </row>
    <row r="1998" ht="44" spans="1:20">
      <c r="A1998" s="1">
        <v>1996</v>
      </c>
      <c r="B1998" s="2" t="s">
        <v>4141</v>
      </c>
      <c r="C1998" s="2" t="s">
        <v>4142</v>
      </c>
      <c r="D1998" s="12">
        <v>133800</v>
      </c>
      <c r="E1998" s="13">
        <v>0</v>
      </c>
      <c r="F1998" t="s">
        <v>26</v>
      </c>
      <c r="G1998" t="s">
        <v>49</v>
      </c>
      <c r="H1998" t="s">
        <v>50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4111</v>
      </c>
      <c r="O1998">
        <f t="shared" si="124"/>
        <v>0</v>
      </c>
      <c r="P1998">
        <f t="shared" si="125"/>
        <v>0</v>
      </c>
      <c r="Q1998" s="11" t="s">
        <v>2492</v>
      </c>
      <c r="R1998" t="s">
        <v>4112</v>
      </c>
      <c r="S1998" s="4">
        <f t="shared" si="126"/>
        <v>41800.8195717593</v>
      </c>
      <c r="T1998" s="4">
        <f t="shared" si="127"/>
        <v>41830.8195717593</v>
      </c>
    </row>
    <row r="1999" ht="44" spans="1:20">
      <c r="A1999" s="1">
        <v>1997</v>
      </c>
      <c r="B1999" s="2" t="s">
        <v>4143</v>
      </c>
      <c r="C1999" s="2" t="s">
        <v>4144</v>
      </c>
      <c r="D1999" s="12">
        <v>6500</v>
      </c>
      <c r="E1999" s="13">
        <v>0</v>
      </c>
      <c r="F1999" t="s">
        <v>26</v>
      </c>
      <c r="G1999" t="s">
        <v>49</v>
      </c>
      <c r="H1999" t="s">
        <v>50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4111</v>
      </c>
      <c r="O1999">
        <f t="shared" si="124"/>
        <v>0</v>
      </c>
      <c r="P1999">
        <f t="shared" si="125"/>
        <v>0</v>
      </c>
      <c r="Q1999" s="11" t="s">
        <v>2492</v>
      </c>
      <c r="R1999" t="s">
        <v>4112</v>
      </c>
      <c r="S1999" s="4">
        <f t="shared" si="126"/>
        <v>41847.9306944444</v>
      </c>
      <c r="T1999" s="4">
        <f t="shared" si="127"/>
        <v>41877.9306944444</v>
      </c>
    </row>
    <row r="2000" ht="44" spans="1:20">
      <c r="A2000" s="1">
        <v>1998</v>
      </c>
      <c r="B2000" s="2" t="s">
        <v>4145</v>
      </c>
      <c r="C2000" s="2" t="s">
        <v>4146</v>
      </c>
      <c r="D2000" s="12">
        <v>2500</v>
      </c>
      <c r="E2000" s="13">
        <v>655</v>
      </c>
      <c r="F2000" t="s">
        <v>26</v>
      </c>
      <c r="G2000" t="s">
        <v>49</v>
      </c>
      <c r="H2000" t="s">
        <v>50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4111</v>
      </c>
      <c r="O2000">
        <f t="shared" si="124"/>
        <v>26</v>
      </c>
      <c r="P2000">
        <f t="shared" si="125"/>
        <v>218.33</v>
      </c>
      <c r="Q2000" s="11" t="s">
        <v>2492</v>
      </c>
      <c r="R2000" t="s">
        <v>4112</v>
      </c>
      <c r="S2000" s="4">
        <f t="shared" si="126"/>
        <v>41807.1184953704</v>
      </c>
      <c r="T2000" s="4">
        <f t="shared" si="127"/>
        <v>41852.1184953704</v>
      </c>
    </row>
    <row r="2001" ht="44" spans="1:20">
      <c r="A2001" s="1">
        <v>1999</v>
      </c>
      <c r="B2001" s="2" t="s">
        <v>4147</v>
      </c>
      <c r="C2001" s="2" t="s">
        <v>4148</v>
      </c>
      <c r="D2001" s="12">
        <v>31000</v>
      </c>
      <c r="E2001" s="13">
        <v>236</v>
      </c>
      <c r="F2001" t="s">
        <v>26</v>
      </c>
      <c r="G2001" t="s">
        <v>58</v>
      </c>
      <c r="H2001" t="s">
        <v>59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4111</v>
      </c>
      <c r="O2001">
        <f t="shared" si="124"/>
        <v>1</v>
      </c>
      <c r="P2001">
        <f t="shared" si="125"/>
        <v>33.71</v>
      </c>
      <c r="Q2001" s="11" t="s">
        <v>2492</v>
      </c>
      <c r="R2001" t="s">
        <v>4112</v>
      </c>
      <c r="S2001" s="4">
        <f t="shared" si="126"/>
        <v>41926.4827314815</v>
      </c>
      <c r="T2001" s="4">
        <f t="shared" si="127"/>
        <v>41956.5243981481</v>
      </c>
    </row>
    <row r="2002" ht="44" spans="1:20">
      <c r="A2002" s="1">
        <v>2000</v>
      </c>
      <c r="B2002" s="2" t="s">
        <v>4149</v>
      </c>
      <c r="C2002" s="2" t="s">
        <v>4150</v>
      </c>
      <c r="D2002" s="12">
        <v>5000</v>
      </c>
      <c r="E2002" s="13">
        <v>625</v>
      </c>
      <c r="F2002" t="s">
        <v>26</v>
      </c>
      <c r="G2002" t="s">
        <v>194</v>
      </c>
      <c r="H2002" t="s">
        <v>195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4111</v>
      </c>
      <c r="O2002">
        <f t="shared" si="124"/>
        <v>13</v>
      </c>
      <c r="P2002">
        <f t="shared" si="125"/>
        <v>25</v>
      </c>
      <c r="Q2002" s="11" t="s">
        <v>2492</v>
      </c>
      <c r="R2002" t="s">
        <v>4112</v>
      </c>
      <c r="S2002" s="4">
        <f t="shared" si="126"/>
        <v>42345.9515393519</v>
      </c>
      <c r="T2002" s="4">
        <f t="shared" si="127"/>
        <v>42375.9515393519</v>
      </c>
    </row>
    <row r="2003" ht="44" spans="1:20">
      <c r="A2003" s="1">
        <v>2001</v>
      </c>
      <c r="B2003" s="2" t="s">
        <v>4151</v>
      </c>
      <c r="C2003" s="2" t="s">
        <v>4152</v>
      </c>
      <c r="D2003" s="12">
        <v>55000</v>
      </c>
      <c r="E2003" s="13">
        <v>210171</v>
      </c>
      <c r="F2003" t="s">
        <v>28</v>
      </c>
      <c r="G2003" t="s">
        <v>537</v>
      </c>
      <c r="H2003" t="s">
        <v>89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4029</v>
      </c>
      <c r="O2003">
        <f t="shared" si="124"/>
        <v>382</v>
      </c>
      <c r="P2003">
        <f t="shared" si="125"/>
        <v>128.39</v>
      </c>
      <c r="Q2003" s="11" t="s">
        <v>1166</v>
      </c>
      <c r="R2003" t="s">
        <v>4030</v>
      </c>
      <c r="S2003" s="4">
        <f t="shared" si="126"/>
        <v>42136.2096759259</v>
      </c>
      <c r="T2003" s="4">
        <f t="shared" si="127"/>
        <v>42167.8333333333</v>
      </c>
    </row>
    <row r="2004" ht="44" spans="1:20">
      <c r="A2004" s="1">
        <v>2002</v>
      </c>
      <c r="B2004" s="2" t="s">
        <v>4153</v>
      </c>
      <c r="C2004" s="2" t="s">
        <v>4154</v>
      </c>
      <c r="D2004" s="12">
        <v>50000</v>
      </c>
      <c r="E2004" s="13">
        <v>108397.11</v>
      </c>
      <c r="F2004" t="s">
        <v>28</v>
      </c>
      <c r="G2004" t="s">
        <v>49</v>
      </c>
      <c r="H2004" t="s">
        <v>50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4029</v>
      </c>
      <c r="O2004">
        <f t="shared" si="124"/>
        <v>217</v>
      </c>
      <c r="P2004">
        <f t="shared" si="125"/>
        <v>78.83</v>
      </c>
      <c r="Q2004" s="11" t="s">
        <v>1166</v>
      </c>
      <c r="R2004" t="s">
        <v>4030</v>
      </c>
      <c r="S2004" s="4">
        <f t="shared" si="126"/>
        <v>42728.7123032407</v>
      </c>
      <c r="T2004" s="4">
        <f t="shared" si="127"/>
        <v>42758.7123032407</v>
      </c>
    </row>
    <row r="2005" ht="58" spans="1:20">
      <c r="A2005" s="1">
        <v>2003</v>
      </c>
      <c r="B2005" s="2" t="s">
        <v>4155</v>
      </c>
      <c r="C2005" s="2" t="s">
        <v>4156</v>
      </c>
      <c r="D2005" s="12">
        <v>500</v>
      </c>
      <c r="E2005" s="13">
        <v>1560</v>
      </c>
      <c r="F2005" t="s">
        <v>28</v>
      </c>
      <c r="G2005" t="s">
        <v>49</v>
      </c>
      <c r="H2005" t="s">
        <v>50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4029</v>
      </c>
      <c r="O2005">
        <f t="shared" si="124"/>
        <v>312</v>
      </c>
      <c r="P2005">
        <f t="shared" si="125"/>
        <v>91.76</v>
      </c>
      <c r="Q2005" s="11" t="s">
        <v>1166</v>
      </c>
      <c r="R2005" t="s">
        <v>4030</v>
      </c>
      <c r="S2005" s="4">
        <f t="shared" si="126"/>
        <v>40347.1256018519</v>
      </c>
      <c r="T2005" s="4">
        <f t="shared" si="127"/>
        <v>40361.9583333333</v>
      </c>
    </row>
    <row r="2006" ht="44" spans="1:20">
      <c r="A2006" s="1">
        <v>2004</v>
      </c>
      <c r="B2006" s="2" t="s">
        <v>4157</v>
      </c>
      <c r="C2006" s="2" t="s">
        <v>4158</v>
      </c>
      <c r="D2006" s="12">
        <v>50000</v>
      </c>
      <c r="E2006" s="13">
        <v>117210.24</v>
      </c>
      <c r="F2006" t="s">
        <v>28</v>
      </c>
      <c r="G2006" t="s">
        <v>49</v>
      </c>
      <c r="H2006" t="s">
        <v>50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4029</v>
      </c>
      <c r="O2006">
        <f t="shared" si="124"/>
        <v>234</v>
      </c>
      <c r="P2006">
        <f t="shared" si="125"/>
        <v>331.1</v>
      </c>
      <c r="Q2006" s="11" t="s">
        <v>1166</v>
      </c>
      <c r="R2006" t="s">
        <v>4030</v>
      </c>
      <c r="S2006" s="4">
        <f t="shared" si="126"/>
        <v>41800.6048958333</v>
      </c>
      <c r="T2006" s="4">
        <f t="shared" si="127"/>
        <v>41830.6048958333</v>
      </c>
    </row>
    <row r="2007" ht="44" spans="1:20">
      <c r="A2007" s="1">
        <v>2005</v>
      </c>
      <c r="B2007" s="2" t="s">
        <v>4159</v>
      </c>
      <c r="C2007" s="2" t="s">
        <v>4160</v>
      </c>
      <c r="D2007" s="12">
        <v>30000</v>
      </c>
      <c r="E2007" s="13">
        <v>37104.03</v>
      </c>
      <c r="F2007" t="s">
        <v>28</v>
      </c>
      <c r="G2007" t="s">
        <v>49</v>
      </c>
      <c r="H2007" t="s">
        <v>50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4029</v>
      </c>
      <c r="O2007">
        <f t="shared" si="124"/>
        <v>124</v>
      </c>
      <c r="P2007">
        <f t="shared" si="125"/>
        <v>194.26</v>
      </c>
      <c r="Q2007" s="11" t="s">
        <v>1166</v>
      </c>
      <c r="R2007" t="s">
        <v>4030</v>
      </c>
      <c r="S2007" s="4">
        <f t="shared" si="126"/>
        <v>41535.8127083333</v>
      </c>
      <c r="T2007" s="4">
        <f t="shared" si="127"/>
        <v>41563.1659722222</v>
      </c>
    </row>
    <row r="2008" ht="58" spans="1:20">
      <c r="A2008" s="1">
        <v>2006</v>
      </c>
      <c r="B2008" s="2" t="s">
        <v>4161</v>
      </c>
      <c r="C2008" s="2" t="s">
        <v>4162</v>
      </c>
      <c r="D2008" s="12">
        <v>50000</v>
      </c>
      <c r="E2008" s="13">
        <v>123920</v>
      </c>
      <c r="F2008" t="s">
        <v>28</v>
      </c>
      <c r="G2008" t="s">
        <v>49</v>
      </c>
      <c r="H2008" t="s">
        <v>50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4029</v>
      </c>
      <c r="O2008">
        <f t="shared" si="124"/>
        <v>248</v>
      </c>
      <c r="P2008">
        <f t="shared" si="125"/>
        <v>408.98</v>
      </c>
      <c r="Q2008" s="11" t="s">
        <v>1166</v>
      </c>
      <c r="R2008" t="s">
        <v>4030</v>
      </c>
      <c r="S2008" s="4">
        <f t="shared" si="126"/>
        <v>41941.5005208333</v>
      </c>
      <c r="T2008" s="4">
        <f t="shared" si="127"/>
        <v>41976.5421875</v>
      </c>
    </row>
    <row r="2009" ht="58" spans="1:20">
      <c r="A2009" s="1">
        <v>2007</v>
      </c>
      <c r="B2009" s="2" t="s">
        <v>4163</v>
      </c>
      <c r="C2009" s="2" t="s">
        <v>4164</v>
      </c>
      <c r="D2009" s="12">
        <v>10000</v>
      </c>
      <c r="E2009" s="13">
        <v>11570.92</v>
      </c>
      <c r="F2009" t="s">
        <v>28</v>
      </c>
      <c r="G2009" t="s">
        <v>49</v>
      </c>
      <c r="H2009" t="s">
        <v>50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4029</v>
      </c>
      <c r="O2009">
        <f t="shared" si="124"/>
        <v>116</v>
      </c>
      <c r="P2009">
        <f t="shared" si="125"/>
        <v>84.46</v>
      </c>
      <c r="Q2009" s="11" t="s">
        <v>1166</v>
      </c>
      <c r="R2009" t="s">
        <v>4030</v>
      </c>
      <c r="S2009" s="4">
        <f t="shared" si="126"/>
        <v>40347.8378009259</v>
      </c>
      <c r="T2009" s="4">
        <f t="shared" si="127"/>
        <v>40414.1666666667</v>
      </c>
    </row>
    <row r="2010" ht="44" spans="1:20">
      <c r="A2010" s="1">
        <v>2008</v>
      </c>
      <c r="B2010" s="2" t="s">
        <v>4165</v>
      </c>
      <c r="C2010" s="2" t="s">
        <v>4166</v>
      </c>
      <c r="D2010" s="12">
        <v>1570.79</v>
      </c>
      <c r="E2010" s="13">
        <v>1839</v>
      </c>
      <c r="F2010" t="s">
        <v>28</v>
      </c>
      <c r="G2010" t="s">
        <v>49</v>
      </c>
      <c r="H2010" t="s">
        <v>50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4029</v>
      </c>
      <c r="O2010">
        <f t="shared" si="124"/>
        <v>117</v>
      </c>
      <c r="P2010">
        <f t="shared" si="125"/>
        <v>44.85</v>
      </c>
      <c r="Q2010" s="11" t="s">
        <v>1166</v>
      </c>
      <c r="R2010" t="s">
        <v>4030</v>
      </c>
      <c r="S2010" s="4">
        <f t="shared" si="126"/>
        <v>40761.6044212963</v>
      </c>
      <c r="T2010" s="4">
        <f t="shared" si="127"/>
        <v>40805.6044212963</v>
      </c>
    </row>
    <row r="2011" ht="44" spans="1:20">
      <c r="A2011" s="1">
        <v>2009</v>
      </c>
      <c r="B2011" s="2" t="s">
        <v>4167</v>
      </c>
      <c r="C2011" s="2" t="s">
        <v>4168</v>
      </c>
      <c r="D2011" s="12">
        <v>50000</v>
      </c>
      <c r="E2011" s="13">
        <v>152579</v>
      </c>
      <c r="F2011" t="s">
        <v>28</v>
      </c>
      <c r="G2011" t="s">
        <v>537</v>
      </c>
      <c r="H2011" t="s">
        <v>89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4029</v>
      </c>
      <c r="O2011">
        <f t="shared" si="124"/>
        <v>305</v>
      </c>
      <c r="P2011">
        <f t="shared" si="125"/>
        <v>383.36</v>
      </c>
      <c r="Q2011" s="11" t="s">
        <v>1166</v>
      </c>
      <c r="R2011" t="s">
        <v>4030</v>
      </c>
      <c r="S2011" s="4">
        <f t="shared" si="126"/>
        <v>42661.3234143518</v>
      </c>
      <c r="T2011" s="4">
        <f t="shared" si="127"/>
        <v>42697.3650810185</v>
      </c>
    </row>
    <row r="2012" ht="29" spans="1:20">
      <c r="A2012" s="1">
        <v>2010</v>
      </c>
      <c r="B2012" s="2" t="s">
        <v>4169</v>
      </c>
      <c r="C2012" s="2" t="s">
        <v>4170</v>
      </c>
      <c r="D2012" s="12">
        <v>30000</v>
      </c>
      <c r="E2012" s="13">
        <v>96015.9</v>
      </c>
      <c r="F2012" t="s">
        <v>28</v>
      </c>
      <c r="G2012" t="s">
        <v>49</v>
      </c>
      <c r="H2012" t="s">
        <v>50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4029</v>
      </c>
      <c r="O2012">
        <f t="shared" si="124"/>
        <v>320</v>
      </c>
      <c r="P2012">
        <f t="shared" si="125"/>
        <v>55.28</v>
      </c>
      <c r="Q2012" s="11" t="s">
        <v>1166</v>
      </c>
      <c r="R2012" t="s">
        <v>4030</v>
      </c>
      <c r="S2012" s="4">
        <f t="shared" si="126"/>
        <v>42570.9964236111</v>
      </c>
      <c r="T2012" s="4">
        <f t="shared" si="127"/>
        <v>42600.9964236111</v>
      </c>
    </row>
    <row r="2013" ht="44" spans="1:20">
      <c r="A2013" s="1">
        <v>2011</v>
      </c>
      <c r="B2013" s="2" t="s">
        <v>4171</v>
      </c>
      <c r="C2013" s="2" t="s">
        <v>4172</v>
      </c>
      <c r="D2013" s="12">
        <v>50000</v>
      </c>
      <c r="E2013" s="13">
        <v>409782</v>
      </c>
      <c r="F2013" t="s">
        <v>28</v>
      </c>
      <c r="G2013" t="s">
        <v>2061</v>
      </c>
      <c r="H2013" t="s">
        <v>89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4029</v>
      </c>
      <c r="O2013">
        <f t="shared" si="124"/>
        <v>820</v>
      </c>
      <c r="P2013">
        <f t="shared" si="125"/>
        <v>422.02</v>
      </c>
      <c r="Q2013" s="11" t="s">
        <v>1166</v>
      </c>
      <c r="R2013" t="s">
        <v>4030</v>
      </c>
      <c r="S2013" s="4">
        <f t="shared" si="126"/>
        <v>42347.3584837963</v>
      </c>
      <c r="T2013" s="4">
        <f t="shared" si="127"/>
        <v>42380.9583333333</v>
      </c>
    </row>
    <row r="2014" ht="44" spans="1:20">
      <c r="A2014" s="1">
        <v>2012</v>
      </c>
      <c r="B2014" s="2" t="s">
        <v>4173</v>
      </c>
      <c r="C2014" s="2" t="s">
        <v>4174</v>
      </c>
      <c r="D2014" s="12">
        <v>5000</v>
      </c>
      <c r="E2014" s="13">
        <v>11745</v>
      </c>
      <c r="F2014" t="s">
        <v>28</v>
      </c>
      <c r="G2014" t="s">
        <v>49</v>
      </c>
      <c r="H2014" t="s">
        <v>50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4029</v>
      </c>
      <c r="O2014">
        <f t="shared" si="124"/>
        <v>235</v>
      </c>
      <c r="P2014">
        <f t="shared" si="125"/>
        <v>64.18</v>
      </c>
      <c r="Q2014" s="11" t="s">
        <v>1166</v>
      </c>
      <c r="R2014" t="s">
        <v>4030</v>
      </c>
      <c r="S2014" s="4">
        <f t="shared" si="126"/>
        <v>42010.8222337963</v>
      </c>
      <c r="T2014" s="4">
        <f t="shared" si="127"/>
        <v>42040.8222337963</v>
      </c>
    </row>
    <row r="2015" ht="44" spans="1:20">
      <c r="A2015" s="1">
        <v>2013</v>
      </c>
      <c r="B2015" s="2" t="s">
        <v>4175</v>
      </c>
      <c r="C2015" s="2" t="s">
        <v>4176</v>
      </c>
      <c r="D2015" s="12">
        <v>160000</v>
      </c>
      <c r="E2015" s="13">
        <v>791862</v>
      </c>
      <c r="F2015" t="s">
        <v>28</v>
      </c>
      <c r="G2015" t="s">
        <v>49</v>
      </c>
      <c r="H2015" t="s">
        <v>50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4029</v>
      </c>
      <c r="O2015">
        <f t="shared" si="124"/>
        <v>495</v>
      </c>
      <c r="P2015">
        <f t="shared" si="125"/>
        <v>173.58</v>
      </c>
      <c r="Q2015" s="11" t="s">
        <v>1166</v>
      </c>
      <c r="R2015" t="s">
        <v>4030</v>
      </c>
      <c r="S2015" s="4">
        <f t="shared" si="126"/>
        <v>42499.9608101852</v>
      </c>
      <c r="T2015" s="4">
        <f t="shared" si="127"/>
        <v>42559.9608101852</v>
      </c>
    </row>
    <row r="2016" ht="44" spans="1:20">
      <c r="A2016" s="1">
        <v>2014</v>
      </c>
      <c r="B2016" s="2" t="s">
        <v>4177</v>
      </c>
      <c r="C2016" s="2" t="s">
        <v>4178</v>
      </c>
      <c r="D2016" s="12">
        <v>30000</v>
      </c>
      <c r="E2016" s="13">
        <v>2344134.67</v>
      </c>
      <c r="F2016" t="s">
        <v>28</v>
      </c>
      <c r="G2016" t="s">
        <v>49</v>
      </c>
      <c r="H2016" t="s">
        <v>50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4029</v>
      </c>
      <c r="O2016">
        <f t="shared" si="124"/>
        <v>7814</v>
      </c>
      <c r="P2016">
        <f t="shared" si="125"/>
        <v>88.6</v>
      </c>
      <c r="Q2016" s="11" t="s">
        <v>1166</v>
      </c>
      <c r="R2016" t="s">
        <v>4030</v>
      </c>
      <c r="S2016" s="4">
        <f t="shared" si="126"/>
        <v>41324.2145717593</v>
      </c>
      <c r="T2016" s="4">
        <f t="shared" si="127"/>
        <v>41358.1729050926</v>
      </c>
    </row>
    <row r="2017" ht="44" spans="1:20">
      <c r="A2017" s="1">
        <v>2015</v>
      </c>
      <c r="B2017" s="2" t="s">
        <v>4179</v>
      </c>
      <c r="C2017" s="2" t="s">
        <v>4180</v>
      </c>
      <c r="D2017" s="12">
        <v>7200</v>
      </c>
      <c r="E2017" s="13">
        <v>8136.01</v>
      </c>
      <c r="F2017" t="s">
        <v>28</v>
      </c>
      <c r="G2017" t="s">
        <v>49</v>
      </c>
      <c r="H2017" t="s">
        <v>50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4029</v>
      </c>
      <c r="O2017">
        <f t="shared" si="124"/>
        <v>113</v>
      </c>
      <c r="P2017">
        <f t="shared" si="125"/>
        <v>50.22</v>
      </c>
      <c r="Q2017" s="11" t="s">
        <v>1166</v>
      </c>
      <c r="R2017" t="s">
        <v>4030</v>
      </c>
      <c r="S2017" s="4">
        <f t="shared" si="126"/>
        <v>40765.8768865741</v>
      </c>
      <c r="T2017" s="4">
        <f t="shared" si="127"/>
        <v>40795.8768865741</v>
      </c>
    </row>
    <row r="2018" ht="29" spans="1:20">
      <c r="A2018" s="1">
        <v>2016</v>
      </c>
      <c r="B2018" s="2" t="s">
        <v>4181</v>
      </c>
      <c r="C2018" s="2" t="s">
        <v>4182</v>
      </c>
      <c r="D2018" s="12">
        <v>10000</v>
      </c>
      <c r="E2018" s="13">
        <v>92154.22</v>
      </c>
      <c r="F2018" t="s">
        <v>28</v>
      </c>
      <c r="G2018" t="s">
        <v>49</v>
      </c>
      <c r="H2018" t="s">
        <v>50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4029</v>
      </c>
      <c r="O2018">
        <f t="shared" si="124"/>
        <v>922</v>
      </c>
      <c r="P2018">
        <f t="shared" si="125"/>
        <v>192.39</v>
      </c>
      <c r="Q2018" s="11" t="s">
        <v>1166</v>
      </c>
      <c r="R2018" t="s">
        <v>4030</v>
      </c>
      <c r="S2018" s="4">
        <f t="shared" si="126"/>
        <v>41312.880775463</v>
      </c>
      <c r="T2018" s="4">
        <f t="shared" si="127"/>
        <v>41342.880775463</v>
      </c>
    </row>
    <row r="2019" ht="44" spans="1:20">
      <c r="A2019" s="1">
        <v>2017</v>
      </c>
      <c r="B2019" s="2" t="s">
        <v>4183</v>
      </c>
      <c r="C2019" s="2" t="s">
        <v>4184</v>
      </c>
      <c r="D2019" s="12">
        <v>25000</v>
      </c>
      <c r="E2019" s="13">
        <v>31275.6</v>
      </c>
      <c r="F2019" t="s">
        <v>28</v>
      </c>
      <c r="G2019" t="s">
        <v>49</v>
      </c>
      <c r="H2019" t="s">
        <v>50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4029</v>
      </c>
      <c r="O2019">
        <f t="shared" si="124"/>
        <v>125</v>
      </c>
      <c r="P2019">
        <f t="shared" si="125"/>
        <v>73.42</v>
      </c>
      <c r="Q2019" s="11" t="s">
        <v>1166</v>
      </c>
      <c r="R2019" t="s">
        <v>4030</v>
      </c>
      <c r="S2019" s="4">
        <f t="shared" si="126"/>
        <v>40961.057349537</v>
      </c>
      <c r="T2019" s="4">
        <f t="shared" si="127"/>
        <v>40992.1666666667</v>
      </c>
    </row>
    <row r="2020" ht="44" spans="1:20">
      <c r="A2020" s="1">
        <v>2018</v>
      </c>
      <c r="B2020" s="2" t="s">
        <v>4185</v>
      </c>
      <c r="C2020" s="2" t="s">
        <v>4186</v>
      </c>
      <c r="D2020" s="12">
        <v>65000</v>
      </c>
      <c r="E2020" s="13">
        <v>66458.23</v>
      </c>
      <c r="F2020" t="s">
        <v>28</v>
      </c>
      <c r="G2020" t="s">
        <v>2514</v>
      </c>
      <c r="H2020" t="s">
        <v>89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4029</v>
      </c>
      <c r="O2020">
        <f t="shared" si="124"/>
        <v>102</v>
      </c>
      <c r="P2020">
        <f t="shared" si="125"/>
        <v>147.68</v>
      </c>
      <c r="Q2020" s="11" t="s">
        <v>1166</v>
      </c>
      <c r="R2020" t="s">
        <v>4030</v>
      </c>
      <c r="S2020" s="4">
        <f t="shared" si="126"/>
        <v>42199.3658449074</v>
      </c>
      <c r="T2020" s="4">
        <f t="shared" si="127"/>
        <v>42229.3658449074</v>
      </c>
    </row>
    <row r="2021" ht="58" spans="1:20">
      <c r="A2021" s="1">
        <v>2019</v>
      </c>
      <c r="B2021" s="2" t="s">
        <v>4187</v>
      </c>
      <c r="C2021" s="2" t="s">
        <v>4188</v>
      </c>
      <c r="D2021" s="12">
        <v>40000</v>
      </c>
      <c r="E2021" s="13">
        <v>193963.9</v>
      </c>
      <c r="F2021" t="s">
        <v>28</v>
      </c>
      <c r="G2021" t="s">
        <v>49</v>
      </c>
      <c r="H2021" t="s">
        <v>50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4029</v>
      </c>
      <c r="O2021">
        <f t="shared" si="124"/>
        <v>485</v>
      </c>
      <c r="P2021">
        <f t="shared" si="125"/>
        <v>108.97</v>
      </c>
      <c r="Q2021" s="11" t="s">
        <v>1166</v>
      </c>
      <c r="R2021" t="s">
        <v>4030</v>
      </c>
      <c r="S2021" s="4">
        <f t="shared" si="126"/>
        <v>42605.7085763889</v>
      </c>
      <c r="T2021" s="4">
        <f t="shared" si="127"/>
        <v>42635.7085763889</v>
      </c>
    </row>
    <row r="2022" ht="44" spans="1:20">
      <c r="A2022" s="1">
        <v>2020</v>
      </c>
      <c r="B2022" s="2" t="s">
        <v>4189</v>
      </c>
      <c r="C2022" s="2" t="s">
        <v>4190</v>
      </c>
      <c r="D2022" s="12">
        <v>1500</v>
      </c>
      <c r="E2022" s="13">
        <v>2885</v>
      </c>
      <c r="F2022" t="s">
        <v>28</v>
      </c>
      <c r="G2022" t="s">
        <v>49</v>
      </c>
      <c r="H2022" t="s">
        <v>50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4029</v>
      </c>
      <c r="O2022">
        <f t="shared" si="124"/>
        <v>192</v>
      </c>
      <c r="P2022">
        <f t="shared" si="125"/>
        <v>23.65</v>
      </c>
      <c r="Q2022" s="11" t="s">
        <v>1166</v>
      </c>
      <c r="R2022" t="s">
        <v>4030</v>
      </c>
      <c r="S2022" s="4">
        <f t="shared" si="126"/>
        <v>41737.0975</v>
      </c>
      <c r="T2022" s="4">
        <f t="shared" si="127"/>
        <v>41773.9611111111</v>
      </c>
    </row>
    <row r="2023" ht="44" spans="1:20">
      <c r="A2023" s="1">
        <v>2021</v>
      </c>
      <c r="B2023" s="2" t="s">
        <v>4191</v>
      </c>
      <c r="C2023" s="2" t="s">
        <v>4192</v>
      </c>
      <c r="D2023" s="12">
        <v>5000</v>
      </c>
      <c r="E2023" s="13">
        <v>14055</v>
      </c>
      <c r="F2023" t="s">
        <v>28</v>
      </c>
      <c r="G2023" t="s">
        <v>49</v>
      </c>
      <c r="H2023" t="s">
        <v>50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4029</v>
      </c>
      <c r="O2023">
        <f t="shared" si="124"/>
        <v>281</v>
      </c>
      <c r="P2023">
        <f t="shared" si="125"/>
        <v>147.95</v>
      </c>
      <c r="Q2023" s="11" t="s">
        <v>1166</v>
      </c>
      <c r="R2023" t="s">
        <v>4030</v>
      </c>
      <c r="S2023" s="4">
        <f t="shared" si="126"/>
        <v>41861.0705671296</v>
      </c>
      <c r="T2023" s="4">
        <f t="shared" si="127"/>
        <v>41906.0705671296</v>
      </c>
    </row>
    <row r="2024" ht="44" spans="1:20">
      <c r="A2024" s="1">
        <v>2022</v>
      </c>
      <c r="B2024" s="2" t="s">
        <v>4193</v>
      </c>
      <c r="C2024" s="2" t="s">
        <v>4194</v>
      </c>
      <c r="D2024" s="12">
        <v>100000</v>
      </c>
      <c r="E2024" s="13">
        <v>125137</v>
      </c>
      <c r="F2024" t="s">
        <v>28</v>
      </c>
      <c r="G2024" t="s">
        <v>49</v>
      </c>
      <c r="H2024" t="s">
        <v>50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4029</v>
      </c>
      <c r="O2024">
        <f t="shared" si="124"/>
        <v>125</v>
      </c>
      <c r="P2024">
        <f t="shared" si="125"/>
        <v>385.04</v>
      </c>
      <c r="Q2024" s="11" t="s">
        <v>1166</v>
      </c>
      <c r="R2024" t="s">
        <v>4030</v>
      </c>
      <c r="S2024" s="4">
        <f t="shared" si="126"/>
        <v>42502.5691203704</v>
      </c>
      <c r="T2024" s="4">
        <f t="shared" si="127"/>
        <v>42532.5691203704</v>
      </c>
    </row>
    <row r="2025" ht="44" spans="1:20">
      <c r="A2025" s="1">
        <v>2023</v>
      </c>
      <c r="B2025" s="2" t="s">
        <v>4195</v>
      </c>
      <c r="C2025" s="2" t="s">
        <v>4196</v>
      </c>
      <c r="D2025" s="12">
        <v>100000</v>
      </c>
      <c r="E2025" s="13">
        <v>161459</v>
      </c>
      <c r="F2025" t="s">
        <v>28</v>
      </c>
      <c r="G2025" t="s">
        <v>49</v>
      </c>
      <c r="H2025" t="s">
        <v>50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4029</v>
      </c>
      <c r="O2025">
        <f t="shared" si="124"/>
        <v>161</v>
      </c>
      <c r="P2025">
        <f t="shared" si="125"/>
        <v>457.39</v>
      </c>
      <c r="Q2025" s="11" t="s">
        <v>1166</v>
      </c>
      <c r="R2025" t="s">
        <v>4030</v>
      </c>
      <c r="S2025" s="4">
        <f t="shared" si="126"/>
        <v>42136.4207523148</v>
      </c>
      <c r="T2025" s="4">
        <f t="shared" si="127"/>
        <v>42166.4207523148</v>
      </c>
    </row>
    <row r="2026" ht="44" spans="1:20">
      <c r="A2026" s="1">
        <v>2024</v>
      </c>
      <c r="B2026" s="2" t="s">
        <v>4197</v>
      </c>
      <c r="C2026" s="2" t="s">
        <v>4198</v>
      </c>
      <c r="D2026" s="12">
        <v>4000</v>
      </c>
      <c r="E2026" s="13">
        <v>23414</v>
      </c>
      <c r="F2026" t="s">
        <v>28</v>
      </c>
      <c r="G2026" t="s">
        <v>49</v>
      </c>
      <c r="H2026" t="s">
        <v>50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4029</v>
      </c>
      <c r="O2026">
        <f t="shared" si="124"/>
        <v>585</v>
      </c>
      <c r="P2026">
        <f t="shared" si="125"/>
        <v>222.99</v>
      </c>
      <c r="Q2026" s="11" t="s">
        <v>1166</v>
      </c>
      <c r="R2026" t="s">
        <v>4030</v>
      </c>
      <c r="S2026" s="4">
        <f t="shared" si="126"/>
        <v>41099.9669444444</v>
      </c>
      <c r="T2026" s="4">
        <f t="shared" si="127"/>
        <v>41134.125</v>
      </c>
    </row>
    <row r="2027" ht="44" spans="1:20">
      <c r="A2027" s="1">
        <v>2025</v>
      </c>
      <c r="B2027" s="2" t="s">
        <v>4199</v>
      </c>
      <c r="C2027" s="2" t="s">
        <v>4200</v>
      </c>
      <c r="D2027" s="12">
        <v>80000</v>
      </c>
      <c r="E2027" s="13">
        <v>160920</v>
      </c>
      <c r="F2027" t="s">
        <v>28</v>
      </c>
      <c r="G2027" t="s">
        <v>537</v>
      </c>
      <c r="H2027" t="s">
        <v>89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4029</v>
      </c>
      <c r="O2027">
        <f t="shared" si="124"/>
        <v>201</v>
      </c>
      <c r="P2027">
        <f t="shared" si="125"/>
        <v>220.74</v>
      </c>
      <c r="Q2027" s="11" t="s">
        <v>1166</v>
      </c>
      <c r="R2027" t="s">
        <v>4030</v>
      </c>
      <c r="S2027" s="4">
        <f t="shared" si="126"/>
        <v>42136.1845601852</v>
      </c>
      <c r="T2027" s="4">
        <f t="shared" si="127"/>
        <v>42166.1845601852</v>
      </c>
    </row>
    <row r="2028" ht="29" spans="1:20">
      <c r="A2028" s="1">
        <v>2026</v>
      </c>
      <c r="B2028" s="2" t="s">
        <v>4201</v>
      </c>
      <c r="C2028" s="2" t="s">
        <v>4202</v>
      </c>
      <c r="D2028" s="12">
        <v>25000</v>
      </c>
      <c r="E2028" s="13">
        <v>33370.77</v>
      </c>
      <c r="F2028" t="s">
        <v>28</v>
      </c>
      <c r="G2028" t="s">
        <v>49</v>
      </c>
      <c r="H2028" t="s">
        <v>50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4029</v>
      </c>
      <c r="O2028">
        <f t="shared" si="124"/>
        <v>133</v>
      </c>
      <c r="P2028">
        <f t="shared" si="125"/>
        <v>73.5</v>
      </c>
      <c r="Q2028" s="11" t="s">
        <v>1166</v>
      </c>
      <c r="R2028" t="s">
        <v>4030</v>
      </c>
      <c r="S2028" s="4">
        <f t="shared" si="126"/>
        <v>41704.7359375</v>
      </c>
      <c r="T2028" s="4">
        <f t="shared" si="127"/>
        <v>41750.1659722222</v>
      </c>
    </row>
    <row r="2029" ht="44" spans="1:20">
      <c r="A2029" s="1">
        <v>2027</v>
      </c>
      <c r="B2029" s="2" t="s">
        <v>4203</v>
      </c>
      <c r="C2029" s="2" t="s">
        <v>4204</v>
      </c>
      <c r="D2029" s="12">
        <v>100000</v>
      </c>
      <c r="E2029" s="13">
        <v>120249</v>
      </c>
      <c r="F2029" t="s">
        <v>28</v>
      </c>
      <c r="G2029" t="s">
        <v>49</v>
      </c>
      <c r="H2029" t="s">
        <v>50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4029</v>
      </c>
      <c r="O2029">
        <f t="shared" si="124"/>
        <v>120</v>
      </c>
      <c r="P2029">
        <f t="shared" si="125"/>
        <v>223.1</v>
      </c>
      <c r="Q2029" s="11" t="s">
        <v>1166</v>
      </c>
      <c r="R2029" t="s">
        <v>4030</v>
      </c>
      <c r="S2029" s="4">
        <f t="shared" si="126"/>
        <v>42048.8138773148</v>
      </c>
      <c r="T2029" s="4">
        <f t="shared" si="127"/>
        <v>42093.7722106482</v>
      </c>
    </row>
    <row r="2030" ht="29" spans="1:20">
      <c r="A2030" s="1">
        <v>2028</v>
      </c>
      <c r="B2030" s="2" t="s">
        <v>4205</v>
      </c>
      <c r="C2030" s="2" t="s">
        <v>4206</v>
      </c>
      <c r="D2030" s="12">
        <v>3000</v>
      </c>
      <c r="E2030" s="13">
        <v>3785</v>
      </c>
      <c r="F2030" t="s">
        <v>28</v>
      </c>
      <c r="G2030" t="s">
        <v>49</v>
      </c>
      <c r="H2030" t="s">
        <v>50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4029</v>
      </c>
      <c r="O2030">
        <f t="shared" si="124"/>
        <v>126</v>
      </c>
      <c r="P2030">
        <f t="shared" si="125"/>
        <v>47.91</v>
      </c>
      <c r="Q2030" s="11" t="s">
        <v>1166</v>
      </c>
      <c r="R2030" t="s">
        <v>4030</v>
      </c>
      <c r="S2030" s="4">
        <f t="shared" si="126"/>
        <v>40215.9190509259</v>
      </c>
      <c r="T2030" s="4">
        <f t="shared" si="127"/>
        <v>40252.9131944444</v>
      </c>
    </row>
    <row r="2031" ht="44" spans="1:20">
      <c r="A2031" s="1">
        <v>2029</v>
      </c>
      <c r="B2031" s="2" t="s">
        <v>4207</v>
      </c>
      <c r="C2031" s="2" t="s">
        <v>4208</v>
      </c>
      <c r="D2031" s="12">
        <v>2500</v>
      </c>
      <c r="E2031" s="13">
        <v>9030</v>
      </c>
      <c r="F2031" t="s">
        <v>28</v>
      </c>
      <c r="G2031" t="s">
        <v>49</v>
      </c>
      <c r="H2031" t="s">
        <v>50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4029</v>
      </c>
      <c r="O2031">
        <f t="shared" si="124"/>
        <v>361</v>
      </c>
      <c r="P2031">
        <f t="shared" si="125"/>
        <v>96.06</v>
      </c>
      <c r="Q2031" s="11" t="s">
        <v>1166</v>
      </c>
      <c r="R2031" t="s">
        <v>4030</v>
      </c>
      <c r="S2031" s="4">
        <f t="shared" si="126"/>
        <v>41848.0217708333</v>
      </c>
      <c r="T2031" s="4">
        <f t="shared" si="127"/>
        <v>41878.0217708333</v>
      </c>
    </row>
    <row r="2032" ht="44" spans="1:20">
      <c r="A2032" s="1">
        <v>2030</v>
      </c>
      <c r="B2032" s="2" t="s">
        <v>4209</v>
      </c>
      <c r="C2032" s="2" t="s">
        <v>4210</v>
      </c>
      <c r="D2032" s="12">
        <v>32768</v>
      </c>
      <c r="E2032" s="13">
        <v>74134</v>
      </c>
      <c r="F2032" t="s">
        <v>28</v>
      </c>
      <c r="G2032" t="s">
        <v>58</v>
      </c>
      <c r="H2032" t="s">
        <v>59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4029</v>
      </c>
      <c r="O2032">
        <f t="shared" si="124"/>
        <v>226</v>
      </c>
      <c r="P2032">
        <f t="shared" si="125"/>
        <v>118.61</v>
      </c>
      <c r="Q2032" s="11" t="s">
        <v>1166</v>
      </c>
      <c r="R2032" t="s">
        <v>4030</v>
      </c>
      <c r="S2032" s="4">
        <f t="shared" si="126"/>
        <v>41212.9964814815</v>
      </c>
      <c r="T2032" s="4">
        <f t="shared" si="127"/>
        <v>41242.9964814815</v>
      </c>
    </row>
    <row r="2033" ht="29" spans="1:20">
      <c r="A2033" s="1">
        <v>2031</v>
      </c>
      <c r="B2033" s="2" t="s">
        <v>4211</v>
      </c>
      <c r="C2033" s="2" t="s">
        <v>4212</v>
      </c>
      <c r="D2033" s="12">
        <v>50000</v>
      </c>
      <c r="E2033" s="13">
        <v>60175</v>
      </c>
      <c r="F2033" t="s">
        <v>28</v>
      </c>
      <c r="G2033" t="s">
        <v>422</v>
      </c>
      <c r="H2033" t="s">
        <v>89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4029</v>
      </c>
      <c r="O2033">
        <f t="shared" si="124"/>
        <v>120</v>
      </c>
      <c r="P2033">
        <f t="shared" si="125"/>
        <v>118.45</v>
      </c>
      <c r="Q2033" s="11" t="s">
        <v>1166</v>
      </c>
      <c r="R2033" t="s">
        <v>4030</v>
      </c>
      <c r="S2033" s="4">
        <f t="shared" si="126"/>
        <v>41975.3293171296</v>
      </c>
      <c r="T2033" s="4">
        <f t="shared" si="127"/>
        <v>42013.0416666667</v>
      </c>
    </row>
    <row r="2034" ht="44" spans="1:20">
      <c r="A2034" s="1">
        <v>2032</v>
      </c>
      <c r="B2034" s="2" t="s">
        <v>4213</v>
      </c>
      <c r="C2034" s="2" t="s">
        <v>4214</v>
      </c>
      <c r="D2034" s="12">
        <v>25000</v>
      </c>
      <c r="E2034" s="13">
        <v>76047</v>
      </c>
      <c r="F2034" t="s">
        <v>28</v>
      </c>
      <c r="G2034" t="s">
        <v>49</v>
      </c>
      <c r="H2034" t="s">
        <v>50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4029</v>
      </c>
      <c r="O2034">
        <f t="shared" si="124"/>
        <v>304</v>
      </c>
      <c r="P2034">
        <f t="shared" si="125"/>
        <v>143.21</v>
      </c>
      <c r="Q2034" s="11" t="s">
        <v>1166</v>
      </c>
      <c r="R2034" t="s">
        <v>4030</v>
      </c>
      <c r="S2034" s="4">
        <f t="shared" si="126"/>
        <v>42689.5656712963</v>
      </c>
      <c r="T2034" s="4">
        <f t="shared" si="127"/>
        <v>42719.2083333333</v>
      </c>
    </row>
    <row r="2035" ht="44" spans="1:20">
      <c r="A2035" s="1">
        <v>2033</v>
      </c>
      <c r="B2035" s="2" t="s">
        <v>4215</v>
      </c>
      <c r="C2035" s="2" t="s">
        <v>4216</v>
      </c>
      <c r="D2035" s="12">
        <v>25000</v>
      </c>
      <c r="E2035" s="13">
        <v>44669</v>
      </c>
      <c r="F2035" t="s">
        <v>28</v>
      </c>
      <c r="G2035" t="s">
        <v>49</v>
      </c>
      <c r="H2035" t="s">
        <v>50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4029</v>
      </c>
      <c r="O2035">
        <f t="shared" si="124"/>
        <v>179</v>
      </c>
      <c r="P2035">
        <f t="shared" si="125"/>
        <v>282.72</v>
      </c>
      <c r="Q2035" s="11" t="s">
        <v>1166</v>
      </c>
      <c r="R2035" t="s">
        <v>4030</v>
      </c>
      <c r="S2035" s="4">
        <f t="shared" si="126"/>
        <v>41725.0823842593</v>
      </c>
      <c r="T2035" s="4">
        <f t="shared" si="127"/>
        <v>41755.0823842593</v>
      </c>
    </row>
    <row r="2036" ht="44" spans="1:20">
      <c r="A2036" s="1">
        <v>2034</v>
      </c>
      <c r="B2036" s="2" t="s">
        <v>4217</v>
      </c>
      <c r="C2036" s="2" t="s">
        <v>4218</v>
      </c>
      <c r="D2036" s="12">
        <v>78000</v>
      </c>
      <c r="E2036" s="13">
        <v>301719.59</v>
      </c>
      <c r="F2036" t="s">
        <v>28</v>
      </c>
      <c r="G2036" t="s">
        <v>49</v>
      </c>
      <c r="H2036" t="s">
        <v>50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4029</v>
      </c>
      <c r="O2036">
        <f t="shared" si="124"/>
        <v>387</v>
      </c>
      <c r="P2036">
        <f t="shared" si="125"/>
        <v>593.94</v>
      </c>
      <c r="Q2036" s="11" t="s">
        <v>1166</v>
      </c>
      <c r="R2036" t="s">
        <v>4030</v>
      </c>
      <c r="S2036" s="4">
        <f t="shared" si="126"/>
        <v>42076.1300115741</v>
      </c>
      <c r="T2036" s="4">
        <f t="shared" si="127"/>
        <v>42131.2902777778</v>
      </c>
    </row>
    <row r="2037" ht="44" spans="1:20">
      <c r="A2037" s="1">
        <v>2035</v>
      </c>
      <c r="B2037" s="2" t="s">
        <v>4219</v>
      </c>
      <c r="C2037" s="2" t="s">
        <v>4220</v>
      </c>
      <c r="D2037" s="12">
        <v>80000</v>
      </c>
      <c r="E2037" s="13">
        <v>168829.14</v>
      </c>
      <c r="F2037" t="s">
        <v>28</v>
      </c>
      <c r="G2037" t="s">
        <v>49</v>
      </c>
      <c r="H2037" t="s">
        <v>50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4029</v>
      </c>
      <c r="O2037">
        <f t="shared" si="124"/>
        <v>211</v>
      </c>
      <c r="P2037">
        <f t="shared" si="125"/>
        <v>262.16</v>
      </c>
      <c r="Q2037" s="11" t="s">
        <v>1166</v>
      </c>
      <c r="R2037" t="s">
        <v>4030</v>
      </c>
      <c r="S2037" s="4">
        <f t="shared" si="126"/>
        <v>42311.6250810185</v>
      </c>
      <c r="T2037" s="4">
        <f t="shared" si="127"/>
        <v>42357.0416666667</v>
      </c>
    </row>
    <row r="2038" ht="44" spans="1:20">
      <c r="A2038" s="1">
        <v>2036</v>
      </c>
      <c r="B2038" s="2" t="s">
        <v>4221</v>
      </c>
      <c r="C2038" s="2" t="s">
        <v>4222</v>
      </c>
      <c r="D2038" s="12">
        <v>30000</v>
      </c>
      <c r="E2038" s="13">
        <v>39500.5</v>
      </c>
      <c r="F2038" t="s">
        <v>28</v>
      </c>
      <c r="G2038" t="s">
        <v>49</v>
      </c>
      <c r="H2038" t="s">
        <v>50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4029</v>
      </c>
      <c r="O2038">
        <f t="shared" si="124"/>
        <v>132</v>
      </c>
      <c r="P2038">
        <f t="shared" si="125"/>
        <v>46.58</v>
      </c>
      <c r="Q2038" s="11" t="s">
        <v>1166</v>
      </c>
      <c r="R2038" t="s">
        <v>4030</v>
      </c>
      <c r="S2038" s="4">
        <f t="shared" si="126"/>
        <v>41738.8648032407</v>
      </c>
      <c r="T2038" s="4">
        <f t="shared" si="127"/>
        <v>41768.8648032407</v>
      </c>
    </row>
    <row r="2039" ht="44" spans="1:20">
      <c r="A2039" s="1">
        <v>2037</v>
      </c>
      <c r="B2039" s="2" t="s">
        <v>4223</v>
      </c>
      <c r="C2039" s="2" t="s">
        <v>4224</v>
      </c>
      <c r="D2039" s="12">
        <v>10000</v>
      </c>
      <c r="E2039" s="13">
        <v>30047.64</v>
      </c>
      <c r="F2039" t="s">
        <v>28</v>
      </c>
      <c r="G2039" t="s">
        <v>49</v>
      </c>
      <c r="H2039" t="s">
        <v>50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4029</v>
      </c>
      <c r="O2039">
        <f t="shared" si="124"/>
        <v>300</v>
      </c>
      <c r="P2039">
        <f t="shared" si="125"/>
        <v>70.04</v>
      </c>
      <c r="Q2039" s="11" t="s">
        <v>1166</v>
      </c>
      <c r="R2039" t="s">
        <v>4030</v>
      </c>
      <c r="S2039" s="4">
        <f t="shared" si="126"/>
        <v>41578.2101041667</v>
      </c>
      <c r="T2039" s="4">
        <f t="shared" si="127"/>
        <v>41638.2517708333</v>
      </c>
    </row>
    <row r="2040" ht="44" spans="1:20">
      <c r="A2040" s="1">
        <v>2038</v>
      </c>
      <c r="B2040" s="2" t="s">
        <v>4225</v>
      </c>
      <c r="C2040" s="2" t="s">
        <v>4226</v>
      </c>
      <c r="D2040" s="12">
        <v>8000</v>
      </c>
      <c r="E2040" s="13">
        <v>33641</v>
      </c>
      <c r="F2040" t="s">
        <v>28</v>
      </c>
      <c r="G2040" t="s">
        <v>58</v>
      </c>
      <c r="H2040" t="s">
        <v>59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4029</v>
      </c>
      <c r="O2040">
        <f t="shared" si="124"/>
        <v>421</v>
      </c>
      <c r="P2040">
        <f t="shared" si="125"/>
        <v>164.91</v>
      </c>
      <c r="Q2040" s="11" t="s">
        <v>1166</v>
      </c>
      <c r="R2040" t="s">
        <v>4030</v>
      </c>
      <c r="S2040" s="4">
        <f t="shared" si="126"/>
        <v>41424.2710763889</v>
      </c>
      <c r="T2040" s="4">
        <f t="shared" si="127"/>
        <v>41456.75</v>
      </c>
    </row>
    <row r="2041" ht="29" spans="1:20">
      <c r="A2041" s="1">
        <v>2039</v>
      </c>
      <c r="B2041" s="2" t="s">
        <v>4227</v>
      </c>
      <c r="C2041" s="2" t="s">
        <v>4228</v>
      </c>
      <c r="D2041" s="12">
        <v>125000</v>
      </c>
      <c r="E2041" s="13">
        <v>170271</v>
      </c>
      <c r="F2041" t="s">
        <v>28</v>
      </c>
      <c r="G2041" t="s">
        <v>49</v>
      </c>
      <c r="H2041" t="s">
        <v>50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4029</v>
      </c>
      <c r="O2041">
        <f t="shared" si="124"/>
        <v>136</v>
      </c>
      <c r="P2041">
        <f t="shared" si="125"/>
        <v>449.26</v>
      </c>
      <c r="Q2041" s="11" t="s">
        <v>1166</v>
      </c>
      <c r="R2041" t="s">
        <v>4030</v>
      </c>
      <c r="S2041" s="4">
        <f t="shared" si="126"/>
        <v>42675.4389467593</v>
      </c>
      <c r="T2041" s="4">
        <f t="shared" si="127"/>
        <v>42705.2076388889</v>
      </c>
    </row>
    <row r="2042" ht="29" spans="1:20">
      <c r="A2042" s="1">
        <v>2040</v>
      </c>
      <c r="B2042" s="2" t="s">
        <v>4229</v>
      </c>
      <c r="C2042" s="2" t="s">
        <v>4230</v>
      </c>
      <c r="D2042" s="12">
        <v>3000</v>
      </c>
      <c r="E2042" s="13">
        <v>7445.14</v>
      </c>
      <c r="F2042" t="s">
        <v>28</v>
      </c>
      <c r="G2042" t="s">
        <v>49</v>
      </c>
      <c r="H2042" t="s">
        <v>50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4029</v>
      </c>
      <c r="O2042">
        <f t="shared" si="124"/>
        <v>248</v>
      </c>
      <c r="P2042">
        <f t="shared" si="125"/>
        <v>27.47</v>
      </c>
      <c r="Q2042" s="11" t="s">
        <v>1166</v>
      </c>
      <c r="R2042" t="s">
        <v>4030</v>
      </c>
      <c r="S2042" s="4">
        <f t="shared" si="126"/>
        <v>41578.9271180556</v>
      </c>
      <c r="T2042" s="4">
        <f t="shared" si="127"/>
        <v>41593.9687847222</v>
      </c>
    </row>
    <row r="2043" ht="44" spans="1:20">
      <c r="A2043" s="1">
        <v>2041</v>
      </c>
      <c r="B2043" s="2" t="s">
        <v>4231</v>
      </c>
      <c r="C2043" s="2" t="s">
        <v>4232</v>
      </c>
      <c r="D2043" s="12">
        <v>9500</v>
      </c>
      <c r="E2043" s="13">
        <v>17277</v>
      </c>
      <c r="F2043" t="s">
        <v>28</v>
      </c>
      <c r="G2043" t="s">
        <v>49</v>
      </c>
      <c r="H2043" t="s">
        <v>50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4029</v>
      </c>
      <c r="O2043">
        <f t="shared" si="124"/>
        <v>182</v>
      </c>
      <c r="P2043">
        <f t="shared" si="125"/>
        <v>143.98</v>
      </c>
      <c r="Q2043" s="11" t="s">
        <v>1166</v>
      </c>
      <c r="R2043" t="s">
        <v>4030</v>
      </c>
      <c r="S2043" s="4">
        <f t="shared" si="126"/>
        <v>42654.525775463</v>
      </c>
      <c r="T2043" s="4">
        <f t="shared" si="127"/>
        <v>42684.5674421296</v>
      </c>
    </row>
    <row r="2044" ht="44" spans="1:20">
      <c r="A2044" s="1">
        <v>2042</v>
      </c>
      <c r="B2044" s="2" t="s">
        <v>4233</v>
      </c>
      <c r="C2044" s="2" t="s">
        <v>4234</v>
      </c>
      <c r="D2044" s="12">
        <v>10000</v>
      </c>
      <c r="E2044" s="13">
        <v>12353</v>
      </c>
      <c r="F2044" t="s">
        <v>28</v>
      </c>
      <c r="G2044" t="s">
        <v>49</v>
      </c>
      <c r="H2044" t="s">
        <v>50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4029</v>
      </c>
      <c r="O2044">
        <f t="shared" si="124"/>
        <v>124</v>
      </c>
      <c r="P2044">
        <f t="shared" si="125"/>
        <v>88.24</v>
      </c>
      <c r="Q2044" s="11" t="s">
        <v>1166</v>
      </c>
      <c r="R2044" t="s">
        <v>4030</v>
      </c>
      <c r="S2044" s="4">
        <f t="shared" si="126"/>
        <v>42331.7080324074</v>
      </c>
      <c r="T2044" s="4">
        <f t="shared" si="127"/>
        <v>42391.7080324074</v>
      </c>
    </row>
    <row r="2045" ht="44" spans="1:20">
      <c r="A2045" s="1">
        <v>2043</v>
      </c>
      <c r="B2045" s="2" t="s">
        <v>4235</v>
      </c>
      <c r="C2045" s="2" t="s">
        <v>4236</v>
      </c>
      <c r="D2045" s="12">
        <v>1385</v>
      </c>
      <c r="E2045" s="13">
        <v>7011</v>
      </c>
      <c r="F2045" t="s">
        <v>28</v>
      </c>
      <c r="G2045" t="s">
        <v>49</v>
      </c>
      <c r="H2045" t="s">
        <v>50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4029</v>
      </c>
      <c r="O2045">
        <f t="shared" si="124"/>
        <v>506</v>
      </c>
      <c r="P2045">
        <f t="shared" si="125"/>
        <v>36.33</v>
      </c>
      <c r="Q2045" s="11" t="s">
        <v>1166</v>
      </c>
      <c r="R2045" t="s">
        <v>4030</v>
      </c>
      <c r="S2045" s="4">
        <f t="shared" si="126"/>
        <v>42661.1768171296</v>
      </c>
      <c r="T2045" s="4">
        <f t="shared" si="127"/>
        <v>42715.2076388889</v>
      </c>
    </row>
    <row r="2046" ht="44" spans="1:20">
      <c r="A2046" s="1">
        <v>2044</v>
      </c>
      <c r="B2046" s="2" t="s">
        <v>4237</v>
      </c>
      <c r="C2046" s="2" t="s">
        <v>4238</v>
      </c>
      <c r="D2046" s="12">
        <v>15000</v>
      </c>
      <c r="E2046" s="13">
        <v>16232</v>
      </c>
      <c r="F2046" t="s">
        <v>28</v>
      </c>
      <c r="G2046" t="s">
        <v>49</v>
      </c>
      <c r="H2046" t="s">
        <v>50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4029</v>
      </c>
      <c r="O2046">
        <f t="shared" si="124"/>
        <v>108</v>
      </c>
      <c r="P2046">
        <f t="shared" si="125"/>
        <v>90.18</v>
      </c>
      <c r="Q2046" s="11" t="s">
        <v>1166</v>
      </c>
      <c r="R2046" t="s">
        <v>4030</v>
      </c>
      <c r="S2046" s="4">
        <f t="shared" si="126"/>
        <v>42138.6841898148</v>
      </c>
      <c r="T2046" s="4">
        <f t="shared" si="127"/>
        <v>42168.6841898148</v>
      </c>
    </row>
    <row r="2047" ht="44" spans="1:20">
      <c r="A2047" s="1">
        <v>2045</v>
      </c>
      <c r="B2047" s="2" t="s">
        <v>4239</v>
      </c>
      <c r="C2047" s="2" t="s">
        <v>4240</v>
      </c>
      <c r="D2047" s="12">
        <v>4900</v>
      </c>
      <c r="E2047" s="13">
        <v>40140.01</v>
      </c>
      <c r="F2047" t="s">
        <v>28</v>
      </c>
      <c r="G2047" t="s">
        <v>49</v>
      </c>
      <c r="H2047" t="s">
        <v>50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4029</v>
      </c>
      <c r="O2047">
        <f t="shared" si="124"/>
        <v>819</v>
      </c>
      <c r="P2047">
        <f t="shared" si="125"/>
        <v>152.62</v>
      </c>
      <c r="Q2047" s="11" t="s">
        <v>1166</v>
      </c>
      <c r="R2047" t="s">
        <v>4030</v>
      </c>
      <c r="S2047" s="4">
        <f t="shared" si="126"/>
        <v>41069.0885069444</v>
      </c>
      <c r="T2047" s="4">
        <f t="shared" si="127"/>
        <v>41099.0885069444</v>
      </c>
    </row>
    <row r="2048" ht="44" spans="1:20">
      <c r="A2048" s="1">
        <v>2046</v>
      </c>
      <c r="B2048" s="2" t="s">
        <v>4241</v>
      </c>
      <c r="C2048" s="2" t="s">
        <v>4242</v>
      </c>
      <c r="D2048" s="12">
        <v>10000</v>
      </c>
      <c r="E2048" s="13">
        <v>12110</v>
      </c>
      <c r="F2048" t="s">
        <v>28</v>
      </c>
      <c r="G2048" t="s">
        <v>49</v>
      </c>
      <c r="H2048" t="s">
        <v>50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4029</v>
      </c>
      <c r="O2048">
        <f t="shared" si="124"/>
        <v>121</v>
      </c>
      <c r="P2048">
        <f t="shared" si="125"/>
        <v>55.81</v>
      </c>
      <c r="Q2048" s="11" t="s">
        <v>1166</v>
      </c>
      <c r="R2048" t="s">
        <v>4030</v>
      </c>
      <c r="S2048" s="4">
        <f t="shared" si="126"/>
        <v>41387.1718055556</v>
      </c>
      <c r="T2048" s="4">
        <f t="shared" si="127"/>
        <v>41417.1718055556</v>
      </c>
    </row>
    <row r="2049" ht="44" spans="1:20">
      <c r="A2049" s="1">
        <v>2047</v>
      </c>
      <c r="B2049" s="2" t="s">
        <v>4243</v>
      </c>
      <c r="C2049" s="2" t="s">
        <v>4244</v>
      </c>
      <c r="D2049" s="12">
        <v>98000</v>
      </c>
      <c r="E2049" s="13">
        <v>100939</v>
      </c>
      <c r="F2049" t="s">
        <v>28</v>
      </c>
      <c r="G2049" t="s">
        <v>84</v>
      </c>
      <c r="H2049" t="s">
        <v>85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4029</v>
      </c>
      <c r="O2049">
        <f t="shared" si="124"/>
        <v>103</v>
      </c>
      <c r="P2049">
        <f t="shared" si="125"/>
        <v>227.85</v>
      </c>
      <c r="Q2049" s="11" t="s">
        <v>1166</v>
      </c>
      <c r="R2049" t="s">
        <v>4030</v>
      </c>
      <c r="S2049" s="4">
        <f t="shared" si="126"/>
        <v>42081.903587963</v>
      </c>
      <c r="T2049" s="4">
        <f t="shared" si="127"/>
        <v>42111</v>
      </c>
    </row>
    <row r="2050" ht="44" spans="1:20">
      <c r="A2050" s="1">
        <v>2048</v>
      </c>
      <c r="B2050" s="2" t="s">
        <v>4245</v>
      </c>
      <c r="C2050" s="2" t="s">
        <v>4246</v>
      </c>
      <c r="D2050" s="12">
        <v>85000</v>
      </c>
      <c r="E2050" s="13">
        <v>126082.45</v>
      </c>
      <c r="F2050" t="s">
        <v>28</v>
      </c>
      <c r="G2050" t="s">
        <v>49</v>
      </c>
      <c r="H2050" t="s">
        <v>50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4029</v>
      </c>
      <c r="O2050">
        <f t="shared" si="124"/>
        <v>148</v>
      </c>
      <c r="P2050">
        <f t="shared" si="125"/>
        <v>91.83</v>
      </c>
      <c r="Q2050" s="11" t="s">
        <v>1166</v>
      </c>
      <c r="R2050" t="s">
        <v>4030</v>
      </c>
      <c r="S2050" s="4">
        <f t="shared" si="126"/>
        <v>41387.6515162037</v>
      </c>
      <c r="T2050" s="4">
        <f t="shared" si="127"/>
        <v>41417.6515162037</v>
      </c>
    </row>
    <row r="2051" ht="15" spans="1:20">
      <c r="A2051" s="1">
        <v>2049</v>
      </c>
      <c r="B2051" s="2" t="s">
        <v>4247</v>
      </c>
      <c r="C2051" s="2" t="s">
        <v>4248</v>
      </c>
      <c r="D2051" s="12">
        <v>50000</v>
      </c>
      <c r="E2051" s="13">
        <v>60095.35</v>
      </c>
      <c r="F2051" t="s">
        <v>28</v>
      </c>
      <c r="G2051" t="s">
        <v>58</v>
      </c>
      <c r="H2051" t="s">
        <v>59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4029</v>
      </c>
      <c r="O2051">
        <f t="shared" ref="O2051:O2114" si="128">ROUND(E2051/D2051*100,0)</f>
        <v>120</v>
      </c>
      <c r="P2051">
        <f t="shared" ref="P2051:P2114" si="129">IFERROR(ROUND(E2051/L2051,2),0)</f>
        <v>80.99</v>
      </c>
      <c r="Q2051" s="11" t="s">
        <v>1166</v>
      </c>
      <c r="R2051" t="s">
        <v>4030</v>
      </c>
      <c r="S2051" s="4">
        <f t="shared" ref="S2051:S2114" si="130">(((J2051/60)/60)/24)+DATE(1970,1,1)</f>
        <v>41575.527349537</v>
      </c>
      <c r="T2051" s="4">
        <f t="shared" ref="T2051:T2114" si="131">(((I2051/60)/60)/24)+DATE(1970,1,1)</f>
        <v>41610.9576388889</v>
      </c>
    </row>
    <row r="2052" ht="44" spans="1:20">
      <c r="A2052" s="1">
        <v>2050</v>
      </c>
      <c r="B2052" s="2" t="s">
        <v>4249</v>
      </c>
      <c r="C2052" s="2" t="s">
        <v>4250</v>
      </c>
      <c r="D2052" s="12">
        <v>10000</v>
      </c>
      <c r="E2052" s="13">
        <v>47327</v>
      </c>
      <c r="F2052" t="s">
        <v>28</v>
      </c>
      <c r="G2052" t="s">
        <v>49</v>
      </c>
      <c r="H2052" t="s">
        <v>50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4029</v>
      </c>
      <c r="O2052">
        <f t="shared" si="128"/>
        <v>473</v>
      </c>
      <c r="P2052">
        <f t="shared" si="129"/>
        <v>278.39</v>
      </c>
      <c r="Q2052" s="11" t="s">
        <v>1166</v>
      </c>
      <c r="R2052" t="s">
        <v>4030</v>
      </c>
      <c r="S2052" s="4">
        <f t="shared" si="130"/>
        <v>42115.0715046296</v>
      </c>
      <c r="T2052" s="4">
        <f t="shared" si="131"/>
        <v>42155.0715046296</v>
      </c>
    </row>
    <row r="2053" ht="44" spans="1:20">
      <c r="A2053" s="1">
        <v>2051</v>
      </c>
      <c r="B2053" s="2" t="s">
        <v>4251</v>
      </c>
      <c r="C2053" s="2" t="s">
        <v>4252</v>
      </c>
      <c r="D2053" s="12">
        <v>8000</v>
      </c>
      <c r="E2053" s="13">
        <v>10429</v>
      </c>
      <c r="F2053" t="s">
        <v>28</v>
      </c>
      <c r="G2053" t="s">
        <v>49</v>
      </c>
      <c r="H2053" t="s">
        <v>50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4029</v>
      </c>
      <c r="O2053">
        <f t="shared" si="128"/>
        <v>130</v>
      </c>
      <c r="P2053">
        <f t="shared" si="129"/>
        <v>43.1</v>
      </c>
      <c r="Q2053" s="11" t="s">
        <v>1166</v>
      </c>
      <c r="R2053" t="s">
        <v>4030</v>
      </c>
      <c r="S2053" s="4">
        <f t="shared" si="130"/>
        <v>41604.0224189815</v>
      </c>
      <c r="T2053" s="4">
        <f t="shared" si="131"/>
        <v>41634.0224189815</v>
      </c>
    </row>
    <row r="2054" ht="44" spans="1:20">
      <c r="A2054" s="1">
        <v>2052</v>
      </c>
      <c r="B2054" s="2" t="s">
        <v>4253</v>
      </c>
      <c r="C2054" s="2" t="s">
        <v>4254</v>
      </c>
      <c r="D2054" s="12">
        <v>50000</v>
      </c>
      <c r="E2054" s="13">
        <v>176524</v>
      </c>
      <c r="F2054" t="s">
        <v>28</v>
      </c>
      <c r="G2054" t="s">
        <v>49</v>
      </c>
      <c r="H2054" t="s">
        <v>50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4029</v>
      </c>
      <c r="O2054">
        <f t="shared" si="128"/>
        <v>353</v>
      </c>
      <c r="P2054">
        <f t="shared" si="129"/>
        <v>326.29</v>
      </c>
      <c r="Q2054" s="11" t="s">
        <v>1166</v>
      </c>
      <c r="R2054" t="s">
        <v>4030</v>
      </c>
      <c r="S2054" s="4">
        <f t="shared" si="130"/>
        <v>42375.0839467593</v>
      </c>
      <c r="T2054" s="4">
        <f t="shared" si="131"/>
        <v>42420.0839467593</v>
      </c>
    </row>
    <row r="2055" ht="44" spans="1:20">
      <c r="A2055" s="1">
        <v>2053</v>
      </c>
      <c r="B2055" s="2" t="s">
        <v>4255</v>
      </c>
      <c r="C2055" s="2" t="s">
        <v>4256</v>
      </c>
      <c r="D2055" s="12">
        <v>5000</v>
      </c>
      <c r="E2055" s="13">
        <v>5051</v>
      </c>
      <c r="F2055" t="s">
        <v>28</v>
      </c>
      <c r="G2055" t="s">
        <v>49</v>
      </c>
      <c r="H2055" t="s">
        <v>50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4029</v>
      </c>
      <c r="O2055">
        <f t="shared" si="128"/>
        <v>101</v>
      </c>
      <c r="P2055">
        <f t="shared" si="129"/>
        <v>41.74</v>
      </c>
      <c r="Q2055" s="11" t="s">
        <v>1166</v>
      </c>
      <c r="R2055" t="s">
        <v>4030</v>
      </c>
      <c r="S2055" s="4">
        <f t="shared" si="130"/>
        <v>42303.6174884259</v>
      </c>
      <c r="T2055" s="4">
        <f t="shared" si="131"/>
        <v>42333.6591550926</v>
      </c>
    </row>
    <row r="2056" ht="44" spans="1:20">
      <c r="A2056" s="1">
        <v>2054</v>
      </c>
      <c r="B2056" s="2" t="s">
        <v>4257</v>
      </c>
      <c r="C2056" s="2" t="s">
        <v>4258</v>
      </c>
      <c r="D2056" s="12">
        <v>35000</v>
      </c>
      <c r="E2056" s="13">
        <v>39757</v>
      </c>
      <c r="F2056" t="s">
        <v>28</v>
      </c>
      <c r="G2056" t="s">
        <v>58</v>
      </c>
      <c r="H2056" t="s">
        <v>59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4029</v>
      </c>
      <c r="O2056">
        <f t="shared" si="128"/>
        <v>114</v>
      </c>
      <c r="P2056">
        <f t="shared" si="129"/>
        <v>64.02</v>
      </c>
      <c r="Q2056" s="11" t="s">
        <v>1166</v>
      </c>
      <c r="R2056" t="s">
        <v>4030</v>
      </c>
      <c r="S2056" s="4">
        <f t="shared" si="130"/>
        <v>41731.5209490741</v>
      </c>
      <c r="T2056" s="4">
        <f t="shared" si="131"/>
        <v>41761.5209490741</v>
      </c>
    </row>
    <row r="2057" ht="44" spans="1:20">
      <c r="A2057" s="1">
        <v>2055</v>
      </c>
      <c r="B2057" s="2" t="s">
        <v>4259</v>
      </c>
      <c r="C2057" s="2" t="s">
        <v>4260</v>
      </c>
      <c r="D2057" s="12">
        <v>6000</v>
      </c>
      <c r="E2057" s="13">
        <v>10045</v>
      </c>
      <c r="F2057" t="s">
        <v>28</v>
      </c>
      <c r="G2057" t="s">
        <v>49</v>
      </c>
      <c r="H2057" t="s">
        <v>50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4029</v>
      </c>
      <c r="O2057">
        <f t="shared" si="128"/>
        <v>167</v>
      </c>
      <c r="P2057">
        <f t="shared" si="129"/>
        <v>99.46</v>
      </c>
      <c r="Q2057" s="11" t="s">
        <v>1166</v>
      </c>
      <c r="R2057" t="s">
        <v>4030</v>
      </c>
      <c r="S2057" s="4">
        <f t="shared" si="130"/>
        <v>41946.6741087963</v>
      </c>
      <c r="T2057" s="4">
        <f t="shared" si="131"/>
        <v>41976.1666666667</v>
      </c>
    </row>
    <row r="2058" ht="44" spans="1:20">
      <c r="A2058" s="1">
        <v>2056</v>
      </c>
      <c r="B2058" s="2" t="s">
        <v>4261</v>
      </c>
      <c r="C2058" s="2" t="s">
        <v>4262</v>
      </c>
      <c r="D2058" s="12">
        <v>50000</v>
      </c>
      <c r="E2058" s="13">
        <v>76726</v>
      </c>
      <c r="F2058" t="s">
        <v>28</v>
      </c>
      <c r="G2058" t="s">
        <v>49</v>
      </c>
      <c r="H2058" t="s">
        <v>50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4029</v>
      </c>
      <c r="O2058">
        <f t="shared" si="128"/>
        <v>153</v>
      </c>
      <c r="P2058">
        <f t="shared" si="129"/>
        <v>138.49</v>
      </c>
      <c r="Q2058" s="11" t="s">
        <v>1166</v>
      </c>
      <c r="R2058" t="s">
        <v>4030</v>
      </c>
      <c r="S2058" s="4">
        <f t="shared" si="130"/>
        <v>41351.7609027778</v>
      </c>
      <c r="T2058" s="4">
        <f t="shared" si="131"/>
        <v>41381.7609027778</v>
      </c>
    </row>
    <row r="2059" ht="44" spans="1:20">
      <c r="A2059" s="1">
        <v>2057</v>
      </c>
      <c r="B2059" s="2" t="s">
        <v>4263</v>
      </c>
      <c r="C2059" s="2" t="s">
        <v>4264</v>
      </c>
      <c r="D2059" s="12">
        <v>15000</v>
      </c>
      <c r="E2059" s="13">
        <v>30334.83</v>
      </c>
      <c r="F2059" t="s">
        <v>28</v>
      </c>
      <c r="G2059" t="s">
        <v>58</v>
      </c>
      <c r="H2059" t="s">
        <v>59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4029</v>
      </c>
      <c r="O2059">
        <f t="shared" si="128"/>
        <v>202</v>
      </c>
      <c r="P2059">
        <f t="shared" si="129"/>
        <v>45.55</v>
      </c>
      <c r="Q2059" s="11" t="s">
        <v>1166</v>
      </c>
      <c r="R2059" t="s">
        <v>4030</v>
      </c>
      <c r="S2059" s="4">
        <f t="shared" si="130"/>
        <v>42396.4945833333</v>
      </c>
      <c r="T2059" s="4">
        <f t="shared" si="131"/>
        <v>42426.4945833333</v>
      </c>
    </row>
    <row r="2060" ht="29" spans="1:20">
      <c r="A2060" s="1">
        <v>2058</v>
      </c>
      <c r="B2060" s="2" t="s">
        <v>4265</v>
      </c>
      <c r="C2060" s="2" t="s">
        <v>4266</v>
      </c>
      <c r="D2060" s="12">
        <v>2560</v>
      </c>
      <c r="E2060" s="13">
        <v>4308</v>
      </c>
      <c r="F2060" t="s">
        <v>28</v>
      </c>
      <c r="G2060" t="s">
        <v>58</v>
      </c>
      <c r="H2060" t="s">
        <v>59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4029</v>
      </c>
      <c r="O2060">
        <f t="shared" si="128"/>
        <v>168</v>
      </c>
      <c r="P2060">
        <f t="shared" si="129"/>
        <v>10.51</v>
      </c>
      <c r="Q2060" s="11" t="s">
        <v>1166</v>
      </c>
      <c r="R2060" t="s">
        <v>4030</v>
      </c>
      <c r="S2060" s="4">
        <f t="shared" si="130"/>
        <v>42026.3707175926</v>
      </c>
      <c r="T2060" s="4">
        <f t="shared" si="131"/>
        <v>42065.8333333333</v>
      </c>
    </row>
    <row r="2061" ht="44" spans="1:20">
      <c r="A2061" s="1">
        <v>2059</v>
      </c>
      <c r="B2061" s="2" t="s">
        <v>4267</v>
      </c>
      <c r="C2061" s="2" t="s">
        <v>4268</v>
      </c>
      <c r="D2061" s="12">
        <v>30000</v>
      </c>
      <c r="E2061" s="13">
        <v>43037</v>
      </c>
      <c r="F2061" t="s">
        <v>28</v>
      </c>
      <c r="G2061" t="s">
        <v>49</v>
      </c>
      <c r="H2061" t="s">
        <v>50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4029</v>
      </c>
      <c r="O2061">
        <f t="shared" si="128"/>
        <v>143</v>
      </c>
      <c r="P2061">
        <f t="shared" si="129"/>
        <v>114.77</v>
      </c>
      <c r="Q2061" s="11" t="s">
        <v>1166</v>
      </c>
      <c r="R2061" t="s">
        <v>4030</v>
      </c>
      <c r="S2061" s="4">
        <f t="shared" si="130"/>
        <v>42361.6024768519</v>
      </c>
      <c r="T2061" s="4">
        <f t="shared" si="131"/>
        <v>42400.9159722222</v>
      </c>
    </row>
    <row r="2062" ht="44" spans="1:20">
      <c r="A2062" s="1">
        <v>2060</v>
      </c>
      <c r="B2062" s="2" t="s">
        <v>4269</v>
      </c>
      <c r="C2062" s="2" t="s">
        <v>4270</v>
      </c>
      <c r="D2062" s="12">
        <v>25000</v>
      </c>
      <c r="E2062" s="13">
        <v>49100</v>
      </c>
      <c r="F2062" t="s">
        <v>28</v>
      </c>
      <c r="G2062" t="s">
        <v>49</v>
      </c>
      <c r="H2062" t="s">
        <v>50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4029</v>
      </c>
      <c r="O2062">
        <f t="shared" si="128"/>
        <v>196</v>
      </c>
      <c r="P2062">
        <f t="shared" si="129"/>
        <v>36</v>
      </c>
      <c r="Q2062" s="11" t="s">
        <v>1166</v>
      </c>
      <c r="R2062" t="s">
        <v>4030</v>
      </c>
      <c r="S2062" s="4">
        <f t="shared" si="130"/>
        <v>41783.6429398148</v>
      </c>
      <c r="T2062" s="4">
        <f t="shared" si="131"/>
        <v>41843.6429398148</v>
      </c>
    </row>
    <row r="2063" ht="44" spans="1:20">
      <c r="A2063" s="1">
        <v>2061</v>
      </c>
      <c r="B2063" s="2" t="s">
        <v>4271</v>
      </c>
      <c r="C2063" s="2" t="s">
        <v>4272</v>
      </c>
      <c r="D2063" s="12">
        <v>5000</v>
      </c>
      <c r="E2063" s="13">
        <v>5396</v>
      </c>
      <c r="F2063" t="s">
        <v>28</v>
      </c>
      <c r="G2063" t="s">
        <v>49</v>
      </c>
      <c r="H2063" t="s">
        <v>50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4029</v>
      </c>
      <c r="O2063">
        <f t="shared" si="128"/>
        <v>108</v>
      </c>
      <c r="P2063">
        <f t="shared" si="129"/>
        <v>154.17</v>
      </c>
      <c r="Q2063" s="11" t="s">
        <v>1166</v>
      </c>
      <c r="R2063" t="s">
        <v>4030</v>
      </c>
      <c r="S2063" s="4">
        <f t="shared" si="130"/>
        <v>42705.7645138889</v>
      </c>
      <c r="T2063" s="4">
        <f t="shared" si="131"/>
        <v>42735.7645138889</v>
      </c>
    </row>
    <row r="2064" ht="44" spans="1:20">
      <c r="A2064" s="1">
        <v>2062</v>
      </c>
      <c r="B2064" s="2" t="s">
        <v>4273</v>
      </c>
      <c r="C2064" s="2" t="s">
        <v>4274</v>
      </c>
      <c r="D2064" s="12">
        <v>100000</v>
      </c>
      <c r="E2064" s="13">
        <v>114977</v>
      </c>
      <c r="F2064" t="s">
        <v>28</v>
      </c>
      <c r="G2064" t="s">
        <v>344</v>
      </c>
      <c r="H2064" t="s">
        <v>345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4029</v>
      </c>
      <c r="O2064">
        <f t="shared" si="128"/>
        <v>115</v>
      </c>
      <c r="P2064">
        <f t="shared" si="129"/>
        <v>566.39</v>
      </c>
      <c r="Q2064" s="11" t="s">
        <v>1166</v>
      </c>
      <c r="R2064" t="s">
        <v>4030</v>
      </c>
      <c r="S2064" s="4">
        <f t="shared" si="130"/>
        <v>42423.3830787037</v>
      </c>
      <c r="T2064" s="4">
        <f t="shared" si="131"/>
        <v>42453.341412037</v>
      </c>
    </row>
    <row r="2065" ht="29" spans="1:20">
      <c r="A2065" s="1">
        <v>2063</v>
      </c>
      <c r="B2065" s="2" t="s">
        <v>4275</v>
      </c>
      <c r="C2065" s="2" t="s">
        <v>4276</v>
      </c>
      <c r="D2065" s="12">
        <v>4000</v>
      </c>
      <c r="E2065" s="13">
        <v>5922</v>
      </c>
      <c r="F2065" t="s">
        <v>28</v>
      </c>
      <c r="G2065" t="s">
        <v>537</v>
      </c>
      <c r="H2065" t="s">
        <v>89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4029</v>
      </c>
      <c r="O2065">
        <f t="shared" si="128"/>
        <v>148</v>
      </c>
      <c r="P2065">
        <f t="shared" si="129"/>
        <v>120.86</v>
      </c>
      <c r="Q2065" s="11" t="s">
        <v>1166</v>
      </c>
      <c r="R2065" t="s">
        <v>4030</v>
      </c>
      <c r="S2065" s="4">
        <f t="shared" si="130"/>
        <v>42472.732650463</v>
      </c>
      <c r="T2065" s="4">
        <f t="shared" si="131"/>
        <v>42505.732650463</v>
      </c>
    </row>
    <row r="2066" ht="44" spans="1:20">
      <c r="A2066" s="1">
        <v>2064</v>
      </c>
      <c r="B2066" s="2" t="s">
        <v>4277</v>
      </c>
      <c r="C2066" s="2" t="s">
        <v>4278</v>
      </c>
      <c r="D2066" s="12">
        <v>261962</v>
      </c>
      <c r="E2066" s="13">
        <v>500784.27</v>
      </c>
      <c r="F2066" t="s">
        <v>28</v>
      </c>
      <c r="G2066" t="s">
        <v>49</v>
      </c>
      <c r="H2066" t="s">
        <v>50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4029</v>
      </c>
      <c r="O2066">
        <f t="shared" si="128"/>
        <v>191</v>
      </c>
      <c r="P2066">
        <f t="shared" si="129"/>
        <v>86.16</v>
      </c>
      <c r="Q2066" s="11" t="s">
        <v>1166</v>
      </c>
      <c r="R2066" t="s">
        <v>4030</v>
      </c>
      <c r="S2066" s="4">
        <f t="shared" si="130"/>
        <v>41389.364849537</v>
      </c>
      <c r="T2066" s="4">
        <f t="shared" si="131"/>
        <v>41425.5</v>
      </c>
    </row>
    <row r="2067" ht="44" spans="1:20">
      <c r="A2067" s="1">
        <v>2065</v>
      </c>
      <c r="B2067" s="2" t="s">
        <v>4279</v>
      </c>
      <c r="C2067" s="2" t="s">
        <v>4280</v>
      </c>
      <c r="D2067" s="12">
        <v>40000</v>
      </c>
      <c r="E2067" s="13">
        <v>79686.05</v>
      </c>
      <c r="F2067" t="s">
        <v>28</v>
      </c>
      <c r="G2067" t="s">
        <v>58</v>
      </c>
      <c r="H2067" t="s">
        <v>59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4029</v>
      </c>
      <c r="O2067">
        <f t="shared" si="128"/>
        <v>199</v>
      </c>
      <c r="P2067">
        <f t="shared" si="129"/>
        <v>51.21</v>
      </c>
      <c r="Q2067" s="11" t="s">
        <v>1166</v>
      </c>
      <c r="R2067" t="s">
        <v>4030</v>
      </c>
      <c r="S2067" s="4">
        <f t="shared" si="130"/>
        <v>41603.3336689815</v>
      </c>
      <c r="T2067" s="4">
        <f t="shared" si="131"/>
        <v>41633.3336689815</v>
      </c>
    </row>
    <row r="2068" ht="44" spans="1:20">
      <c r="A2068" s="1">
        <v>2066</v>
      </c>
      <c r="B2068" s="2" t="s">
        <v>4281</v>
      </c>
      <c r="C2068" s="2" t="s">
        <v>4282</v>
      </c>
      <c r="D2068" s="12">
        <v>2000</v>
      </c>
      <c r="E2068" s="13">
        <v>4372</v>
      </c>
      <c r="F2068" t="s">
        <v>28</v>
      </c>
      <c r="G2068" t="s">
        <v>49</v>
      </c>
      <c r="H2068" t="s">
        <v>50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4029</v>
      </c>
      <c r="O2068">
        <f t="shared" si="128"/>
        <v>219</v>
      </c>
      <c r="P2068">
        <f t="shared" si="129"/>
        <v>67.26</v>
      </c>
      <c r="Q2068" s="11" t="s">
        <v>1166</v>
      </c>
      <c r="R2068" t="s">
        <v>4030</v>
      </c>
      <c r="S2068" s="4">
        <f t="shared" si="130"/>
        <v>41844.7717939815</v>
      </c>
      <c r="T2068" s="4">
        <f t="shared" si="131"/>
        <v>41874.7717939815</v>
      </c>
    </row>
    <row r="2069" ht="44" spans="1:20">
      <c r="A2069" s="1">
        <v>2067</v>
      </c>
      <c r="B2069" s="2" t="s">
        <v>4283</v>
      </c>
      <c r="C2069" s="2" t="s">
        <v>4284</v>
      </c>
      <c r="D2069" s="12">
        <v>495</v>
      </c>
      <c r="E2069" s="13">
        <v>628</v>
      </c>
      <c r="F2069" t="s">
        <v>28</v>
      </c>
      <c r="G2069" t="s">
        <v>58</v>
      </c>
      <c r="H2069" t="s">
        <v>59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4029</v>
      </c>
      <c r="O2069">
        <f t="shared" si="128"/>
        <v>127</v>
      </c>
      <c r="P2069">
        <f t="shared" si="129"/>
        <v>62.8</v>
      </c>
      <c r="Q2069" s="11" t="s">
        <v>1166</v>
      </c>
      <c r="R2069" t="s">
        <v>4030</v>
      </c>
      <c r="S2069" s="4">
        <f t="shared" si="130"/>
        <v>42115.8538888889</v>
      </c>
      <c r="T2069" s="4">
        <f t="shared" si="131"/>
        <v>42148.8538888889</v>
      </c>
    </row>
    <row r="2070" ht="44" spans="1:20">
      <c r="A2070" s="1">
        <v>2068</v>
      </c>
      <c r="B2070" s="2" t="s">
        <v>4285</v>
      </c>
      <c r="C2070" s="2" t="s">
        <v>4286</v>
      </c>
      <c r="D2070" s="12">
        <v>25000</v>
      </c>
      <c r="E2070" s="13">
        <v>26305.97</v>
      </c>
      <c r="F2070" t="s">
        <v>28</v>
      </c>
      <c r="G2070" t="s">
        <v>49</v>
      </c>
      <c r="H2070" t="s">
        <v>50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4029</v>
      </c>
      <c r="O2070">
        <f t="shared" si="128"/>
        <v>105</v>
      </c>
      <c r="P2070">
        <f t="shared" si="129"/>
        <v>346.13</v>
      </c>
      <c r="Q2070" s="11" t="s">
        <v>1166</v>
      </c>
      <c r="R2070" t="s">
        <v>4030</v>
      </c>
      <c r="S2070" s="4">
        <f t="shared" si="130"/>
        <v>42633.8416087963</v>
      </c>
      <c r="T2070" s="4">
        <f t="shared" si="131"/>
        <v>42663.8416087963</v>
      </c>
    </row>
    <row r="2071" ht="44" spans="1:20">
      <c r="A2071" s="1">
        <v>2069</v>
      </c>
      <c r="B2071" s="2" t="s">
        <v>4287</v>
      </c>
      <c r="C2071" s="2" t="s">
        <v>4288</v>
      </c>
      <c r="D2071" s="12">
        <v>50000</v>
      </c>
      <c r="E2071" s="13">
        <v>64203.33</v>
      </c>
      <c r="F2071" t="s">
        <v>28</v>
      </c>
      <c r="G2071" t="s">
        <v>49</v>
      </c>
      <c r="H2071" t="s">
        <v>50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4029</v>
      </c>
      <c r="O2071">
        <f t="shared" si="128"/>
        <v>128</v>
      </c>
      <c r="P2071">
        <f t="shared" si="129"/>
        <v>244.12</v>
      </c>
      <c r="Q2071" s="11" t="s">
        <v>1166</v>
      </c>
      <c r="R2071" t="s">
        <v>4030</v>
      </c>
      <c r="S2071" s="4">
        <f t="shared" si="130"/>
        <v>42340.9721180556</v>
      </c>
      <c r="T2071" s="4">
        <f t="shared" si="131"/>
        <v>42371.9721180556</v>
      </c>
    </row>
    <row r="2072" ht="44" spans="1:20">
      <c r="A2072" s="1">
        <v>2070</v>
      </c>
      <c r="B2072" s="2" t="s">
        <v>4289</v>
      </c>
      <c r="C2072" s="2" t="s">
        <v>4290</v>
      </c>
      <c r="D2072" s="12">
        <v>125000</v>
      </c>
      <c r="E2072" s="13">
        <v>396659</v>
      </c>
      <c r="F2072" t="s">
        <v>28</v>
      </c>
      <c r="G2072" t="s">
        <v>537</v>
      </c>
      <c r="H2072" t="s">
        <v>89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4029</v>
      </c>
      <c r="O2072">
        <f t="shared" si="128"/>
        <v>317</v>
      </c>
      <c r="P2072">
        <f t="shared" si="129"/>
        <v>259.25</v>
      </c>
      <c r="Q2072" s="11" t="s">
        <v>1166</v>
      </c>
      <c r="R2072" t="s">
        <v>4030</v>
      </c>
      <c r="S2072" s="4">
        <f t="shared" si="130"/>
        <v>42519.6565162037</v>
      </c>
      <c r="T2072" s="4">
        <f t="shared" si="131"/>
        <v>42549.6565162037</v>
      </c>
    </row>
    <row r="2073" ht="44" spans="1:20">
      <c r="A2073" s="1">
        <v>2071</v>
      </c>
      <c r="B2073" s="2" t="s">
        <v>4291</v>
      </c>
      <c r="C2073" s="2" t="s">
        <v>4292</v>
      </c>
      <c r="D2073" s="12">
        <v>20000</v>
      </c>
      <c r="E2073" s="13">
        <v>56146</v>
      </c>
      <c r="F2073" t="s">
        <v>28</v>
      </c>
      <c r="G2073" t="s">
        <v>49</v>
      </c>
      <c r="H2073" t="s">
        <v>50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4029</v>
      </c>
      <c r="O2073">
        <f t="shared" si="128"/>
        <v>281</v>
      </c>
      <c r="P2073">
        <f t="shared" si="129"/>
        <v>201.96</v>
      </c>
      <c r="Q2073" s="11" t="s">
        <v>1166</v>
      </c>
      <c r="R2073" t="s">
        <v>4030</v>
      </c>
      <c r="S2073" s="4">
        <f t="shared" si="130"/>
        <v>42600.27875</v>
      </c>
      <c r="T2073" s="4">
        <f t="shared" si="131"/>
        <v>42645.27875</v>
      </c>
    </row>
    <row r="2074" ht="44" spans="1:20">
      <c r="A2074" s="1">
        <v>2072</v>
      </c>
      <c r="B2074" s="2" t="s">
        <v>4293</v>
      </c>
      <c r="C2074" s="2" t="s">
        <v>4294</v>
      </c>
      <c r="D2074" s="12">
        <v>71500</v>
      </c>
      <c r="E2074" s="13">
        <v>79173</v>
      </c>
      <c r="F2074" t="s">
        <v>28</v>
      </c>
      <c r="G2074" t="s">
        <v>49</v>
      </c>
      <c r="H2074" t="s">
        <v>50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4029</v>
      </c>
      <c r="O2074">
        <f t="shared" si="128"/>
        <v>111</v>
      </c>
      <c r="P2074">
        <f t="shared" si="129"/>
        <v>226.21</v>
      </c>
      <c r="Q2074" s="11" t="s">
        <v>1166</v>
      </c>
      <c r="R2074" t="s">
        <v>4030</v>
      </c>
      <c r="S2074" s="4">
        <f t="shared" si="130"/>
        <v>42467.5813888889</v>
      </c>
      <c r="T2074" s="4">
        <f t="shared" si="131"/>
        <v>42497.5813888889</v>
      </c>
    </row>
    <row r="2075" ht="44" spans="1:20">
      <c r="A2075" s="1">
        <v>2073</v>
      </c>
      <c r="B2075" s="2" t="s">
        <v>4295</v>
      </c>
      <c r="C2075" s="2" t="s">
        <v>4296</v>
      </c>
      <c r="D2075" s="12">
        <v>100000</v>
      </c>
      <c r="E2075" s="13">
        <v>152604.3</v>
      </c>
      <c r="F2075" t="s">
        <v>28</v>
      </c>
      <c r="G2075" t="s">
        <v>49</v>
      </c>
      <c r="H2075" t="s">
        <v>50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4029</v>
      </c>
      <c r="O2075">
        <f t="shared" si="128"/>
        <v>153</v>
      </c>
      <c r="P2075">
        <f t="shared" si="129"/>
        <v>324.69</v>
      </c>
      <c r="Q2075" s="11" t="s">
        <v>1166</v>
      </c>
      <c r="R2075" t="s">
        <v>4030</v>
      </c>
      <c r="S2075" s="4">
        <f t="shared" si="130"/>
        <v>42087.6680324074</v>
      </c>
      <c r="T2075" s="4">
        <f t="shared" si="131"/>
        <v>42132.6680324074</v>
      </c>
    </row>
    <row r="2076" ht="29" spans="1:20">
      <c r="A2076" s="1">
        <v>2074</v>
      </c>
      <c r="B2076" s="2" t="s">
        <v>4297</v>
      </c>
      <c r="C2076" s="2" t="s">
        <v>4298</v>
      </c>
      <c r="D2076" s="12">
        <v>600</v>
      </c>
      <c r="E2076" s="13">
        <v>615</v>
      </c>
      <c r="F2076" t="s">
        <v>28</v>
      </c>
      <c r="G2076" t="s">
        <v>49</v>
      </c>
      <c r="H2076" t="s">
        <v>50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4029</v>
      </c>
      <c r="O2076">
        <f t="shared" si="128"/>
        <v>103</v>
      </c>
      <c r="P2076">
        <f t="shared" si="129"/>
        <v>205</v>
      </c>
      <c r="Q2076" s="11" t="s">
        <v>1166</v>
      </c>
      <c r="R2076" t="s">
        <v>4030</v>
      </c>
      <c r="S2076" s="4">
        <f t="shared" si="130"/>
        <v>42466.8261805556</v>
      </c>
      <c r="T2076" s="4">
        <f t="shared" si="131"/>
        <v>42496.8261805556</v>
      </c>
    </row>
    <row r="2077" ht="44" spans="1:20">
      <c r="A2077" s="1">
        <v>2075</v>
      </c>
      <c r="B2077" s="2" t="s">
        <v>4299</v>
      </c>
      <c r="C2077" s="2" t="s">
        <v>4300</v>
      </c>
      <c r="D2077" s="12">
        <v>9999</v>
      </c>
      <c r="E2077" s="13">
        <v>167820.6</v>
      </c>
      <c r="F2077" t="s">
        <v>28</v>
      </c>
      <c r="G2077" t="s">
        <v>49</v>
      </c>
      <c r="H2077" t="s">
        <v>50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4029</v>
      </c>
      <c r="O2077">
        <f t="shared" si="128"/>
        <v>1678</v>
      </c>
      <c r="P2077">
        <f t="shared" si="129"/>
        <v>20.47</v>
      </c>
      <c r="Q2077" s="11" t="s">
        <v>1166</v>
      </c>
      <c r="R2077" t="s">
        <v>4030</v>
      </c>
      <c r="S2077" s="4">
        <f t="shared" si="130"/>
        <v>41450.6815740741</v>
      </c>
      <c r="T2077" s="4">
        <f t="shared" si="131"/>
        <v>41480.6815740741</v>
      </c>
    </row>
    <row r="2078" ht="29" spans="1:20">
      <c r="A2078" s="1">
        <v>2076</v>
      </c>
      <c r="B2078" s="2" t="s">
        <v>4301</v>
      </c>
      <c r="C2078" s="2" t="s">
        <v>4302</v>
      </c>
      <c r="D2078" s="12">
        <v>179000</v>
      </c>
      <c r="E2078" s="13">
        <v>972594.99</v>
      </c>
      <c r="F2078" t="s">
        <v>28</v>
      </c>
      <c r="G2078" t="s">
        <v>58</v>
      </c>
      <c r="H2078" t="s">
        <v>59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4029</v>
      </c>
      <c r="O2078">
        <f t="shared" si="128"/>
        <v>543</v>
      </c>
      <c r="P2078">
        <f t="shared" si="129"/>
        <v>116.35</v>
      </c>
      <c r="Q2078" s="11" t="s">
        <v>1166</v>
      </c>
      <c r="R2078" t="s">
        <v>4030</v>
      </c>
      <c r="S2078" s="4">
        <f t="shared" si="130"/>
        <v>41803.8806597222</v>
      </c>
      <c r="T2078" s="4">
        <f t="shared" si="131"/>
        <v>41843.8806597222</v>
      </c>
    </row>
    <row r="2079" ht="44" spans="1:20">
      <c r="A2079" s="1">
        <v>2077</v>
      </c>
      <c r="B2079" s="2" t="s">
        <v>4303</v>
      </c>
      <c r="C2079" s="2" t="s">
        <v>4304</v>
      </c>
      <c r="D2079" s="12">
        <v>50000</v>
      </c>
      <c r="E2079" s="13">
        <v>57754</v>
      </c>
      <c r="F2079" t="s">
        <v>28</v>
      </c>
      <c r="G2079" t="s">
        <v>49</v>
      </c>
      <c r="H2079" t="s">
        <v>50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4029</v>
      </c>
      <c r="O2079">
        <f t="shared" si="128"/>
        <v>116</v>
      </c>
      <c r="P2079">
        <f t="shared" si="129"/>
        <v>307.2</v>
      </c>
      <c r="Q2079" s="11" t="s">
        <v>1166</v>
      </c>
      <c r="R2079" t="s">
        <v>4030</v>
      </c>
      <c r="S2079" s="4">
        <f t="shared" si="130"/>
        <v>42103.0425462963</v>
      </c>
      <c r="T2079" s="4">
        <f t="shared" si="131"/>
        <v>42160.875</v>
      </c>
    </row>
    <row r="2080" ht="44" spans="1:20">
      <c r="A2080" s="1">
        <v>2078</v>
      </c>
      <c r="B2080" s="2" t="s">
        <v>4305</v>
      </c>
      <c r="C2080" s="2" t="s">
        <v>4306</v>
      </c>
      <c r="D2080" s="12">
        <v>20000</v>
      </c>
      <c r="E2080" s="13">
        <v>26241</v>
      </c>
      <c r="F2080" t="s">
        <v>28</v>
      </c>
      <c r="G2080" t="s">
        <v>88</v>
      </c>
      <c r="H2080" t="s">
        <v>89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4029</v>
      </c>
      <c r="O2080">
        <f t="shared" si="128"/>
        <v>131</v>
      </c>
      <c r="P2080">
        <f t="shared" si="129"/>
        <v>546.69</v>
      </c>
      <c r="Q2080" s="11" t="s">
        <v>1166</v>
      </c>
      <c r="R2080" t="s">
        <v>4030</v>
      </c>
      <c r="S2080" s="4">
        <f t="shared" si="130"/>
        <v>42692.7714930556</v>
      </c>
      <c r="T2080" s="4">
        <f t="shared" si="131"/>
        <v>42722.7714930556</v>
      </c>
    </row>
    <row r="2081" ht="44" spans="1:20">
      <c r="A2081" s="1">
        <v>2079</v>
      </c>
      <c r="B2081" s="2" t="s">
        <v>4307</v>
      </c>
      <c r="C2081" s="2" t="s">
        <v>4308</v>
      </c>
      <c r="D2081" s="12">
        <v>10000</v>
      </c>
      <c r="E2081" s="13">
        <v>28817</v>
      </c>
      <c r="F2081" t="s">
        <v>28</v>
      </c>
      <c r="G2081" t="s">
        <v>58</v>
      </c>
      <c r="H2081" t="s">
        <v>59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4029</v>
      </c>
      <c r="O2081">
        <f t="shared" si="128"/>
        <v>288</v>
      </c>
      <c r="P2081">
        <f t="shared" si="129"/>
        <v>47.47</v>
      </c>
      <c r="Q2081" s="11" t="s">
        <v>1166</v>
      </c>
      <c r="R2081" t="s">
        <v>4030</v>
      </c>
      <c r="S2081" s="4">
        <f t="shared" si="130"/>
        <v>42150.7105671296</v>
      </c>
      <c r="T2081" s="4">
        <f t="shared" si="131"/>
        <v>42180.7916666667</v>
      </c>
    </row>
    <row r="2082" ht="44" spans="1:20">
      <c r="A2082" s="1">
        <v>2080</v>
      </c>
      <c r="B2082" s="2" t="s">
        <v>4309</v>
      </c>
      <c r="C2082" s="2" t="s">
        <v>4310</v>
      </c>
      <c r="D2082" s="12">
        <v>1000</v>
      </c>
      <c r="E2082" s="13">
        <v>5078</v>
      </c>
      <c r="F2082" t="s">
        <v>28</v>
      </c>
      <c r="G2082" t="s">
        <v>49</v>
      </c>
      <c r="H2082" t="s">
        <v>50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4029</v>
      </c>
      <c r="O2082">
        <f t="shared" si="128"/>
        <v>508</v>
      </c>
      <c r="P2082">
        <f t="shared" si="129"/>
        <v>101.56</v>
      </c>
      <c r="Q2082" s="11" t="s">
        <v>1166</v>
      </c>
      <c r="R2082" t="s">
        <v>4030</v>
      </c>
      <c r="S2082" s="4">
        <f t="shared" si="130"/>
        <v>42289.9571759259</v>
      </c>
      <c r="T2082" s="4">
        <f t="shared" si="131"/>
        <v>42319.9988425926</v>
      </c>
    </row>
    <row r="2083" ht="44" spans="1:20">
      <c r="A2083" s="1">
        <v>2081</v>
      </c>
      <c r="B2083" s="2" t="s">
        <v>4311</v>
      </c>
      <c r="C2083" s="2" t="s">
        <v>4312</v>
      </c>
      <c r="D2083" s="12">
        <v>3500</v>
      </c>
      <c r="E2083" s="13">
        <v>4010</v>
      </c>
      <c r="F2083" t="s">
        <v>28</v>
      </c>
      <c r="G2083" t="s">
        <v>49</v>
      </c>
      <c r="H2083" t="s">
        <v>50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1865</v>
      </c>
      <c r="O2083">
        <f t="shared" si="128"/>
        <v>115</v>
      </c>
      <c r="P2083">
        <f t="shared" si="129"/>
        <v>72.91</v>
      </c>
      <c r="Q2083" s="11" t="s">
        <v>1659</v>
      </c>
      <c r="R2083" t="s">
        <v>1866</v>
      </c>
      <c r="S2083" s="4">
        <f t="shared" si="130"/>
        <v>41004.1568865741</v>
      </c>
      <c r="T2083" s="4">
        <f t="shared" si="131"/>
        <v>41045.2076388889</v>
      </c>
    </row>
    <row r="2084" ht="44" spans="1:20">
      <c r="A2084" s="1">
        <v>2082</v>
      </c>
      <c r="B2084" s="2" t="s">
        <v>4313</v>
      </c>
      <c r="C2084" s="2" t="s">
        <v>4314</v>
      </c>
      <c r="D2084" s="12">
        <v>1500</v>
      </c>
      <c r="E2084" s="13">
        <v>1661</v>
      </c>
      <c r="F2084" t="s">
        <v>28</v>
      </c>
      <c r="G2084" t="s">
        <v>49</v>
      </c>
      <c r="H2084" t="s">
        <v>50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1865</v>
      </c>
      <c r="O2084">
        <f t="shared" si="128"/>
        <v>111</v>
      </c>
      <c r="P2084">
        <f t="shared" si="129"/>
        <v>43.71</v>
      </c>
      <c r="Q2084" s="11" t="s">
        <v>1659</v>
      </c>
      <c r="R2084" t="s">
        <v>1866</v>
      </c>
      <c r="S2084" s="4">
        <f t="shared" si="130"/>
        <v>40811.1203240741</v>
      </c>
      <c r="T2084" s="4">
        <f t="shared" si="131"/>
        <v>40871.1619907407</v>
      </c>
    </row>
    <row r="2085" ht="44" spans="1:20">
      <c r="A2085" s="1">
        <v>2083</v>
      </c>
      <c r="B2085" s="2" t="s">
        <v>4315</v>
      </c>
      <c r="C2085" s="2" t="s">
        <v>4316</v>
      </c>
      <c r="D2085" s="12">
        <v>750</v>
      </c>
      <c r="E2085" s="13">
        <v>850</v>
      </c>
      <c r="F2085" t="s">
        <v>28</v>
      </c>
      <c r="G2085" t="s">
        <v>49</v>
      </c>
      <c r="H2085" t="s">
        <v>50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1865</v>
      </c>
      <c r="O2085">
        <f t="shared" si="128"/>
        <v>113</v>
      </c>
      <c r="P2085">
        <f t="shared" si="129"/>
        <v>34</v>
      </c>
      <c r="Q2085" s="11" t="s">
        <v>1659</v>
      </c>
      <c r="R2085" t="s">
        <v>1866</v>
      </c>
      <c r="S2085" s="4">
        <f t="shared" si="130"/>
        <v>41034.7221643518</v>
      </c>
      <c r="T2085" s="4">
        <f t="shared" si="131"/>
        <v>41064.7221643518</v>
      </c>
    </row>
    <row r="2086" ht="44" spans="1:20">
      <c r="A2086" s="1">
        <v>2084</v>
      </c>
      <c r="B2086" s="2" t="s">
        <v>4317</v>
      </c>
      <c r="C2086" s="2" t="s">
        <v>4318</v>
      </c>
      <c r="D2086" s="12">
        <v>3000</v>
      </c>
      <c r="E2086" s="13">
        <v>3250</v>
      </c>
      <c r="F2086" t="s">
        <v>28</v>
      </c>
      <c r="G2086" t="s">
        <v>49</v>
      </c>
      <c r="H2086" t="s">
        <v>50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1865</v>
      </c>
      <c r="O2086">
        <f t="shared" si="128"/>
        <v>108</v>
      </c>
      <c r="P2086">
        <f t="shared" si="129"/>
        <v>70.65</v>
      </c>
      <c r="Q2086" s="11" t="s">
        <v>1659</v>
      </c>
      <c r="R2086" t="s">
        <v>1866</v>
      </c>
      <c r="S2086" s="4">
        <f t="shared" si="130"/>
        <v>41731.833125</v>
      </c>
      <c r="T2086" s="4">
        <f t="shared" si="131"/>
        <v>41763.2909722222</v>
      </c>
    </row>
    <row r="2087" ht="44" spans="1:20">
      <c r="A2087" s="1">
        <v>2085</v>
      </c>
      <c r="B2087" s="2" t="s">
        <v>4319</v>
      </c>
      <c r="C2087" s="2" t="s">
        <v>4320</v>
      </c>
      <c r="D2087" s="12">
        <v>6000</v>
      </c>
      <c r="E2087" s="13">
        <v>7412</v>
      </c>
      <c r="F2087" t="s">
        <v>28</v>
      </c>
      <c r="G2087" t="s">
        <v>49</v>
      </c>
      <c r="H2087" t="s">
        <v>50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1865</v>
      </c>
      <c r="O2087">
        <f t="shared" si="128"/>
        <v>124</v>
      </c>
      <c r="P2087">
        <f t="shared" si="129"/>
        <v>89.3</v>
      </c>
      <c r="Q2087" s="11" t="s">
        <v>1659</v>
      </c>
      <c r="R2087" t="s">
        <v>1866</v>
      </c>
      <c r="S2087" s="4">
        <f t="shared" si="130"/>
        <v>41075.8354976852</v>
      </c>
      <c r="T2087" s="4">
        <f t="shared" si="131"/>
        <v>41105.8354976852</v>
      </c>
    </row>
    <row r="2088" ht="44" spans="1:20">
      <c r="A2088" s="1">
        <v>2086</v>
      </c>
      <c r="B2088" s="2" t="s">
        <v>4321</v>
      </c>
      <c r="C2088" s="2" t="s">
        <v>4322</v>
      </c>
      <c r="D2088" s="12">
        <v>4000</v>
      </c>
      <c r="E2088" s="13">
        <v>4028</v>
      </c>
      <c r="F2088" t="s">
        <v>28</v>
      </c>
      <c r="G2088" t="s">
        <v>49</v>
      </c>
      <c r="H2088" t="s">
        <v>50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1865</v>
      </c>
      <c r="O2088">
        <f t="shared" si="128"/>
        <v>101</v>
      </c>
      <c r="P2088">
        <f t="shared" si="129"/>
        <v>115.09</v>
      </c>
      <c r="Q2088" s="11" t="s">
        <v>1659</v>
      </c>
      <c r="R2088" t="s">
        <v>1866</v>
      </c>
      <c r="S2088" s="4">
        <f t="shared" si="130"/>
        <v>40860.6705092593</v>
      </c>
      <c r="T2088" s="4">
        <f t="shared" si="131"/>
        <v>40891.2076388889</v>
      </c>
    </row>
    <row r="2089" ht="44" spans="1:20">
      <c r="A2089" s="1">
        <v>2087</v>
      </c>
      <c r="B2089" s="2" t="s">
        <v>4323</v>
      </c>
      <c r="C2089" s="2" t="s">
        <v>4324</v>
      </c>
      <c r="D2089" s="12">
        <v>1500</v>
      </c>
      <c r="E2089" s="13">
        <v>1553</v>
      </c>
      <c r="F2089" t="s">
        <v>28</v>
      </c>
      <c r="G2089" t="s">
        <v>49</v>
      </c>
      <c r="H2089" t="s">
        <v>50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1865</v>
      </c>
      <c r="O2089">
        <f t="shared" si="128"/>
        <v>104</v>
      </c>
      <c r="P2089">
        <f t="shared" si="129"/>
        <v>62.12</v>
      </c>
      <c r="Q2089" s="11" t="s">
        <v>1659</v>
      </c>
      <c r="R2089" t="s">
        <v>1866</v>
      </c>
      <c r="S2089" s="4">
        <f t="shared" si="130"/>
        <v>40764.204375</v>
      </c>
      <c r="T2089" s="4">
        <f t="shared" si="131"/>
        <v>40794.204375</v>
      </c>
    </row>
    <row r="2090" ht="44" spans="1:20">
      <c r="A2090" s="1">
        <v>2088</v>
      </c>
      <c r="B2090" s="2" t="s">
        <v>4325</v>
      </c>
      <c r="C2090" s="2" t="s">
        <v>4326</v>
      </c>
      <c r="D2090" s="12">
        <v>3000</v>
      </c>
      <c r="E2090" s="13">
        <v>3465.32</v>
      </c>
      <c r="F2090" t="s">
        <v>28</v>
      </c>
      <c r="G2090" t="s">
        <v>49</v>
      </c>
      <c r="H2090" t="s">
        <v>50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1865</v>
      </c>
      <c r="O2090">
        <f t="shared" si="128"/>
        <v>116</v>
      </c>
      <c r="P2090">
        <f t="shared" si="129"/>
        <v>46.2</v>
      </c>
      <c r="Q2090" s="11" t="s">
        <v>1659</v>
      </c>
      <c r="R2090" t="s">
        <v>1866</v>
      </c>
      <c r="S2090" s="4">
        <f t="shared" si="130"/>
        <v>40395.7147222222</v>
      </c>
      <c r="T2090" s="4">
        <f t="shared" si="131"/>
        <v>40432.1659722222</v>
      </c>
    </row>
    <row r="2091" ht="29" spans="1:20">
      <c r="A2091" s="1">
        <v>2089</v>
      </c>
      <c r="B2091" s="2" t="s">
        <v>4327</v>
      </c>
      <c r="C2091" s="2" t="s">
        <v>4328</v>
      </c>
      <c r="D2091" s="12">
        <v>2500</v>
      </c>
      <c r="E2091" s="13">
        <v>3010.01</v>
      </c>
      <c r="F2091" t="s">
        <v>28</v>
      </c>
      <c r="G2091" t="s">
        <v>49</v>
      </c>
      <c r="H2091" t="s">
        <v>50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1865</v>
      </c>
      <c r="O2091">
        <f t="shared" si="128"/>
        <v>120</v>
      </c>
      <c r="P2091">
        <f t="shared" si="129"/>
        <v>48.55</v>
      </c>
      <c r="Q2091" s="11" t="s">
        <v>1659</v>
      </c>
      <c r="R2091" t="s">
        <v>1866</v>
      </c>
      <c r="S2091" s="4">
        <f t="shared" si="130"/>
        <v>41453.0763194444</v>
      </c>
      <c r="T2091" s="4">
        <f t="shared" si="131"/>
        <v>41488.0763194444</v>
      </c>
    </row>
    <row r="2092" ht="44" spans="1:20">
      <c r="A2092" s="1">
        <v>2090</v>
      </c>
      <c r="B2092" s="2" t="s">
        <v>4329</v>
      </c>
      <c r="C2092" s="2" t="s">
        <v>4330</v>
      </c>
      <c r="D2092" s="12">
        <v>8000</v>
      </c>
      <c r="E2092" s="13">
        <v>9203.23</v>
      </c>
      <c r="F2092" t="s">
        <v>28</v>
      </c>
      <c r="G2092" t="s">
        <v>49</v>
      </c>
      <c r="H2092" t="s">
        <v>50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1865</v>
      </c>
      <c r="O2092">
        <f t="shared" si="128"/>
        <v>115</v>
      </c>
      <c r="P2092">
        <f t="shared" si="129"/>
        <v>57.52</v>
      </c>
      <c r="Q2092" s="11" t="s">
        <v>1659</v>
      </c>
      <c r="R2092" t="s">
        <v>1866</v>
      </c>
      <c r="S2092" s="4">
        <f t="shared" si="130"/>
        <v>41299.3814236111</v>
      </c>
      <c r="T2092" s="4">
        <f t="shared" si="131"/>
        <v>41329.3814236111</v>
      </c>
    </row>
    <row r="2093" ht="44" spans="1:20">
      <c r="A2093" s="1">
        <v>2091</v>
      </c>
      <c r="B2093" s="2" t="s">
        <v>4331</v>
      </c>
      <c r="C2093" s="2" t="s">
        <v>4332</v>
      </c>
      <c r="D2093" s="12">
        <v>18000</v>
      </c>
      <c r="E2093" s="13">
        <v>21684.2</v>
      </c>
      <c r="F2093" t="s">
        <v>28</v>
      </c>
      <c r="G2093" t="s">
        <v>49</v>
      </c>
      <c r="H2093" t="s">
        <v>50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1865</v>
      </c>
      <c r="O2093">
        <f t="shared" si="128"/>
        <v>120</v>
      </c>
      <c r="P2093">
        <f t="shared" si="129"/>
        <v>88.15</v>
      </c>
      <c r="Q2093" s="11" t="s">
        <v>1659</v>
      </c>
      <c r="R2093" t="s">
        <v>1866</v>
      </c>
      <c r="S2093" s="4">
        <f t="shared" si="130"/>
        <v>40555.322662037</v>
      </c>
      <c r="T2093" s="4">
        <f t="shared" si="131"/>
        <v>40603.8333333333</v>
      </c>
    </row>
    <row r="2094" ht="44" spans="1:20">
      <c r="A2094" s="1">
        <v>2092</v>
      </c>
      <c r="B2094" s="2" t="s">
        <v>4333</v>
      </c>
      <c r="C2094" s="2" t="s">
        <v>4334</v>
      </c>
      <c r="D2094" s="12">
        <v>6000</v>
      </c>
      <c r="E2094" s="13">
        <v>6077</v>
      </c>
      <c r="F2094" t="s">
        <v>28</v>
      </c>
      <c r="G2094" t="s">
        <v>49</v>
      </c>
      <c r="H2094" t="s">
        <v>50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1865</v>
      </c>
      <c r="O2094">
        <f t="shared" si="128"/>
        <v>101</v>
      </c>
      <c r="P2094">
        <f t="shared" si="129"/>
        <v>110.49</v>
      </c>
      <c r="Q2094" s="11" t="s">
        <v>1659</v>
      </c>
      <c r="R2094" t="s">
        <v>1866</v>
      </c>
      <c r="S2094" s="4">
        <f t="shared" si="130"/>
        <v>40763.7075462963</v>
      </c>
      <c r="T2094" s="4">
        <f t="shared" si="131"/>
        <v>40823.7075462963</v>
      </c>
    </row>
    <row r="2095" ht="44" spans="1:20">
      <c r="A2095" s="1">
        <v>2093</v>
      </c>
      <c r="B2095" s="2" t="s">
        <v>4335</v>
      </c>
      <c r="C2095" s="2" t="s">
        <v>4336</v>
      </c>
      <c r="D2095" s="12">
        <v>1500</v>
      </c>
      <c r="E2095" s="13">
        <v>1537</v>
      </c>
      <c r="F2095" t="s">
        <v>28</v>
      </c>
      <c r="G2095" t="s">
        <v>49</v>
      </c>
      <c r="H2095" t="s">
        <v>50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1865</v>
      </c>
      <c r="O2095">
        <f t="shared" si="128"/>
        <v>102</v>
      </c>
      <c r="P2095">
        <f t="shared" si="129"/>
        <v>66.83</v>
      </c>
      <c r="Q2095" s="11" t="s">
        <v>1659</v>
      </c>
      <c r="R2095" t="s">
        <v>1866</v>
      </c>
      <c r="S2095" s="4">
        <f t="shared" si="130"/>
        <v>41205.854537037</v>
      </c>
      <c r="T2095" s="4">
        <f t="shared" si="131"/>
        <v>41265.8962037037</v>
      </c>
    </row>
    <row r="2096" ht="44" spans="1:20">
      <c r="A2096" s="1">
        <v>2094</v>
      </c>
      <c r="B2096" s="2" t="s">
        <v>4337</v>
      </c>
      <c r="C2096" s="2" t="s">
        <v>4338</v>
      </c>
      <c r="D2096" s="12">
        <v>3500</v>
      </c>
      <c r="E2096" s="13">
        <v>4219</v>
      </c>
      <c r="F2096" t="s">
        <v>28</v>
      </c>
      <c r="G2096" t="s">
        <v>49</v>
      </c>
      <c r="H2096" t="s">
        <v>50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1865</v>
      </c>
      <c r="O2096">
        <f t="shared" si="128"/>
        <v>121</v>
      </c>
      <c r="P2096">
        <f t="shared" si="129"/>
        <v>58.6</v>
      </c>
      <c r="Q2096" s="11" t="s">
        <v>1659</v>
      </c>
      <c r="R2096" t="s">
        <v>1866</v>
      </c>
      <c r="S2096" s="4">
        <f t="shared" si="130"/>
        <v>40939.0200231482</v>
      </c>
      <c r="T2096" s="4">
        <f t="shared" si="131"/>
        <v>40973.125</v>
      </c>
    </row>
    <row r="2097" ht="44" spans="1:20">
      <c r="A2097" s="1">
        <v>2095</v>
      </c>
      <c r="B2097" s="2" t="s">
        <v>4339</v>
      </c>
      <c r="C2097" s="2" t="s">
        <v>4340</v>
      </c>
      <c r="D2097" s="12">
        <v>2500</v>
      </c>
      <c r="E2097" s="13">
        <v>2500</v>
      </c>
      <c r="F2097" t="s">
        <v>28</v>
      </c>
      <c r="G2097" t="s">
        <v>49</v>
      </c>
      <c r="H2097" t="s">
        <v>50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1865</v>
      </c>
      <c r="O2097">
        <f t="shared" si="128"/>
        <v>100</v>
      </c>
      <c r="P2097">
        <f t="shared" si="129"/>
        <v>113.64</v>
      </c>
      <c r="Q2097" s="11" t="s">
        <v>1659</v>
      </c>
      <c r="R2097" t="s">
        <v>1866</v>
      </c>
      <c r="S2097" s="4">
        <f t="shared" si="130"/>
        <v>40758.7334837963</v>
      </c>
      <c r="T2097" s="4">
        <f t="shared" si="131"/>
        <v>40818.7334837963</v>
      </c>
    </row>
    <row r="2098" ht="44" spans="1:20">
      <c r="A2098" s="1">
        <v>2096</v>
      </c>
      <c r="B2098" s="2" t="s">
        <v>4341</v>
      </c>
      <c r="C2098" s="2" t="s">
        <v>4342</v>
      </c>
      <c r="D2098" s="12">
        <v>600</v>
      </c>
      <c r="E2098" s="13">
        <v>610</v>
      </c>
      <c r="F2098" t="s">
        <v>28</v>
      </c>
      <c r="G2098" t="s">
        <v>49</v>
      </c>
      <c r="H2098" t="s">
        <v>50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1865</v>
      </c>
      <c r="O2098">
        <f t="shared" si="128"/>
        <v>102</v>
      </c>
      <c r="P2098">
        <f t="shared" si="129"/>
        <v>43.57</v>
      </c>
      <c r="Q2098" s="11" t="s">
        <v>1659</v>
      </c>
      <c r="R2098" t="s">
        <v>1866</v>
      </c>
      <c r="S2098" s="4">
        <f t="shared" si="130"/>
        <v>41192.7585069444</v>
      </c>
      <c r="T2098" s="4">
        <f t="shared" si="131"/>
        <v>41208.1659722222</v>
      </c>
    </row>
    <row r="2099" ht="44" spans="1:20">
      <c r="A2099" s="1">
        <v>2097</v>
      </c>
      <c r="B2099" s="2" t="s">
        <v>4343</v>
      </c>
      <c r="C2099" s="2" t="s">
        <v>4344</v>
      </c>
      <c r="D2099" s="12">
        <v>3000</v>
      </c>
      <c r="E2099" s="13">
        <v>3000</v>
      </c>
      <c r="F2099" t="s">
        <v>28</v>
      </c>
      <c r="G2099" t="s">
        <v>49</v>
      </c>
      <c r="H2099" t="s">
        <v>50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1865</v>
      </c>
      <c r="O2099">
        <f t="shared" si="128"/>
        <v>100</v>
      </c>
      <c r="P2099">
        <f t="shared" si="129"/>
        <v>78.95</v>
      </c>
      <c r="Q2099" s="11" t="s">
        <v>1659</v>
      </c>
      <c r="R2099" t="s">
        <v>1866</v>
      </c>
      <c r="S2099" s="4">
        <f t="shared" si="130"/>
        <v>40818.5848958333</v>
      </c>
      <c r="T2099" s="4">
        <f t="shared" si="131"/>
        <v>40878.6265625</v>
      </c>
    </row>
    <row r="2100" ht="44" spans="1:20">
      <c r="A2100" s="1">
        <v>2098</v>
      </c>
      <c r="B2100" s="2" t="s">
        <v>4345</v>
      </c>
      <c r="C2100" s="2" t="s">
        <v>4346</v>
      </c>
      <c r="D2100" s="12">
        <v>6000</v>
      </c>
      <c r="E2100" s="13">
        <v>6020</v>
      </c>
      <c r="F2100" t="s">
        <v>28</v>
      </c>
      <c r="G2100" t="s">
        <v>49</v>
      </c>
      <c r="H2100" t="s">
        <v>50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1865</v>
      </c>
      <c r="O2100">
        <f t="shared" si="128"/>
        <v>100</v>
      </c>
      <c r="P2100">
        <f t="shared" si="129"/>
        <v>188.13</v>
      </c>
      <c r="Q2100" s="11" t="s">
        <v>1659</v>
      </c>
      <c r="R2100" t="s">
        <v>1866</v>
      </c>
      <c r="S2100" s="4">
        <f t="shared" si="130"/>
        <v>40946.1138310185</v>
      </c>
      <c r="T2100" s="4">
        <f t="shared" si="131"/>
        <v>40976.1138310185</v>
      </c>
    </row>
    <row r="2101" ht="15" spans="1:20">
      <c r="A2101" s="1">
        <v>2099</v>
      </c>
      <c r="B2101" s="2" t="s">
        <v>4347</v>
      </c>
      <c r="C2101" s="2" t="s">
        <v>4348</v>
      </c>
      <c r="D2101" s="12">
        <v>3000</v>
      </c>
      <c r="E2101" s="13">
        <v>3971</v>
      </c>
      <c r="F2101" t="s">
        <v>28</v>
      </c>
      <c r="G2101" t="s">
        <v>49</v>
      </c>
      <c r="H2101" t="s">
        <v>50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1865</v>
      </c>
      <c r="O2101">
        <f t="shared" si="128"/>
        <v>132</v>
      </c>
      <c r="P2101">
        <f t="shared" si="129"/>
        <v>63.03</v>
      </c>
      <c r="Q2101" s="11" t="s">
        <v>1659</v>
      </c>
      <c r="R2101" t="s">
        <v>1866</v>
      </c>
      <c r="S2101" s="4">
        <f t="shared" si="130"/>
        <v>42173.7463425926</v>
      </c>
      <c r="T2101" s="4">
        <f t="shared" si="131"/>
        <v>42187.1527777778</v>
      </c>
    </row>
    <row r="2102" ht="44" spans="1:20">
      <c r="A2102" s="1">
        <v>2100</v>
      </c>
      <c r="B2102" s="2" t="s">
        <v>4349</v>
      </c>
      <c r="C2102" s="2" t="s">
        <v>4350</v>
      </c>
      <c r="D2102" s="12">
        <v>600</v>
      </c>
      <c r="E2102" s="13">
        <v>820</v>
      </c>
      <c r="F2102" t="s">
        <v>28</v>
      </c>
      <c r="G2102" t="s">
        <v>49</v>
      </c>
      <c r="H2102" t="s">
        <v>50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1865</v>
      </c>
      <c r="O2102">
        <f t="shared" si="128"/>
        <v>137</v>
      </c>
      <c r="P2102">
        <f t="shared" si="129"/>
        <v>30.37</v>
      </c>
      <c r="Q2102" s="11" t="s">
        <v>1659</v>
      </c>
      <c r="R2102" t="s">
        <v>1866</v>
      </c>
      <c r="S2102" s="4">
        <f t="shared" si="130"/>
        <v>41074.8349652778</v>
      </c>
      <c r="T2102" s="4">
        <f t="shared" si="131"/>
        <v>41090.1659722222</v>
      </c>
    </row>
    <row r="2103" ht="44" spans="1:20">
      <c r="A2103" s="1">
        <v>2101</v>
      </c>
      <c r="B2103" s="2" t="s">
        <v>4351</v>
      </c>
      <c r="C2103" s="2" t="s">
        <v>4352</v>
      </c>
      <c r="D2103" s="12">
        <v>2000</v>
      </c>
      <c r="E2103" s="13">
        <v>2265</v>
      </c>
      <c r="F2103" t="s">
        <v>28</v>
      </c>
      <c r="G2103" t="s">
        <v>49</v>
      </c>
      <c r="H2103" t="s">
        <v>50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1865</v>
      </c>
      <c r="O2103">
        <f t="shared" si="128"/>
        <v>113</v>
      </c>
      <c r="P2103">
        <f t="shared" si="129"/>
        <v>51.48</v>
      </c>
      <c r="Q2103" s="11" t="s">
        <v>1659</v>
      </c>
      <c r="R2103" t="s">
        <v>1866</v>
      </c>
      <c r="S2103" s="4">
        <f t="shared" si="130"/>
        <v>40892.1494675926</v>
      </c>
      <c r="T2103" s="4">
        <f t="shared" si="131"/>
        <v>40952.1494675926</v>
      </c>
    </row>
    <row r="2104" ht="44" spans="1:20">
      <c r="A2104" s="1">
        <v>2102</v>
      </c>
      <c r="B2104" s="2" t="s">
        <v>4353</v>
      </c>
      <c r="C2104" s="2" t="s">
        <v>4354</v>
      </c>
      <c r="D2104" s="12">
        <v>1000</v>
      </c>
      <c r="E2104" s="13">
        <v>1360</v>
      </c>
      <c r="F2104" t="s">
        <v>28</v>
      </c>
      <c r="G2104" t="s">
        <v>49</v>
      </c>
      <c r="H2104" t="s">
        <v>50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1865</v>
      </c>
      <c r="O2104">
        <f t="shared" si="128"/>
        <v>136</v>
      </c>
      <c r="P2104">
        <f t="shared" si="129"/>
        <v>35.79</v>
      </c>
      <c r="Q2104" s="11" t="s">
        <v>1659</v>
      </c>
      <c r="R2104" t="s">
        <v>1866</v>
      </c>
      <c r="S2104" s="4">
        <f t="shared" si="130"/>
        <v>40638.8686111111</v>
      </c>
      <c r="T2104" s="4">
        <f t="shared" si="131"/>
        <v>40668.8686111111</v>
      </c>
    </row>
    <row r="2105" ht="29" spans="1:20">
      <c r="A2105" s="1">
        <v>2103</v>
      </c>
      <c r="B2105" s="2" t="s">
        <v>4355</v>
      </c>
      <c r="C2105" s="2" t="s">
        <v>4356</v>
      </c>
      <c r="D2105" s="12">
        <v>7777</v>
      </c>
      <c r="E2105" s="13">
        <v>11364</v>
      </c>
      <c r="F2105" t="s">
        <v>28</v>
      </c>
      <c r="G2105" t="s">
        <v>49</v>
      </c>
      <c r="H2105" t="s">
        <v>50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1865</v>
      </c>
      <c r="O2105">
        <f t="shared" si="128"/>
        <v>146</v>
      </c>
      <c r="P2105">
        <f t="shared" si="129"/>
        <v>98.82</v>
      </c>
      <c r="Q2105" s="11" t="s">
        <v>1659</v>
      </c>
      <c r="R2105" t="s">
        <v>1866</v>
      </c>
      <c r="S2105" s="4">
        <f t="shared" si="130"/>
        <v>41192.7549421296</v>
      </c>
      <c r="T2105" s="4">
        <f t="shared" si="131"/>
        <v>41222.7966087963</v>
      </c>
    </row>
    <row r="2106" ht="44" spans="1:20">
      <c r="A2106" s="1">
        <v>2104</v>
      </c>
      <c r="B2106" s="2" t="s">
        <v>4357</v>
      </c>
      <c r="C2106" s="2" t="s">
        <v>4358</v>
      </c>
      <c r="D2106" s="12">
        <v>800</v>
      </c>
      <c r="E2106" s="13">
        <v>1036</v>
      </c>
      <c r="F2106" t="s">
        <v>28</v>
      </c>
      <c r="G2106" t="s">
        <v>49</v>
      </c>
      <c r="H2106" t="s">
        <v>50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1865</v>
      </c>
      <c r="O2106">
        <f t="shared" si="128"/>
        <v>130</v>
      </c>
      <c r="P2106">
        <f t="shared" si="129"/>
        <v>28</v>
      </c>
      <c r="Q2106" s="11" t="s">
        <v>1659</v>
      </c>
      <c r="R2106" t="s">
        <v>1866</v>
      </c>
      <c r="S2106" s="4">
        <f t="shared" si="130"/>
        <v>41394.0744675926</v>
      </c>
      <c r="T2106" s="4">
        <f t="shared" si="131"/>
        <v>41425</v>
      </c>
    </row>
    <row r="2107" ht="29" spans="1:20">
      <c r="A2107" s="1">
        <v>2105</v>
      </c>
      <c r="B2107" s="2" t="s">
        <v>4359</v>
      </c>
      <c r="C2107" s="2" t="s">
        <v>4360</v>
      </c>
      <c r="D2107" s="12">
        <v>2000</v>
      </c>
      <c r="E2107" s="13">
        <v>5080</v>
      </c>
      <c r="F2107" t="s">
        <v>28</v>
      </c>
      <c r="G2107" t="s">
        <v>49</v>
      </c>
      <c r="H2107" t="s">
        <v>50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1865</v>
      </c>
      <c r="O2107">
        <f t="shared" si="128"/>
        <v>254</v>
      </c>
      <c r="P2107">
        <f t="shared" si="129"/>
        <v>51.31</v>
      </c>
      <c r="Q2107" s="11" t="s">
        <v>1659</v>
      </c>
      <c r="R2107" t="s">
        <v>1866</v>
      </c>
      <c r="S2107" s="4">
        <f t="shared" si="130"/>
        <v>41951.7888078704</v>
      </c>
      <c r="T2107" s="4">
        <f t="shared" si="131"/>
        <v>41964.1666666667</v>
      </c>
    </row>
    <row r="2108" ht="44" spans="1:20">
      <c r="A2108" s="1">
        <v>2106</v>
      </c>
      <c r="B2108" s="2" t="s">
        <v>4361</v>
      </c>
      <c r="C2108" s="2" t="s">
        <v>4362</v>
      </c>
      <c r="D2108" s="12">
        <v>2200</v>
      </c>
      <c r="E2108" s="13">
        <v>2355</v>
      </c>
      <c r="F2108" t="s">
        <v>28</v>
      </c>
      <c r="G2108" t="s">
        <v>49</v>
      </c>
      <c r="H2108" t="s">
        <v>50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1865</v>
      </c>
      <c r="O2108">
        <f t="shared" si="128"/>
        <v>107</v>
      </c>
      <c r="P2108">
        <f t="shared" si="129"/>
        <v>53.52</v>
      </c>
      <c r="Q2108" s="11" t="s">
        <v>1659</v>
      </c>
      <c r="R2108" t="s">
        <v>1866</v>
      </c>
      <c r="S2108" s="4">
        <f t="shared" si="130"/>
        <v>41270.2149768519</v>
      </c>
      <c r="T2108" s="4">
        <f t="shared" si="131"/>
        <v>41300.2149768519</v>
      </c>
    </row>
    <row r="2109" ht="44" spans="1:20">
      <c r="A2109" s="1">
        <v>2107</v>
      </c>
      <c r="B2109" s="2" t="s">
        <v>4363</v>
      </c>
      <c r="C2109" s="2" t="s">
        <v>4364</v>
      </c>
      <c r="D2109" s="12">
        <v>2000</v>
      </c>
      <c r="E2109" s="13">
        <v>2154.66</v>
      </c>
      <c r="F2109" t="s">
        <v>28</v>
      </c>
      <c r="G2109" t="s">
        <v>49</v>
      </c>
      <c r="H2109" t="s">
        <v>50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1865</v>
      </c>
      <c r="O2109">
        <f t="shared" si="128"/>
        <v>108</v>
      </c>
      <c r="P2109">
        <f t="shared" si="129"/>
        <v>37.15</v>
      </c>
      <c r="Q2109" s="11" t="s">
        <v>1659</v>
      </c>
      <c r="R2109" t="s">
        <v>1866</v>
      </c>
      <c r="S2109" s="4">
        <f t="shared" si="130"/>
        <v>41934.7105671296</v>
      </c>
      <c r="T2109" s="4">
        <f t="shared" si="131"/>
        <v>41955.7522337963</v>
      </c>
    </row>
    <row r="2110" ht="44" spans="1:20">
      <c r="A2110" s="1">
        <v>2108</v>
      </c>
      <c r="B2110" s="2" t="s">
        <v>4365</v>
      </c>
      <c r="C2110" s="2" t="s">
        <v>4366</v>
      </c>
      <c r="D2110" s="12">
        <v>16000</v>
      </c>
      <c r="E2110" s="13">
        <v>17170</v>
      </c>
      <c r="F2110" t="s">
        <v>28</v>
      </c>
      <c r="G2110" t="s">
        <v>49</v>
      </c>
      <c r="H2110" t="s">
        <v>50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1865</v>
      </c>
      <c r="O2110">
        <f t="shared" si="128"/>
        <v>107</v>
      </c>
      <c r="P2110">
        <f t="shared" si="129"/>
        <v>89.9</v>
      </c>
      <c r="Q2110" s="11" t="s">
        <v>1659</v>
      </c>
      <c r="R2110" t="s">
        <v>1866</v>
      </c>
      <c r="S2110" s="4">
        <f t="shared" si="130"/>
        <v>41135.1756944444</v>
      </c>
      <c r="T2110" s="4">
        <f t="shared" si="131"/>
        <v>41162.1631944444</v>
      </c>
    </row>
    <row r="2111" ht="29" spans="1:20">
      <c r="A2111" s="1">
        <v>2109</v>
      </c>
      <c r="B2111" s="2" t="s">
        <v>4367</v>
      </c>
      <c r="C2111" s="2" t="s">
        <v>4368</v>
      </c>
      <c r="D2111" s="12">
        <v>4000</v>
      </c>
      <c r="E2111" s="13">
        <v>4261</v>
      </c>
      <c r="F2111" t="s">
        <v>28</v>
      </c>
      <c r="G2111" t="s">
        <v>49</v>
      </c>
      <c r="H2111" t="s">
        <v>50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1865</v>
      </c>
      <c r="O2111">
        <f t="shared" si="128"/>
        <v>107</v>
      </c>
      <c r="P2111">
        <f t="shared" si="129"/>
        <v>106.53</v>
      </c>
      <c r="Q2111" s="11" t="s">
        <v>1659</v>
      </c>
      <c r="R2111" t="s">
        <v>1866</v>
      </c>
      <c r="S2111" s="4">
        <f t="shared" si="130"/>
        <v>42160.7085300926</v>
      </c>
      <c r="T2111" s="4">
        <f t="shared" si="131"/>
        <v>42190.7085300926</v>
      </c>
    </row>
    <row r="2112" ht="29" spans="1:20">
      <c r="A2112" s="1">
        <v>2110</v>
      </c>
      <c r="B2112" s="2" t="s">
        <v>4369</v>
      </c>
      <c r="C2112" s="2" t="s">
        <v>4370</v>
      </c>
      <c r="D2112" s="12">
        <v>2000</v>
      </c>
      <c r="E2112" s="13">
        <v>2007</v>
      </c>
      <c r="F2112" t="s">
        <v>28</v>
      </c>
      <c r="G2112" t="s">
        <v>49</v>
      </c>
      <c r="H2112" t="s">
        <v>50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1865</v>
      </c>
      <c r="O2112">
        <f t="shared" si="128"/>
        <v>100</v>
      </c>
      <c r="P2112">
        <f t="shared" si="129"/>
        <v>52.82</v>
      </c>
      <c r="Q2112" s="11" t="s">
        <v>1659</v>
      </c>
      <c r="R2112" t="s">
        <v>1866</v>
      </c>
      <c r="S2112" s="4">
        <f t="shared" si="130"/>
        <v>41759.6709375</v>
      </c>
      <c r="T2112" s="4">
        <f t="shared" si="131"/>
        <v>41787.2076388889</v>
      </c>
    </row>
    <row r="2113" ht="44" spans="1:20">
      <c r="A2113" s="1">
        <v>2111</v>
      </c>
      <c r="B2113" s="2" t="s">
        <v>4371</v>
      </c>
      <c r="C2113" s="2" t="s">
        <v>4372</v>
      </c>
      <c r="D2113" s="12">
        <v>2000</v>
      </c>
      <c r="E2113" s="13">
        <v>2130</v>
      </c>
      <c r="F2113" t="s">
        <v>28</v>
      </c>
      <c r="G2113" t="s">
        <v>49</v>
      </c>
      <c r="H2113" t="s">
        <v>50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1865</v>
      </c>
      <c r="O2113">
        <f t="shared" si="128"/>
        <v>107</v>
      </c>
      <c r="P2113">
        <f t="shared" si="129"/>
        <v>54.62</v>
      </c>
      <c r="Q2113" s="11" t="s">
        <v>1659</v>
      </c>
      <c r="R2113" t="s">
        <v>1866</v>
      </c>
      <c r="S2113" s="4">
        <f t="shared" si="130"/>
        <v>40703.1970486111</v>
      </c>
      <c r="T2113" s="4">
        <f t="shared" si="131"/>
        <v>40770.0416666667</v>
      </c>
    </row>
    <row r="2114" ht="44" spans="1:20">
      <c r="A2114" s="1">
        <v>2112</v>
      </c>
      <c r="B2114" s="2" t="s">
        <v>4373</v>
      </c>
      <c r="C2114" s="2" t="s">
        <v>4374</v>
      </c>
      <c r="D2114" s="12">
        <v>300</v>
      </c>
      <c r="E2114" s="13">
        <v>300</v>
      </c>
      <c r="F2114" t="s">
        <v>28</v>
      </c>
      <c r="G2114" t="s">
        <v>49</v>
      </c>
      <c r="H2114" t="s">
        <v>50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1865</v>
      </c>
      <c r="O2114">
        <f t="shared" si="128"/>
        <v>100</v>
      </c>
      <c r="P2114">
        <f t="shared" si="129"/>
        <v>27.27</v>
      </c>
      <c r="Q2114" s="11" t="s">
        <v>1659</v>
      </c>
      <c r="R2114" t="s">
        <v>1866</v>
      </c>
      <c r="S2114" s="4">
        <f t="shared" si="130"/>
        <v>41365.9281597222</v>
      </c>
      <c r="T2114" s="4">
        <f t="shared" si="131"/>
        <v>41379.9281597222</v>
      </c>
    </row>
    <row r="2115" ht="29" spans="1:20">
      <c r="A2115" s="1">
        <v>2113</v>
      </c>
      <c r="B2115" s="2" t="s">
        <v>4375</v>
      </c>
      <c r="C2115" s="2" t="s">
        <v>4376</v>
      </c>
      <c r="D2115" s="12">
        <v>7000</v>
      </c>
      <c r="E2115" s="13">
        <v>7340</v>
      </c>
      <c r="F2115" t="s">
        <v>28</v>
      </c>
      <c r="G2115" t="s">
        <v>49</v>
      </c>
      <c r="H2115" t="s">
        <v>50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1865</v>
      </c>
      <c r="O2115">
        <f t="shared" ref="O2115:O2178" si="132">ROUND(E2115/D2115*100,0)</f>
        <v>105</v>
      </c>
      <c r="P2115">
        <f t="shared" ref="P2115:P2178" si="133">IFERROR(ROUND(E2115/L2115,2),0)</f>
        <v>68.6</v>
      </c>
      <c r="Q2115" s="11" t="s">
        <v>1659</v>
      </c>
      <c r="R2115" t="s">
        <v>1866</v>
      </c>
      <c r="S2115" s="4">
        <f t="shared" ref="S2115:S2178" si="134">(((J2115/60)/60)/24)+DATE(1970,1,1)</f>
        <v>41870.865462963</v>
      </c>
      <c r="T2115" s="4">
        <f t="shared" ref="T2115:T2178" si="135">(((I2115/60)/60)/24)+DATE(1970,1,1)</f>
        <v>41905.865462963</v>
      </c>
    </row>
    <row r="2116" ht="44" spans="1:20">
      <c r="A2116" s="1">
        <v>2114</v>
      </c>
      <c r="B2116" s="2" t="s">
        <v>4377</v>
      </c>
      <c r="C2116" s="2" t="s">
        <v>4378</v>
      </c>
      <c r="D2116" s="12">
        <v>5000</v>
      </c>
      <c r="E2116" s="13">
        <v>5235</v>
      </c>
      <c r="F2116" t="s">
        <v>28</v>
      </c>
      <c r="G2116" t="s">
        <v>49</v>
      </c>
      <c r="H2116" t="s">
        <v>50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1865</v>
      </c>
      <c r="O2116">
        <f t="shared" si="132"/>
        <v>105</v>
      </c>
      <c r="P2116">
        <f t="shared" si="133"/>
        <v>35.61</v>
      </c>
      <c r="Q2116" s="11" t="s">
        <v>1659</v>
      </c>
      <c r="R2116" t="s">
        <v>1866</v>
      </c>
      <c r="S2116" s="4">
        <f t="shared" si="134"/>
        <v>40458.815625</v>
      </c>
      <c r="T2116" s="4">
        <f t="shared" si="135"/>
        <v>40521.2076388889</v>
      </c>
    </row>
    <row r="2117" ht="44" spans="1:20">
      <c r="A2117" s="1">
        <v>2115</v>
      </c>
      <c r="B2117" s="2" t="s">
        <v>4379</v>
      </c>
      <c r="C2117" s="2" t="s">
        <v>4380</v>
      </c>
      <c r="D2117" s="12">
        <v>1500</v>
      </c>
      <c r="E2117" s="13">
        <v>3385</v>
      </c>
      <c r="F2117" t="s">
        <v>28</v>
      </c>
      <c r="G2117" t="s">
        <v>49</v>
      </c>
      <c r="H2117" t="s">
        <v>50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1865</v>
      </c>
      <c r="O2117">
        <f t="shared" si="132"/>
        <v>226</v>
      </c>
      <c r="P2117">
        <f t="shared" si="133"/>
        <v>94.03</v>
      </c>
      <c r="Q2117" s="11" t="s">
        <v>1659</v>
      </c>
      <c r="R2117" t="s">
        <v>1866</v>
      </c>
      <c r="S2117" s="4">
        <f t="shared" si="134"/>
        <v>40564.0810300926</v>
      </c>
      <c r="T2117" s="4">
        <f t="shared" si="135"/>
        <v>40594.0810300926</v>
      </c>
    </row>
    <row r="2118" ht="44" spans="1:20">
      <c r="A2118" s="1">
        <v>2116</v>
      </c>
      <c r="B2118" s="2" t="s">
        <v>4381</v>
      </c>
      <c r="C2118" s="2" t="s">
        <v>4382</v>
      </c>
      <c r="D2118" s="12">
        <v>48000</v>
      </c>
      <c r="E2118" s="13">
        <v>48434</v>
      </c>
      <c r="F2118" t="s">
        <v>28</v>
      </c>
      <c r="G2118" t="s">
        <v>49</v>
      </c>
      <c r="H2118" t="s">
        <v>50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1865</v>
      </c>
      <c r="O2118">
        <f t="shared" si="132"/>
        <v>101</v>
      </c>
      <c r="P2118">
        <f t="shared" si="133"/>
        <v>526.46</v>
      </c>
      <c r="Q2118" s="11" t="s">
        <v>1659</v>
      </c>
      <c r="R2118" t="s">
        <v>1866</v>
      </c>
      <c r="S2118" s="4">
        <f t="shared" si="134"/>
        <v>41136.7778125</v>
      </c>
      <c r="T2118" s="4">
        <f t="shared" si="135"/>
        <v>41184.7778125</v>
      </c>
    </row>
    <row r="2119" ht="44" spans="1:20">
      <c r="A2119" s="1">
        <v>2117</v>
      </c>
      <c r="B2119" s="2" t="s">
        <v>4383</v>
      </c>
      <c r="C2119" s="2" t="s">
        <v>4384</v>
      </c>
      <c r="D2119" s="12">
        <v>1200</v>
      </c>
      <c r="E2119" s="13">
        <v>1773</v>
      </c>
      <c r="F2119" t="s">
        <v>28</v>
      </c>
      <c r="G2119" t="s">
        <v>49</v>
      </c>
      <c r="H2119" t="s">
        <v>50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1865</v>
      </c>
      <c r="O2119">
        <f t="shared" si="132"/>
        <v>148</v>
      </c>
      <c r="P2119">
        <f t="shared" si="133"/>
        <v>50.66</v>
      </c>
      <c r="Q2119" s="11" t="s">
        <v>1659</v>
      </c>
      <c r="R2119" t="s">
        <v>1866</v>
      </c>
      <c r="S2119" s="4">
        <f t="shared" si="134"/>
        <v>42290.0595949074</v>
      </c>
      <c r="T2119" s="4">
        <f t="shared" si="135"/>
        <v>42304.2076388889</v>
      </c>
    </row>
    <row r="2120" ht="29" spans="1:20">
      <c r="A2120" s="1">
        <v>2118</v>
      </c>
      <c r="B2120" s="2" t="s">
        <v>4385</v>
      </c>
      <c r="C2120" s="2" t="s">
        <v>4386</v>
      </c>
      <c r="D2120" s="12">
        <v>1000</v>
      </c>
      <c r="E2120" s="13">
        <v>1346.11</v>
      </c>
      <c r="F2120" t="s">
        <v>28</v>
      </c>
      <c r="G2120" t="s">
        <v>49</v>
      </c>
      <c r="H2120" t="s">
        <v>50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1865</v>
      </c>
      <c r="O2120">
        <f t="shared" si="132"/>
        <v>135</v>
      </c>
      <c r="P2120">
        <f t="shared" si="133"/>
        <v>79.18</v>
      </c>
      <c r="Q2120" s="11" t="s">
        <v>1659</v>
      </c>
      <c r="R2120" t="s">
        <v>1866</v>
      </c>
      <c r="S2120" s="4">
        <f t="shared" si="134"/>
        <v>40718.839537037</v>
      </c>
      <c r="T2120" s="4">
        <f t="shared" si="135"/>
        <v>40748.839537037</v>
      </c>
    </row>
    <row r="2121" ht="44" spans="1:20">
      <c r="A2121" s="1">
        <v>2119</v>
      </c>
      <c r="B2121" s="2" t="s">
        <v>4387</v>
      </c>
      <c r="C2121" s="2" t="s">
        <v>4388</v>
      </c>
      <c r="D2121" s="12">
        <v>2000</v>
      </c>
      <c r="E2121" s="13">
        <v>2015</v>
      </c>
      <c r="F2121" t="s">
        <v>28</v>
      </c>
      <c r="G2121" t="s">
        <v>49</v>
      </c>
      <c r="H2121" t="s">
        <v>50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1865</v>
      </c>
      <c r="O2121">
        <f t="shared" si="132"/>
        <v>101</v>
      </c>
      <c r="P2121">
        <f t="shared" si="133"/>
        <v>91.59</v>
      </c>
      <c r="Q2121" s="11" t="s">
        <v>1659</v>
      </c>
      <c r="R2121" t="s">
        <v>1866</v>
      </c>
      <c r="S2121" s="4">
        <f t="shared" si="134"/>
        <v>41107.130150463</v>
      </c>
      <c r="T2121" s="4">
        <f t="shared" si="135"/>
        <v>41137.130150463</v>
      </c>
    </row>
    <row r="2122" ht="44" spans="1:20">
      <c r="A2122" s="1">
        <v>2120</v>
      </c>
      <c r="B2122" s="2" t="s">
        <v>4389</v>
      </c>
      <c r="C2122" s="2" t="s">
        <v>4390</v>
      </c>
      <c r="D2122" s="12">
        <v>8000</v>
      </c>
      <c r="E2122" s="13">
        <v>8070.43</v>
      </c>
      <c r="F2122" t="s">
        <v>28</v>
      </c>
      <c r="G2122" t="s">
        <v>49</v>
      </c>
      <c r="H2122" t="s">
        <v>50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1865</v>
      </c>
      <c r="O2122">
        <f t="shared" si="132"/>
        <v>101</v>
      </c>
      <c r="P2122">
        <f t="shared" si="133"/>
        <v>116.96</v>
      </c>
      <c r="Q2122" s="11" t="s">
        <v>1659</v>
      </c>
      <c r="R2122" t="s">
        <v>1866</v>
      </c>
      <c r="S2122" s="4">
        <f t="shared" si="134"/>
        <v>41591.964537037</v>
      </c>
      <c r="T2122" s="4">
        <f t="shared" si="135"/>
        <v>41640.964537037</v>
      </c>
    </row>
    <row r="2123" ht="29" spans="1:20">
      <c r="A2123" s="1">
        <v>2121</v>
      </c>
      <c r="B2123" s="2" t="s">
        <v>4391</v>
      </c>
      <c r="C2123" s="2" t="s">
        <v>4392</v>
      </c>
      <c r="D2123" s="12">
        <v>50000</v>
      </c>
      <c r="E2123" s="13">
        <v>284</v>
      </c>
      <c r="F2123" t="s">
        <v>26</v>
      </c>
      <c r="G2123" t="s">
        <v>2138</v>
      </c>
      <c r="H2123" t="s">
        <v>2139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2243</v>
      </c>
      <c r="O2123">
        <f t="shared" si="132"/>
        <v>1</v>
      </c>
      <c r="P2123">
        <f t="shared" si="133"/>
        <v>28.4</v>
      </c>
      <c r="Q2123" s="11" t="s">
        <v>2244</v>
      </c>
      <c r="R2123" t="s">
        <v>2245</v>
      </c>
      <c r="S2123" s="4">
        <f t="shared" si="134"/>
        <v>42716.7424537037</v>
      </c>
      <c r="T2123" s="4">
        <f t="shared" si="135"/>
        <v>42746.7424537037</v>
      </c>
    </row>
    <row r="2124" ht="44" spans="1:20">
      <c r="A2124" s="1">
        <v>2122</v>
      </c>
      <c r="B2124" s="2" t="s">
        <v>4393</v>
      </c>
      <c r="C2124" s="2" t="s">
        <v>4394</v>
      </c>
      <c r="D2124" s="12">
        <v>80000</v>
      </c>
      <c r="E2124" s="13">
        <v>310</v>
      </c>
      <c r="F2124" t="s">
        <v>26</v>
      </c>
      <c r="G2124" t="s">
        <v>1465</v>
      </c>
      <c r="H2124" t="s">
        <v>1466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2243</v>
      </c>
      <c r="O2124">
        <f t="shared" si="132"/>
        <v>0</v>
      </c>
      <c r="P2124">
        <f t="shared" si="133"/>
        <v>103.33</v>
      </c>
      <c r="Q2124" s="11" t="s">
        <v>2244</v>
      </c>
      <c r="R2124" t="s">
        <v>2245</v>
      </c>
      <c r="S2124" s="4">
        <f t="shared" si="134"/>
        <v>42712.3005671296</v>
      </c>
      <c r="T2124" s="4">
        <f t="shared" si="135"/>
        <v>42742.3005671296</v>
      </c>
    </row>
    <row r="2125" ht="58" spans="1:20">
      <c r="A2125" s="1">
        <v>2123</v>
      </c>
      <c r="B2125" s="2" t="s">
        <v>4395</v>
      </c>
      <c r="C2125" s="2" t="s">
        <v>4396</v>
      </c>
      <c r="D2125" s="12">
        <v>500</v>
      </c>
      <c r="E2125" s="13">
        <v>50</v>
      </c>
      <c r="F2125" t="s">
        <v>26</v>
      </c>
      <c r="G2125" t="s">
        <v>49</v>
      </c>
      <c r="H2125" t="s">
        <v>50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2243</v>
      </c>
      <c r="O2125">
        <f t="shared" si="132"/>
        <v>10</v>
      </c>
      <c r="P2125">
        <f t="shared" si="133"/>
        <v>10</v>
      </c>
      <c r="Q2125" s="11" t="s">
        <v>2244</v>
      </c>
      <c r="R2125" t="s">
        <v>2245</v>
      </c>
      <c r="S2125" s="4">
        <f t="shared" si="134"/>
        <v>40198.424849537</v>
      </c>
      <c r="T2125" s="4">
        <f t="shared" si="135"/>
        <v>40252.2909722222</v>
      </c>
    </row>
    <row r="2126" ht="44" spans="1:20">
      <c r="A2126" s="1">
        <v>2124</v>
      </c>
      <c r="B2126" s="2" t="s">
        <v>4397</v>
      </c>
      <c r="C2126" s="2" t="s">
        <v>4398</v>
      </c>
      <c r="D2126" s="12">
        <v>1100</v>
      </c>
      <c r="E2126" s="13">
        <v>115</v>
      </c>
      <c r="F2126" t="s">
        <v>26</v>
      </c>
      <c r="G2126" t="s">
        <v>49</v>
      </c>
      <c r="H2126" t="s">
        <v>50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2243</v>
      </c>
      <c r="O2126">
        <f t="shared" si="132"/>
        <v>10</v>
      </c>
      <c r="P2126">
        <f t="shared" si="133"/>
        <v>23</v>
      </c>
      <c r="Q2126" s="11" t="s">
        <v>2244</v>
      </c>
      <c r="R2126" t="s">
        <v>2245</v>
      </c>
      <c r="S2126" s="4">
        <f t="shared" si="134"/>
        <v>40464.0281828704</v>
      </c>
      <c r="T2126" s="4">
        <f t="shared" si="135"/>
        <v>40512.2083333333</v>
      </c>
    </row>
    <row r="2127" ht="44" spans="1:20">
      <c r="A2127" s="1">
        <v>2125</v>
      </c>
      <c r="B2127" s="2" t="s">
        <v>4399</v>
      </c>
      <c r="C2127" s="2" t="s">
        <v>4400</v>
      </c>
      <c r="D2127" s="12">
        <v>60000</v>
      </c>
      <c r="E2127" s="13">
        <v>852</v>
      </c>
      <c r="F2127" t="s">
        <v>26</v>
      </c>
      <c r="G2127" t="s">
        <v>49</v>
      </c>
      <c r="H2127" t="s">
        <v>50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2243</v>
      </c>
      <c r="O2127">
        <f t="shared" si="132"/>
        <v>1</v>
      </c>
      <c r="P2127">
        <f t="shared" si="133"/>
        <v>31.56</v>
      </c>
      <c r="Q2127" s="11" t="s">
        <v>2244</v>
      </c>
      <c r="R2127" t="s">
        <v>2245</v>
      </c>
      <c r="S2127" s="4">
        <f t="shared" si="134"/>
        <v>42191.0235300926</v>
      </c>
      <c r="T2127" s="4">
        <f t="shared" si="135"/>
        <v>42221.0235300926</v>
      </c>
    </row>
    <row r="2128" ht="44" spans="1:20">
      <c r="A2128" s="1">
        <v>2126</v>
      </c>
      <c r="B2128" s="2" t="s">
        <v>4401</v>
      </c>
      <c r="C2128" s="2" t="s">
        <v>4402</v>
      </c>
      <c r="D2128" s="12">
        <v>20000</v>
      </c>
      <c r="E2128" s="13">
        <v>10</v>
      </c>
      <c r="F2128" t="s">
        <v>26</v>
      </c>
      <c r="G2128" t="s">
        <v>49</v>
      </c>
      <c r="H2128" t="s">
        <v>50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2243</v>
      </c>
      <c r="O2128">
        <f t="shared" si="132"/>
        <v>0</v>
      </c>
      <c r="P2128">
        <f t="shared" si="133"/>
        <v>5</v>
      </c>
      <c r="Q2128" s="11" t="s">
        <v>2244</v>
      </c>
      <c r="R2128" t="s">
        <v>2245</v>
      </c>
      <c r="S2128" s="4">
        <f t="shared" si="134"/>
        <v>41951.9732291667</v>
      </c>
      <c r="T2128" s="4">
        <f t="shared" si="135"/>
        <v>41981.9732291667</v>
      </c>
    </row>
    <row r="2129" ht="29" spans="1:20">
      <c r="A2129" s="1">
        <v>2127</v>
      </c>
      <c r="B2129" s="2" t="s">
        <v>4403</v>
      </c>
      <c r="C2129" s="2" t="s">
        <v>4404</v>
      </c>
      <c r="D2129" s="12">
        <v>28000</v>
      </c>
      <c r="E2129" s="13">
        <v>8076</v>
      </c>
      <c r="F2129" t="s">
        <v>26</v>
      </c>
      <c r="G2129" t="s">
        <v>58</v>
      </c>
      <c r="H2129" t="s">
        <v>59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2243</v>
      </c>
      <c r="O2129">
        <f t="shared" si="132"/>
        <v>29</v>
      </c>
      <c r="P2129">
        <f t="shared" si="133"/>
        <v>34.22</v>
      </c>
      <c r="Q2129" s="11" t="s">
        <v>2244</v>
      </c>
      <c r="R2129" t="s">
        <v>2245</v>
      </c>
      <c r="S2129" s="4">
        <f t="shared" si="134"/>
        <v>42045.5053587963</v>
      </c>
      <c r="T2129" s="4">
        <f t="shared" si="135"/>
        <v>42075.4636921296</v>
      </c>
    </row>
    <row r="2130" ht="44" spans="1:20">
      <c r="A2130" s="1">
        <v>2128</v>
      </c>
      <c r="B2130" s="2" t="s">
        <v>4405</v>
      </c>
      <c r="C2130" s="2" t="s">
        <v>4406</v>
      </c>
      <c r="D2130" s="12">
        <v>15000</v>
      </c>
      <c r="E2130" s="13">
        <v>25</v>
      </c>
      <c r="F2130" t="s">
        <v>26</v>
      </c>
      <c r="G2130" t="s">
        <v>194</v>
      </c>
      <c r="H2130" t="s">
        <v>195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2243</v>
      </c>
      <c r="O2130">
        <f t="shared" si="132"/>
        <v>0</v>
      </c>
      <c r="P2130">
        <f t="shared" si="133"/>
        <v>25</v>
      </c>
      <c r="Q2130" s="11" t="s">
        <v>2244</v>
      </c>
      <c r="R2130" t="s">
        <v>2245</v>
      </c>
      <c r="S2130" s="4">
        <f t="shared" si="134"/>
        <v>41843.7727893519</v>
      </c>
      <c r="T2130" s="4">
        <f t="shared" si="135"/>
        <v>41903.7727893519</v>
      </c>
    </row>
    <row r="2131" ht="44" spans="1:20">
      <c r="A2131" s="1">
        <v>2129</v>
      </c>
      <c r="B2131" s="2" t="s">
        <v>4407</v>
      </c>
      <c r="C2131" s="2" t="s">
        <v>4408</v>
      </c>
      <c r="D2131" s="12">
        <v>2000</v>
      </c>
      <c r="E2131" s="13">
        <v>236</v>
      </c>
      <c r="F2131" t="s">
        <v>26</v>
      </c>
      <c r="G2131" t="s">
        <v>49</v>
      </c>
      <c r="H2131" t="s">
        <v>50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2243</v>
      </c>
      <c r="O2131">
        <f t="shared" si="132"/>
        <v>12</v>
      </c>
      <c r="P2131">
        <f t="shared" si="133"/>
        <v>19.67</v>
      </c>
      <c r="Q2131" s="11" t="s">
        <v>2244</v>
      </c>
      <c r="R2131" t="s">
        <v>2245</v>
      </c>
      <c r="S2131" s="4">
        <f t="shared" si="134"/>
        <v>42409.0243055556</v>
      </c>
      <c r="T2131" s="4">
        <f t="shared" si="135"/>
        <v>42439.0243055556</v>
      </c>
    </row>
    <row r="2132" ht="29" spans="1:20">
      <c r="A2132" s="1">
        <v>2130</v>
      </c>
      <c r="B2132" s="2" t="s">
        <v>4409</v>
      </c>
      <c r="C2132" s="2" t="s">
        <v>4410</v>
      </c>
      <c r="D2132" s="12">
        <v>42000</v>
      </c>
      <c r="E2132" s="13">
        <v>85</v>
      </c>
      <c r="F2132" t="s">
        <v>26</v>
      </c>
      <c r="G2132" t="s">
        <v>49</v>
      </c>
      <c r="H2132" t="s">
        <v>50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2243</v>
      </c>
      <c r="O2132">
        <f t="shared" si="132"/>
        <v>0</v>
      </c>
      <c r="P2132">
        <f t="shared" si="133"/>
        <v>21.25</v>
      </c>
      <c r="Q2132" s="11" t="s">
        <v>2244</v>
      </c>
      <c r="R2132" t="s">
        <v>2245</v>
      </c>
      <c r="S2132" s="4">
        <f t="shared" si="134"/>
        <v>41832.0863773148</v>
      </c>
      <c r="T2132" s="4">
        <f t="shared" si="135"/>
        <v>41867.0863773148</v>
      </c>
    </row>
    <row r="2133" ht="44" spans="1:20">
      <c r="A2133" s="1">
        <v>2131</v>
      </c>
      <c r="B2133" s="2" t="s">
        <v>4411</v>
      </c>
      <c r="C2133" s="2" t="s">
        <v>4412</v>
      </c>
      <c r="D2133" s="12">
        <v>500</v>
      </c>
      <c r="E2133" s="13">
        <v>25</v>
      </c>
      <c r="F2133" t="s">
        <v>26</v>
      </c>
      <c r="G2133" t="s">
        <v>49</v>
      </c>
      <c r="H2133" t="s">
        <v>50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2243</v>
      </c>
      <c r="O2133">
        <f t="shared" si="132"/>
        <v>5</v>
      </c>
      <c r="P2133">
        <f t="shared" si="133"/>
        <v>8.33</v>
      </c>
      <c r="Q2133" s="11" t="s">
        <v>2244</v>
      </c>
      <c r="R2133" t="s">
        <v>2245</v>
      </c>
      <c r="S2133" s="4">
        <f t="shared" si="134"/>
        <v>42167.2070717593</v>
      </c>
      <c r="T2133" s="4">
        <f t="shared" si="135"/>
        <v>42197.2070717593</v>
      </c>
    </row>
    <row r="2134" ht="44" spans="1:20">
      <c r="A2134" s="1">
        <v>2132</v>
      </c>
      <c r="B2134" s="2" t="s">
        <v>4413</v>
      </c>
      <c r="C2134" s="2" t="s">
        <v>4414</v>
      </c>
      <c r="D2134" s="12">
        <v>100000</v>
      </c>
      <c r="E2134" s="13">
        <v>2112.99</v>
      </c>
      <c r="F2134" t="s">
        <v>26</v>
      </c>
      <c r="G2134" t="s">
        <v>49</v>
      </c>
      <c r="H2134" t="s">
        <v>50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2243</v>
      </c>
      <c r="O2134">
        <f t="shared" si="132"/>
        <v>2</v>
      </c>
      <c r="P2134">
        <f t="shared" si="133"/>
        <v>21.34</v>
      </c>
      <c r="Q2134" s="11" t="s">
        <v>2244</v>
      </c>
      <c r="R2134" t="s">
        <v>2245</v>
      </c>
      <c r="S2134" s="4">
        <f t="shared" si="134"/>
        <v>41643.4871759259</v>
      </c>
      <c r="T2134" s="4">
        <f t="shared" si="135"/>
        <v>41673.4871759259</v>
      </c>
    </row>
    <row r="2135" ht="44" spans="1:20">
      <c r="A2135" s="1">
        <v>2133</v>
      </c>
      <c r="B2135" s="2" t="s">
        <v>4415</v>
      </c>
      <c r="C2135" s="2" t="s">
        <v>4416</v>
      </c>
      <c r="D2135" s="12">
        <v>1000</v>
      </c>
      <c r="E2135" s="13">
        <v>16</v>
      </c>
      <c r="F2135" t="s">
        <v>26</v>
      </c>
      <c r="G2135" t="s">
        <v>49</v>
      </c>
      <c r="H2135" t="s">
        <v>50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2243</v>
      </c>
      <c r="O2135">
        <f t="shared" si="132"/>
        <v>2</v>
      </c>
      <c r="P2135">
        <f t="shared" si="133"/>
        <v>5.33</v>
      </c>
      <c r="Q2135" s="11" t="s">
        <v>2244</v>
      </c>
      <c r="R2135" t="s">
        <v>2245</v>
      </c>
      <c r="S2135" s="4">
        <f t="shared" si="134"/>
        <v>40619.0972106481</v>
      </c>
      <c r="T2135" s="4">
        <f t="shared" si="135"/>
        <v>40657.2909722222</v>
      </c>
    </row>
    <row r="2136" ht="44" spans="1:20">
      <c r="A2136" s="1">
        <v>2134</v>
      </c>
      <c r="B2136" s="2" t="s">
        <v>4417</v>
      </c>
      <c r="C2136" s="2" t="s">
        <v>4418</v>
      </c>
      <c r="D2136" s="12">
        <v>6000</v>
      </c>
      <c r="E2136" s="13">
        <v>104</v>
      </c>
      <c r="F2136" t="s">
        <v>26</v>
      </c>
      <c r="G2136" t="s">
        <v>49</v>
      </c>
      <c r="H2136" t="s">
        <v>50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2243</v>
      </c>
      <c r="O2136">
        <f t="shared" si="132"/>
        <v>2</v>
      </c>
      <c r="P2136">
        <f t="shared" si="133"/>
        <v>34.67</v>
      </c>
      <c r="Q2136" s="11" t="s">
        <v>2244</v>
      </c>
      <c r="R2136" t="s">
        <v>2245</v>
      </c>
      <c r="S2136" s="4">
        <f t="shared" si="134"/>
        <v>41361.8864699074</v>
      </c>
      <c r="T2136" s="4">
        <f t="shared" si="135"/>
        <v>41391.8864699074</v>
      </c>
    </row>
    <row r="2137" ht="44" spans="1:20">
      <c r="A2137" s="1">
        <v>2135</v>
      </c>
      <c r="B2137" s="2" t="s">
        <v>4419</v>
      </c>
      <c r="C2137" s="2" t="s">
        <v>4420</v>
      </c>
      <c r="D2137" s="12">
        <v>5000</v>
      </c>
      <c r="E2137" s="13">
        <v>478</v>
      </c>
      <c r="F2137" t="s">
        <v>26</v>
      </c>
      <c r="G2137" t="s">
        <v>49</v>
      </c>
      <c r="H2137" t="s">
        <v>50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2243</v>
      </c>
      <c r="O2137">
        <f t="shared" si="132"/>
        <v>10</v>
      </c>
      <c r="P2137">
        <f t="shared" si="133"/>
        <v>21.73</v>
      </c>
      <c r="Q2137" s="11" t="s">
        <v>2244</v>
      </c>
      <c r="R2137" t="s">
        <v>2245</v>
      </c>
      <c r="S2137" s="4">
        <f t="shared" si="134"/>
        <v>41156.9633449074</v>
      </c>
      <c r="T2137" s="4">
        <f t="shared" si="135"/>
        <v>41186.9633449074</v>
      </c>
    </row>
    <row r="2138" ht="44" spans="1:20">
      <c r="A2138" s="1">
        <v>2136</v>
      </c>
      <c r="B2138" s="2" t="s">
        <v>4421</v>
      </c>
      <c r="C2138" s="2" t="s">
        <v>4422</v>
      </c>
      <c r="D2138" s="12">
        <v>80000</v>
      </c>
      <c r="E2138" s="13">
        <v>47.69</v>
      </c>
      <c r="F2138" t="s">
        <v>26</v>
      </c>
      <c r="G2138" t="s">
        <v>49</v>
      </c>
      <c r="H2138" t="s">
        <v>50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2243</v>
      </c>
      <c r="O2138">
        <f t="shared" si="132"/>
        <v>0</v>
      </c>
      <c r="P2138">
        <f t="shared" si="133"/>
        <v>11.92</v>
      </c>
      <c r="Q2138" s="11" t="s">
        <v>2244</v>
      </c>
      <c r="R2138" t="s">
        <v>2245</v>
      </c>
      <c r="S2138" s="4">
        <f t="shared" si="134"/>
        <v>41536.5090972222</v>
      </c>
      <c r="T2138" s="4">
        <f t="shared" si="135"/>
        <v>41566.5090972222</v>
      </c>
    </row>
    <row r="2139" ht="44" spans="1:20">
      <c r="A2139" s="1">
        <v>2137</v>
      </c>
      <c r="B2139" s="2" t="s">
        <v>4423</v>
      </c>
      <c r="C2139" s="2" t="s">
        <v>4424</v>
      </c>
      <c r="D2139" s="12">
        <v>50000</v>
      </c>
      <c r="E2139" s="13">
        <v>14203</v>
      </c>
      <c r="F2139" t="s">
        <v>26</v>
      </c>
      <c r="G2139" t="s">
        <v>194</v>
      </c>
      <c r="H2139" t="s">
        <v>195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2243</v>
      </c>
      <c r="O2139">
        <f t="shared" si="132"/>
        <v>28</v>
      </c>
      <c r="P2139">
        <f t="shared" si="133"/>
        <v>26.6</v>
      </c>
      <c r="Q2139" s="11" t="s">
        <v>2244</v>
      </c>
      <c r="R2139" t="s">
        <v>2245</v>
      </c>
      <c r="S2139" s="4">
        <f t="shared" si="134"/>
        <v>41948.7711689815</v>
      </c>
      <c r="T2139" s="4">
        <f t="shared" si="135"/>
        <v>41978.7711689815</v>
      </c>
    </row>
    <row r="2140" ht="29" spans="1:20">
      <c r="A2140" s="1">
        <v>2138</v>
      </c>
      <c r="B2140" s="2" t="s">
        <v>4425</v>
      </c>
      <c r="C2140" s="2" t="s">
        <v>4426</v>
      </c>
      <c r="D2140" s="12">
        <v>1000</v>
      </c>
      <c r="E2140" s="13">
        <v>128</v>
      </c>
      <c r="F2140" t="s">
        <v>26</v>
      </c>
      <c r="G2140" t="s">
        <v>58</v>
      </c>
      <c r="H2140" t="s">
        <v>59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2243</v>
      </c>
      <c r="O2140">
        <f t="shared" si="132"/>
        <v>13</v>
      </c>
      <c r="P2140">
        <f t="shared" si="133"/>
        <v>10.67</v>
      </c>
      <c r="Q2140" s="11" t="s">
        <v>2244</v>
      </c>
      <c r="R2140" t="s">
        <v>2245</v>
      </c>
      <c r="S2140" s="4">
        <f t="shared" si="134"/>
        <v>41557.0131828704</v>
      </c>
      <c r="T2140" s="4">
        <f t="shared" si="135"/>
        <v>41587.054849537</v>
      </c>
    </row>
    <row r="2141" ht="44" spans="1:20">
      <c r="A2141" s="1">
        <v>2139</v>
      </c>
      <c r="B2141" s="2" t="s">
        <v>4427</v>
      </c>
      <c r="C2141" s="2" t="s">
        <v>4428</v>
      </c>
      <c r="D2141" s="12">
        <v>30000</v>
      </c>
      <c r="E2141" s="13">
        <v>1626</v>
      </c>
      <c r="F2141" t="s">
        <v>26</v>
      </c>
      <c r="G2141" t="s">
        <v>49</v>
      </c>
      <c r="H2141" t="s">
        <v>50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2243</v>
      </c>
      <c r="O2141">
        <f t="shared" si="132"/>
        <v>5</v>
      </c>
      <c r="P2141">
        <f t="shared" si="133"/>
        <v>29.04</v>
      </c>
      <c r="Q2141" s="11" t="s">
        <v>2244</v>
      </c>
      <c r="R2141" t="s">
        <v>2245</v>
      </c>
      <c r="S2141" s="4">
        <f t="shared" si="134"/>
        <v>42647.7500925926</v>
      </c>
      <c r="T2141" s="4">
        <f t="shared" si="135"/>
        <v>42677.7500925926</v>
      </c>
    </row>
    <row r="2142" ht="44" spans="1:20">
      <c r="A2142" s="1">
        <v>2140</v>
      </c>
      <c r="B2142" s="2" t="s">
        <v>4429</v>
      </c>
      <c r="C2142" s="2" t="s">
        <v>4430</v>
      </c>
      <c r="D2142" s="12">
        <v>500000</v>
      </c>
      <c r="E2142" s="13">
        <v>560</v>
      </c>
      <c r="F2142" t="s">
        <v>26</v>
      </c>
      <c r="G2142" t="s">
        <v>49</v>
      </c>
      <c r="H2142" t="s">
        <v>50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2243</v>
      </c>
      <c r="O2142">
        <f t="shared" si="132"/>
        <v>0</v>
      </c>
      <c r="P2142">
        <f t="shared" si="133"/>
        <v>50.91</v>
      </c>
      <c r="Q2142" s="11" t="s">
        <v>2244</v>
      </c>
      <c r="R2142" t="s">
        <v>2245</v>
      </c>
      <c r="S2142" s="4">
        <f t="shared" si="134"/>
        <v>41255.8336111111</v>
      </c>
      <c r="T2142" s="4">
        <f t="shared" si="135"/>
        <v>41285.8336111111</v>
      </c>
    </row>
    <row r="2143" ht="44" spans="1:20">
      <c r="A2143" s="1">
        <v>2141</v>
      </c>
      <c r="B2143" s="2" t="s">
        <v>4431</v>
      </c>
      <c r="C2143" s="2" t="s">
        <v>4432</v>
      </c>
      <c r="D2143" s="12">
        <v>15000</v>
      </c>
      <c r="E2143" s="13">
        <v>0</v>
      </c>
      <c r="F2143" t="s">
        <v>26</v>
      </c>
      <c r="G2143" t="s">
        <v>49</v>
      </c>
      <c r="H2143" t="s">
        <v>50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2243</v>
      </c>
      <c r="O2143">
        <f t="shared" si="132"/>
        <v>0</v>
      </c>
      <c r="P2143">
        <f t="shared" si="133"/>
        <v>0</v>
      </c>
      <c r="Q2143" s="11" t="s">
        <v>2244</v>
      </c>
      <c r="R2143" t="s">
        <v>2245</v>
      </c>
      <c r="S2143" s="4">
        <f t="shared" si="134"/>
        <v>41927.2356365741</v>
      </c>
      <c r="T2143" s="4">
        <f t="shared" si="135"/>
        <v>41957.2773032407</v>
      </c>
    </row>
    <row r="2144" ht="44" spans="1:20">
      <c r="A2144" s="1">
        <v>2142</v>
      </c>
      <c r="B2144" s="2" t="s">
        <v>4433</v>
      </c>
      <c r="C2144" s="2" t="s">
        <v>4434</v>
      </c>
      <c r="D2144" s="12">
        <v>10500</v>
      </c>
      <c r="E2144" s="13">
        <v>601</v>
      </c>
      <c r="F2144" t="s">
        <v>26</v>
      </c>
      <c r="G2144" t="s">
        <v>537</v>
      </c>
      <c r="H2144" t="s">
        <v>89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2243</v>
      </c>
      <c r="O2144">
        <f t="shared" si="132"/>
        <v>6</v>
      </c>
      <c r="P2144">
        <f t="shared" si="133"/>
        <v>50.08</v>
      </c>
      <c r="Q2144" s="11" t="s">
        <v>2244</v>
      </c>
      <c r="R2144" t="s">
        <v>2245</v>
      </c>
      <c r="S2144" s="4">
        <f t="shared" si="134"/>
        <v>42340.7015046296</v>
      </c>
      <c r="T2144" s="4">
        <f t="shared" si="135"/>
        <v>42368.7015046296</v>
      </c>
    </row>
    <row r="2145" ht="44" spans="1:20">
      <c r="A2145" s="1">
        <v>2143</v>
      </c>
      <c r="B2145" s="2" t="s">
        <v>4435</v>
      </c>
      <c r="C2145" s="2" t="s">
        <v>4436</v>
      </c>
      <c r="D2145" s="12">
        <v>2000</v>
      </c>
      <c r="E2145" s="13">
        <v>225</v>
      </c>
      <c r="F2145" t="s">
        <v>26</v>
      </c>
      <c r="G2145" t="s">
        <v>49</v>
      </c>
      <c r="H2145" t="s">
        <v>50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2243</v>
      </c>
      <c r="O2145">
        <f t="shared" si="132"/>
        <v>11</v>
      </c>
      <c r="P2145">
        <f t="shared" si="133"/>
        <v>45</v>
      </c>
      <c r="Q2145" s="11" t="s">
        <v>2244</v>
      </c>
      <c r="R2145" t="s">
        <v>2245</v>
      </c>
      <c r="S2145" s="4">
        <f t="shared" si="134"/>
        <v>40332.886712963</v>
      </c>
      <c r="T2145" s="4">
        <f t="shared" si="135"/>
        <v>40380.7916666667</v>
      </c>
    </row>
    <row r="2146" ht="29" spans="1:20">
      <c r="A2146" s="1">
        <v>2144</v>
      </c>
      <c r="B2146" s="2" t="s">
        <v>4437</v>
      </c>
      <c r="C2146" s="2" t="s">
        <v>4438</v>
      </c>
      <c r="D2146" s="12">
        <v>35500</v>
      </c>
      <c r="E2146" s="13">
        <v>607</v>
      </c>
      <c r="F2146" t="s">
        <v>26</v>
      </c>
      <c r="G2146" t="s">
        <v>49</v>
      </c>
      <c r="H2146" t="s">
        <v>50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2243</v>
      </c>
      <c r="O2146">
        <f t="shared" si="132"/>
        <v>2</v>
      </c>
      <c r="P2146">
        <f t="shared" si="133"/>
        <v>25.29</v>
      </c>
      <c r="Q2146" s="11" t="s">
        <v>2244</v>
      </c>
      <c r="R2146" t="s">
        <v>2245</v>
      </c>
      <c r="S2146" s="4">
        <f t="shared" si="134"/>
        <v>41499.5467592593</v>
      </c>
      <c r="T2146" s="4">
        <f t="shared" si="135"/>
        <v>41531.5467592593</v>
      </c>
    </row>
    <row r="2147" ht="44" spans="1:20">
      <c r="A2147" s="1">
        <v>2145</v>
      </c>
      <c r="B2147" s="2" t="s">
        <v>4439</v>
      </c>
      <c r="C2147" s="2" t="s">
        <v>4440</v>
      </c>
      <c r="D2147" s="12">
        <v>15000</v>
      </c>
      <c r="E2147" s="13">
        <v>4565</v>
      </c>
      <c r="F2147" t="s">
        <v>26</v>
      </c>
      <c r="G2147" t="s">
        <v>49</v>
      </c>
      <c r="H2147" t="s">
        <v>50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2243</v>
      </c>
      <c r="O2147">
        <f t="shared" si="132"/>
        <v>30</v>
      </c>
      <c r="P2147">
        <f t="shared" si="133"/>
        <v>51.29</v>
      </c>
      <c r="Q2147" s="11" t="s">
        <v>2244</v>
      </c>
      <c r="R2147" t="s">
        <v>2245</v>
      </c>
      <c r="S2147" s="4">
        <f t="shared" si="134"/>
        <v>41575.2374305556</v>
      </c>
      <c r="T2147" s="4">
        <f t="shared" si="135"/>
        <v>41605.2790972222</v>
      </c>
    </row>
    <row r="2148" ht="44" spans="1:20">
      <c r="A2148" s="1">
        <v>2146</v>
      </c>
      <c r="B2148" s="2" t="s">
        <v>4441</v>
      </c>
      <c r="C2148" s="2" t="s">
        <v>4442</v>
      </c>
      <c r="D2148" s="12">
        <v>5000</v>
      </c>
      <c r="E2148" s="13">
        <v>1</v>
      </c>
      <c r="F2148" t="s">
        <v>26</v>
      </c>
      <c r="G2148" t="s">
        <v>49</v>
      </c>
      <c r="H2148" t="s">
        <v>50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2243</v>
      </c>
      <c r="O2148">
        <f t="shared" si="132"/>
        <v>0</v>
      </c>
      <c r="P2148">
        <f t="shared" si="133"/>
        <v>1</v>
      </c>
      <c r="Q2148" s="11" t="s">
        <v>2244</v>
      </c>
      <c r="R2148" t="s">
        <v>2245</v>
      </c>
      <c r="S2148" s="4">
        <f t="shared" si="134"/>
        <v>42397.6795138889</v>
      </c>
      <c r="T2148" s="4">
        <f t="shared" si="135"/>
        <v>42411.6795138889</v>
      </c>
    </row>
    <row r="2149" ht="15" spans="1:20">
      <c r="A2149" s="1">
        <v>2147</v>
      </c>
      <c r="B2149" s="2" t="s">
        <v>4443</v>
      </c>
      <c r="C2149" s="2" t="s">
        <v>4444</v>
      </c>
      <c r="D2149" s="12">
        <v>390000</v>
      </c>
      <c r="E2149" s="13">
        <v>2716</v>
      </c>
      <c r="F2149" t="s">
        <v>26</v>
      </c>
      <c r="G2149" t="s">
        <v>49</v>
      </c>
      <c r="H2149" t="s">
        <v>50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2243</v>
      </c>
      <c r="O2149">
        <f t="shared" si="132"/>
        <v>1</v>
      </c>
      <c r="P2149">
        <f t="shared" si="133"/>
        <v>49.38</v>
      </c>
      <c r="Q2149" s="11" t="s">
        <v>2244</v>
      </c>
      <c r="R2149" t="s">
        <v>2245</v>
      </c>
      <c r="S2149" s="4">
        <f t="shared" si="134"/>
        <v>41927.2956944444</v>
      </c>
      <c r="T2149" s="4">
        <f t="shared" si="135"/>
        <v>41959.3373611111</v>
      </c>
    </row>
    <row r="2150" ht="44" spans="1:20">
      <c r="A2150" s="1">
        <v>2148</v>
      </c>
      <c r="B2150" s="2" t="s">
        <v>4445</v>
      </c>
      <c r="C2150" s="2" t="s">
        <v>4446</v>
      </c>
      <c r="D2150" s="12">
        <v>100</v>
      </c>
      <c r="E2150" s="13">
        <v>2</v>
      </c>
      <c r="F2150" t="s">
        <v>26</v>
      </c>
      <c r="G2150" t="s">
        <v>58</v>
      </c>
      <c r="H2150" t="s">
        <v>59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2243</v>
      </c>
      <c r="O2150">
        <f t="shared" si="132"/>
        <v>2</v>
      </c>
      <c r="P2150">
        <f t="shared" si="133"/>
        <v>1</v>
      </c>
      <c r="Q2150" s="11" t="s">
        <v>2244</v>
      </c>
      <c r="R2150" t="s">
        <v>2245</v>
      </c>
      <c r="S2150" s="4">
        <f t="shared" si="134"/>
        <v>42066.733587963</v>
      </c>
      <c r="T2150" s="4">
        <f t="shared" si="135"/>
        <v>42096.6919212963</v>
      </c>
    </row>
    <row r="2151" ht="44" spans="1:20">
      <c r="A2151" s="1">
        <v>2149</v>
      </c>
      <c r="B2151" s="2" t="s">
        <v>4447</v>
      </c>
      <c r="C2151" s="2" t="s">
        <v>4448</v>
      </c>
      <c r="D2151" s="12">
        <v>2000</v>
      </c>
      <c r="E2151" s="13">
        <v>0</v>
      </c>
      <c r="F2151" t="s">
        <v>26</v>
      </c>
      <c r="G2151" t="s">
        <v>49</v>
      </c>
      <c r="H2151" t="s">
        <v>50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2243</v>
      </c>
      <c r="O2151">
        <f t="shared" si="132"/>
        <v>0</v>
      </c>
      <c r="P2151">
        <f t="shared" si="133"/>
        <v>0</v>
      </c>
      <c r="Q2151" s="11" t="s">
        <v>2244</v>
      </c>
      <c r="R2151" t="s">
        <v>2245</v>
      </c>
      <c r="S2151" s="4">
        <f t="shared" si="134"/>
        <v>40355.0249537037</v>
      </c>
      <c r="T2151" s="4">
        <f t="shared" si="135"/>
        <v>40390</v>
      </c>
    </row>
    <row r="2152" ht="15" spans="1:20">
      <c r="A2152" s="1">
        <v>2150</v>
      </c>
      <c r="B2152" s="2" t="s">
        <v>4449</v>
      </c>
      <c r="C2152" s="2" t="s">
        <v>4450</v>
      </c>
      <c r="D2152" s="12">
        <v>50000</v>
      </c>
      <c r="E2152" s="13">
        <v>405</v>
      </c>
      <c r="F2152" t="s">
        <v>26</v>
      </c>
      <c r="G2152" t="s">
        <v>445</v>
      </c>
      <c r="H2152" t="s">
        <v>446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2243</v>
      </c>
      <c r="O2152">
        <f t="shared" si="132"/>
        <v>1</v>
      </c>
      <c r="P2152">
        <f t="shared" si="133"/>
        <v>101.25</v>
      </c>
      <c r="Q2152" s="11" t="s">
        <v>2244</v>
      </c>
      <c r="R2152" t="s">
        <v>2245</v>
      </c>
      <c r="S2152" s="4">
        <f t="shared" si="134"/>
        <v>42534.2847106481</v>
      </c>
      <c r="T2152" s="4">
        <f t="shared" si="135"/>
        <v>42564.2847106481</v>
      </c>
    </row>
    <row r="2153" ht="44" spans="1:20">
      <c r="A2153" s="1">
        <v>2151</v>
      </c>
      <c r="B2153" s="2" t="s">
        <v>4451</v>
      </c>
      <c r="C2153" s="2" t="s">
        <v>4452</v>
      </c>
      <c r="D2153" s="12">
        <v>45000</v>
      </c>
      <c r="E2153" s="13">
        <v>118</v>
      </c>
      <c r="F2153" t="s">
        <v>26</v>
      </c>
      <c r="G2153" t="s">
        <v>49</v>
      </c>
      <c r="H2153" t="s">
        <v>50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2243</v>
      </c>
      <c r="O2153">
        <f t="shared" si="132"/>
        <v>0</v>
      </c>
      <c r="P2153">
        <f t="shared" si="133"/>
        <v>19.67</v>
      </c>
      <c r="Q2153" s="11" t="s">
        <v>2244</v>
      </c>
      <c r="R2153" t="s">
        <v>2245</v>
      </c>
      <c r="S2153" s="4">
        <f t="shared" si="134"/>
        <v>42520.8473842593</v>
      </c>
      <c r="T2153" s="4">
        <f t="shared" si="135"/>
        <v>42550.8473842593</v>
      </c>
    </row>
    <row r="2154" ht="44" spans="1:20">
      <c r="A2154" s="1">
        <v>2152</v>
      </c>
      <c r="B2154" s="2" t="s">
        <v>4453</v>
      </c>
      <c r="C2154" s="2" t="s">
        <v>4454</v>
      </c>
      <c r="D2154" s="12">
        <v>30000</v>
      </c>
      <c r="E2154" s="13">
        <v>50</v>
      </c>
      <c r="F2154" t="s">
        <v>26</v>
      </c>
      <c r="G2154" t="s">
        <v>49</v>
      </c>
      <c r="H2154" t="s">
        <v>50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2243</v>
      </c>
      <c r="O2154">
        <f t="shared" si="132"/>
        <v>0</v>
      </c>
      <c r="P2154">
        <f t="shared" si="133"/>
        <v>12.5</v>
      </c>
      <c r="Q2154" s="11" t="s">
        <v>2244</v>
      </c>
      <c r="R2154" t="s">
        <v>2245</v>
      </c>
      <c r="S2154" s="4">
        <f t="shared" si="134"/>
        <v>41683.8322800926</v>
      </c>
      <c r="T2154" s="4">
        <f t="shared" si="135"/>
        <v>41713.7906134259</v>
      </c>
    </row>
    <row r="2155" ht="44" spans="1:20">
      <c r="A2155" s="1">
        <v>2153</v>
      </c>
      <c r="B2155" s="2" t="s">
        <v>4455</v>
      </c>
      <c r="C2155" s="2" t="s">
        <v>4456</v>
      </c>
      <c r="D2155" s="12">
        <v>372625</v>
      </c>
      <c r="E2155" s="13">
        <v>34</v>
      </c>
      <c r="F2155" t="s">
        <v>26</v>
      </c>
      <c r="G2155" t="s">
        <v>49</v>
      </c>
      <c r="H2155" t="s">
        <v>50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2243</v>
      </c>
      <c r="O2155">
        <f t="shared" si="132"/>
        <v>0</v>
      </c>
      <c r="P2155">
        <f t="shared" si="133"/>
        <v>8.5</v>
      </c>
      <c r="Q2155" s="11" t="s">
        <v>2244</v>
      </c>
      <c r="R2155" t="s">
        <v>2245</v>
      </c>
      <c r="S2155" s="4">
        <f t="shared" si="134"/>
        <v>41974.911087963</v>
      </c>
      <c r="T2155" s="4">
        <f t="shared" si="135"/>
        <v>42014.3326388889</v>
      </c>
    </row>
    <row r="2156" ht="29" spans="1:20">
      <c r="A2156" s="1">
        <v>2154</v>
      </c>
      <c r="B2156" s="2" t="s">
        <v>4457</v>
      </c>
      <c r="C2156" s="2" t="s">
        <v>4458</v>
      </c>
      <c r="D2156" s="12">
        <v>250</v>
      </c>
      <c r="E2156" s="13">
        <v>2</v>
      </c>
      <c r="F2156" t="s">
        <v>26</v>
      </c>
      <c r="G2156" t="s">
        <v>49</v>
      </c>
      <c r="H2156" t="s">
        <v>50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2243</v>
      </c>
      <c r="O2156">
        <f t="shared" si="132"/>
        <v>1</v>
      </c>
      <c r="P2156">
        <f t="shared" si="133"/>
        <v>1</v>
      </c>
      <c r="Q2156" s="11" t="s">
        <v>2244</v>
      </c>
      <c r="R2156" t="s">
        <v>2245</v>
      </c>
      <c r="S2156" s="4">
        <f t="shared" si="134"/>
        <v>41647.6322569444</v>
      </c>
      <c r="T2156" s="4">
        <f t="shared" si="135"/>
        <v>41667.6322569444</v>
      </c>
    </row>
    <row r="2157" ht="44" spans="1:20">
      <c r="A2157" s="1">
        <v>2155</v>
      </c>
      <c r="B2157" s="2" t="s">
        <v>4459</v>
      </c>
      <c r="C2157" s="2" t="s">
        <v>4460</v>
      </c>
      <c r="D2157" s="12">
        <v>5000</v>
      </c>
      <c r="E2157" s="13">
        <v>115</v>
      </c>
      <c r="F2157" t="s">
        <v>26</v>
      </c>
      <c r="G2157" t="s">
        <v>58</v>
      </c>
      <c r="H2157" t="s">
        <v>59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2243</v>
      </c>
      <c r="O2157">
        <f t="shared" si="132"/>
        <v>2</v>
      </c>
      <c r="P2157">
        <f t="shared" si="133"/>
        <v>23</v>
      </c>
      <c r="Q2157" s="11" t="s">
        <v>2244</v>
      </c>
      <c r="R2157" t="s">
        <v>2245</v>
      </c>
      <c r="S2157" s="4">
        <f t="shared" si="134"/>
        <v>42430.7475115741</v>
      </c>
      <c r="T2157" s="4">
        <f t="shared" si="135"/>
        <v>42460.7058449074</v>
      </c>
    </row>
    <row r="2158" ht="44" spans="1:20">
      <c r="A2158" s="1">
        <v>2156</v>
      </c>
      <c r="B2158" s="2" t="s">
        <v>4461</v>
      </c>
      <c r="C2158" s="2" t="s">
        <v>4462</v>
      </c>
      <c r="D2158" s="12">
        <v>56000</v>
      </c>
      <c r="E2158" s="13">
        <v>1493</v>
      </c>
      <c r="F2158" t="s">
        <v>26</v>
      </c>
      <c r="G2158" t="s">
        <v>49</v>
      </c>
      <c r="H2158" t="s">
        <v>50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2243</v>
      </c>
      <c r="O2158">
        <f t="shared" si="132"/>
        <v>3</v>
      </c>
      <c r="P2158">
        <f t="shared" si="133"/>
        <v>17.99</v>
      </c>
      <c r="Q2158" s="11" t="s">
        <v>2244</v>
      </c>
      <c r="R2158" t="s">
        <v>2245</v>
      </c>
      <c r="S2158" s="4">
        <f t="shared" si="134"/>
        <v>41488.8542361111</v>
      </c>
      <c r="T2158" s="4">
        <f t="shared" si="135"/>
        <v>41533.8542361111</v>
      </c>
    </row>
    <row r="2159" ht="29" spans="1:20">
      <c r="A2159" s="1">
        <v>2157</v>
      </c>
      <c r="B2159" s="2" t="s">
        <v>4463</v>
      </c>
      <c r="C2159" s="2" t="s">
        <v>4464</v>
      </c>
      <c r="D2159" s="12">
        <v>75000</v>
      </c>
      <c r="E2159" s="13">
        <v>21144</v>
      </c>
      <c r="F2159" t="s">
        <v>26</v>
      </c>
      <c r="G2159" t="s">
        <v>49</v>
      </c>
      <c r="H2159" t="s">
        <v>50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2243</v>
      </c>
      <c r="O2159">
        <f t="shared" si="132"/>
        <v>28</v>
      </c>
      <c r="P2159">
        <f t="shared" si="133"/>
        <v>370.95</v>
      </c>
      <c r="Q2159" s="11" t="s">
        <v>2244</v>
      </c>
      <c r="R2159" t="s">
        <v>2245</v>
      </c>
      <c r="S2159" s="4">
        <f t="shared" si="134"/>
        <v>42694.9812847222</v>
      </c>
      <c r="T2159" s="4">
        <f t="shared" si="135"/>
        <v>42727.3326388889</v>
      </c>
    </row>
    <row r="2160" ht="44" spans="1:20">
      <c r="A2160" s="1">
        <v>2158</v>
      </c>
      <c r="B2160" s="2" t="s">
        <v>4465</v>
      </c>
      <c r="C2160" s="2" t="s">
        <v>4466</v>
      </c>
      <c r="D2160" s="12">
        <v>300000</v>
      </c>
      <c r="E2160" s="13">
        <v>19770.11</v>
      </c>
      <c r="F2160" t="s">
        <v>26</v>
      </c>
      <c r="G2160" t="s">
        <v>49</v>
      </c>
      <c r="H2160" t="s">
        <v>50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2243</v>
      </c>
      <c r="O2160">
        <f t="shared" si="132"/>
        <v>7</v>
      </c>
      <c r="P2160">
        <f t="shared" si="133"/>
        <v>63.57</v>
      </c>
      <c r="Q2160" s="11" t="s">
        <v>2244</v>
      </c>
      <c r="R2160" t="s">
        <v>2245</v>
      </c>
      <c r="S2160" s="4">
        <f t="shared" si="134"/>
        <v>41264.8538657407</v>
      </c>
      <c r="T2160" s="4">
        <f t="shared" si="135"/>
        <v>41309.8538657407</v>
      </c>
    </row>
    <row r="2161" ht="58" spans="1:20">
      <c r="A2161" s="1">
        <v>2159</v>
      </c>
      <c r="B2161" s="2" t="s">
        <v>4467</v>
      </c>
      <c r="C2161" s="2" t="s">
        <v>4468</v>
      </c>
      <c r="D2161" s="12">
        <v>3600</v>
      </c>
      <c r="E2161" s="13">
        <v>26</v>
      </c>
      <c r="F2161" t="s">
        <v>26</v>
      </c>
      <c r="G2161" t="s">
        <v>49</v>
      </c>
      <c r="H2161" t="s">
        <v>50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2243</v>
      </c>
      <c r="O2161">
        <f t="shared" si="132"/>
        <v>1</v>
      </c>
      <c r="P2161">
        <f t="shared" si="133"/>
        <v>13</v>
      </c>
      <c r="Q2161" s="11" t="s">
        <v>2244</v>
      </c>
      <c r="R2161" t="s">
        <v>2245</v>
      </c>
      <c r="S2161" s="4">
        <f t="shared" si="134"/>
        <v>40710.7311805556</v>
      </c>
      <c r="T2161" s="4">
        <f t="shared" si="135"/>
        <v>40740.7311805556</v>
      </c>
    </row>
    <row r="2162" ht="44" spans="1:20">
      <c r="A2162" s="1">
        <v>2160</v>
      </c>
      <c r="B2162" s="2" t="s">
        <v>4469</v>
      </c>
      <c r="C2162" s="2" t="s">
        <v>4470</v>
      </c>
      <c r="D2162" s="12">
        <v>10000</v>
      </c>
      <c r="E2162" s="13">
        <v>85</v>
      </c>
      <c r="F2162" t="s">
        <v>26</v>
      </c>
      <c r="G2162" t="s">
        <v>49</v>
      </c>
      <c r="H2162" t="s">
        <v>50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2243</v>
      </c>
      <c r="O2162">
        <f t="shared" si="132"/>
        <v>1</v>
      </c>
      <c r="P2162">
        <f t="shared" si="133"/>
        <v>5.31</v>
      </c>
      <c r="Q2162" s="11" t="s">
        <v>2244</v>
      </c>
      <c r="R2162" t="s">
        <v>2245</v>
      </c>
      <c r="S2162" s="4">
        <f t="shared" si="134"/>
        <v>41018.7118634259</v>
      </c>
      <c r="T2162" s="4">
        <f t="shared" si="135"/>
        <v>41048.7118634259</v>
      </c>
    </row>
    <row r="2163" ht="29" spans="1:20">
      <c r="A2163" s="1">
        <v>2161</v>
      </c>
      <c r="B2163" s="2" t="s">
        <v>4471</v>
      </c>
      <c r="C2163" s="2" t="s">
        <v>4472</v>
      </c>
      <c r="D2163" s="12">
        <v>400</v>
      </c>
      <c r="E2163" s="13">
        <v>463</v>
      </c>
      <c r="F2163" t="s">
        <v>28</v>
      </c>
      <c r="G2163" t="s">
        <v>49</v>
      </c>
      <c r="H2163" t="s">
        <v>50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1658</v>
      </c>
      <c r="O2163">
        <f t="shared" si="132"/>
        <v>116</v>
      </c>
      <c r="P2163">
        <f t="shared" si="133"/>
        <v>35.62</v>
      </c>
      <c r="Q2163" s="11" t="s">
        <v>1659</v>
      </c>
      <c r="R2163" t="s">
        <v>1660</v>
      </c>
      <c r="S2163" s="4">
        <f t="shared" si="134"/>
        <v>42240.8525347222</v>
      </c>
      <c r="T2163" s="4">
        <f t="shared" si="135"/>
        <v>42270.8525347222</v>
      </c>
    </row>
    <row r="2164" ht="44" spans="1:20">
      <c r="A2164" s="1">
        <v>2162</v>
      </c>
      <c r="B2164" s="2" t="s">
        <v>4473</v>
      </c>
      <c r="C2164" s="2" t="s">
        <v>4474</v>
      </c>
      <c r="D2164" s="12">
        <v>4500</v>
      </c>
      <c r="E2164" s="13">
        <v>5052</v>
      </c>
      <c r="F2164" t="s">
        <v>28</v>
      </c>
      <c r="G2164" t="s">
        <v>49</v>
      </c>
      <c r="H2164" t="s">
        <v>50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1658</v>
      </c>
      <c r="O2164">
        <f t="shared" si="132"/>
        <v>112</v>
      </c>
      <c r="P2164">
        <f t="shared" si="133"/>
        <v>87.1</v>
      </c>
      <c r="Q2164" s="11" t="s">
        <v>1659</v>
      </c>
      <c r="R2164" t="s">
        <v>1660</v>
      </c>
      <c r="S2164" s="4">
        <f t="shared" si="134"/>
        <v>41813.766099537</v>
      </c>
      <c r="T2164" s="4">
        <f t="shared" si="135"/>
        <v>41844.766099537</v>
      </c>
    </row>
    <row r="2165" ht="44" spans="1:20">
      <c r="A2165" s="1">
        <v>2163</v>
      </c>
      <c r="B2165" s="2" t="s">
        <v>4475</v>
      </c>
      <c r="C2165" s="2" t="s">
        <v>4476</v>
      </c>
      <c r="D2165" s="12">
        <v>2500</v>
      </c>
      <c r="E2165" s="13">
        <v>3305</v>
      </c>
      <c r="F2165" t="s">
        <v>28</v>
      </c>
      <c r="G2165" t="s">
        <v>49</v>
      </c>
      <c r="H2165" t="s">
        <v>50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1658</v>
      </c>
      <c r="O2165">
        <f t="shared" si="132"/>
        <v>132</v>
      </c>
      <c r="P2165">
        <f t="shared" si="133"/>
        <v>75.11</v>
      </c>
      <c r="Q2165" s="11" t="s">
        <v>1659</v>
      </c>
      <c r="R2165" t="s">
        <v>1660</v>
      </c>
      <c r="S2165" s="4">
        <f t="shared" si="134"/>
        <v>42111.899537037</v>
      </c>
      <c r="T2165" s="4">
        <f t="shared" si="135"/>
        <v>42163.1597222222</v>
      </c>
    </row>
    <row r="2166" ht="29" spans="1:20">
      <c r="A2166" s="1">
        <v>2164</v>
      </c>
      <c r="B2166" s="2" t="s">
        <v>4477</v>
      </c>
      <c r="C2166" s="2" t="s">
        <v>4478</v>
      </c>
      <c r="D2166" s="12">
        <v>5500</v>
      </c>
      <c r="E2166" s="13">
        <v>5645</v>
      </c>
      <c r="F2166" t="s">
        <v>28</v>
      </c>
      <c r="G2166" t="s">
        <v>49</v>
      </c>
      <c r="H2166" t="s">
        <v>50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1658</v>
      </c>
      <c r="O2166">
        <f t="shared" si="132"/>
        <v>103</v>
      </c>
      <c r="P2166">
        <f t="shared" si="133"/>
        <v>68.01</v>
      </c>
      <c r="Q2166" s="11" t="s">
        <v>1659</v>
      </c>
      <c r="R2166" t="s">
        <v>1660</v>
      </c>
      <c r="S2166" s="4">
        <f t="shared" si="134"/>
        <v>42515.7177546296</v>
      </c>
      <c r="T2166" s="4">
        <f t="shared" si="135"/>
        <v>42546.1659722222</v>
      </c>
    </row>
    <row r="2167" ht="44" spans="1:20">
      <c r="A2167" s="1">
        <v>2165</v>
      </c>
      <c r="B2167" s="2" t="s">
        <v>4479</v>
      </c>
      <c r="C2167" s="2" t="s">
        <v>4480</v>
      </c>
      <c r="D2167" s="12">
        <v>2500</v>
      </c>
      <c r="E2167" s="13">
        <v>3466</v>
      </c>
      <c r="F2167" t="s">
        <v>28</v>
      </c>
      <c r="G2167" t="s">
        <v>214</v>
      </c>
      <c r="H2167" t="s">
        <v>89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1658</v>
      </c>
      <c r="O2167">
        <f t="shared" si="132"/>
        <v>139</v>
      </c>
      <c r="P2167">
        <f t="shared" si="133"/>
        <v>29.62</v>
      </c>
      <c r="Q2167" s="11" t="s">
        <v>1659</v>
      </c>
      <c r="R2167" t="s">
        <v>1660</v>
      </c>
      <c r="S2167" s="4">
        <f t="shared" si="134"/>
        <v>42438.6670717593</v>
      </c>
      <c r="T2167" s="4">
        <f t="shared" si="135"/>
        <v>42468.6254050926</v>
      </c>
    </row>
    <row r="2168" ht="58" spans="1:20">
      <c r="A2168" s="1">
        <v>2166</v>
      </c>
      <c r="B2168" s="2" t="s">
        <v>4481</v>
      </c>
      <c r="C2168" s="2" t="s">
        <v>4482</v>
      </c>
      <c r="D2168" s="12">
        <v>2000</v>
      </c>
      <c r="E2168" s="13">
        <v>2932</v>
      </c>
      <c r="F2168" t="s">
        <v>28</v>
      </c>
      <c r="G2168" t="s">
        <v>49</v>
      </c>
      <c r="H2168" t="s">
        <v>50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1658</v>
      </c>
      <c r="O2168">
        <f t="shared" si="132"/>
        <v>147</v>
      </c>
      <c r="P2168">
        <f t="shared" si="133"/>
        <v>91.63</v>
      </c>
      <c r="Q2168" s="11" t="s">
        <v>1659</v>
      </c>
      <c r="R2168" t="s">
        <v>1660</v>
      </c>
      <c r="S2168" s="4">
        <f t="shared" si="134"/>
        <v>41933.8381712963</v>
      </c>
      <c r="T2168" s="4">
        <f t="shared" si="135"/>
        <v>41978.879837963</v>
      </c>
    </row>
    <row r="2169" ht="29" spans="1:20">
      <c r="A2169" s="1">
        <v>2167</v>
      </c>
      <c r="B2169" s="2" t="s">
        <v>4483</v>
      </c>
      <c r="C2169" s="2" t="s">
        <v>4484</v>
      </c>
      <c r="D2169" s="12">
        <v>150</v>
      </c>
      <c r="E2169" s="13">
        <v>180</v>
      </c>
      <c r="F2169" t="s">
        <v>28</v>
      </c>
      <c r="G2169" t="s">
        <v>49</v>
      </c>
      <c r="H2169" t="s">
        <v>50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1658</v>
      </c>
      <c r="O2169">
        <f t="shared" si="132"/>
        <v>120</v>
      </c>
      <c r="P2169">
        <f t="shared" si="133"/>
        <v>22.5</v>
      </c>
      <c r="Q2169" s="11" t="s">
        <v>1659</v>
      </c>
      <c r="R2169" t="s">
        <v>1660</v>
      </c>
      <c r="S2169" s="4">
        <f t="shared" si="134"/>
        <v>41153.066400463</v>
      </c>
      <c r="T2169" s="4">
        <f t="shared" si="135"/>
        <v>41167.066400463</v>
      </c>
    </row>
    <row r="2170" ht="29" spans="1:20">
      <c r="A2170" s="1">
        <v>2168</v>
      </c>
      <c r="B2170" s="2" t="s">
        <v>4485</v>
      </c>
      <c r="C2170" s="2" t="s">
        <v>4486</v>
      </c>
      <c r="D2170" s="12">
        <v>18000</v>
      </c>
      <c r="E2170" s="13">
        <v>21884.69</v>
      </c>
      <c r="F2170" t="s">
        <v>28</v>
      </c>
      <c r="G2170" t="s">
        <v>49</v>
      </c>
      <c r="H2170" t="s">
        <v>50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1658</v>
      </c>
      <c r="O2170">
        <f t="shared" si="132"/>
        <v>122</v>
      </c>
      <c r="P2170">
        <f t="shared" si="133"/>
        <v>64.37</v>
      </c>
      <c r="Q2170" s="11" t="s">
        <v>1659</v>
      </c>
      <c r="R2170" t="s">
        <v>1660</v>
      </c>
      <c r="S2170" s="4">
        <f t="shared" si="134"/>
        <v>42745.6002430556</v>
      </c>
      <c r="T2170" s="4">
        <f t="shared" si="135"/>
        <v>42776.2083333333</v>
      </c>
    </row>
    <row r="2171" ht="44" spans="1:20">
      <c r="A2171" s="1">
        <v>2169</v>
      </c>
      <c r="B2171" s="2" t="s">
        <v>4487</v>
      </c>
      <c r="C2171" s="2" t="s">
        <v>4488</v>
      </c>
      <c r="D2171" s="12">
        <v>153</v>
      </c>
      <c r="E2171" s="13">
        <v>153</v>
      </c>
      <c r="F2171" t="s">
        <v>28</v>
      </c>
      <c r="G2171" t="s">
        <v>49</v>
      </c>
      <c r="H2171" t="s">
        <v>50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1658</v>
      </c>
      <c r="O2171">
        <f t="shared" si="132"/>
        <v>100</v>
      </c>
      <c r="P2171">
        <f t="shared" si="133"/>
        <v>21.86</v>
      </c>
      <c r="Q2171" s="11" t="s">
        <v>1659</v>
      </c>
      <c r="R2171" t="s">
        <v>1660</v>
      </c>
      <c r="S2171" s="4">
        <f t="shared" si="134"/>
        <v>42793.7008217593</v>
      </c>
      <c r="T2171" s="4">
        <f t="shared" si="135"/>
        <v>42796.7008217593</v>
      </c>
    </row>
    <row r="2172" ht="44" spans="1:20">
      <c r="A2172" s="1">
        <v>2170</v>
      </c>
      <c r="B2172" s="2" t="s">
        <v>4489</v>
      </c>
      <c r="C2172" s="2" t="s">
        <v>4490</v>
      </c>
      <c r="D2172" s="12">
        <v>350</v>
      </c>
      <c r="E2172" s="13">
        <v>633</v>
      </c>
      <c r="F2172" t="s">
        <v>28</v>
      </c>
      <c r="G2172" t="s">
        <v>49</v>
      </c>
      <c r="H2172" t="s">
        <v>50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1658</v>
      </c>
      <c r="O2172">
        <f t="shared" si="132"/>
        <v>181</v>
      </c>
      <c r="P2172">
        <f t="shared" si="133"/>
        <v>33.32</v>
      </c>
      <c r="Q2172" s="11" t="s">
        <v>1659</v>
      </c>
      <c r="R2172" t="s">
        <v>1660</v>
      </c>
      <c r="S2172" s="4">
        <f t="shared" si="134"/>
        <v>42198.7502546296</v>
      </c>
      <c r="T2172" s="4">
        <f t="shared" si="135"/>
        <v>42238.7502546296</v>
      </c>
    </row>
    <row r="2173" ht="44" spans="1:20">
      <c r="A2173" s="1">
        <v>2171</v>
      </c>
      <c r="B2173" s="2" t="s">
        <v>4491</v>
      </c>
      <c r="C2173" s="2" t="s">
        <v>4492</v>
      </c>
      <c r="D2173" s="12">
        <v>4000</v>
      </c>
      <c r="E2173" s="13">
        <v>4243</v>
      </c>
      <c r="F2173" t="s">
        <v>28</v>
      </c>
      <c r="G2173" t="s">
        <v>49</v>
      </c>
      <c r="H2173" t="s">
        <v>50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1658</v>
      </c>
      <c r="O2173">
        <f t="shared" si="132"/>
        <v>106</v>
      </c>
      <c r="P2173">
        <f t="shared" si="133"/>
        <v>90.28</v>
      </c>
      <c r="Q2173" s="11" t="s">
        <v>1659</v>
      </c>
      <c r="R2173" t="s">
        <v>1660</v>
      </c>
      <c r="S2173" s="4">
        <f t="shared" si="134"/>
        <v>42141.9571180556</v>
      </c>
      <c r="T2173" s="4">
        <f t="shared" si="135"/>
        <v>42177.2083333333</v>
      </c>
    </row>
    <row r="2174" ht="44" spans="1:20">
      <c r="A2174" s="1">
        <v>2172</v>
      </c>
      <c r="B2174" s="2" t="s">
        <v>4493</v>
      </c>
      <c r="C2174" s="2" t="s">
        <v>4494</v>
      </c>
      <c r="D2174" s="12">
        <v>1000</v>
      </c>
      <c r="E2174" s="13">
        <v>1000</v>
      </c>
      <c r="F2174" t="s">
        <v>28</v>
      </c>
      <c r="G2174" t="s">
        <v>49</v>
      </c>
      <c r="H2174" t="s">
        <v>50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1658</v>
      </c>
      <c r="O2174">
        <f t="shared" si="132"/>
        <v>100</v>
      </c>
      <c r="P2174">
        <f t="shared" si="133"/>
        <v>76.92</v>
      </c>
      <c r="Q2174" s="11" t="s">
        <v>1659</v>
      </c>
      <c r="R2174" t="s">
        <v>1660</v>
      </c>
      <c r="S2174" s="4">
        <f t="shared" si="134"/>
        <v>42082.5800925926</v>
      </c>
      <c r="T2174" s="4">
        <f t="shared" si="135"/>
        <v>42112.5800925926</v>
      </c>
    </row>
    <row r="2175" ht="44" spans="1:20">
      <c r="A2175" s="1">
        <v>2173</v>
      </c>
      <c r="B2175" s="2" t="s">
        <v>4495</v>
      </c>
      <c r="C2175" s="2" t="s">
        <v>4496</v>
      </c>
      <c r="D2175" s="12">
        <v>4200</v>
      </c>
      <c r="E2175" s="13">
        <v>5331</v>
      </c>
      <c r="F2175" t="s">
        <v>28</v>
      </c>
      <c r="G2175" t="s">
        <v>49</v>
      </c>
      <c r="H2175" t="s">
        <v>50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1658</v>
      </c>
      <c r="O2175">
        <f t="shared" si="132"/>
        <v>127</v>
      </c>
      <c r="P2175">
        <f t="shared" si="133"/>
        <v>59.23</v>
      </c>
      <c r="Q2175" s="11" t="s">
        <v>1659</v>
      </c>
      <c r="R2175" t="s">
        <v>1660</v>
      </c>
      <c r="S2175" s="4">
        <f t="shared" si="134"/>
        <v>41495.6926273148</v>
      </c>
      <c r="T2175" s="4">
        <f t="shared" si="135"/>
        <v>41527.1659722222</v>
      </c>
    </row>
    <row r="2176" ht="44" spans="1:20">
      <c r="A2176" s="1">
        <v>2174</v>
      </c>
      <c r="B2176" s="2" t="s">
        <v>4497</v>
      </c>
      <c r="C2176" s="2" t="s">
        <v>4498</v>
      </c>
      <c r="D2176" s="12">
        <v>4000</v>
      </c>
      <c r="E2176" s="13">
        <v>4119</v>
      </c>
      <c r="F2176" t="s">
        <v>28</v>
      </c>
      <c r="G2176" t="s">
        <v>58</v>
      </c>
      <c r="H2176" t="s">
        <v>59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1658</v>
      </c>
      <c r="O2176">
        <f t="shared" si="132"/>
        <v>103</v>
      </c>
      <c r="P2176">
        <f t="shared" si="133"/>
        <v>65.38</v>
      </c>
      <c r="Q2176" s="11" t="s">
        <v>1659</v>
      </c>
      <c r="R2176" t="s">
        <v>1660</v>
      </c>
      <c r="S2176" s="4">
        <f t="shared" si="134"/>
        <v>42465.5429050926</v>
      </c>
      <c r="T2176" s="4">
        <f t="shared" si="135"/>
        <v>42495.5429050926</v>
      </c>
    </row>
    <row r="2177" ht="44" spans="1:20">
      <c r="A2177" s="1">
        <v>2175</v>
      </c>
      <c r="B2177" s="2" t="s">
        <v>4499</v>
      </c>
      <c r="C2177" s="2" t="s">
        <v>4500</v>
      </c>
      <c r="D2177" s="12">
        <v>700</v>
      </c>
      <c r="E2177" s="13">
        <v>1750</v>
      </c>
      <c r="F2177" t="s">
        <v>28</v>
      </c>
      <c r="G2177" t="s">
        <v>49</v>
      </c>
      <c r="H2177" t="s">
        <v>50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1658</v>
      </c>
      <c r="O2177">
        <f t="shared" si="132"/>
        <v>250</v>
      </c>
      <c r="P2177">
        <f t="shared" si="133"/>
        <v>67.31</v>
      </c>
      <c r="Q2177" s="11" t="s">
        <v>1659</v>
      </c>
      <c r="R2177" t="s">
        <v>1660</v>
      </c>
      <c r="S2177" s="4">
        <f t="shared" si="134"/>
        <v>42565.0090972222</v>
      </c>
      <c r="T2177" s="4">
        <f t="shared" si="135"/>
        <v>42572.0090972222</v>
      </c>
    </row>
    <row r="2178" ht="44" spans="1:20">
      <c r="A2178" s="1">
        <v>2176</v>
      </c>
      <c r="B2178" s="2" t="s">
        <v>4501</v>
      </c>
      <c r="C2178" s="2" t="s">
        <v>4502</v>
      </c>
      <c r="D2178" s="12">
        <v>5000</v>
      </c>
      <c r="E2178" s="13">
        <v>6301</v>
      </c>
      <c r="F2178" t="s">
        <v>28</v>
      </c>
      <c r="G2178" t="s">
        <v>49</v>
      </c>
      <c r="H2178" t="s">
        <v>50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1658</v>
      </c>
      <c r="O2178">
        <f t="shared" si="132"/>
        <v>126</v>
      </c>
      <c r="P2178">
        <f t="shared" si="133"/>
        <v>88.75</v>
      </c>
      <c r="Q2178" s="11" t="s">
        <v>1659</v>
      </c>
      <c r="R2178" t="s">
        <v>1660</v>
      </c>
      <c r="S2178" s="4">
        <f t="shared" si="134"/>
        <v>42096.6332060185</v>
      </c>
      <c r="T2178" s="4">
        <f t="shared" si="135"/>
        <v>42126.6332060185</v>
      </c>
    </row>
    <row r="2179" ht="58" spans="1:20">
      <c r="A2179" s="1">
        <v>2177</v>
      </c>
      <c r="B2179" s="2" t="s">
        <v>4503</v>
      </c>
      <c r="C2179" s="2" t="s">
        <v>4504</v>
      </c>
      <c r="D2179" s="12">
        <v>2500</v>
      </c>
      <c r="E2179" s="13">
        <v>2503</v>
      </c>
      <c r="F2179" t="s">
        <v>28</v>
      </c>
      <c r="G2179" t="s">
        <v>49</v>
      </c>
      <c r="H2179" t="s">
        <v>50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1658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1659</v>
      </c>
      <c r="R2179" t="s">
        <v>1660</v>
      </c>
      <c r="S2179" s="4">
        <f t="shared" ref="S2179:S2242" si="138">(((J2179/60)/60)/24)+DATE(1970,1,1)</f>
        <v>42502.250775463</v>
      </c>
      <c r="T2179" s="4">
        <f t="shared" ref="T2179:T2242" si="139">(((I2179/60)/60)/24)+DATE(1970,1,1)</f>
        <v>42527.250775463</v>
      </c>
    </row>
    <row r="2180" ht="44" spans="1:20">
      <c r="A2180" s="1">
        <v>2178</v>
      </c>
      <c r="B2180" s="2" t="s">
        <v>4505</v>
      </c>
      <c r="C2180" s="2" t="s">
        <v>4506</v>
      </c>
      <c r="D2180" s="12">
        <v>25000</v>
      </c>
      <c r="E2180" s="13">
        <v>34660</v>
      </c>
      <c r="F2180" t="s">
        <v>28</v>
      </c>
      <c r="G2180" t="s">
        <v>49</v>
      </c>
      <c r="H2180" t="s">
        <v>50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1658</v>
      </c>
      <c r="O2180">
        <f t="shared" si="136"/>
        <v>139</v>
      </c>
      <c r="P2180">
        <f t="shared" si="137"/>
        <v>40.35</v>
      </c>
      <c r="Q2180" s="11" t="s">
        <v>1659</v>
      </c>
      <c r="R2180" t="s">
        <v>1660</v>
      </c>
      <c r="S2180" s="4">
        <f t="shared" si="138"/>
        <v>42723.6365393518</v>
      </c>
      <c r="T2180" s="4">
        <f t="shared" si="139"/>
        <v>42753.6365393518</v>
      </c>
    </row>
    <row r="2181" ht="44" spans="1:20">
      <c r="A2181" s="1">
        <v>2179</v>
      </c>
      <c r="B2181" s="2" t="s">
        <v>4507</v>
      </c>
      <c r="C2181" s="2" t="s">
        <v>4508</v>
      </c>
      <c r="D2181" s="12">
        <v>1000</v>
      </c>
      <c r="E2181" s="13">
        <v>1614</v>
      </c>
      <c r="F2181" t="s">
        <v>28</v>
      </c>
      <c r="G2181" t="s">
        <v>49</v>
      </c>
      <c r="H2181" t="s">
        <v>50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1658</v>
      </c>
      <c r="O2181">
        <f t="shared" si="136"/>
        <v>161</v>
      </c>
      <c r="P2181">
        <f t="shared" si="137"/>
        <v>76.86</v>
      </c>
      <c r="Q2181" s="11" t="s">
        <v>1659</v>
      </c>
      <c r="R2181" t="s">
        <v>1660</v>
      </c>
      <c r="S2181" s="4">
        <f t="shared" si="138"/>
        <v>42075.1712037037</v>
      </c>
      <c r="T2181" s="4">
        <f t="shared" si="139"/>
        <v>42105.1712037037</v>
      </c>
    </row>
    <row r="2182" ht="29" spans="1:20">
      <c r="A2182" s="1">
        <v>2180</v>
      </c>
      <c r="B2182" s="2" t="s">
        <v>4509</v>
      </c>
      <c r="C2182" s="2" t="s">
        <v>4510</v>
      </c>
      <c r="D2182" s="12">
        <v>5000</v>
      </c>
      <c r="E2182" s="13">
        <v>5359.21</v>
      </c>
      <c r="F2182" t="s">
        <v>28</v>
      </c>
      <c r="G2182" t="s">
        <v>49</v>
      </c>
      <c r="H2182" t="s">
        <v>50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1658</v>
      </c>
      <c r="O2182">
        <f t="shared" si="136"/>
        <v>107</v>
      </c>
      <c r="P2182">
        <f t="shared" si="137"/>
        <v>68.71</v>
      </c>
      <c r="Q2182" s="11" t="s">
        <v>1659</v>
      </c>
      <c r="R2182" t="s">
        <v>1660</v>
      </c>
      <c r="S2182" s="4">
        <f t="shared" si="138"/>
        <v>42279.6697685185</v>
      </c>
      <c r="T2182" s="4">
        <f t="shared" si="139"/>
        <v>42321.7114351852</v>
      </c>
    </row>
    <row r="2183" ht="44" spans="1:20">
      <c r="A2183" s="1">
        <v>2181</v>
      </c>
      <c r="B2183" s="2" t="s">
        <v>4511</v>
      </c>
      <c r="C2183" s="2" t="s">
        <v>4512</v>
      </c>
      <c r="D2183" s="12">
        <v>2000</v>
      </c>
      <c r="E2183" s="13">
        <v>3062</v>
      </c>
      <c r="F2183" t="s">
        <v>28</v>
      </c>
      <c r="G2183" t="s">
        <v>49</v>
      </c>
      <c r="H2183" t="s">
        <v>50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4513</v>
      </c>
      <c r="O2183">
        <f t="shared" si="136"/>
        <v>153</v>
      </c>
      <c r="P2183">
        <f t="shared" si="137"/>
        <v>57.77</v>
      </c>
      <c r="Q2183" s="11" t="s">
        <v>2244</v>
      </c>
      <c r="R2183" t="s">
        <v>4514</v>
      </c>
      <c r="S2183" s="4">
        <f t="shared" si="138"/>
        <v>42773.0052430556</v>
      </c>
      <c r="T2183" s="4">
        <f t="shared" si="139"/>
        <v>42787.0052430556</v>
      </c>
    </row>
    <row r="2184" ht="44" spans="1:20">
      <c r="A2184" s="1">
        <v>2182</v>
      </c>
      <c r="B2184" s="2" t="s">
        <v>4515</v>
      </c>
      <c r="C2184" s="2" t="s">
        <v>4516</v>
      </c>
      <c r="D2184" s="12">
        <v>3000</v>
      </c>
      <c r="E2184" s="13">
        <v>15725</v>
      </c>
      <c r="F2184" t="s">
        <v>28</v>
      </c>
      <c r="G2184" t="s">
        <v>194</v>
      </c>
      <c r="H2184" t="s">
        <v>195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4513</v>
      </c>
      <c r="O2184">
        <f t="shared" si="136"/>
        <v>524</v>
      </c>
      <c r="P2184">
        <f t="shared" si="137"/>
        <v>44.17</v>
      </c>
      <c r="Q2184" s="11" t="s">
        <v>2244</v>
      </c>
      <c r="R2184" t="s">
        <v>4514</v>
      </c>
      <c r="S2184" s="4">
        <f t="shared" si="138"/>
        <v>41879.9007523148</v>
      </c>
      <c r="T2184" s="4">
        <f t="shared" si="139"/>
        <v>41914.9007523148</v>
      </c>
    </row>
    <row r="2185" ht="44" spans="1:20">
      <c r="A2185" s="1">
        <v>2183</v>
      </c>
      <c r="B2185" s="2" t="s">
        <v>4517</v>
      </c>
      <c r="C2185" s="2" t="s">
        <v>4518</v>
      </c>
      <c r="D2185" s="12">
        <v>1800</v>
      </c>
      <c r="E2185" s="13">
        <v>8807</v>
      </c>
      <c r="F2185" t="s">
        <v>28</v>
      </c>
      <c r="G2185" t="s">
        <v>49</v>
      </c>
      <c r="H2185" t="s">
        <v>50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4513</v>
      </c>
      <c r="O2185">
        <f t="shared" si="136"/>
        <v>489</v>
      </c>
      <c r="P2185">
        <f t="shared" si="137"/>
        <v>31.57</v>
      </c>
      <c r="Q2185" s="11" t="s">
        <v>2244</v>
      </c>
      <c r="R2185" t="s">
        <v>4514</v>
      </c>
      <c r="S2185" s="4">
        <f t="shared" si="138"/>
        <v>42745.365474537</v>
      </c>
      <c r="T2185" s="4">
        <f t="shared" si="139"/>
        <v>42775.2083333333</v>
      </c>
    </row>
    <row r="2186" ht="44" spans="1:20">
      <c r="A2186" s="1">
        <v>2184</v>
      </c>
      <c r="B2186" s="2" t="s">
        <v>4519</v>
      </c>
      <c r="C2186" s="2" t="s">
        <v>4520</v>
      </c>
      <c r="D2186" s="12">
        <v>10000</v>
      </c>
      <c r="E2186" s="13">
        <v>28474</v>
      </c>
      <c r="F2186" t="s">
        <v>28</v>
      </c>
      <c r="G2186" t="s">
        <v>49</v>
      </c>
      <c r="H2186" t="s">
        <v>50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4513</v>
      </c>
      <c r="O2186">
        <f t="shared" si="136"/>
        <v>285</v>
      </c>
      <c r="P2186">
        <f t="shared" si="137"/>
        <v>107.05</v>
      </c>
      <c r="Q2186" s="11" t="s">
        <v>2244</v>
      </c>
      <c r="R2186" t="s">
        <v>4514</v>
      </c>
      <c r="S2186" s="4">
        <f t="shared" si="138"/>
        <v>42380.6902893519</v>
      </c>
      <c r="T2186" s="4">
        <f t="shared" si="139"/>
        <v>42394.6666666667</v>
      </c>
    </row>
    <row r="2187" ht="44" spans="1:20">
      <c r="A2187" s="1">
        <v>2185</v>
      </c>
      <c r="B2187" s="2" t="s">
        <v>4521</v>
      </c>
      <c r="C2187" s="2" t="s">
        <v>4522</v>
      </c>
      <c r="D2187" s="12">
        <v>5000</v>
      </c>
      <c r="E2187" s="13">
        <v>92848.5</v>
      </c>
      <c r="F2187" t="s">
        <v>28</v>
      </c>
      <c r="G2187" t="s">
        <v>58</v>
      </c>
      <c r="H2187" t="s">
        <v>59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4513</v>
      </c>
      <c r="O2187">
        <f t="shared" si="136"/>
        <v>1857</v>
      </c>
      <c r="P2187">
        <f t="shared" si="137"/>
        <v>149.03</v>
      </c>
      <c r="Q2187" s="11" t="s">
        <v>2244</v>
      </c>
      <c r="R2187" t="s">
        <v>4514</v>
      </c>
      <c r="S2187" s="4">
        <f t="shared" si="138"/>
        <v>41319.3499884259</v>
      </c>
      <c r="T2187" s="4">
        <f t="shared" si="139"/>
        <v>41359.3499884259</v>
      </c>
    </row>
    <row r="2188" ht="29" spans="1:20">
      <c r="A2188" s="1">
        <v>2186</v>
      </c>
      <c r="B2188" s="2" t="s">
        <v>4523</v>
      </c>
      <c r="C2188" s="2" t="s">
        <v>4524</v>
      </c>
      <c r="D2188" s="12">
        <v>20000</v>
      </c>
      <c r="E2188" s="13">
        <v>21935</v>
      </c>
      <c r="F2188" t="s">
        <v>28</v>
      </c>
      <c r="G2188" t="s">
        <v>49</v>
      </c>
      <c r="H2188" t="s">
        <v>50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4513</v>
      </c>
      <c r="O2188">
        <f t="shared" si="136"/>
        <v>110</v>
      </c>
      <c r="P2188">
        <f t="shared" si="137"/>
        <v>55.96</v>
      </c>
      <c r="Q2188" s="11" t="s">
        <v>2244</v>
      </c>
      <c r="R2188" t="s">
        <v>4514</v>
      </c>
      <c r="S2188" s="4">
        <f t="shared" si="138"/>
        <v>42583.6150810185</v>
      </c>
      <c r="T2188" s="4">
        <f t="shared" si="139"/>
        <v>42620.0833333333</v>
      </c>
    </row>
    <row r="2189" ht="44" spans="1:20">
      <c r="A2189" s="1">
        <v>2187</v>
      </c>
      <c r="B2189" s="2" t="s">
        <v>4525</v>
      </c>
      <c r="C2189" s="2" t="s">
        <v>4526</v>
      </c>
      <c r="D2189" s="12">
        <v>20000</v>
      </c>
      <c r="E2189" s="13">
        <v>202928.5</v>
      </c>
      <c r="F2189" t="s">
        <v>28</v>
      </c>
      <c r="G2189" t="s">
        <v>49</v>
      </c>
      <c r="H2189" t="s">
        <v>50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4513</v>
      </c>
      <c r="O2189">
        <f t="shared" si="136"/>
        <v>1015</v>
      </c>
      <c r="P2189">
        <f t="shared" si="137"/>
        <v>56.97</v>
      </c>
      <c r="Q2189" s="11" t="s">
        <v>2244</v>
      </c>
      <c r="R2189" t="s">
        <v>4514</v>
      </c>
      <c r="S2189" s="4">
        <f t="shared" si="138"/>
        <v>42068.2090972222</v>
      </c>
      <c r="T2189" s="4">
        <f t="shared" si="139"/>
        <v>42097.1659722222</v>
      </c>
    </row>
    <row r="2190" ht="44" spans="1:20">
      <c r="A2190" s="1">
        <v>2188</v>
      </c>
      <c r="B2190" s="2" t="s">
        <v>4527</v>
      </c>
      <c r="C2190" s="2" t="s">
        <v>4528</v>
      </c>
      <c r="D2190" s="12">
        <v>5494</v>
      </c>
      <c r="E2190" s="13">
        <v>22645</v>
      </c>
      <c r="F2190" t="s">
        <v>28</v>
      </c>
      <c r="G2190" t="s">
        <v>84</v>
      </c>
      <c r="H2190" t="s">
        <v>85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4513</v>
      </c>
      <c r="O2190">
        <f t="shared" si="136"/>
        <v>412</v>
      </c>
      <c r="P2190">
        <f t="shared" si="137"/>
        <v>44.06</v>
      </c>
      <c r="Q2190" s="11" t="s">
        <v>2244</v>
      </c>
      <c r="R2190" t="s">
        <v>4514</v>
      </c>
      <c r="S2190" s="4">
        <f t="shared" si="138"/>
        <v>42633.5861226852</v>
      </c>
      <c r="T2190" s="4">
        <f t="shared" si="139"/>
        <v>42668.7083333333</v>
      </c>
    </row>
    <row r="2191" ht="44" spans="1:20">
      <c r="A2191" s="1">
        <v>2189</v>
      </c>
      <c r="B2191" s="2" t="s">
        <v>4529</v>
      </c>
      <c r="C2191" s="2" t="s">
        <v>4530</v>
      </c>
      <c r="D2191" s="12">
        <v>1200</v>
      </c>
      <c r="E2191" s="13">
        <v>6039</v>
      </c>
      <c r="F2191" t="s">
        <v>28</v>
      </c>
      <c r="G2191" t="s">
        <v>58</v>
      </c>
      <c r="H2191" t="s">
        <v>59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4513</v>
      </c>
      <c r="O2191">
        <f t="shared" si="136"/>
        <v>503</v>
      </c>
      <c r="P2191">
        <f t="shared" si="137"/>
        <v>68.63</v>
      </c>
      <c r="Q2191" s="11" t="s">
        <v>2244</v>
      </c>
      <c r="R2191" t="s">
        <v>4514</v>
      </c>
      <c r="S2191" s="4">
        <f t="shared" si="138"/>
        <v>42467.7881944444</v>
      </c>
      <c r="T2191" s="4">
        <f t="shared" si="139"/>
        <v>42481.9166666667</v>
      </c>
    </row>
    <row r="2192" ht="44" spans="1:20">
      <c r="A2192" s="1">
        <v>2190</v>
      </c>
      <c r="B2192" s="2" t="s">
        <v>4531</v>
      </c>
      <c r="C2192" s="2" t="s">
        <v>4532</v>
      </c>
      <c r="D2192" s="12">
        <v>19000</v>
      </c>
      <c r="E2192" s="13">
        <v>35076</v>
      </c>
      <c r="F2192" t="s">
        <v>28</v>
      </c>
      <c r="G2192" t="s">
        <v>49</v>
      </c>
      <c r="H2192" t="s">
        <v>50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4513</v>
      </c>
      <c r="O2192">
        <f t="shared" si="136"/>
        <v>185</v>
      </c>
      <c r="P2192">
        <f t="shared" si="137"/>
        <v>65.32</v>
      </c>
      <c r="Q2192" s="11" t="s">
        <v>2244</v>
      </c>
      <c r="R2192" t="s">
        <v>4514</v>
      </c>
      <c r="S2192" s="4">
        <f t="shared" si="138"/>
        <v>42417.6250462963</v>
      </c>
      <c r="T2192" s="4">
        <f t="shared" si="139"/>
        <v>42452.2909722222</v>
      </c>
    </row>
    <row r="2193" ht="44" spans="1:20">
      <c r="A2193" s="1">
        <v>2191</v>
      </c>
      <c r="B2193" s="2" t="s">
        <v>4533</v>
      </c>
      <c r="C2193" s="2" t="s">
        <v>4534</v>
      </c>
      <c r="D2193" s="12">
        <v>750</v>
      </c>
      <c r="E2193" s="13">
        <v>898</v>
      </c>
      <c r="F2193" t="s">
        <v>28</v>
      </c>
      <c r="G2193" t="s">
        <v>58</v>
      </c>
      <c r="H2193" t="s">
        <v>59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4513</v>
      </c>
      <c r="O2193">
        <f t="shared" si="136"/>
        <v>120</v>
      </c>
      <c r="P2193">
        <f t="shared" si="137"/>
        <v>35.92</v>
      </c>
      <c r="Q2193" s="11" t="s">
        <v>2244</v>
      </c>
      <c r="R2193" t="s">
        <v>4514</v>
      </c>
      <c r="S2193" s="4">
        <f t="shared" si="138"/>
        <v>42768.8336458333</v>
      </c>
      <c r="T2193" s="4">
        <f t="shared" si="139"/>
        <v>42780.8336458333</v>
      </c>
    </row>
    <row r="2194" ht="44" spans="1:20">
      <c r="A2194" s="1">
        <v>2192</v>
      </c>
      <c r="B2194" s="2" t="s">
        <v>4535</v>
      </c>
      <c r="C2194" s="2" t="s">
        <v>4536</v>
      </c>
      <c r="D2194" s="12">
        <v>12000</v>
      </c>
      <c r="E2194" s="13">
        <v>129748.82</v>
      </c>
      <c r="F2194" t="s">
        <v>28</v>
      </c>
      <c r="G2194" t="s">
        <v>58</v>
      </c>
      <c r="H2194" t="s">
        <v>59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4513</v>
      </c>
      <c r="O2194">
        <f t="shared" si="136"/>
        <v>1081</v>
      </c>
      <c r="P2194">
        <f t="shared" si="137"/>
        <v>40.07</v>
      </c>
      <c r="Q2194" s="11" t="s">
        <v>2244</v>
      </c>
      <c r="R2194" t="s">
        <v>4514</v>
      </c>
      <c r="S2194" s="4">
        <f t="shared" si="138"/>
        <v>42691.8512037037</v>
      </c>
      <c r="T2194" s="4">
        <f t="shared" si="139"/>
        <v>42719.9583333333</v>
      </c>
    </row>
    <row r="2195" ht="44" spans="1:20">
      <c r="A2195" s="1">
        <v>2193</v>
      </c>
      <c r="B2195" s="2" t="s">
        <v>4537</v>
      </c>
      <c r="C2195" s="2" t="s">
        <v>4538</v>
      </c>
      <c r="D2195" s="12">
        <v>15000</v>
      </c>
      <c r="E2195" s="13">
        <v>67856</v>
      </c>
      <c r="F2195" t="s">
        <v>28</v>
      </c>
      <c r="G2195" t="s">
        <v>49</v>
      </c>
      <c r="H2195" t="s">
        <v>50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4513</v>
      </c>
      <c r="O2195">
        <f t="shared" si="136"/>
        <v>452</v>
      </c>
      <c r="P2195">
        <f t="shared" si="137"/>
        <v>75.65</v>
      </c>
      <c r="Q2195" s="11" t="s">
        <v>2244</v>
      </c>
      <c r="R2195" t="s">
        <v>4514</v>
      </c>
      <c r="S2195" s="4">
        <f t="shared" si="138"/>
        <v>42664.4059259259</v>
      </c>
      <c r="T2195" s="4">
        <f t="shared" si="139"/>
        <v>42695.2076388889</v>
      </c>
    </row>
    <row r="2196" ht="44" spans="1:20">
      <c r="A2196" s="1">
        <v>2194</v>
      </c>
      <c r="B2196" s="2" t="s">
        <v>4539</v>
      </c>
      <c r="C2196" s="2" t="s">
        <v>4540</v>
      </c>
      <c r="D2196" s="12">
        <v>10000</v>
      </c>
      <c r="E2196" s="13">
        <v>53737</v>
      </c>
      <c r="F2196" t="s">
        <v>28</v>
      </c>
      <c r="G2196" t="s">
        <v>49</v>
      </c>
      <c r="H2196" t="s">
        <v>50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4513</v>
      </c>
      <c r="O2196">
        <f t="shared" si="136"/>
        <v>537</v>
      </c>
      <c r="P2196">
        <f t="shared" si="137"/>
        <v>61.2</v>
      </c>
      <c r="Q2196" s="11" t="s">
        <v>2244</v>
      </c>
      <c r="R2196" t="s">
        <v>4514</v>
      </c>
      <c r="S2196" s="4">
        <f t="shared" si="138"/>
        <v>42425.7579861111</v>
      </c>
      <c r="T2196" s="4">
        <f t="shared" si="139"/>
        <v>42455.7163194444</v>
      </c>
    </row>
    <row r="2197" ht="29" spans="1:20">
      <c r="A2197" s="1">
        <v>2195</v>
      </c>
      <c r="B2197" s="2" t="s">
        <v>4541</v>
      </c>
      <c r="C2197" s="2" t="s">
        <v>4542</v>
      </c>
      <c r="D2197" s="12">
        <v>4600</v>
      </c>
      <c r="E2197" s="13">
        <v>5535</v>
      </c>
      <c r="F2197" t="s">
        <v>28</v>
      </c>
      <c r="G2197" t="s">
        <v>49</v>
      </c>
      <c r="H2197" t="s">
        <v>50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4513</v>
      </c>
      <c r="O2197">
        <f t="shared" si="136"/>
        <v>120</v>
      </c>
      <c r="P2197">
        <f t="shared" si="137"/>
        <v>48.13</v>
      </c>
      <c r="Q2197" s="11" t="s">
        <v>2244</v>
      </c>
      <c r="R2197" t="s">
        <v>4514</v>
      </c>
      <c r="S2197" s="4">
        <f t="shared" si="138"/>
        <v>42197.7719907407</v>
      </c>
      <c r="T2197" s="4">
        <f t="shared" si="139"/>
        <v>42227.7719907407</v>
      </c>
    </row>
    <row r="2198" ht="29" spans="1:20">
      <c r="A2198" s="1">
        <v>2196</v>
      </c>
      <c r="B2198" s="2" t="s">
        <v>4543</v>
      </c>
      <c r="C2198" s="2" t="s">
        <v>4544</v>
      </c>
      <c r="D2198" s="12">
        <v>14000</v>
      </c>
      <c r="E2198" s="13">
        <v>15937</v>
      </c>
      <c r="F2198" t="s">
        <v>28</v>
      </c>
      <c r="G2198" t="s">
        <v>49</v>
      </c>
      <c r="H2198" t="s">
        <v>50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4513</v>
      </c>
      <c r="O2198">
        <f t="shared" si="136"/>
        <v>114</v>
      </c>
      <c r="P2198">
        <f t="shared" si="137"/>
        <v>68.11</v>
      </c>
      <c r="Q2198" s="11" t="s">
        <v>2244</v>
      </c>
      <c r="R2198" t="s">
        <v>4514</v>
      </c>
      <c r="S2198" s="4">
        <f t="shared" si="138"/>
        <v>42675.4872916667</v>
      </c>
      <c r="T2198" s="4">
        <f t="shared" si="139"/>
        <v>42706.2916666667</v>
      </c>
    </row>
    <row r="2199" ht="44" spans="1:20">
      <c r="A2199" s="1">
        <v>2197</v>
      </c>
      <c r="B2199" s="2" t="s">
        <v>4545</v>
      </c>
      <c r="C2199" s="2" t="s">
        <v>4546</v>
      </c>
      <c r="D2199" s="12">
        <v>30000</v>
      </c>
      <c r="E2199" s="13">
        <v>285309.33</v>
      </c>
      <c r="F2199" t="s">
        <v>28</v>
      </c>
      <c r="G2199" t="s">
        <v>49</v>
      </c>
      <c r="H2199" t="s">
        <v>50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4513</v>
      </c>
      <c r="O2199">
        <f t="shared" si="136"/>
        <v>951</v>
      </c>
      <c r="P2199">
        <f t="shared" si="137"/>
        <v>65.89</v>
      </c>
      <c r="Q2199" s="11" t="s">
        <v>2244</v>
      </c>
      <c r="R2199" t="s">
        <v>4514</v>
      </c>
      <c r="S2199" s="4">
        <f t="shared" si="138"/>
        <v>42033.5840162037</v>
      </c>
      <c r="T2199" s="4">
        <f t="shared" si="139"/>
        <v>42063.5840162037</v>
      </c>
    </row>
    <row r="2200" ht="44" spans="1:20">
      <c r="A2200" s="1">
        <v>2198</v>
      </c>
      <c r="B2200" s="2" t="s">
        <v>4547</v>
      </c>
      <c r="C2200" s="2" t="s">
        <v>4548</v>
      </c>
      <c r="D2200" s="12">
        <v>40000</v>
      </c>
      <c r="E2200" s="13">
        <v>53157</v>
      </c>
      <c r="F2200" t="s">
        <v>28</v>
      </c>
      <c r="G2200" t="s">
        <v>49</v>
      </c>
      <c r="H2200" t="s">
        <v>50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4513</v>
      </c>
      <c r="O2200">
        <f t="shared" si="136"/>
        <v>133</v>
      </c>
      <c r="P2200">
        <f t="shared" si="137"/>
        <v>81.65</v>
      </c>
      <c r="Q2200" s="11" t="s">
        <v>2244</v>
      </c>
      <c r="R2200" t="s">
        <v>4514</v>
      </c>
      <c r="S2200" s="4">
        <f t="shared" si="138"/>
        <v>42292.5138888889</v>
      </c>
      <c r="T2200" s="4">
        <f t="shared" si="139"/>
        <v>42322.5555555556</v>
      </c>
    </row>
    <row r="2201" ht="29" spans="1:20">
      <c r="A2201" s="1">
        <v>2199</v>
      </c>
      <c r="B2201" s="2" t="s">
        <v>4549</v>
      </c>
      <c r="C2201" s="2" t="s">
        <v>4550</v>
      </c>
      <c r="D2201" s="12">
        <v>9000</v>
      </c>
      <c r="E2201" s="13">
        <v>13228</v>
      </c>
      <c r="F2201" t="s">
        <v>28</v>
      </c>
      <c r="G2201" t="s">
        <v>2514</v>
      </c>
      <c r="H2201" t="s">
        <v>89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4513</v>
      </c>
      <c r="O2201">
        <f t="shared" si="136"/>
        <v>147</v>
      </c>
      <c r="P2201">
        <f t="shared" si="137"/>
        <v>52.7</v>
      </c>
      <c r="Q2201" s="11" t="s">
        <v>2244</v>
      </c>
      <c r="R2201" t="s">
        <v>4514</v>
      </c>
      <c r="S2201" s="4">
        <f t="shared" si="138"/>
        <v>42262.4166435185</v>
      </c>
      <c r="T2201" s="4">
        <f t="shared" si="139"/>
        <v>42292.4166435185</v>
      </c>
    </row>
    <row r="2202" ht="44" spans="1:20">
      <c r="A2202" s="1">
        <v>2200</v>
      </c>
      <c r="B2202" s="2" t="s">
        <v>4551</v>
      </c>
      <c r="C2202" s="2" t="s">
        <v>4552</v>
      </c>
      <c r="D2202" s="12">
        <v>2000</v>
      </c>
      <c r="E2202" s="13">
        <v>10843</v>
      </c>
      <c r="F2202" t="s">
        <v>28</v>
      </c>
      <c r="G2202" t="s">
        <v>58</v>
      </c>
      <c r="H2202" t="s">
        <v>59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4513</v>
      </c>
      <c r="O2202">
        <f t="shared" si="136"/>
        <v>542</v>
      </c>
      <c r="P2202">
        <f t="shared" si="137"/>
        <v>41.23</v>
      </c>
      <c r="Q2202" s="11" t="s">
        <v>2244</v>
      </c>
      <c r="R2202" t="s">
        <v>4514</v>
      </c>
      <c r="S2202" s="4">
        <f t="shared" si="138"/>
        <v>42163.625787037</v>
      </c>
      <c r="T2202" s="4">
        <f t="shared" si="139"/>
        <v>42191.125</v>
      </c>
    </row>
    <row r="2203" ht="44" spans="1:20">
      <c r="A2203" s="1">
        <v>2201</v>
      </c>
      <c r="B2203" s="2" t="s">
        <v>4553</v>
      </c>
      <c r="C2203" s="2" t="s">
        <v>4554</v>
      </c>
      <c r="D2203" s="12">
        <v>110</v>
      </c>
      <c r="E2203" s="13">
        <v>420.99</v>
      </c>
      <c r="F2203" t="s">
        <v>28</v>
      </c>
      <c r="G2203" t="s">
        <v>58</v>
      </c>
      <c r="H2203" t="s">
        <v>59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2150</v>
      </c>
      <c r="O2203">
        <f t="shared" si="136"/>
        <v>383</v>
      </c>
      <c r="P2203">
        <f t="shared" si="137"/>
        <v>15.04</v>
      </c>
      <c r="Q2203" s="11" t="s">
        <v>1659</v>
      </c>
      <c r="R2203" t="s">
        <v>2151</v>
      </c>
      <c r="S2203" s="4">
        <f t="shared" si="138"/>
        <v>41276.8468171296</v>
      </c>
      <c r="T2203" s="4">
        <f t="shared" si="139"/>
        <v>41290.8468171296</v>
      </c>
    </row>
    <row r="2204" ht="29" spans="1:20">
      <c r="A2204" s="1">
        <v>2202</v>
      </c>
      <c r="B2204" s="2" t="s">
        <v>4555</v>
      </c>
      <c r="C2204" s="2" t="s">
        <v>4556</v>
      </c>
      <c r="D2204" s="12">
        <v>4000</v>
      </c>
      <c r="E2204" s="13">
        <v>28167.25</v>
      </c>
      <c r="F2204" t="s">
        <v>28</v>
      </c>
      <c r="G2204" t="s">
        <v>49</v>
      </c>
      <c r="H2204" t="s">
        <v>50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2150</v>
      </c>
      <c r="O2204">
        <f t="shared" si="136"/>
        <v>704</v>
      </c>
      <c r="P2204">
        <f t="shared" si="137"/>
        <v>39.07</v>
      </c>
      <c r="Q2204" s="11" t="s">
        <v>1659</v>
      </c>
      <c r="R2204" t="s">
        <v>2151</v>
      </c>
      <c r="S2204" s="4">
        <f t="shared" si="138"/>
        <v>41184.8491666667</v>
      </c>
      <c r="T2204" s="4">
        <f t="shared" si="139"/>
        <v>41214.8491666667</v>
      </c>
    </row>
    <row r="2205" ht="44" spans="1:20">
      <c r="A2205" s="1">
        <v>2203</v>
      </c>
      <c r="B2205" s="2" t="s">
        <v>4557</v>
      </c>
      <c r="C2205" s="2" t="s">
        <v>4558</v>
      </c>
      <c r="D2205" s="12">
        <v>2000</v>
      </c>
      <c r="E2205" s="13">
        <v>2191</v>
      </c>
      <c r="F2205" t="s">
        <v>28</v>
      </c>
      <c r="G2205" t="s">
        <v>194</v>
      </c>
      <c r="H2205" t="s">
        <v>195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2150</v>
      </c>
      <c r="O2205">
        <f t="shared" si="136"/>
        <v>110</v>
      </c>
      <c r="P2205">
        <f t="shared" si="137"/>
        <v>43.82</v>
      </c>
      <c r="Q2205" s="11" t="s">
        <v>1659</v>
      </c>
      <c r="R2205" t="s">
        <v>2151</v>
      </c>
      <c r="S2205" s="4">
        <f t="shared" si="138"/>
        <v>42241.8597453704</v>
      </c>
      <c r="T2205" s="4">
        <f t="shared" si="139"/>
        <v>42271.8597453704</v>
      </c>
    </row>
    <row r="2206" ht="44" spans="1:20">
      <c r="A2206" s="1">
        <v>2204</v>
      </c>
      <c r="B2206" s="2" t="s">
        <v>4559</v>
      </c>
      <c r="C2206" s="2" t="s">
        <v>4560</v>
      </c>
      <c r="D2206" s="12">
        <v>1500</v>
      </c>
      <c r="E2206" s="13">
        <v>1993</v>
      </c>
      <c r="F2206" t="s">
        <v>28</v>
      </c>
      <c r="G2206" t="s">
        <v>49</v>
      </c>
      <c r="H2206" t="s">
        <v>50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2150</v>
      </c>
      <c r="O2206">
        <f t="shared" si="136"/>
        <v>133</v>
      </c>
      <c r="P2206">
        <f t="shared" si="137"/>
        <v>27.3</v>
      </c>
      <c r="Q2206" s="11" t="s">
        <v>1659</v>
      </c>
      <c r="R2206" t="s">
        <v>2151</v>
      </c>
      <c r="S2206" s="4">
        <f t="shared" si="138"/>
        <v>41312.3115625</v>
      </c>
      <c r="T2206" s="4">
        <f t="shared" si="139"/>
        <v>41342.3115625</v>
      </c>
    </row>
    <row r="2207" ht="44" spans="1:20">
      <c r="A2207" s="1">
        <v>2205</v>
      </c>
      <c r="B2207" s="2" t="s">
        <v>4561</v>
      </c>
      <c r="C2207" s="2" t="s">
        <v>4562</v>
      </c>
      <c r="D2207" s="12">
        <v>750</v>
      </c>
      <c r="E2207" s="13">
        <v>1140</v>
      </c>
      <c r="F2207" t="s">
        <v>28</v>
      </c>
      <c r="G2207" t="s">
        <v>49</v>
      </c>
      <c r="H2207" t="s">
        <v>50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2150</v>
      </c>
      <c r="O2207">
        <f t="shared" si="136"/>
        <v>152</v>
      </c>
      <c r="P2207">
        <f t="shared" si="137"/>
        <v>42.22</v>
      </c>
      <c r="Q2207" s="11" t="s">
        <v>1659</v>
      </c>
      <c r="R2207" t="s">
        <v>2151</v>
      </c>
      <c r="S2207" s="4">
        <f t="shared" si="138"/>
        <v>41031.8216319444</v>
      </c>
      <c r="T2207" s="4">
        <f t="shared" si="139"/>
        <v>41061.8216319444</v>
      </c>
    </row>
    <row r="2208" ht="44" spans="1:20">
      <c r="A2208" s="1">
        <v>2206</v>
      </c>
      <c r="B2208" s="2" t="s">
        <v>4563</v>
      </c>
      <c r="C2208" s="2" t="s">
        <v>4564</v>
      </c>
      <c r="D2208" s="12">
        <v>1100</v>
      </c>
      <c r="E2208" s="13">
        <v>1130</v>
      </c>
      <c r="F2208" t="s">
        <v>28</v>
      </c>
      <c r="G2208" t="s">
        <v>49</v>
      </c>
      <c r="H2208" t="s">
        <v>50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2150</v>
      </c>
      <c r="O2208">
        <f t="shared" si="136"/>
        <v>103</v>
      </c>
      <c r="P2208">
        <f t="shared" si="137"/>
        <v>33.24</v>
      </c>
      <c r="Q2208" s="11" t="s">
        <v>1659</v>
      </c>
      <c r="R2208" t="s">
        <v>2151</v>
      </c>
      <c r="S2208" s="4">
        <f t="shared" si="138"/>
        <v>40997.2572222222</v>
      </c>
      <c r="T2208" s="4">
        <f t="shared" si="139"/>
        <v>41015.2572222222</v>
      </c>
    </row>
    <row r="2209" ht="44" spans="1:20">
      <c r="A2209" s="1">
        <v>2207</v>
      </c>
      <c r="B2209" s="2" t="s">
        <v>4565</v>
      </c>
      <c r="C2209" s="2" t="s">
        <v>4566</v>
      </c>
      <c r="D2209" s="12">
        <v>2000</v>
      </c>
      <c r="E2209" s="13">
        <v>2000</v>
      </c>
      <c r="F2209" t="s">
        <v>28</v>
      </c>
      <c r="G2209" t="s">
        <v>49</v>
      </c>
      <c r="H2209" t="s">
        <v>50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2150</v>
      </c>
      <c r="O2209">
        <f t="shared" si="136"/>
        <v>100</v>
      </c>
      <c r="P2209">
        <f t="shared" si="137"/>
        <v>285.71</v>
      </c>
      <c r="Q2209" s="11" t="s">
        <v>1659</v>
      </c>
      <c r="R2209" t="s">
        <v>2151</v>
      </c>
      <c r="S2209" s="4">
        <f t="shared" si="138"/>
        <v>41564.1941319444</v>
      </c>
      <c r="T2209" s="4">
        <f t="shared" si="139"/>
        <v>41594.2357986111</v>
      </c>
    </row>
    <row r="2210" ht="44" spans="1:20">
      <c r="A2210" s="1">
        <v>2208</v>
      </c>
      <c r="B2210" s="2" t="s">
        <v>4567</v>
      </c>
      <c r="C2210" s="2" t="s">
        <v>4568</v>
      </c>
      <c r="D2210" s="12">
        <v>1000</v>
      </c>
      <c r="E2210" s="13">
        <v>1016</v>
      </c>
      <c r="F2210" t="s">
        <v>28</v>
      </c>
      <c r="G2210" t="s">
        <v>49</v>
      </c>
      <c r="H2210" t="s">
        <v>50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2150</v>
      </c>
      <c r="O2210">
        <f t="shared" si="136"/>
        <v>102</v>
      </c>
      <c r="P2210">
        <f t="shared" si="137"/>
        <v>42.33</v>
      </c>
      <c r="Q2210" s="11" t="s">
        <v>1659</v>
      </c>
      <c r="R2210" t="s">
        <v>2151</v>
      </c>
      <c r="S2210" s="4">
        <f t="shared" si="138"/>
        <v>40946.8822453704</v>
      </c>
      <c r="T2210" s="4">
        <f t="shared" si="139"/>
        <v>41006.1666666667</v>
      </c>
    </row>
    <row r="2211" ht="29" spans="1:20">
      <c r="A2211" s="1">
        <v>2209</v>
      </c>
      <c r="B2211" s="2" t="s">
        <v>4569</v>
      </c>
      <c r="C2211" s="2" t="s">
        <v>4570</v>
      </c>
      <c r="D2211" s="12">
        <v>500</v>
      </c>
      <c r="E2211" s="13">
        <v>754</v>
      </c>
      <c r="F2211" t="s">
        <v>28</v>
      </c>
      <c r="G2211" t="s">
        <v>58</v>
      </c>
      <c r="H2211" t="s">
        <v>59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2150</v>
      </c>
      <c r="O2211">
        <f t="shared" si="136"/>
        <v>151</v>
      </c>
      <c r="P2211">
        <f t="shared" si="137"/>
        <v>50.27</v>
      </c>
      <c r="Q2211" s="11" t="s">
        <v>1659</v>
      </c>
      <c r="R2211" t="s">
        <v>2151</v>
      </c>
      <c r="S2211" s="4">
        <f t="shared" si="138"/>
        <v>41732.4796759259</v>
      </c>
      <c r="T2211" s="4">
        <f t="shared" si="139"/>
        <v>41743.9583333333</v>
      </c>
    </row>
    <row r="2212" ht="44" spans="1:20">
      <c r="A2212" s="1">
        <v>2210</v>
      </c>
      <c r="B2212" s="2" t="s">
        <v>4571</v>
      </c>
      <c r="C2212" s="2" t="s">
        <v>4572</v>
      </c>
      <c r="D2212" s="12">
        <v>4000</v>
      </c>
      <c r="E2212" s="13">
        <v>4457</v>
      </c>
      <c r="F2212" t="s">
        <v>28</v>
      </c>
      <c r="G2212" t="s">
        <v>49</v>
      </c>
      <c r="H2212" t="s">
        <v>50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2150</v>
      </c>
      <c r="O2212">
        <f t="shared" si="136"/>
        <v>111</v>
      </c>
      <c r="P2212">
        <f t="shared" si="137"/>
        <v>61.9</v>
      </c>
      <c r="Q2212" s="11" t="s">
        <v>1659</v>
      </c>
      <c r="R2212" t="s">
        <v>2151</v>
      </c>
      <c r="S2212" s="4">
        <f t="shared" si="138"/>
        <v>40956.066087963</v>
      </c>
      <c r="T2212" s="4">
        <f t="shared" si="139"/>
        <v>41013.7333333333</v>
      </c>
    </row>
    <row r="2213" ht="44" spans="1:20">
      <c r="A2213" s="1">
        <v>2211</v>
      </c>
      <c r="B2213" s="2" t="s">
        <v>4573</v>
      </c>
      <c r="C2213" s="2" t="s">
        <v>4574</v>
      </c>
      <c r="D2213" s="12">
        <v>2500</v>
      </c>
      <c r="E2213" s="13">
        <v>4890</v>
      </c>
      <c r="F2213" t="s">
        <v>28</v>
      </c>
      <c r="G2213" t="s">
        <v>49</v>
      </c>
      <c r="H2213" t="s">
        <v>50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2150</v>
      </c>
      <c r="O2213">
        <f t="shared" si="136"/>
        <v>196</v>
      </c>
      <c r="P2213">
        <f t="shared" si="137"/>
        <v>40.75</v>
      </c>
      <c r="Q2213" s="11" t="s">
        <v>1659</v>
      </c>
      <c r="R2213" t="s">
        <v>2151</v>
      </c>
      <c r="S2213" s="4">
        <f t="shared" si="138"/>
        <v>41716.7850115741</v>
      </c>
      <c r="T2213" s="4">
        <f t="shared" si="139"/>
        <v>41739.2909722222</v>
      </c>
    </row>
    <row r="2214" ht="44" spans="1:20">
      <c r="A2214" s="1">
        <v>2212</v>
      </c>
      <c r="B2214" s="2" t="s">
        <v>4575</v>
      </c>
      <c r="C2214" s="2" t="s">
        <v>4576</v>
      </c>
      <c r="D2214" s="12">
        <v>6000</v>
      </c>
      <c r="E2214" s="13">
        <v>6863</v>
      </c>
      <c r="F2214" t="s">
        <v>28</v>
      </c>
      <c r="G2214" t="s">
        <v>49</v>
      </c>
      <c r="H2214" t="s">
        <v>50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2150</v>
      </c>
      <c r="O2214">
        <f t="shared" si="136"/>
        <v>114</v>
      </c>
      <c r="P2214">
        <f t="shared" si="137"/>
        <v>55.8</v>
      </c>
      <c r="Q2214" s="11" t="s">
        <v>1659</v>
      </c>
      <c r="R2214" t="s">
        <v>2151</v>
      </c>
      <c r="S2214" s="4">
        <f t="shared" si="138"/>
        <v>41548.7474189815</v>
      </c>
      <c r="T2214" s="4">
        <f t="shared" si="139"/>
        <v>41582.0416666667</v>
      </c>
    </row>
    <row r="2215" ht="58" spans="1:20">
      <c r="A2215" s="1">
        <v>2213</v>
      </c>
      <c r="B2215" s="2" t="s">
        <v>4577</v>
      </c>
      <c r="C2215" s="2" t="s">
        <v>4578</v>
      </c>
      <c r="D2215" s="12">
        <v>5</v>
      </c>
      <c r="E2215" s="13">
        <v>10</v>
      </c>
      <c r="F2215" t="s">
        <v>28</v>
      </c>
      <c r="G2215" t="s">
        <v>49</v>
      </c>
      <c r="H2215" t="s">
        <v>50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2150</v>
      </c>
      <c r="O2215">
        <f t="shared" si="136"/>
        <v>200</v>
      </c>
      <c r="P2215">
        <f t="shared" si="137"/>
        <v>10</v>
      </c>
      <c r="Q2215" s="11" t="s">
        <v>1659</v>
      </c>
      <c r="R2215" t="s">
        <v>2151</v>
      </c>
      <c r="S2215" s="4">
        <f t="shared" si="138"/>
        <v>42109.8261458333</v>
      </c>
      <c r="T2215" s="4">
        <f t="shared" si="139"/>
        <v>42139.8261458333</v>
      </c>
    </row>
    <row r="2216" ht="44" spans="1:20">
      <c r="A2216" s="1">
        <v>2214</v>
      </c>
      <c r="B2216" s="2" t="s">
        <v>4579</v>
      </c>
      <c r="C2216" s="2" t="s">
        <v>4580</v>
      </c>
      <c r="D2216" s="12">
        <v>600</v>
      </c>
      <c r="E2216" s="13">
        <v>1755.01</v>
      </c>
      <c r="F2216" t="s">
        <v>28</v>
      </c>
      <c r="G2216" t="s">
        <v>49</v>
      </c>
      <c r="H2216" t="s">
        <v>50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2150</v>
      </c>
      <c r="O2216">
        <f t="shared" si="136"/>
        <v>293</v>
      </c>
      <c r="P2216">
        <f t="shared" si="137"/>
        <v>73.13</v>
      </c>
      <c r="Q2216" s="11" t="s">
        <v>1659</v>
      </c>
      <c r="R2216" t="s">
        <v>2151</v>
      </c>
      <c r="S2216" s="4">
        <f t="shared" si="138"/>
        <v>41646.7922222222</v>
      </c>
      <c r="T2216" s="4">
        <f t="shared" si="139"/>
        <v>41676.7922222222</v>
      </c>
    </row>
    <row r="2217" ht="29" spans="1:20">
      <c r="A2217" s="1">
        <v>2215</v>
      </c>
      <c r="B2217" s="2" t="s">
        <v>4581</v>
      </c>
      <c r="C2217" s="2" t="s">
        <v>4582</v>
      </c>
      <c r="D2217" s="12">
        <v>550</v>
      </c>
      <c r="E2217" s="13">
        <v>860</v>
      </c>
      <c r="F2217" t="s">
        <v>28</v>
      </c>
      <c r="G2217" t="s">
        <v>49</v>
      </c>
      <c r="H2217" t="s">
        <v>50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2150</v>
      </c>
      <c r="O2217">
        <f t="shared" si="136"/>
        <v>156</v>
      </c>
      <c r="P2217">
        <f t="shared" si="137"/>
        <v>26.06</v>
      </c>
      <c r="Q2217" s="11" t="s">
        <v>1659</v>
      </c>
      <c r="R2217" t="s">
        <v>2151</v>
      </c>
      <c r="S2217" s="4">
        <f t="shared" si="138"/>
        <v>40958.7172685185</v>
      </c>
      <c r="T2217" s="4">
        <f t="shared" si="139"/>
        <v>40981.2909722222</v>
      </c>
    </row>
    <row r="2218" ht="44" spans="1:20">
      <c r="A2218" s="1">
        <v>2216</v>
      </c>
      <c r="B2218" s="2" t="s">
        <v>4583</v>
      </c>
      <c r="C2218" s="2" t="s">
        <v>4584</v>
      </c>
      <c r="D2218" s="12">
        <v>300</v>
      </c>
      <c r="E2218" s="13">
        <v>317</v>
      </c>
      <c r="F2218" t="s">
        <v>28</v>
      </c>
      <c r="G2218" t="s">
        <v>49</v>
      </c>
      <c r="H2218" t="s">
        <v>50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2150</v>
      </c>
      <c r="O2218">
        <f t="shared" si="136"/>
        <v>106</v>
      </c>
      <c r="P2218">
        <f t="shared" si="137"/>
        <v>22.64</v>
      </c>
      <c r="Q2218" s="11" t="s">
        <v>1659</v>
      </c>
      <c r="R2218" t="s">
        <v>2151</v>
      </c>
      <c r="S2218" s="4">
        <f t="shared" si="138"/>
        <v>42194.7516782407</v>
      </c>
      <c r="T2218" s="4">
        <f t="shared" si="139"/>
        <v>42208.7516782407</v>
      </c>
    </row>
    <row r="2219" ht="44" spans="1:20">
      <c r="A2219" s="1">
        <v>2217</v>
      </c>
      <c r="B2219" s="2" t="s">
        <v>4585</v>
      </c>
      <c r="C2219" s="2" t="s">
        <v>4586</v>
      </c>
      <c r="D2219" s="12">
        <v>420</v>
      </c>
      <c r="E2219" s="13">
        <v>425</v>
      </c>
      <c r="F2219" t="s">
        <v>28</v>
      </c>
      <c r="G2219" t="s">
        <v>49</v>
      </c>
      <c r="H2219" t="s">
        <v>50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2150</v>
      </c>
      <c r="O2219">
        <f t="shared" si="136"/>
        <v>101</v>
      </c>
      <c r="P2219">
        <f t="shared" si="137"/>
        <v>47.22</v>
      </c>
      <c r="Q2219" s="11" t="s">
        <v>1659</v>
      </c>
      <c r="R2219" t="s">
        <v>2151</v>
      </c>
      <c r="S2219" s="4">
        <f t="shared" si="138"/>
        <v>42299.7767708333</v>
      </c>
      <c r="T2219" s="4">
        <f t="shared" si="139"/>
        <v>42310.3333333333</v>
      </c>
    </row>
    <row r="2220" ht="44" spans="1:20">
      <c r="A2220" s="1">
        <v>2218</v>
      </c>
      <c r="B2220" s="2" t="s">
        <v>4587</v>
      </c>
      <c r="C2220" s="2" t="s">
        <v>4588</v>
      </c>
      <c r="D2220" s="12">
        <v>2000</v>
      </c>
      <c r="E2220" s="13">
        <v>2456.66</v>
      </c>
      <c r="F2220" t="s">
        <v>28</v>
      </c>
      <c r="G2220" t="s">
        <v>49</v>
      </c>
      <c r="H2220" t="s">
        <v>50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2150</v>
      </c>
      <c r="O2220">
        <f t="shared" si="136"/>
        <v>123</v>
      </c>
      <c r="P2220">
        <f t="shared" si="137"/>
        <v>32.32</v>
      </c>
      <c r="Q2220" s="11" t="s">
        <v>1659</v>
      </c>
      <c r="R2220" t="s">
        <v>2151</v>
      </c>
      <c r="S2220" s="4">
        <f t="shared" si="138"/>
        <v>41127.8123032407</v>
      </c>
      <c r="T2220" s="4">
        <f t="shared" si="139"/>
        <v>41150</v>
      </c>
    </row>
    <row r="2221" ht="44" spans="1:20">
      <c r="A2221" s="1">
        <v>2219</v>
      </c>
      <c r="B2221" s="2" t="s">
        <v>4589</v>
      </c>
      <c r="C2221" s="2" t="s">
        <v>4590</v>
      </c>
      <c r="D2221" s="12">
        <v>1000</v>
      </c>
      <c r="E2221" s="13">
        <v>1015</v>
      </c>
      <c r="F2221" t="s">
        <v>28</v>
      </c>
      <c r="G2221" t="s">
        <v>49</v>
      </c>
      <c r="H2221" t="s">
        <v>50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2150</v>
      </c>
      <c r="O2221">
        <f t="shared" si="136"/>
        <v>102</v>
      </c>
      <c r="P2221">
        <f t="shared" si="137"/>
        <v>53.42</v>
      </c>
      <c r="Q2221" s="11" t="s">
        <v>1659</v>
      </c>
      <c r="R2221" t="s">
        <v>2151</v>
      </c>
      <c r="S2221" s="4">
        <f t="shared" si="138"/>
        <v>42205.7188888889</v>
      </c>
      <c r="T2221" s="4">
        <f t="shared" si="139"/>
        <v>42235.7188888889</v>
      </c>
    </row>
    <row r="2222" ht="44" spans="1:20">
      <c r="A2222" s="1">
        <v>2220</v>
      </c>
      <c r="B2222" s="2" t="s">
        <v>4591</v>
      </c>
      <c r="C2222" s="2" t="s">
        <v>4592</v>
      </c>
      <c r="D2222" s="12">
        <v>3500</v>
      </c>
      <c r="E2222" s="13">
        <v>3540</v>
      </c>
      <c r="F2222" t="s">
        <v>28</v>
      </c>
      <c r="G2222" t="s">
        <v>49</v>
      </c>
      <c r="H2222" t="s">
        <v>50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2150</v>
      </c>
      <c r="O2222">
        <f t="shared" si="136"/>
        <v>101</v>
      </c>
      <c r="P2222">
        <f t="shared" si="137"/>
        <v>51.3</v>
      </c>
      <c r="Q2222" s="11" t="s">
        <v>1659</v>
      </c>
      <c r="R2222" t="s">
        <v>2151</v>
      </c>
      <c r="S2222" s="4">
        <f t="shared" si="138"/>
        <v>41452.0606018519</v>
      </c>
      <c r="T2222" s="4">
        <f t="shared" si="139"/>
        <v>41482.0606018519</v>
      </c>
    </row>
    <row r="2223" ht="44" spans="1:20">
      <c r="A2223" s="1">
        <v>2221</v>
      </c>
      <c r="B2223" s="2" t="s">
        <v>4593</v>
      </c>
      <c r="C2223" s="2" t="s">
        <v>4594</v>
      </c>
      <c r="D2223" s="12">
        <v>7500</v>
      </c>
      <c r="E2223" s="13">
        <v>8109</v>
      </c>
      <c r="F2223" t="s">
        <v>28</v>
      </c>
      <c r="G2223" t="s">
        <v>49</v>
      </c>
      <c r="H2223" t="s">
        <v>50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4513</v>
      </c>
      <c r="O2223">
        <f t="shared" si="136"/>
        <v>108</v>
      </c>
      <c r="P2223">
        <f t="shared" si="137"/>
        <v>37.2</v>
      </c>
      <c r="Q2223" s="11" t="s">
        <v>2244</v>
      </c>
      <c r="R2223" t="s">
        <v>4514</v>
      </c>
      <c r="S2223" s="4">
        <f t="shared" si="138"/>
        <v>42452.6667708333</v>
      </c>
      <c r="T2223" s="4">
        <f t="shared" si="139"/>
        <v>42483</v>
      </c>
    </row>
    <row r="2224" ht="44" spans="1:20">
      <c r="A2224" s="1">
        <v>2222</v>
      </c>
      <c r="B2224" s="2" t="s">
        <v>4595</v>
      </c>
      <c r="C2224" s="2" t="s">
        <v>4596</v>
      </c>
      <c r="D2224" s="12">
        <v>500</v>
      </c>
      <c r="E2224" s="13">
        <v>813</v>
      </c>
      <c r="F2224" t="s">
        <v>28</v>
      </c>
      <c r="G2224" t="s">
        <v>49</v>
      </c>
      <c r="H2224" t="s">
        <v>50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4513</v>
      </c>
      <c r="O2224">
        <f t="shared" si="136"/>
        <v>163</v>
      </c>
      <c r="P2224">
        <f t="shared" si="137"/>
        <v>27.1</v>
      </c>
      <c r="Q2224" s="11" t="s">
        <v>2244</v>
      </c>
      <c r="R2224" t="s">
        <v>4514</v>
      </c>
      <c r="S2224" s="4">
        <f t="shared" si="138"/>
        <v>40906.7875810185</v>
      </c>
      <c r="T2224" s="4">
        <f t="shared" si="139"/>
        <v>40936.7875810185</v>
      </c>
    </row>
    <row r="2225" ht="44" spans="1:20">
      <c r="A2225" s="1">
        <v>2223</v>
      </c>
      <c r="B2225" s="2" t="s">
        <v>4597</v>
      </c>
      <c r="C2225" s="2" t="s">
        <v>4598</v>
      </c>
      <c r="D2225" s="12">
        <v>19500</v>
      </c>
      <c r="E2225" s="13">
        <v>20631</v>
      </c>
      <c r="F2225" t="s">
        <v>28</v>
      </c>
      <c r="G2225" t="s">
        <v>194</v>
      </c>
      <c r="H2225" t="s">
        <v>195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4513</v>
      </c>
      <c r="O2225">
        <f t="shared" si="136"/>
        <v>106</v>
      </c>
      <c r="P2225">
        <f t="shared" si="137"/>
        <v>206.31</v>
      </c>
      <c r="Q2225" s="11" t="s">
        <v>2244</v>
      </c>
      <c r="R2225" t="s">
        <v>4514</v>
      </c>
      <c r="S2225" s="4">
        <f t="shared" si="138"/>
        <v>42152.6408333333</v>
      </c>
      <c r="T2225" s="4">
        <f t="shared" si="139"/>
        <v>42182.6408333333</v>
      </c>
    </row>
    <row r="2226" ht="44" spans="1:20">
      <c r="A2226" s="1">
        <v>2224</v>
      </c>
      <c r="B2226" s="2" t="s">
        <v>4599</v>
      </c>
      <c r="C2226" s="2" t="s">
        <v>4600</v>
      </c>
      <c r="D2226" s="12">
        <v>10000</v>
      </c>
      <c r="E2226" s="13">
        <v>24315</v>
      </c>
      <c r="F2226" t="s">
        <v>28</v>
      </c>
      <c r="G2226" t="s">
        <v>49</v>
      </c>
      <c r="H2226" t="s">
        <v>50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4513</v>
      </c>
      <c r="O2226">
        <f t="shared" si="136"/>
        <v>243</v>
      </c>
      <c r="P2226">
        <f t="shared" si="137"/>
        <v>82.15</v>
      </c>
      <c r="Q2226" s="11" t="s">
        <v>2244</v>
      </c>
      <c r="R2226" t="s">
        <v>4514</v>
      </c>
      <c r="S2226" s="4">
        <f t="shared" si="138"/>
        <v>42644.6675347222</v>
      </c>
      <c r="T2226" s="4">
        <f t="shared" si="139"/>
        <v>42672.7916666667</v>
      </c>
    </row>
    <row r="2227" ht="44" spans="1:20">
      <c r="A2227" s="1">
        <v>2225</v>
      </c>
      <c r="B2227" s="2" t="s">
        <v>4601</v>
      </c>
      <c r="C2227" s="2" t="s">
        <v>4602</v>
      </c>
      <c r="D2227" s="12">
        <v>21000</v>
      </c>
      <c r="E2227" s="13">
        <v>198415.01</v>
      </c>
      <c r="F2227" t="s">
        <v>28</v>
      </c>
      <c r="G2227" t="s">
        <v>58</v>
      </c>
      <c r="H2227" t="s">
        <v>59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4513</v>
      </c>
      <c r="O2227">
        <f t="shared" si="136"/>
        <v>945</v>
      </c>
      <c r="P2227">
        <f t="shared" si="137"/>
        <v>164.8</v>
      </c>
      <c r="Q2227" s="11" t="s">
        <v>2244</v>
      </c>
      <c r="R2227" t="s">
        <v>4514</v>
      </c>
      <c r="S2227" s="4">
        <f t="shared" si="138"/>
        <v>41873.7918402778</v>
      </c>
      <c r="T2227" s="4">
        <f t="shared" si="139"/>
        <v>41903.7918402778</v>
      </c>
    </row>
    <row r="2228" ht="44" spans="1:20">
      <c r="A2228" s="1">
        <v>2226</v>
      </c>
      <c r="B2228" s="2" t="s">
        <v>4603</v>
      </c>
      <c r="C2228" s="2" t="s">
        <v>4604</v>
      </c>
      <c r="D2228" s="12">
        <v>18000</v>
      </c>
      <c r="E2228" s="13">
        <v>19523.31</v>
      </c>
      <c r="F2228" t="s">
        <v>28</v>
      </c>
      <c r="G2228" t="s">
        <v>49</v>
      </c>
      <c r="H2228" t="s">
        <v>50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4513</v>
      </c>
      <c r="O2228">
        <f t="shared" si="136"/>
        <v>108</v>
      </c>
      <c r="P2228">
        <f t="shared" si="137"/>
        <v>60.82</v>
      </c>
      <c r="Q2228" s="11" t="s">
        <v>2244</v>
      </c>
      <c r="R2228" t="s">
        <v>4514</v>
      </c>
      <c r="S2228" s="4">
        <f t="shared" si="138"/>
        <v>42381.7988657407</v>
      </c>
      <c r="T2228" s="4">
        <f t="shared" si="139"/>
        <v>42412.2076388889</v>
      </c>
    </row>
    <row r="2229" ht="44" spans="1:20">
      <c r="A2229" s="1">
        <v>2227</v>
      </c>
      <c r="B2229" s="2" t="s">
        <v>4605</v>
      </c>
      <c r="C2229" s="2" t="s">
        <v>4606</v>
      </c>
      <c r="D2229" s="12">
        <v>13000</v>
      </c>
      <c r="E2229" s="13">
        <v>20459</v>
      </c>
      <c r="F2229" t="s">
        <v>28</v>
      </c>
      <c r="G2229" t="s">
        <v>58</v>
      </c>
      <c r="H2229" t="s">
        <v>59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4513</v>
      </c>
      <c r="O2229">
        <f t="shared" si="136"/>
        <v>157</v>
      </c>
      <c r="P2229">
        <f t="shared" si="137"/>
        <v>67.97</v>
      </c>
      <c r="Q2229" s="11" t="s">
        <v>2244</v>
      </c>
      <c r="R2229" t="s">
        <v>4514</v>
      </c>
      <c r="S2229" s="4">
        <f t="shared" si="138"/>
        <v>41561.807349537</v>
      </c>
      <c r="T2229" s="4">
        <f t="shared" si="139"/>
        <v>41591.8490162037</v>
      </c>
    </row>
    <row r="2230" ht="44" spans="1:20">
      <c r="A2230" s="1">
        <v>2228</v>
      </c>
      <c r="B2230" s="2" t="s">
        <v>4607</v>
      </c>
      <c r="C2230" s="2" t="s">
        <v>4608</v>
      </c>
      <c r="D2230" s="12">
        <v>1000</v>
      </c>
      <c r="E2230" s="13">
        <v>11744.9</v>
      </c>
      <c r="F2230" t="s">
        <v>28</v>
      </c>
      <c r="G2230" t="s">
        <v>537</v>
      </c>
      <c r="H2230" t="s">
        <v>89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4513</v>
      </c>
      <c r="O2230">
        <f t="shared" si="136"/>
        <v>1174</v>
      </c>
      <c r="P2230">
        <f t="shared" si="137"/>
        <v>81.56</v>
      </c>
      <c r="Q2230" s="11" t="s">
        <v>2244</v>
      </c>
      <c r="R2230" t="s">
        <v>4514</v>
      </c>
      <c r="S2230" s="4">
        <f t="shared" si="138"/>
        <v>42202.2781944444</v>
      </c>
      <c r="T2230" s="4">
        <f t="shared" si="139"/>
        <v>42232.2781944444</v>
      </c>
    </row>
    <row r="2231" ht="44" spans="1:20">
      <c r="A2231" s="1">
        <v>2229</v>
      </c>
      <c r="B2231" s="2" t="s">
        <v>4609</v>
      </c>
      <c r="C2231" s="2" t="s">
        <v>4610</v>
      </c>
      <c r="D2231" s="12">
        <v>8012</v>
      </c>
      <c r="E2231" s="13">
        <v>13704.33</v>
      </c>
      <c r="F2231" t="s">
        <v>28</v>
      </c>
      <c r="G2231" t="s">
        <v>49</v>
      </c>
      <c r="H2231" t="s">
        <v>50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4513</v>
      </c>
      <c r="O2231">
        <f t="shared" si="136"/>
        <v>171</v>
      </c>
      <c r="P2231">
        <f t="shared" si="137"/>
        <v>25.43</v>
      </c>
      <c r="Q2231" s="11" t="s">
        <v>2244</v>
      </c>
      <c r="R2231" t="s">
        <v>4514</v>
      </c>
      <c r="S2231" s="4">
        <f t="shared" si="138"/>
        <v>41484.6642476852</v>
      </c>
      <c r="T2231" s="4">
        <f t="shared" si="139"/>
        <v>41520.1666666667</v>
      </c>
    </row>
    <row r="2232" ht="44" spans="1:20">
      <c r="A2232" s="1">
        <v>2230</v>
      </c>
      <c r="B2232" s="2" t="s">
        <v>4611</v>
      </c>
      <c r="C2232" s="2" t="s">
        <v>4612</v>
      </c>
      <c r="D2232" s="12">
        <v>8500</v>
      </c>
      <c r="E2232" s="13">
        <v>10706</v>
      </c>
      <c r="F2232" t="s">
        <v>28</v>
      </c>
      <c r="G2232" t="s">
        <v>49</v>
      </c>
      <c r="H2232" t="s">
        <v>50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4513</v>
      </c>
      <c r="O2232">
        <f t="shared" si="136"/>
        <v>126</v>
      </c>
      <c r="P2232">
        <f t="shared" si="137"/>
        <v>21.5</v>
      </c>
      <c r="Q2232" s="11" t="s">
        <v>2244</v>
      </c>
      <c r="R2232" t="s">
        <v>4514</v>
      </c>
      <c r="S2232" s="4">
        <f t="shared" si="138"/>
        <v>41724.881099537</v>
      </c>
      <c r="T2232" s="4">
        <f t="shared" si="139"/>
        <v>41754.881099537</v>
      </c>
    </row>
    <row r="2233" ht="44" spans="1:20">
      <c r="A2233" s="1">
        <v>2231</v>
      </c>
      <c r="B2233" s="2" t="s">
        <v>4613</v>
      </c>
      <c r="C2233" s="2" t="s">
        <v>4614</v>
      </c>
      <c r="D2233" s="12">
        <v>2500</v>
      </c>
      <c r="E2233" s="13">
        <v>30303.24</v>
      </c>
      <c r="F2233" t="s">
        <v>28</v>
      </c>
      <c r="G2233" t="s">
        <v>49</v>
      </c>
      <c r="H2233" t="s">
        <v>50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4513</v>
      </c>
      <c r="O2233">
        <f t="shared" si="136"/>
        <v>1212</v>
      </c>
      <c r="P2233">
        <f t="shared" si="137"/>
        <v>27.23</v>
      </c>
      <c r="Q2233" s="11" t="s">
        <v>2244</v>
      </c>
      <c r="R2233" t="s">
        <v>4514</v>
      </c>
      <c r="S2233" s="4">
        <f t="shared" si="138"/>
        <v>41423.9108912037</v>
      </c>
      <c r="T2233" s="4">
        <f t="shared" si="139"/>
        <v>41450.2083333333</v>
      </c>
    </row>
    <row r="2234" ht="44" spans="1:20">
      <c r="A2234" s="1">
        <v>2232</v>
      </c>
      <c r="B2234" s="2" t="s">
        <v>4615</v>
      </c>
      <c r="C2234" s="2" t="s">
        <v>4616</v>
      </c>
      <c r="D2234" s="12">
        <v>5000</v>
      </c>
      <c r="E2234" s="13">
        <v>24790</v>
      </c>
      <c r="F2234" t="s">
        <v>28</v>
      </c>
      <c r="G2234" t="s">
        <v>49</v>
      </c>
      <c r="H2234" t="s">
        <v>50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4513</v>
      </c>
      <c r="O2234">
        <f t="shared" si="136"/>
        <v>496</v>
      </c>
      <c r="P2234">
        <f t="shared" si="137"/>
        <v>25.09</v>
      </c>
      <c r="Q2234" s="11" t="s">
        <v>2244</v>
      </c>
      <c r="R2234" t="s">
        <v>4514</v>
      </c>
      <c r="S2234" s="4">
        <f t="shared" si="138"/>
        <v>41806.7940740741</v>
      </c>
      <c r="T2234" s="4">
        <f t="shared" si="139"/>
        <v>41839.125</v>
      </c>
    </row>
    <row r="2235" ht="44" spans="1:20">
      <c r="A2235" s="1">
        <v>2233</v>
      </c>
      <c r="B2235" s="2" t="s">
        <v>4617</v>
      </c>
      <c r="C2235" s="2" t="s">
        <v>4618</v>
      </c>
      <c r="D2235" s="12">
        <v>2500</v>
      </c>
      <c r="E2235" s="13">
        <v>8301</v>
      </c>
      <c r="F2235" t="s">
        <v>28</v>
      </c>
      <c r="G2235" t="s">
        <v>58</v>
      </c>
      <c r="H2235" t="s">
        <v>59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4513</v>
      </c>
      <c r="O2235">
        <f t="shared" si="136"/>
        <v>332</v>
      </c>
      <c r="P2235">
        <f t="shared" si="137"/>
        <v>21.23</v>
      </c>
      <c r="Q2235" s="11" t="s">
        <v>2244</v>
      </c>
      <c r="R2235" t="s">
        <v>4514</v>
      </c>
      <c r="S2235" s="4">
        <f t="shared" si="138"/>
        <v>42331.3789236111</v>
      </c>
      <c r="T2235" s="4">
        <f t="shared" si="139"/>
        <v>42352</v>
      </c>
    </row>
    <row r="2236" ht="44" spans="1:20">
      <c r="A2236" s="1">
        <v>2234</v>
      </c>
      <c r="B2236" s="2" t="s">
        <v>4619</v>
      </c>
      <c r="C2236" s="2" t="s">
        <v>4620</v>
      </c>
      <c r="D2236" s="12">
        <v>100</v>
      </c>
      <c r="E2236" s="13">
        <v>1165</v>
      </c>
      <c r="F2236" t="s">
        <v>28</v>
      </c>
      <c r="G2236" t="s">
        <v>49</v>
      </c>
      <c r="H2236" t="s">
        <v>50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4513</v>
      </c>
      <c r="O2236">
        <f t="shared" si="136"/>
        <v>1165</v>
      </c>
      <c r="P2236">
        <f t="shared" si="137"/>
        <v>41.61</v>
      </c>
      <c r="Q2236" s="11" t="s">
        <v>2244</v>
      </c>
      <c r="R2236" t="s">
        <v>4514</v>
      </c>
      <c r="S2236" s="4">
        <f t="shared" si="138"/>
        <v>42710.8246180556</v>
      </c>
      <c r="T2236" s="4">
        <f t="shared" si="139"/>
        <v>42740.8246180556</v>
      </c>
    </row>
    <row r="2237" ht="29" spans="1:20">
      <c r="A2237" s="1">
        <v>2235</v>
      </c>
      <c r="B2237" s="2" t="s">
        <v>4621</v>
      </c>
      <c r="C2237" s="2" t="s">
        <v>4622</v>
      </c>
      <c r="D2237" s="12">
        <v>13000</v>
      </c>
      <c r="E2237" s="13">
        <v>19931</v>
      </c>
      <c r="F2237" t="s">
        <v>28</v>
      </c>
      <c r="G2237" t="s">
        <v>194</v>
      </c>
      <c r="H2237" t="s">
        <v>195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4513</v>
      </c>
      <c r="O2237">
        <f t="shared" si="136"/>
        <v>153</v>
      </c>
      <c r="P2237">
        <f t="shared" si="137"/>
        <v>135.59</v>
      </c>
      <c r="Q2237" s="11" t="s">
        <v>2244</v>
      </c>
      <c r="R2237" t="s">
        <v>4514</v>
      </c>
      <c r="S2237" s="4">
        <f t="shared" si="138"/>
        <v>42062.0221180556</v>
      </c>
      <c r="T2237" s="4">
        <f t="shared" si="139"/>
        <v>42091.9804513889</v>
      </c>
    </row>
    <row r="2238" ht="44" spans="1:20">
      <c r="A2238" s="1">
        <v>2236</v>
      </c>
      <c r="B2238" s="2" t="s">
        <v>4623</v>
      </c>
      <c r="C2238" s="2" t="s">
        <v>4624</v>
      </c>
      <c r="D2238" s="12">
        <v>2800</v>
      </c>
      <c r="E2238" s="13">
        <v>15039</v>
      </c>
      <c r="F2238" t="s">
        <v>28</v>
      </c>
      <c r="G2238" t="s">
        <v>49</v>
      </c>
      <c r="H2238" t="s">
        <v>50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4513</v>
      </c>
      <c r="O2238">
        <f t="shared" si="136"/>
        <v>537</v>
      </c>
      <c r="P2238">
        <f t="shared" si="137"/>
        <v>22.12</v>
      </c>
      <c r="Q2238" s="11" t="s">
        <v>2244</v>
      </c>
      <c r="R2238" t="s">
        <v>4514</v>
      </c>
      <c r="S2238" s="4">
        <f t="shared" si="138"/>
        <v>42371.6171643518</v>
      </c>
      <c r="T2238" s="4">
        <f t="shared" si="139"/>
        <v>42401.6171643518</v>
      </c>
    </row>
    <row r="2239" ht="44" spans="1:20">
      <c r="A2239" s="1">
        <v>2237</v>
      </c>
      <c r="B2239" s="2" t="s">
        <v>4625</v>
      </c>
      <c r="C2239" s="2" t="s">
        <v>4626</v>
      </c>
      <c r="D2239" s="12">
        <v>18000</v>
      </c>
      <c r="E2239" s="13">
        <v>63527</v>
      </c>
      <c r="F2239" t="s">
        <v>28</v>
      </c>
      <c r="G2239" t="s">
        <v>49</v>
      </c>
      <c r="H2239" t="s">
        <v>50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4513</v>
      </c>
      <c r="O2239">
        <f t="shared" si="136"/>
        <v>353</v>
      </c>
      <c r="P2239">
        <f t="shared" si="137"/>
        <v>64.63</v>
      </c>
      <c r="Q2239" s="11" t="s">
        <v>2244</v>
      </c>
      <c r="R2239" t="s">
        <v>4514</v>
      </c>
      <c r="S2239" s="4">
        <f t="shared" si="138"/>
        <v>41915.003275463</v>
      </c>
      <c r="T2239" s="4">
        <f t="shared" si="139"/>
        <v>41955.3326388889</v>
      </c>
    </row>
    <row r="2240" ht="29" spans="1:20">
      <c r="A2240" s="1">
        <v>2238</v>
      </c>
      <c r="B2240" s="2" t="s">
        <v>4627</v>
      </c>
      <c r="C2240" s="2" t="s">
        <v>4628</v>
      </c>
      <c r="D2240" s="12">
        <v>4000</v>
      </c>
      <c r="E2240" s="13">
        <v>5496</v>
      </c>
      <c r="F2240" t="s">
        <v>28</v>
      </c>
      <c r="G2240" t="s">
        <v>537</v>
      </c>
      <c r="H2240" t="s">
        <v>89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4513</v>
      </c>
      <c r="O2240">
        <f t="shared" si="136"/>
        <v>137</v>
      </c>
      <c r="P2240">
        <f t="shared" si="137"/>
        <v>69.57</v>
      </c>
      <c r="Q2240" s="11" t="s">
        <v>2244</v>
      </c>
      <c r="R2240" t="s">
        <v>4514</v>
      </c>
      <c r="S2240" s="4">
        <f t="shared" si="138"/>
        <v>42774.621712963</v>
      </c>
      <c r="T2240" s="4">
        <f t="shared" si="139"/>
        <v>42804.621712963</v>
      </c>
    </row>
    <row r="2241" ht="29" spans="1:20">
      <c r="A2241" s="1">
        <v>2239</v>
      </c>
      <c r="B2241" s="2" t="s">
        <v>4629</v>
      </c>
      <c r="C2241" s="2" t="s">
        <v>4630</v>
      </c>
      <c r="D2241" s="12">
        <v>25000</v>
      </c>
      <c r="E2241" s="13">
        <v>32006.67</v>
      </c>
      <c r="F2241" t="s">
        <v>28</v>
      </c>
      <c r="G2241" t="s">
        <v>49</v>
      </c>
      <c r="H2241" t="s">
        <v>50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4513</v>
      </c>
      <c r="O2241">
        <f t="shared" si="136"/>
        <v>128</v>
      </c>
      <c r="P2241">
        <f t="shared" si="137"/>
        <v>75.13</v>
      </c>
      <c r="Q2241" s="11" t="s">
        <v>2244</v>
      </c>
      <c r="R2241" t="s">
        <v>4514</v>
      </c>
      <c r="S2241" s="4">
        <f t="shared" si="138"/>
        <v>41572.9584953704</v>
      </c>
      <c r="T2241" s="4">
        <f t="shared" si="139"/>
        <v>41609.1680555556</v>
      </c>
    </row>
    <row r="2242" ht="44" spans="1:20">
      <c r="A2242" s="1">
        <v>2240</v>
      </c>
      <c r="B2242" s="2" t="s">
        <v>4631</v>
      </c>
      <c r="C2242" s="2" t="s">
        <v>4632</v>
      </c>
      <c r="D2242" s="12">
        <v>5000</v>
      </c>
      <c r="E2242" s="13">
        <v>13534</v>
      </c>
      <c r="F2242" t="s">
        <v>28</v>
      </c>
      <c r="G2242" t="s">
        <v>49</v>
      </c>
      <c r="H2242" t="s">
        <v>50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4513</v>
      </c>
      <c r="O2242">
        <f t="shared" si="136"/>
        <v>271</v>
      </c>
      <c r="P2242">
        <f t="shared" si="137"/>
        <v>140.98</v>
      </c>
      <c r="Q2242" s="11" t="s">
        <v>2244</v>
      </c>
      <c r="R2242" t="s">
        <v>4514</v>
      </c>
      <c r="S2242" s="4">
        <f t="shared" si="138"/>
        <v>42452.8257407407</v>
      </c>
      <c r="T2242" s="4">
        <f t="shared" si="139"/>
        <v>42482.8257407407</v>
      </c>
    </row>
    <row r="2243" ht="44" spans="1:20">
      <c r="A2243" s="1">
        <v>2241</v>
      </c>
      <c r="B2243" s="2" t="s">
        <v>4633</v>
      </c>
      <c r="C2243" s="2" t="s">
        <v>4634</v>
      </c>
      <c r="D2243" s="12">
        <v>1000</v>
      </c>
      <c r="E2243" s="13">
        <v>8064</v>
      </c>
      <c r="F2243" t="s">
        <v>28</v>
      </c>
      <c r="G2243" t="s">
        <v>58</v>
      </c>
      <c r="H2243" t="s">
        <v>59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4513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2244</v>
      </c>
      <c r="R2243" t="s">
        <v>4514</v>
      </c>
      <c r="S2243" s="4">
        <f t="shared" ref="S2243:S2306" si="142">(((J2243/60)/60)/24)+DATE(1970,1,1)</f>
        <v>42766.8275462963</v>
      </c>
      <c r="T2243" s="4">
        <f t="shared" ref="T2243:T2306" si="143">(((I2243/60)/60)/24)+DATE(1970,1,1)</f>
        <v>42796.8275462963</v>
      </c>
    </row>
    <row r="2244" ht="29" spans="1:20">
      <c r="A2244" s="1">
        <v>2242</v>
      </c>
      <c r="B2244" s="2" t="s">
        <v>4635</v>
      </c>
      <c r="C2244" s="2" t="s">
        <v>4636</v>
      </c>
      <c r="D2244" s="12">
        <v>10000</v>
      </c>
      <c r="E2244" s="13">
        <v>136009.76</v>
      </c>
      <c r="F2244" t="s">
        <v>28</v>
      </c>
      <c r="G2244" t="s">
        <v>49</v>
      </c>
      <c r="H2244" t="s">
        <v>50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4513</v>
      </c>
      <c r="O2244">
        <f t="shared" si="140"/>
        <v>1360</v>
      </c>
      <c r="P2244">
        <f t="shared" si="141"/>
        <v>53.87</v>
      </c>
      <c r="Q2244" s="11" t="s">
        <v>2244</v>
      </c>
      <c r="R2244" t="s">
        <v>4514</v>
      </c>
      <c r="S2244" s="4">
        <f t="shared" si="142"/>
        <v>41569.5756134259</v>
      </c>
      <c r="T2244" s="4">
        <f t="shared" si="143"/>
        <v>41605.1263888889</v>
      </c>
    </row>
    <row r="2245" ht="44" spans="1:20">
      <c r="A2245" s="1">
        <v>2243</v>
      </c>
      <c r="B2245" s="2" t="s">
        <v>4637</v>
      </c>
      <c r="C2245" s="2" t="s">
        <v>4638</v>
      </c>
      <c r="D2245" s="12">
        <v>1</v>
      </c>
      <c r="E2245" s="13">
        <v>9302.5</v>
      </c>
      <c r="F2245" t="s">
        <v>28</v>
      </c>
      <c r="G2245" t="s">
        <v>49</v>
      </c>
      <c r="H2245" t="s">
        <v>50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4513</v>
      </c>
      <c r="O2245">
        <f t="shared" si="140"/>
        <v>930250</v>
      </c>
      <c r="P2245">
        <f t="shared" si="141"/>
        <v>4.57</v>
      </c>
      <c r="Q2245" s="11" t="s">
        <v>2244</v>
      </c>
      <c r="R2245" t="s">
        <v>4514</v>
      </c>
      <c r="S2245" s="4">
        <f t="shared" si="142"/>
        <v>42800.7510416667</v>
      </c>
      <c r="T2245" s="4">
        <f t="shared" si="143"/>
        <v>42807.125</v>
      </c>
    </row>
    <row r="2246" ht="44" spans="1:20">
      <c r="A2246" s="1">
        <v>2244</v>
      </c>
      <c r="B2246" s="2" t="s">
        <v>4639</v>
      </c>
      <c r="C2246" s="2" t="s">
        <v>4640</v>
      </c>
      <c r="D2246" s="12">
        <v>5000</v>
      </c>
      <c r="E2246" s="13">
        <v>18851</v>
      </c>
      <c r="F2246" t="s">
        <v>28</v>
      </c>
      <c r="G2246" t="s">
        <v>49</v>
      </c>
      <c r="H2246" t="s">
        <v>50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4513</v>
      </c>
      <c r="O2246">
        <f t="shared" si="140"/>
        <v>377</v>
      </c>
      <c r="P2246">
        <f t="shared" si="141"/>
        <v>65</v>
      </c>
      <c r="Q2246" s="11" t="s">
        <v>2244</v>
      </c>
      <c r="R2246" t="s">
        <v>4514</v>
      </c>
      <c r="S2246" s="4">
        <f t="shared" si="142"/>
        <v>42647.8188194444</v>
      </c>
      <c r="T2246" s="4">
        <f t="shared" si="143"/>
        <v>42659.8541666667</v>
      </c>
    </row>
    <row r="2247" ht="44" spans="1:20">
      <c r="A2247" s="1">
        <v>2245</v>
      </c>
      <c r="B2247" s="2" t="s">
        <v>4641</v>
      </c>
      <c r="C2247" s="2" t="s">
        <v>4642</v>
      </c>
      <c r="D2247" s="12">
        <v>4000</v>
      </c>
      <c r="E2247" s="13">
        <v>105881</v>
      </c>
      <c r="F2247" t="s">
        <v>28</v>
      </c>
      <c r="G2247" t="s">
        <v>49</v>
      </c>
      <c r="H2247" t="s">
        <v>50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4513</v>
      </c>
      <c r="O2247">
        <f t="shared" si="140"/>
        <v>2647</v>
      </c>
      <c r="P2247">
        <f t="shared" si="141"/>
        <v>53.48</v>
      </c>
      <c r="Q2247" s="11" t="s">
        <v>2244</v>
      </c>
      <c r="R2247" t="s">
        <v>4514</v>
      </c>
      <c r="S2247" s="4">
        <f t="shared" si="142"/>
        <v>41660.7085300926</v>
      </c>
      <c r="T2247" s="4">
        <f t="shared" si="143"/>
        <v>41691.75</v>
      </c>
    </row>
    <row r="2248" ht="44" spans="1:20">
      <c r="A2248" s="1">
        <v>2246</v>
      </c>
      <c r="B2248" s="2" t="s">
        <v>4643</v>
      </c>
      <c r="C2248" s="2" t="s">
        <v>4644</v>
      </c>
      <c r="D2248" s="12">
        <v>2500</v>
      </c>
      <c r="E2248" s="13">
        <v>2503</v>
      </c>
      <c r="F2248" t="s">
        <v>28</v>
      </c>
      <c r="G2248" t="s">
        <v>58</v>
      </c>
      <c r="H2248" t="s">
        <v>59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4513</v>
      </c>
      <c r="O2248">
        <f t="shared" si="140"/>
        <v>100</v>
      </c>
      <c r="P2248">
        <f t="shared" si="141"/>
        <v>43.91</v>
      </c>
      <c r="Q2248" s="11" t="s">
        <v>2244</v>
      </c>
      <c r="R2248" t="s">
        <v>4514</v>
      </c>
      <c r="S2248" s="4">
        <f t="shared" si="142"/>
        <v>42221.7917824074</v>
      </c>
      <c r="T2248" s="4">
        <f t="shared" si="143"/>
        <v>42251.7917824074</v>
      </c>
    </row>
    <row r="2249" ht="29" spans="1:20">
      <c r="A2249" s="1">
        <v>2247</v>
      </c>
      <c r="B2249" s="2" t="s">
        <v>4645</v>
      </c>
      <c r="C2249" s="2" t="s">
        <v>4646</v>
      </c>
      <c r="D2249" s="12">
        <v>18500</v>
      </c>
      <c r="E2249" s="13">
        <v>19324</v>
      </c>
      <c r="F2249" t="s">
        <v>28</v>
      </c>
      <c r="G2249" t="s">
        <v>49</v>
      </c>
      <c r="H2249" t="s">
        <v>50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4513</v>
      </c>
      <c r="O2249">
        <f t="shared" si="140"/>
        <v>104</v>
      </c>
      <c r="P2249">
        <f t="shared" si="141"/>
        <v>50.85</v>
      </c>
      <c r="Q2249" s="11" t="s">
        <v>2244</v>
      </c>
      <c r="R2249" t="s">
        <v>4514</v>
      </c>
      <c r="S2249" s="4">
        <f t="shared" si="142"/>
        <v>42200.6662615741</v>
      </c>
      <c r="T2249" s="4">
        <f t="shared" si="143"/>
        <v>42214.6662615741</v>
      </c>
    </row>
    <row r="2250" ht="44" spans="1:20">
      <c r="A2250" s="1">
        <v>2248</v>
      </c>
      <c r="B2250" s="2" t="s">
        <v>4647</v>
      </c>
      <c r="C2250" s="2" t="s">
        <v>4648</v>
      </c>
      <c r="D2250" s="12">
        <v>7000</v>
      </c>
      <c r="E2250" s="13">
        <v>7505</v>
      </c>
      <c r="F2250" t="s">
        <v>28</v>
      </c>
      <c r="G2250" t="s">
        <v>58</v>
      </c>
      <c r="H2250" t="s">
        <v>59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4513</v>
      </c>
      <c r="O2250">
        <f t="shared" si="140"/>
        <v>107</v>
      </c>
      <c r="P2250">
        <f t="shared" si="141"/>
        <v>58.63</v>
      </c>
      <c r="Q2250" s="11" t="s">
        <v>2244</v>
      </c>
      <c r="R2250" t="s">
        <v>4514</v>
      </c>
      <c r="S2250" s="4">
        <f t="shared" si="142"/>
        <v>42688.8759027778</v>
      </c>
      <c r="T2250" s="4">
        <f t="shared" si="143"/>
        <v>42718.8759027778</v>
      </c>
    </row>
    <row r="2251" ht="44" spans="1:20">
      <c r="A2251" s="1">
        <v>2249</v>
      </c>
      <c r="B2251" s="2" t="s">
        <v>4649</v>
      </c>
      <c r="C2251" s="2" t="s">
        <v>4650</v>
      </c>
      <c r="D2251" s="12">
        <v>3500</v>
      </c>
      <c r="E2251" s="13">
        <v>5907</v>
      </c>
      <c r="F2251" t="s">
        <v>28</v>
      </c>
      <c r="G2251" t="s">
        <v>49</v>
      </c>
      <c r="H2251" t="s">
        <v>50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4513</v>
      </c>
      <c r="O2251">
        <f t="shared" si="140"/>
        <v>169</v>
      </c>
      <c r="P2251">
        <f t="shared" si="141"/>
        <v>32.82</v>
      </c>
      <c r="Q2251" s="11" t="s">
        <v>2244</v>
      </c>
      <c r="R2251" t="s">
        <v>4514</v>
      </c>
      <c r="S2251" s="4">
        <f t="shared" si="142"/>
        <v>41336.7032986111</v>
      </c>
      <c r="T2251" s="4">
        <f t="shared" si="143"/>
        <v>41366.6616319444</v>
      </c>
    </row>
    <row r="2252" ht="44" spans="1:20">
      <c r="A2252" s="1">
        <v>2250</v>
      </c>
      <c r="B2252" s="2" t="s">
        <v>4651</v>
      </c>
      <c r="C2252" s="2" t="s">
        <v>4652</v>
      </c>
      <c r="D2252" s="12">
        <v>25000</v>
      </c>
      <c r="E2252" s="13">
        <v>243778</v>
      </c>
      <c r="F2252" t="s">
        <v>28</v>
      </c>
      <c r="G2252" t="s">
        <v>49</v>
      </c>
      <c r="H2252" t="s">
        <v>50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4513</v>
      </c>
      <c r="O2252">
        <f t="shared" si="140"/>
        <v>975</v>
      </c>
      <c r="P2252">
        <f t="shared" si="141"/>
        <v>426.93</v>
      </c>
      <c r="Q2252" s="11" t="s">
        <v>2244</v>
      </c>
      <c r="R2252" t="s">
        <v>4514</v>
      </c>
      <c r="S2252" s="4">
        <f t="shared" si="142"/>
        <v>42677.005474537</v>
      </c>
      <c r="T2252" s="4">
        <f t="shared" si="143"/>
        <v>42707.0471412037</v>
      </c>
    </row>
    <row r="2253" ht="44" spans="1:20">
      <c r="A2253" s="1">
        <v>2251</v>
      </c>
      <c r="B2253" s="2" t="s">
        <v>4653</v>
      </c>
      <c r="C2253" s="2" t="s">
        <v>4654</v>
      </c>
      <c r="D2253" s="12">
        <v>8500</v>
      </c>
      <c r="E2253" s="13">
        <v>11428.19</v>
      </c>
      <c r="F2253" t="s">
        <v>28</v>
      </c>
      <c r="G2253" t="s">
        <v>49</v>
      </c>
      <c r="H2253" t="s">
        <v>50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4513</v>
      </c>
      <c r="O2253">
        <f t="shared" si="140"/>
        <v>134</v>
      </c>
      <c r="P2253">
        <f t="shared" si="141"/>
        <v>23.81</v>
      </c>
      <c r="Q2253" s="11" t="s">
        <v>2244</v>
      </c>
      <c r="R2253" t="s">
        <v>4514</v>
      </c>
      <c r="S2253" s="4">
        <f t="shared" si="142"/>
        <v>41846.3457986111</v>
      </c>
      <c r="T2253" s="4">
        <f t="shared" si="143"/>
        <v>41867.3457986111</v>
      </c>
    </row>
    <row r="2254" ht="44" spans="1:20">
      <c r="A2254" s="1">
        <v>2252</v>
      </c>
      <c r="B2254" s="2" t="s">
        <v>4655</v>
      </c>
      <c r="C2254" s="2" t="s">
        <v>4656</v>
      </c>
      <c r="D2254" s="12">
        <v>9000</v>
      </c>
      <c r="E2254" s="13">
        <v>24505</v>
      </c>
      <c r="F2254" t="s">
        <v>28</v>
      </c>
      <c r="G2254" t="s">
        <v>88</v>
      </c>
      <c r="H2254" t="s">
        <v>89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4513</v>
      </c>
      <c r="O2254">
        <f t="shared" si="140"/>
        <v>272</v>
      </c>
      <c r="P2254">
        <f t="shared" si="141"/>
        <v>98.41</v>
      </c>
      <c r="Q2254" s="11" t="s">
        <v>2244</v>
      </c>
      <c r="R2254" t="s">
        <v>4514</v>
      </c>
      <c r="S2254" s="4">
        <f t="shared" si="142"/>
        <v>42573.3279861111</v>
      </c>
      <c r="T2254" s="4">
        <f t="shared" si="143"/>
        <v>42588.3279861111</v>
      </c>
    </row>
    <row r="2255" ht="44" spans="1:20">
      <c r="A2255" s="1">
        <v>2253</v>
      </c>
      <c r="B2255" s="2" t="s">
        <v>4657</v>
      </c>
      <c r="C2255" s="2" t="s">
        <v>4658</v>
      </c>
      <c r="D2255" s="12">
        <v>8000</v>
      </c>
      <c r="E2255" s="13">
        <v>9015</v>
      </c>
      <c r="F2255" t="s">
        <v>28</v>
      </c>
      <c r="G2255" t="s">
        <v>49</v>
      </c>
      <c r="H2255" t="s">
        <v>50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4513</v>
      </c>
      <c r="O2255">
        <f t="shared" si="140"/>
        <v>113</v>
      </c>
      <c r="P2255">
        <f t="shared" si="141"/>
        <v>107.32</v>
      </c>
      <c r="Q2255" s="11" t="s">
        <v>2244</v>
      </c>
      <c r="R2255" t="s">
        <v>4514</v>
      </c>
      <c r="S2255" s="4">
        <f t="shared" si="142"/>
        <v>42296.6313310185</v>
      </c>
      <c r="T2255" s="4">
        <f t="shared" si="143"/>
        <v>42326.6729976852</v>
      </c>
    </row>
    <row r="2256" ht="29" spans="1:20">
      <c r="A2256" s="1">
        <v>2254</v>
      </c>
      <c r="B2256" s="2" t="s">
        <v>4659</v>
      </c>
      <c r="C2256" s="2" t="s">
        <v>4660</v>
      </c>
      <c r="D2256" s="12">
        <v>500</v>
      </c>
      <c r="E2256" s="13">
        <v>2299</v>
      </c>
      <c r="F2256" t="s">
        <v>28</v>
      </c>
      <c r="G2256" t="s">
        <v>49</v>
      </c>
      <c r="H2256" t="s">
        <v>50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4513</v>
      </c>
      <c r="O2256">
        <f t="shared" si="140"/>
        <v>460</v>
      </c>
      <c r="P2256">
        <f t="shared" si="141"/>
        <v>11.67</v>
      </c>
      <c r="Q2256" s="11" t="s">
        <v>2244</v>
      </c>
      <c r="R2256" t="s">
        <v>4514</v>
      </c>
      <c r="S2256" s="4">
        <f t="shared" si="142"/>
        <v>42752.6477777778</v>
      </c>
      <c r="T2256" s="4">
        <f t="shared" si="143"/>
        <v>42759.6477777778</v>
      </c>
    </row>
    <row r="2257" ht="29" spans="1:20">
      <c r="A2257" s="1">
        <v>2255</v>
      </c>
      <c r="B2257" s="2" t="s">
        <v>4661</v>
      </c>
      <c r="C2257" s="2" t="s">
        <v>4662</v>
      </c>
      <c r="D2257" s="12">
        <v>3950</v>
      </c>
      <c r="E2257" s="13">
        <v>11323</v>
      </c>
      <c r="F2257" t="s">
        <v>28</v>
      </c>
      <c r="G2257" t="s">
        <v>49</v>
      </c>
      <c r="H2257" t="s">
        <v>50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4513</v>
      </c>
      <c r="O2257">
        <f t="shared" si="140"/>
        <v>287</v>
      </c>
      <c r="P2257">
        <f t="shared" si="141"/>
        <v>41.78</v>
      </c>
      <c r="Q2257" s="11" t="s">
        <v>2244</v>
      </c>
      <c r="R2257" t="s">
        <v>4514</v>
      </c>
      <c r="S2257" s="4">
        <f t="shared" si="142"/>
        <v>42467.9519791667</v>
      </c>
      <c r="T2257" s="4">
        <f t="shared" si="143"/>
        <v>42497.9519791667</v>
      </c>
    </row>
    <row r="2258" ht="44" spans="1:20">
      <c r="A2258" s="1">
        <v>2256</v>
      </c>
      <c r="B2258" s="2" t="s">
        <v>4663</v>
      </c>
      <c r="C2258" s="2" t="s">
        <v>4664</v>
      </c>
      <c r="D2258" s="12">
        <v>480</v>
      </c>
      <c r="E2258" s="13">
        <v>1069</v>
      </c>
      <c r="F2258" t="s">
        <v>28</v>
      </c>
      <c r="G2258" t="s">
        <v>58</v>
      </c>
      <c r="H2258" t="s">
        <v>59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4513</v>
      </c>
      <c r="O2258">
        <f t="shared" si="140"/>
        <v>223</v>
      </c>
      <c r="P2258">
        <f t="shared" si="141"/>
        <v>21.38</v>
      </c>
      <c r="Q2258" s="11" t="s">
        <v>2244</v>
      </c>
      <c r="R2258" t="s">
        <v>4514</v>
      </c>
      <c r="S2258" s="4">
        <f t="shared" si="142"/>
        <v>42682.4519212963</v>
      </c>
      <c r="T2258" s="4">
        <f t="shared" si="143"/>
        <v>42696.4519212963</v>
      </c>
    </row>
    <row r="2259" ht="44" spans="1:20">
      <c r="A2259" s="1">
        <v>2257</v>
      </c>
      <c r="B2259" s="2" t="s">
        <v>4665</v>
      </c>
      <c r="C2259" s="2" t="s">
        <v>4666</v>
      </c>
      <c r="D2259" s="12">
        <v>2500</v>
      </c>
      <c r="E2259" s="13">
        <v>15903.5</v>
      </c>
      <c r="F2259" t="s">
        <v>28</v>
      </c>
      <c r="G2259" t="s">
        <v>58</v>
      </c>
      <c r="H2259" t="s">
        <v>59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4513</v>
      </c>
      <c r="O2259">
        <f t="shared" si="140"/>
        <v>636</v>
      </c>
      <c r="P2259">
        <f t="shared" si="141"/>
        <v>94.1</v>
      </c>
      <c r="Q2259" s="11" t="s">
        <v>2244</v>
      </c>
      <c r="R2259" t="s">
        <v>4514</v>
      </c>
      <c r="S2259" s="4">
        <f t="shared" si="142"/>
        <v>42505.9366782407</v>
      </c>
      <c r="T2259" s="4">
        <f t="shared" si="143"/>
        <v>42540.9583333333</v>
      </c>
    </row>
    <row r="2260" ht="29" spans="1:20">
      <c r="A2260" s="1">
        <v>2258</v>
      </c>
      <c r="B2260" s="2" t="s">
        <v>4667</v>
      </c>
      <c r="C2260" s="2" t="s">
        <v>4668</v>
      </c>
      <c r="D2260" s="12">
        <v>2200</v>
      </c>
      <c r="E2260" s="13">
        <v>3223</v>
      </c>
      <c r="F2260" t="s">
        <v>28</v>
      </c>
      <c r="G2260" t="s">
        <v>49</v>
      </c>
      <c r="H2260" t="s">
        <v>50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4513</v>
      </c>
      <c r="O2260">
        <f t="shared" si="140"/>
        <v>147</v>
      </c>
      <c r="P2260">
        <f t="shared" si="141"/>
        <v>15.72</v>
      </c>
      <c r="Q2260" s="11" t="s">
        <v>2244</v>
      </c>
      <c r="R2260" t="s">
        <v>4514</v>
      </c>
      <c r="S2260" s="4">
        <f t="shared" si="142"/>
        <v>42136.7510069444</v>
      </c>
      <c r="T2260" s="4">
        <f t="shared" si="143"/>
        <v>42166.7510069444</v>
      </c>
    </row>
    <row r="2261" ht="44" spans="1:20">
      <c r="A2261" s="1">
        <v>2259</v>
      </c>
      <c r="B2261" s="2" t="s">
        <v>4669</v>
      </c>
      <c r="C2261" s="2" t="s">
        <v>4670</v>
      </c>
      <c r="D2261" s="12">
        <v>1000</v>
      </c>
      <c r="E2261" s="13">
        <v>18671</v>
      </c>
      <c r="F2261" t="s">
        <v>28</v>
      </c>
      <c r="G2261" t="s">
        <v>58</v>
      </c>
      <c r="H2261" t="s">
        <v>59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4513</v>
      </c>
      <c r="O2261">
        <f t="shared" si="140"/>
        <v>1867</v>
      </c>
      <c r="P2261">
        <f t="shared" si="141"/>
        <v>90.64</v>
      </c>
      <c r="Q2261" s="11" t="s">
        <v>2244</v>
      </c>
      <c r="R2261" t="s">
        <v>4514</v>
      </c>
      <c r="S2261" s="4">
        <f t="shared" si="142"/>
        <v>42702.8048148148</v>
      </c>
      <c r="T2261" s="4">
        <f t="shared" si="143"/>
        <v>42712.8048148148</v>
      </c>
    </row>
    <row r="2262" ht="44" spans="1:20">
      <c r="A2262" s="1">
        <v>2260</v>
      </c>
      <c r="B2262" s="2" t="s">
        <v>4671</v>
      </c>
      <c r="C2262" s="2" t="s">
        <v>4672</v>
      </c>
      <c r="D2262" s="12">
        <v>2500</v>
      </c>
      <c r="E2262" s="13">
        <v>8173</v>
      </c>
      <c r="F2262" t="s">
        <v>28</v>
      </c>
      <c r="G2262" t="s">
        <v>49</v>
      </c>
      <c r="H2262" t="s">
        <v>50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4513</v>
      </c>
      <c r="O2262">
        <f t="shared" si="140"/>
        <v>327</v>
      </c>
      <c r="P2262">
        <f t="shared" si="141"/>
        <v>97.3</v>
      </c>
      <c r="Q2262" s="11" t="s">
        <v>2244</v>
      </c>
      <c r="R2262" t="s">
        <v>4514</v>
      </c>
      <c r="S2262" s="4">
        <f t="shared" si="142"/>
        <v>41695.0167824074</v>
      </c>
      <c r="T2262" s="4">
        <f t="shared" si="143"/>
        <v>41724.9751157407</v>
      </c>
    </row>
    <row r="2263" ht="44" spans="1:20">
      <c r="A2263" s="1">
        <v>2261</v>
      </c>
      <c r="B2263" s="2" t="s">
        <v>4673</v>
      </c>
      <c r="C2263" s="2" t="s">
        <v>4674</v>
      </c>
      <c r="D2263" s="12">
        <v>1000</v>
      </c>
      <c r="E2263" s="13">
        <v>7795</v>
      </c>
      <c r="F2263" t="s">
        <v>28</v>
      </c>
      <c r="G2263" t="s">
        <v>84</v>
      </c>
      <c r="H2263" t="s">
        <v>85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4513</v>
      </c>
      <c r="O2263">
        <f t="shared" si="140"/>
        <v>780</v>
      </c>
      <c r="P2263">
        <f t="shared" si="141"/>
        <v>37.12</v>
      </c>
      <c r="Q2263" s="11" t="s">
        <v>2244</v>
      </c>
      <c r="R2263" t="s">
        <v>4514</v>
      </c>
      <c r="S2263" s="4">
        <f t="shared" si="142"/>
        <v>42759.7247685185</v>
      </c>
      <c r="T2263" s="4">
        <f t="shared" si="143"/>
        <v>42780.7247685185</v>
      </c>
    </row>
    <row r="2264" ht="29" spans="1:20">
      <c r="A2264" s="1">
        <v>2262</v>
      </c>
      <c r="B2264" s="2" t="s">
        <v>4675</v>
      </c>
      <c r="C2264" s="2" t="s">
        <v>4676</v>
      </c>
      <c r="D2264" s="12">
        <v>3300</v>
      </c>
      <c r="E2264" s="13">
        <v>5087</v>
      </c>
      <c r="F2264" t="s">
        <v>28</v>
      </c>
      <c r="G2264" t="s">
        <v>49</v>
      </c>
      <c r="H2264" t="s">
        <v>50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4513</v>
      </c>
      <c r="O2264">
        <f t="shared" si="140"/>
        <v>154</v>
      </c>
      <c r="P2264">
        <f t="shared" si="141"/>
        <v>28.1</v>
      </c>
      <c r="Q2264" s="11" t="s">
        <v>2244</v>
      </c>
      <c r="R2264" t="s">
        <v>4514</v>
      </c>
      <c r="S2264" s="4">
        <f t="shared" si="142"/>
        <v>41926.585162037</v>
      </c>
      <c r="T2264" s="4">
        <f t="shared" si="143"/>
        <v>41961</v>
      </c>
    </row>
    <row r="2265" ht="44" spans="1:20">
      <c r="A2265" s="1">
        <v>2263</v>
      </c>
      <c r="B2265" s="2" t="s">
        <v>4677</v>
      </c>
      <c r="C2265" s="2" t="s">
        <v>4678</v>
      </c>
      <c r="D2265" s="12">
        <v>7500</v>
      </c>
      <c r="E2265" s="13">
        <v>8666</v>
      </c>
      <c r="F2265" t="s">
        <v>28</v>
      </c>
      <c r="G2265" t="s">
        <v>511</v>
      </c>
      <c r="H2265" t="s">
        <v>512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4513</v>
      </c>
      <c r="O2265">
        <f t="shared" si="140"/>
        <v>116</v>
      </c>
      <c r="P2265">
        <f t="shared" si="141"/>
        <v>144.43</v>
      </c>
      <c r="Q2265" s="11" t="s">
        <v>2244</v>
      </c>
      <c r="R2265" t="s">
        <v>4514</v>
      </c>
      <c r="S2265" s="4">
        <f t="shared" si="142"/>
        <v>42014.8323263889</v>
      </c>
      <c r="T2265" s="4">
        <f t="shared" si="143"/>
        <v>42035.8323263889</v>
      </c>
    </row>
    <row r="2266" ht="44" spans="1:20">
      <c r="A2266" s="1">
        <v>2264</v>
      </c>
      <c r="B2266" s="2" t="s">
        <v>4679</v>
      </c>
      <c r="C2266" s="2" t="s">
        <v>4680</v>
      </c>
      <c r="D2266" s="12">
        <v>6000</v>
      </c>
      <c r="E2266" s="13">
        <v>10802</v>
      </c>
      <c r="F2266" t="s">
        <v>28</v>
      </c>
      <c r="G2266" t="s">
        <v>49</v>
      </c>
      <c r="H2266" t="s">
        <v>50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4513</v>
      </c>
      <c r="O2266">
        <f t="shared" si="140"/>
        <v>180</v>
      </c>
      <c r="P2266">
        <f t="shared" si="141"/>
        <v>24.27</v>
      </c>
      <c r="Q2266" s="11" t="s">
        <v>2244</v>
      </c>
      <c r="R2266" t="s">
        <v>4514</v>
      </c>
      <c r="S2266" s="4">
        <f t="shared" si="142"/>
        <v>42496.582337963</v>
      </c>
      <c r="T2266" s="4">
        <f t="shared" si="143"/>
        <v>42513.125</v>
      </c>
    </row>
    <row r="2267" ht="44" spans="1:20">
      <c r="A2267" s="1">
        <v>2265</v>
      </c>
      <c r="B2267" s="2" t="s">
        <v>4681</v>
      </c>
      <c r="C2267" s="2" t="s">
        <v>4682</v>
      </c>
      <c r="D2267" s="12">
        <v>200</v>
      </c>
      <c r="E2267" s="13">
        <v>597</v>
      </c>
      <c r="F2267" t="s">
        <v>28</v>
      </c>
      <c r="G2267" t="s">
        <v>58</v>
      </c>
      <c r="H2267" t="s">
        <v>59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4513</v>
      </c>
      <c r="O2267">
        <f t="shared" si="140"/>
        <v>299</v>
      </c>
      <c r="P2267">
        <f t="shared" si="141"/>
        <v>35.12</v>
      </c>
      <c r="Q2267" s="11" t="s">
        <v>2244</v>
      </c>
      <c r="R2267" t="s">
        <v>4514</v>
      </c>
      <c r="S2267" s="4">
        <f t="shared" si="142"/>
        <v>42689.8530902778</v>
      </c>
      <c r="T2267" s="4">
        <f t="shared" si="143"/>
        <v>42696.8530902778</v>
      </c>
    </row>
    <row r="2268" ht="44" spans="1:20">
      <c r="A2268" s="1">
        <v>2266</v>
      </c>
      <c r="B2268" s="2" t="s">
        <v>4683</v>
      </c>
      <c r="C2268" s="2" t="s">
        <v>4684</v>
      </c>
      <c r="D2268" s="12">
        <v>1500</v>
      </c>
      <c r="E2268" s="13">
        <v>4804</v>
      </c>
      <c r="F2268" t="s">
        <v>28</v>
      </c>
      <c r="G2268" t="s">
        <v>49</v>
      </c>
      <c r="H2268" t="s">
        <v>50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4513</v>
      </c>
      <c r="O2268">
        <f t="shared" si="140"/>
        <v>320</v>
      </c>
      <c r="P2268">
        <f t="shared" si="141"/>
        <v>24.76</v>
      </c>
      <c r="Q2268" s="11" t="s">
        <v>2244</v>
      </c>
      <c r="R2268" t="s">
        <v>4514</v>
      </c>
      <c r="S2268" s="4">
        <f t="shared" si="142"/>
        <v>42469.8749074074</v>
      </c>
      <c r="T2268" s="4">
        <f t="shared" si="143"/>
        <v>42487.0833333333</v>
      </c>
    </row>
    <row r="2269" ht="44" spans="1:20">
      <c r="A2269" s="1">
        <v>2267</v>
      </c>
      <c r="B2269" s="2" t="s">
        <v>4685</v>
      </c>
      <c r="C2269" s="2" t="s">
        <v>4686</v>
      </c>
      <c r="D2269" s="12">
        <v>20000</v>
      </c>
      <c r="E2269" s="13">
        <v>76105</v>
      </c>
      <c r="F2269" t="s">
        <v>28</v>
      </c>
      <c r="G2269" t="s">
        <v>49</v>
      </c>
      <c r="H2269" t="s">
        <v>50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4513</v>
      </c>
      <c r="O2269">
        <f t="shared" si="140"/>
        <v>381</v>
      </c>
      <c r="P2269">
        <f t="shared" si="141"/>
        <v>188.38</v>
      </c>
      <c r="Q2269" s="11" t="s">
        <v>2244</v>
      </c>
      <c r="R2269" t="s">
        <v>4514</v>
      </c>
      <c r="S2269" s="4">
        <f t="shared" si="142"/>
        <v>41968.8298263889</v>
      </c>
      <c r="T2269" s="4">
        <f t="shared" si="143"/>
        <v>41994.0416666667</v>
      </c>
    </row>
    <row r="2270" ht="44" spans="1:20">
      <c r="A2270" s="1">
        <v>2268</v>
      </c>
      <c r="B2270" s="2" t="s">
        <v>4687</v>
      </c>
      <c r="C2270" s="2" t="s">
        <v>4688</v>
      </c>
      <c r="D2270" s="12">
        <v>28000</v>
      </c>
      <c r="E2270" s="13">
        <v>28728</v>
      </c>
      <c r="F2270" t="s">
        <v>28</v>
      </c>
      <c r="G2270" t="s">
        <v>49</v>
      </c>
      <c r="H2270" t="s">
        <v>50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4513</v>
      </c>
      <c r="O2270">
        <f t="shared" si="140"/>
        <v>103</v>
      </c>
      <c r="P2270">
        <f t="shared" si="141"/>
        <v>148.08</v>
      </c>
      <c r="Q2270" s="11" t="s">
        <v>2244</v>
      </c>
      <c r="R2270" t="s">
        <v>4514</v>
      </c>
      <c r="S2270" s="4">
        <f t="shared" si="142"/>
        <v>42776.082349537</v>
      </c>
      <c r="T2270" s="4">
        <f t="shared" si="143"/>
        <v>42806.082349537</v>
      </c>
    </row>
    <row r="2271" ht="44" spans="1:20">
      <c r="A2271" s="1">
        <v>2269</v>
      </c>
      <c r="B2271" s="2" t="s">
        <v>4689</v>
      </c>
      <c r="C2271" s="2" t="s">
        <v>4690</v>
      </c>
      <c r="D2271" s="12">
        <v>2500</v>
      </c>
      <c r="E2271" s="13">
        <v>45041</v>
      </c>
      <c r="F2271" t="s">
        <v>28</v>
      </c>
      <c r="G2271" t="s">
        <v>49</v>
      </c>
      <c r="H2271" t="s">
        <v>50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4513</v>
      </c>
      <c r="O2271">
        <f t="shared" si="140"/>
        <v>1802</v>
      </c>
      <c r="P2271">
        <f t="shared" si="141"/>
        <v>49.93</v>
      </c>
      <c r="Q2271" s="11" t="s">
        <v>2244</v>
      </c>
      <c r="R2271" t="s">
        <v>4514</v>
      </c>
      <c r="S2271" s="4">
        <f t="shared" si="142"/>
        <v>42776.7044328704</v>
      </c>
      <c r="T2271" s="4">
        <f t="shared" si="143"/>
        <v>42801.2083333333</v>
      </c>
    </row>
    <row r="2272" ht="44" spans="1:20">
      <c r="A2272" s="1">
        <v>2270</v>
      </c>
      <c r="B2272" s="2" t="s">
        <v>4691</v>
      </c>
      <c r="C2272" s="2" t="s">
        <v>4692</v>
      </c>
      <c r="D2272" s="12">
        <v>25000</v>
      </c>
      <c r="E2272" s="13">
        <v>180062</v>
      </c>
      <c r="F2272" t="s">
        <v>28</v>
      </c>
      <c r="G2272" t="s">
        <v>49</v>
      </c>
      <c r="H2272" t="s">
        <v>50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4513</v>
      </c>
      <c r="O2272">
        <f t="shared" si="140"/>
        <v>720</v>
      </c>
      <c r="P2272">
        <f t="shared" si="141"/>
        <v>107.82</v>
      </c>
      <c r="Q2272" s="11" t="s">
        <v>2244</v>
      </c>
      <c r="R2272" t="s">
        <v>4514</v>
      </c>
      <c r="S2272" s="4">
        <f t="shared" si="142"/>
        <v>42725.8693634259</v>
      </c>
      <c r="T2272" s="4">
        <f t="shared" si="143"/>
        <v>42745.9159722222</v>
      </c>
    </row>
    <row r="2273" ht="44" spans="1:20">
      <c r="A2273" s="1">
        <v>2271</v>
      </c>
      <c r="B2273" s="2" t="s">
        <v>4693</v>
      </c>
      <c r="C2273" s="2" t="s">
        <v>4694</v>
      </c>
      <c r="D2273" s="12">
        <v>20000</v>
      </c>
      <c r="E2273" s="13">
        <v>56618</v>
      </c>
      <c r="F2273" t="s">
        <v>28</v>
      </c>
      <c r="G2273" t="s">
        <v>49</v>
      </c>
      <c r="H2273" t="s">
        <v>50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4513</v>
      </c>
      <c r="O2273">
        <f t="shared" si="140"/>
        <v>283</v>
      </c>
      <c r="P2273">
        <f t="shared" si="141"/>
        <v>42.63</v>
      </c>
      <c r="Q2273" s="11" t="s">
        <v>2244</v>
      </c>
      <c r="R2273" t="s">
        <v>4514</v>
      </c>
      <c r="S2273" s="4">
        <f t="shared" si="142"/>
        <v>42684.0000462963</v>
      </c>
      <c r="T2273" s="4">
        <f t="shared" si="143"/>
        <v>42714.0000462963</v>
      </c>
    </row>
    <row r="2274" ht="44" spans="1:20">
      <c r="A2274" s="1">
        <v>2272</v>
      </c>
      <c r="B2274" s="2" t="s">
        <v>4695</v>
      </c>
      <c r="C2274" s="2" t="s">
        <v>4696</v>
      </c>
      <c r="D2274" s="12">
        <v>1000</v>
      </c>
      <c r="E2274" s="13">
        <v>13566</v>
      </c>
      <c r="F2274" t="s">
        <v>28</v>
      </c>
      <c r="G2274" t="s">
        <v>49</v>
      </c>
      <c r="H2274" t="s">
        <v>50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4513</v>
      </c>
      <c r="O2274">
        <f t="shared" si="140"/>
        <v>1357</v>
      </c>
      <c r="P2274">
        <f t="shared" si="141"/>
        <v>14.37</v>
      </c>
      <c r="Q2274" s="11" t="s">
        <v>2244</v>
      </c>
      <c r="R2274" t="s">
        <v>4514</v>
      </c>
      <c r="S2274" s="4">
        <f t="shared" si="142"/>
        <v>42315.6994907407</v>
      </c>
      <c r="T2274" s="4">
        <f t="shared" si="143"/>
        <v>42345.6994907407</v>
      </c>
    </row>
    <row r="2275" ht="44" spans="1:20">
      <c r="A2275" s="1">
        <v>2273</v>
      </c>
      <c r="B2275" s="2" t="s">
        <v>4697</v>
      </c>
      <c r="C2275" s="2" t="s">
        <v>4698</v>
      </c>
      <c r="D2275" s="12">
        <v>2500</v>
      </c>
      <c r="E2275" s="13">
        <v>5509</v>
      </c>
      <c r="F2275" t="s">
        <v>28</v>
      </c>
      <c r="G2275" t="s">
        <v>194</v>
      </c>
      <c r="H2275" t="s">
        <v>195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4513</v>
      </c>
      <c r="O2275">
        <f t="shared" si="140"/>
        <v>220</v>
      </c>
      <c r="P2275">
        <f t="shared" si="141"/>
        <v>37.48</v>
      </c>
      <c r="Q2275" s="11" t="s">
        <v>2244</v>
      </c>
      <c r="R2275" t="s">
        <v>4514</v>
      </c>
      <c r="S2275" s="4">
        <f t="shared" si="142"/>
        <v>42781.5490972222</v>
      </c>
      <c r="T2275" s="4">
        <f t="shared" si="143"/>
        <v>42806.5074305556</v>
      </c>
    </row>
    <row r="2276" ht="58" spans="1:20">
      <c r="A2276" s="1">
        <v>2274</v>
      </c>
      <c r="B2276" s="2" t="s">
        <v>4699</v>
      </c>
      <c r="C2276" s="2" t="s">
        <v>4700</v>
      </c>
      <c r="D2276" s="12">
        <v>2500</v>
      </c>
      <c r="E2276" s="13">
        <v>2990</v>
      </c>
      <c r="F2276" t="s">
        <v>28</v>
      </c>
      <c r="G2276" t="s">
        <v>49</v>
      </c>
      <c r="H2276" t="s">
        <v>50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4513</v>
      </c>
      <c r="O2276">
        <f t="shared" si="140"/>
        <v>120</v>
      </c>
      <c r="P2276">
        <f t="shared" si="141"/>
        <v>30.2</v>
      </c>
      <c r="Q2276" s="11" t="s">
        <v>2244</v>
      </c>
      <c r="R2276" t="s">
        <v>4514</v>
      </c>
      <c r="S2276" s="4">
        <f t="shared" si="142"/>
        <v>41663.5006597222</v>
      </c>
      <c r="T2276" s="4">
        <f t="shared" si="143"/>
        <v>41693.5006597222</v>
      </c>
    </row>
    <row r="2277" ht="44" spans="1:20">
      <c r="A2277" s="1">
        <v>2275</v>
      </c>
      <c r="B2277" s="2" t="s">
        <v>4701</v>
      </c>
      <c r="C2277" s="2" t="s">
        <v>4702</v>
      </c>
      <c r="D2277" s="12">
        <v>650</v>
      </c>
      <c r="E2277" s="13">
        <v>2650.5</v>
      </c>
      <c r="F2277" t="s">
        <v>28</v>
      </c>
      <c r="G2277" t="s">
        <v>58</v>
      </c>
      <c r="H2277" t="s">
        <v>59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4513</v>
      </c>
      <c r="O2277">
        <f t="shared" si="140"/>
        <v>408</v>
      </c>
      <c r="P2277">
        <f t="shared" si="141"/>
        <v>33.55</v>
      </c>
      <c r="Q2277" s="11" t="s">
        <v>2244</v>
      </c>
      <c r="R2277" t="s">
        <v>4514</v>
      </c>
      <c r="S2277" s="4">
        <f t="shared" si="142"/>
        <v>41965.6166550926</v>
      </c>
      <c r="T2277" s="4">
        <f t="shared" si="143"/>
        <v>41995.6166550926</v>
      </c>
    </row>
    <row r="2278" ht="44" spans="1:20">
      <c r="A2278" s="1">
        <v>2276</v>
      </c>
      <c r="B2278" s="2" t="s">
        <v>4703</v>
      </c>
      <c r="C2278" s="2" t="s">
        <v>4704</v>
      </c>
      <c r="D2278" s="12">
        <v>4589</v>
      </c>
      <c r="E2278" s="13">
        <v>4856</v>
      </c>
      <c r="F2278" t="s">
        <v>28</v>
      </c>
      <c r="G2278" t="s">
        <v>49</v>
      </c>
      <c r="H2278" t="s">
        <v>50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4513</v>
      </c>
      <c r="O2278">
        <f t="shared" si="140"/>
        <v>106</v>
      </c>
      <c r="P2278">
        <f t="shared" si="141"/>
        <v>64.75</v>
      </c>
      <c r="Q2278" s="11" t="s">
        <v>2244</v>
      </c>
      <c r="R2278" t="s">
        <v>4514</v>
      </c>
      <c r="S2278" s="4">
        <f t="shared" si="142"/>
        <v>41614.6514930556</v>
      </c>
      <c r="T2278" s="4">
        <f t="shared" si="143"/>
        <v>41644.6514930556</v>
      </c>
    </row>
    <row r="2279" ht="44" spans="1:20">
      <c r="A2279" s="1">
        <v>2277</v>
      </c>
      <c r="B2279" s="2" t="s">
        <v>4705</v>
      </c>
      <c r="C2279" s="2" t="s">
        <v>4706</v>
      </c>
      <c r="D2279" s="12">
        <v>8500</v>
      </c>
      <c r="E2279" s="13">
        <v>11992</v>
      </c>
      <c r="F2279" t="s">
        <v>28</v>
      </c>
      <c r="G2279" t="s">
        <v>49</v>
      </c>
      <c r="H2279" t="s">
        <v>50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4513</v>
      </c>
      <c r="O2279">
        <f t="shared" si="140"/>
        <v>141</v>
      </c>
      <c r="P2279">
        <f t="shared" si="141"/>
        <v>57.93</v>
      </c>
      <c r="Q2279" s="11" t="s">
        <v>2244</v>
      </c>
      <c r="R2279" t="s">
        <v>4514</v>
      </c>
      <c r="S2279" s="4">
        <f t="shared" si="142"/>
        <v>40936.6785069444</v>
      </c>
      <c r="T2279" s="4">
        <f t="shared" si="143"/>
        <v>40966.6785069444</v>
      </c>
    </row>
    <row r="2280" ht="29" spans="1:20">
      <c r="A2280" s="1">
        <v>2278</v>
      </c>
      <c r="B2280" s="2" t="s">
        <v>4707</v>
      </c>
      <c r="C2280" s="2" t="s">
        <v>4708</v>
      </c>
      <c r="D2280" s="12">
        <v>2000</v>
      </c>
      <c r="E2280" s="13">
        <v>5414</v>
      </c>
      <c r="F2280" t="s">
        <v>28</v>
      </c>
      <c r="G2280" t="s">
        <v>1264</v>
      </c>
      <c r="H2280" t="s">
        <v>89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4513</v>
      </c>
      <c r="O2280">
        <f t="shared" si="140"/>
        <v>271</v>
      </c>
      <c r="P2280">
        <f t="shared" si="141"/>
        <v>53.08</v>
      </c>
      <c r="Q2280" s="11" t="s">
        <v>2244</v>
      </c>
      <c r="R2280" t="s">
        <v>4514</v>
      </c>
      <c r="S2280" s="4">
        <f t="shared" si="142"/>
        <v>42338.7091087963</v>
      </c>
      <c r="T2280" s="4">
        <f t="shared" si="143"/>
        <v>42372.9576388889</v>
      </c>
    </row>
    <row r="2281" ht="44" spans="1:20">
      <c r="A2281" s="1">
        <v>2279</v>
      </c>
      <c r="B2281" s="2" t="s">
        <v>4709</v>
      </c>
      <c r="C2281" s="2" t="s">
        <v>4710</v>
      </c>
      <c r="D2281" s="12">
        <v>1000</v>
      </c>
      <c r="E2281" s="13">
        <v>1538</v>
      </c>
      <c r="F2281" t="s">
        <v>28</v>
      </c>
      <c r="G2281" t="s">
        <v>49</v>
      </c>
      <c r="H2281" t="s">
        <v>50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4513</v>
      </c>
      <c r="O2281">
        <f t="shared" si="140"/>
        <v>154</v>
      </c>
      <c r="P2281">
        <f t="shared" si="141"/>
        <v>48.06</v>
      </c>
      <c r="Q2281" s="11" t="s">
        <v>2244</v>
      </c>
      <c r="R2281" t="s">
        <v>4514</v>
      </c>
      <c r="S2281" s="4">
        <f t="shared" si="142"/>
        <v>42020.8067013889</v>
      </c>
      <c r="T2281" s="4">
        <f t="shared" si="143"/>
        <v>42039.1666666667</v>
      </c>
    </row>
    <row r="2282" ht="58" spans="1:20">
      <c r="A2282" s="1">
        <v>2280</v>
      </c>
      <c r="B2282" s="2" t="s">
        <v>4711</v>
      </c>
      <c r="C2282" s="2" t="s">
        <v>4712</v>
      </c>
      <c r="D2282" s="12">
        <v>9800</v>
      </c>
      <c r="E2282" s="13">
        <v>39550.5</v>
      </c>
      <c r="F2282" t="s">
        <v>28</v>
      </c>
      <c r="G2282" t="s">
        <v>49</v>
      </c>
      <c r="H2282" t="s">
        <v>50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4513</v>
      </c>
      <c r="O2282">
        <f t="shared" si="140"/>
        <v>404</v>
      </c>
      <c r="P2282">
        <f t="shared" si="141"/>
        <v>82.4</v>
      </c>
      <c r="Q2282" s="11" t="s">
        <v>2244</v>
      </c>
      <c r="R2282" t="s">
        <v>4514</v>
      </c>
      <c r="S2282" s="4">
        <f t="shared" si="142"/>
        <v>42234.6248958333</v>
      </c>
      <c r="T2282" s="4">
        <f t="shared" si="143"/>
        <v>42264.6248958333</v>
      </c>
    </row>
    <row r="2283" ht="44" spans="1:20">
      <c r="A2283" s="1">
        <v>2281</v>
      </c>
      <c r="B2283" s="2" t="s">
        <v>4713</v>
      </c>
      <c r="C2283" s="2" t="s">
        <v>4714</v>
      </c>
      <c r="D2283" s="12">
        <v>300</v>
      </c>
      <c r="E2283" s="13">
        <v>555</v>
      </c>
      <c r="F2283" t="s">
        <v>28</v>
      </c>
      <c r="G2283" t="s">
        <v>49</v>
      </c>
      <c r="H2283" t="s">
        <v>50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1658</v>
      </c>
      <c r="O2283">
        <f t="shared" si="140"/>
        <v>185</v>
      </c>
      <c r="P2283">
        <f t="shared" si="141"/>
        <v>50.45</v>
      </c>
      <c r="Q2283" s="11" t="s">
        <v>1659</v>
      </c>
      <c r="R2283" t="s">
        <v>1660</v>
      </c>
      <c r="S2283" s="4">
        <f t="shared" si="142"/>
        <v>40687.2858449074</v>
      </c>
      <c r="T2283" s="4">
        <f t="shared" si="143"/>
        <v>40749.2847222222</v>
      </c>
    </row>
    <row r="2284" ht="29" spans="1:20">
      <c r="A2284" s="1">
        <v>2282</v>
      </c>
      <c r="B2284" s="2" t="s">
        <v>4715</v>
      </c>
      <c r="C2284" s="2" t="s">
        <v>4716</v>
      </c>
      <c r="D2284" s="12">
        <v>750</v>
      </c>
      <c r="E2284" s="13">
        <v>1390</v>
      </c>
      <c r="F2284" t="s">
        <v>28</v>
      </c>
      <c r="G2284" t="s">
        <v>49</v>
      </c>
      <c r="H2284" t="s">
        <v>50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1658</v>
      </c>
      <c r="O2284">
        <f t="shared" si="140"/>
        <v>185</v>
      </c>
      <c r="P2284">
        <f t="shared" si="141"/>
        <v>115.83</v>
      </c>
      <c r="Q2284" s="11" t="s">
        <v>1659</v>
      </c>
      <c r="R2284" t="s">
        <v>1660</v>
      </c>
      <c r="S2284" s="4">
        <f t="shared" si="142"/>
        <v>42323.1746064815</v>
      </c>
      <c r="T2284" s="4">
        <f t="shared" si="143"/>
        <v>42383.1746064815</v>
      </c>
    </row>
    <row r="2285" ht="44" spans="1:20">
      <c r="A2285" s="1">
        <v>2283</v>
      </c>
      <c r="B2285" s="2" t="s">
        <v>4717</v>
      </c>
      <c r="C2285" s="2" t="s">
        <v>4718</v>
      </c>
      <c r="D2285" s="12">
        <v>3000</v>
      </c>
      <c r="E2285" s="13">
        <v>3025.66</v>
      </c>
      <c r="F2285" t="s">
        <v>28</v>
      </c>
      <c r="G2285" t="s">
        <v>49</v>
      </c>
      <c r="H2285" t="s">
        <v>50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1658</v>
      </c>
      <c r="O2285">
        <f t="shared" si="140"/>
        <v>101</v>
      </c>
      <c r="P2285">
        <f t="shared" si="141"/>
        <v>63.03</v>
      </c>
      <c r="Q2285" s="11" t="s">
        <v>1659</v>
      </c>
      <c r="R2285" t="s">
        <v>1660</v>
      </c>
      <c r="S2285" s="4">
        <f t="shared" si="142"/>
        <v>40978.1250462963</v>
      </c>
      <c r="T2285" s="4">
        <f t="shared" si="143"/>
        <v>41038.0833796296</v>
      </c>
    </row>
    <row r="2286" ht="29" spans="1:20">
      <c r="A2286" s="1">
        <v>2284</v>
      </c>
      <c r="B2286" s="2" t="s">
        <v>4719</v>
      </c>
      <c r="C2286" s="2" t="s">
        <v>4720</v>
      </c>
      <c r="D2286" s="12">
        <v>6000</v>
      </c>
      <c r="E2286" s="13">
        <v>6373.27</v>
      </c>
      <c r="F2286" t="s">
        <v>28</v>
      </c>
      <c r="G2286" t="s">
        <v>49</v>
      </c>
      <c r="H2286" t="s">
        <v>50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1658</v>
      </c>
      <c r="O2286">
        <f t="shared" si="140"/>
        <v>106</v>
      </c>
      <c r="P2286">
        <f t="shared" si="141"/>
        <v>108.02</v>
      </c>
      <c r="Q2286" s="11" t="s">
        <v>1659</v>
      </c>
      <c r="R2286" t="s">
        <v>1660</v>
      </c>
      <c r="S2286" s="4">
        <f t="shared" si="142"/>
        <v>40585.7968171296</v>
      </c>
      <c r="T2286" s="4">
        <f t="shared" si="143"/>
        <v>40614.1666666667</v>
      </c>
    </row>
    <row r="2287" ht="44" spans="1:20">
      <c r="A2287" s="1">
        <v>2285</v>
      </c>
      <c r="B2287" s="2" t="s">
        <v>4721</v>
      </c>
      <c r="C2287" s="2" t="s">
        <v>4722</v>
      </c>
      <c r="D2287" s="12">
        <v>3000</v>
      </c>
      <c r="E2287" s="13">
        <v>3641</v>
      </c>
      <c r="F2287" t="s">
        <v>28</v>
      </c>
      <c r="G2287" t="s">
        <v>49</v>
      </c>
      <c r="H2287" t="s">
        <v>50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1658</v>
      </c>
      <c r="O2287">
        <f t="shared" si="140"/>
        <v>121</v>
      </c>
      <c r="P2287">
        <f t="shared" si="141"/>
        <v>46.09</v>
      </c>
      <c r="Q2287" s="11" t="s">
        <v>1659</v>
      </c>
      <c r="R2287" t="s">
        <v>1660</v>
      </c>
      <c r="S2287" s="4">
        <f t="shared" si="142"/>
        <v>41059.1856828704</v>
      </c>
      <c r="T2287" s="4">
        <f t="shared" si="143"/>
        <v>41089.1856828704</v>
      </c>
    </row>
    <row r="2288" ht="44" spans="1:20">
      <c r="A2288" s="1">
        <v>2286</v>
      </c>
      <c r="B2288" s="2" t="s">
        <v>4723</v>
      </c>
      <c r="C2288" s="2" t="s">
        <v>4724</v>
      </c>
      <c r="D2288" s="12">
        <v>1500</v>
      </c>
      <c r="E2288" s="13">
        <v>1501</v>
      </c>
      <c r="F2288" t="s">
        <v>28</v>
      </c>
      <c r="G2288" t="s">
        <v>49</v>
      </c>
      <c r="H2288" t="s">
        <v>50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1658</v>
      </c>
      <c r="O2288">
        <f t="shared" si="140"/>
        <v>100</v>
      </c>
      <c r="P2288">
        <f t="shared" si="141"/>
        <v>107.21</v>
      </c>
      <c r="Q2288" s="11" t="s">
        <v>1659</v>
      </c>
      <c r="R2288" t="s">
        <v>1660</v>
      </c>
      <c r="S2288" s="4">
        <f t="shared" si="142"/>
        <v>41494.963587963</v>
      </c>
      <c r="T2288" s="4">
        <f t="shared" si="143"/>
        <v>41523.1659722222</v>
      </c>
    </row>
    <row r="2289" ht="44" spans="1:20">
      <c r="A2289" s="1">
        <v>2287</v>
      </c>
      <c r="B2289" s="2" t="s">
        <v>4725</v>
      </c>
      <c r="C2289" s="2" t="s">
        <v>4726</v>
      </c>
      <c r="D2289" s="12">
        <v>4500</v>
      </c>
      <c r="E2289" s="13">
        <v>5398.99</v>
      </c>
      <c r="F2289" t="s">
        <v>28</v>
      </c>
      <c r="G2289" t="s">
        <v>49</v>
      </c>
      <c r="H2289" t="s">
        <v>50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1658</v>
      </c>
      <c r="O2289">
        <f t="shared" si="140"/>
        <v>120</v>
      </c>
      <c r="P2289">
        <f t="shared" si="141"/>
        <v>50.93</v>
      </c>
      <c r="Q2289" s="11" t="s">
        <v>1659</v>
      </c>
      <c r="R2289" t="s">
        <v>1660</v>
      </c>
      <c r="S2289" s="4">
        <f t="shared" si="142"/>
        <v>41792.6673611111</v>
      </c>
      <c r="T2289" s="4">
        <f t="shared" si="143"/>
        <v>41813.6673611111</v>
      </c>
    </row>
    <row r="2290" ht="44" spans="1:20">
      <c r="A2290" s="1">
        <v>2288</v>
      </c>
      <c r="B2290" s="2" t="s">
        <v>4727</v>
      </c>
      <c r="C2290" s="2" t="s">
        <v>4728</v>
      </c>
      <c r="D2290" s="12">
        <v>1000</v>
      </c>
      <c r="E2290" s="13">
        <v>1001</v>
      </c>
      <c r="F2290" t="s">
        <v>28</v>
      </c>
      <c r="G2290" t="s">
        <v>49</v>
      </c>
      <c r="H2290" t="s">
        <v>50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1658</v>
      </c>
      <c r="O2290">
        <f t="shared" si="140"/>
        <v>100</v>
      </c>
      <c r="P2290">
        <f t="shared" si="141"/>
        <v>40.04</v>
      </c>
      <c r="Q2290" s="11" t="s">
        <v>1659</v>
      </c>
      <c r="R2290" t="s">
        <v>1660</v>
      </c>
      <c r="S2290" s="4">
        <f t="shared" si="142"/>
        <v>41067.8274189815</v>
      </c>
      <c r="T2290" s="4">
        <f t="shared" si="143"/>
        <v>41086.75</v>
      </c>
    </row>
    <row r="2291" ht="44" spans="1:20">
      <c r="A2291" s="1">
        <v>2289</v>
      </c>
      <c r="B2291" s="2" t="s">
        <v>4729</v>
      </c>
      <c r="C2291" s="2" t="s">
        <v>4730</v>
      </c>
      <c r="D2291" s="12">
        <v>1500</v>
      </c>
      <c r="E2291" s="13">
        <v>1611</v>
      </c>
      <c r="F2291" t="s">
        <v>28</v>
      </c>
      <c r="G2291" t="s">
        <v>49</v>
      </c>
      <c r="H2291" t="s">
        <v>50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1658</v>
      </c>
      <c r="O2291">
        <f t="shared" si="140"/>
        <v>107</v>
      </c>
      <c r="P2291">
        <f t="shared" si="141"/>
        <v>64.44</v>
      </c>
      <c r="Q2291" s="11" t="s">
        <v>1659</v>
      </c>
      <c r="R2291" t="s">
        <v>1660</v>
      </c>
      <c r="S2291" s="4">
        <f t="shared" si="142"/>
        <v>41571.9983796296</v>
      </c>
      <c r="T2291" s="4">
        <f t="shared" si="143"/>
        <v>41614.9736111111</v>
      </c>
    </row>
    <row r="2292" ht="44" spans="1:20">
      <c r="A2292" s="1">
        <v>2290</v>
      </c>
      <c r="B2292" s="2" t="s">
        <v>4731</v>
      </c>
      <c r="C2292" s="2" t="s">
        <v>4732</v>
      </c>
      <c r="D2292" s="12">
        <v>1500</v>
      </c>
      <c r="E2292" s="13">
        <v>1561</v>
      </c>
      <c r="F2292" t="s">
        <v>28</v>
      </c>
      <c r="G2292" t="s">
        <v>49</v>
      </c>
      <c r="H2292" t="s">
        <v>50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1658</v>
      </c>
      <c r="O2292">
        <f t="shared" si="140"/>
        <v>104</v>
      </c>
      <c r="P2292">
        <f t="shared" si="141"/>
        <v>53.83</v>
      </c>
      <c r="Q2292" s="11" t="s">
        <v>1659</v>
      </c>
      <c r="R2292" t="s">
        <v>1660</v>
      </c>
      <c r="S2292" s="4">
        <f t="shared" si="142"/>
        <v>40070.2538194444</v>
      </c>
      <c r="T2292" s="4">
        <f t="shared" si="143"/>
        <v>40148.7083333333</v>
      </c>
    </row>
    <row r="2293" ht="44" spans="1:20">
      <c r="A2293" s="1">
        <v>2291</v>
      </c>
      <c r="B2293" s="2" t="s">
        <v>4733</v>
      </c>
      <c r="C2293" s="2" t="s">
        <v>4734</v>
      </c>
      <c r="D2293" s="12">
        <v>2500</v>
      </c>
      <c r="E2293" s="13">
        <v>4320</v>
      </c>
      <c r="F2293" t="s">
        <v>28</v>
      </c>
      <c r="G2293" t="s">
        <v>49</v>
      </c>
      <c r="H2293" t="s">
        <v>50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1658</v>
      </c>
      <c r="O2293">
        <f t="shared" si="140"/>
        <v>173</v>
      </c>
      <c r="P2293">
        <f t="shared" si="141"/>
        <v>100.47</v>
      </c>
      <c r="Q2293" s="11" t="s">
        <v>1659</v>
      </c>
      <c r="R2293" t="s">
        <v>1660</v>
      </c>
      <c r="S2293" s="4">
        <f t="shared" si="142"/>
        <v>40987.9770601852</v>
      </c>
      <c r="T2293" s="4">
        <f t="shared" si="143"/>
        <v>41022.1666666667</v>
      </c>
    </row>
    <row r="2294" ht="44" spans="1:20">
      <c r="A2294" s="1">
        <v>2292</v>
      </c>
      <c r="B2294" s="2" t="s">
        <v>4735</v>
      </c>
      <c r="C2294" s="2" t="s">
        <v>4736</v>
      </c>
      <c r="D2294" s="12">
        <v>2000</v>
      </c>
      <c r="E2294" s="13">
        <v>2145.01</v>
      </c>
      <c r="F2294" t="s">
        <v>28</v>
      </c>
      <c r="G2294" t="s">
        <v>49</v>
      </c>
      <c r="H2294" t="s">
        <v>50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1658</v>
      </c>
      <c r="O2294">
        <f t="shared" si="140"/>
        <v>107</v>
      </c>
      <c r="P2294">
        <f t="shared" si="141"/>
        <v>46.63</v>
      </c>
      <c r="Q2294" s="11" t="s">
        <v>1659</v>
      </c>
      <c r="R2294" t="s">
        <v>1660</v>
      </c>
      <c r="S2294" s="4">
        <f t="shared" si="142"/>
        <v>40987.6976388889</v>
      </c>
      <c r="T2294" s="4">
        <f t="shared" si="143"/>
        <v>41017.6976388889</v>
      </c>
    </row>
    <row r="2295" ht="29" spans="1:20">
      <c r="A2295" s="1">
        <v>2293</v>
      </c>
      <c r="B2295" s="2" t="s">
        <v>4737</v>
      </c>
      <c r="C2295" s="2" t="s">
        <v>4738</v>
      </c>
      <c r="D2295" s="12">
        <v>850</v>
      </c>
      <c r="E2295" s="13">
        <v>920</v>
      </c>
      <c r="F2295" t="s">
        <v>28</v>
      </c>
      <c r="G2295" t="s">
        <v>49</v>
      </c>
      <c r="H2295" t="s">
        <v>50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1658</v>
      </c>
      <c r="O2295">
        <f t="shared" si="140"/>
        <v>108</v>
      </c>
      <c r="P2295">
        <f t="shared" si="141"/>
        <v>34.07</v>
      </c>
      <c r="Q2295" s="11" t="s">
        <v>1659</v>
      </c>
      <c r="R2295" t="s">
        <v>1660</v>
      </c>
      <c r="S2295" s="4">
        <f t="shared" si="142"/>
        <v>41151.7083217593</v>
      </c>
      <c r="T2295" s="4">
        <f t="shared" si="143"/>
        <v>41177.1659722222</v>
      </c>
    </row>
    <row r="2296" ht="44" spans="1:20">
      <c r="A2296" s="1">
        <v>2294</v>
      </c>
      <c r="B2296" s="2" t="s">
        <v>4739</v>
      </c>
      <c r="C2296" s="2" t="s">
        <v>4740</v>
      </c>
      <c r="D2296" s="12">
        <v>5000</v>
      </c>
      <c r="E2296" s="13">
        <v>7304.04</v>
      </c>
      <c r="F2296" t="s">
        <v>28</v>
      </c>
      <c r="G2296" t="s">
        <v>49</v>
      </c>
      <c r="H2296" t="s">
        <v>50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1658</v>
      </c>
      <c r="O2296">
        <f t="shared" si="140"/>
        <v>146</v>
      </c>
      <c r="P2296">
        <f t="shared" si="141"/>
        <v>65.21</v>
      </c>
      <c r="Q2296" s="11" t="s">
        <v>1659</v>
      </c>
      <c r="R2296" t="s">
        <v>1660</v>
      </c>
      <c r="S2296" s="4">
        <f t="shared" si="142"/>
        <v>41264.7231481482</v>
      </c>
      <c r="T2296" s="4">
        <f t="shared" si="143"/>
        <v>41294.7231481482</v>
      </c>
    </row>
    <row r="2297" ht="44" spans="1:20">
      <c r="A2297" s="1">
        <v>2295</v>
      </c>
      <c r="B2297" s="2" t="s">
        <v>4741</v>
      </c>
      <c r="C2297" s="2" t="s">
        <v>4742</v>
      </c>
      <c r="D2297" s="12">
        <v>1200</v>
      </c>
      <c r="E2297" s="13">
        <v>1503</v>
      </c>
      <c r="F2297" t="s">
        <v>28</v>
      </c>
      <c r="G2297" t="s">
        <v>49</v>
      </c>
      <c r="H2297" t="s">
        <v>50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1658</v>
      </c>
      <c r="O2297">
        <f t="shared" si="140"/>
        <v>125</v>
      </c>
      <c r="P2297">
        <f t="shared" si="141"/>
        <v>44.21</v>
      </c>
      <c r="Q2297" s="11" t="s">
        <v>1659</v>
      </c>
      <c r="R2297" t="s">
        <v>1660</v>
      </c>
      <c r="S2297" s="4">
        <f t="shared" si="142"/>
        <v>41270.9543518518</v>
      </c>
      <c r="T2297" s="4">
        <f t="shared" si="143"/>
        <v>41300.9543518518</v>
      </c>
    </row>
    <row r="2298" ht="44" spans="1:20">
      <c r="A2298" s="1">
        <v>2296</v>
      </c>
      <c r="B2298" s="2" t="s">
        <v>4743</v>
      </c>
      <c r="C2298" s="2" t="s">
        <v>4744</v>
      </c>
      <c r="D2298" s="12">
        <v>7000</v>
      </c>
      <c r="E2298" s="13">
        <v>10435</v>
      </c>
      <c r="F2298" t="s">
        <v>28</v>
      </c>
      <c r="G2298" t="s">
        <v>49</v>
      </c>
      <c r="H2298" t="s">
        <v>50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1658</v>
      </c>
      <c r="O2298">
        <f t="shared" si="140"/>
        <v>149</v>
      </c>
      <c r="P2298">
        <f t="shared" si="141"/>
        <v>71.97</v>
      </c>
      <c r="Q2298" s="11" t="s">
        <v>1659</v>
      </c>
      <c r="R2298" t="s">
        <v>1660</v>
      </c>
      <c r="S2298" s="4">
        <f t="shared" si="142"/>
        <v>40927.7317824074</v>
      </c>
      <c r="T2298" s="4">
        <f t="shared" si="143"/>
        <v>40962.7317824074</v>
      </c>
    </row>
    <row r="2299" ht="29" spans="1:20">
      <c r="A2299" s="1">
        <v>2297</v>
      </c>
      <c r="B2299" s="2" t="s">
        <v>4745</v>
      </c>
      <c r="C2299" s="2" t="s">
        <v>4746</v>
      </c>
      <c r="D2299" s="12">
        <v>1000</v>
      </c>
      <c r="E2299" s="13">
        <v>1006</v>
      </c>
      <c r="F2299" t="s">
        <v>28</v>
      </c>
      <c r="G2299" t="s">
        <v>49</v>
      </c>
      <c r="H2299" t="s">
        <v>50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1658</v>
      </c>
      <c r="O2299">
        <f t="shared" si="140"/>
        <v>101</v>
      </c>
      <c r="P2299">
        <f t="shared" si="141"/>
        <v>52.95</v>
      </c>
      <c r="Q2299" s="11" t="s">
        <v>1659</v>
      </c>
      <c r="R2299" t="s">
        <v>1660</v>
      </c>
      <c r="S2299" s="4">
        <f t="shared" si="142"/>
        <v>40948.0422337963</v>
      </c>
      <c r="T2299" s="4">
        <f t="shared" si="143"/>
        <v>40982.1659722222</v>
      </c>
    </row>
    <row r="2300" ht="44" spans="1:20">
      <c r="A2300" s="1">
        <v>2298</v>
      </c>
      <c r="B2300" s="2" t="s">
        <v>4747</v>
      </c>
      <c r="C2300" s="2" t="s">
        <v>4748</v>
      </c>
      <c r="D2300" s="12">
        <v>30000</v>
      </c>
      <c r="E2300" s="13">
        <v>31522</v>
      </c>
      <c r="F2300" t="s">
        <v>28</v>
      </c>
      <c r="G2300" t="s">
        <v>49</v>
      </c>
      <c r="H2300" t="s">
        <v>50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1658</v>
      </c>
      <c r="O2300">
        <f t="shared" si="140"/>
        <v>105</v>
      </c>
      <c r="P2300">
        <f t="shared" si="141"/>
        <v>109.45</v>
      </c>
      <c r="Q2300" s="11" t="s">
        <v>1659</v>
      </c>
      <c r="R2300" t="s">
        <v>1660</v>
      </c>
      <c r="S2300" s="4">
        <f t="shared" si="142"/>
        <v>41694.8406597222</v>
      </c>
      <c r="T2300" s="4">
        <f t="shared" si="143"/>
        <v>41724.7989930556</v>
      </c>
    </row>
    <row r="2301" ht="44" spans="1:20">
      <c r="A2301" s="1">
        <v>2299</v>
      </c>
      <c r="B2301" s="2" t="s">
        <v>4749</v>
      </c>
      <c r="C2301" s="2" t="s">
        <v>4750</v>
      </c>
      <c r="D2301" s="12">
        <v>300</v>
      </c>
      <c r="E2301" s="13">
        <v>1050.5</v>
      </c>
      <c r="F2301" t="s">
        <v>28</v>
      </c>
      <c r="G2301" t="s">
        <v>49</v>
      </c>
      <c r="H2301" t="s">
        <v>50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1658</v>
      </c>
      <c r="O2301">
        <f t="shared" si="140"/>
        <v>350</v>
      </c>
      <c r="P2301">
        <f t="shared" si="141"/>
        <v>75.04</v>
      </c>
      <c r="Q2301" s="11" t="s">
        <v>1659</v>
      </c>
      <c r="R2301" t="s">
        <v>1660</v>
      </c>
      <c r="S2301" s="4">
        <f t="shared" si="142"/>
        <v>40565.0325115741</v>
      </c>
      <c r="T2301" s="4">
        <f t="shared" si="143"/>
        <v>40580.0325115741</v>
      </c>
    </row>
    <row r="2302" ht="44" spans="1:20">
      <c r="A2302" s="1">
        <v>2300</v>
      </c>
      <c r="B2302" s="2" t="s">
        <v>4751</v>
      </c>
      <c r="C2302" s="2" t="s">
        <v>4752</v>
      </c>
      <c r="D2302" s="12">
        <v>800</v>
      </c>
      <c r="E2302" s="13">
        <v>810</v>
      </c>
      <c r="F2302" t="s">
        <v>28</v>
      </c>
      <c r="G2302" t="s">
        <v>49</v>
      </c>
      <c r="H2302" t="s">
        <v>50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1658</v>
      </c>
      <c r="O2302">
        <f t="shared" si="140"/>
        <v>101</v>
      </c>
      <c r="P2302">
        <f t="shared" si="141"/>
        <v>115.71</v>
      </c>
      <c r="Q2302" s="11" t="s">
        <v>1659</v>
      </c>
      <c r="R2302" t="s">
        <v>1660</v>
      </c>
      <c r="S2302" s="4">
        <f t="shared" si="142"/>
        <v>41074.727037037</v>
      </c>
      <c r="T2302" s="4">
        <f t="shared" si="143"/>
        <v>41088.727037037</v>
      </c>
    </row>
    <row r="2303" ht="29" spans="1:20">
      <c r="A2303" s="1">
        <v>2301</v>
      </c>
      <c r="B2303" s="2" t="s">
        <v>4753</v>
      </c>
      <c r="C2303" s="2" t="s">
        <v>4754</v>
      </c>
      <c r="D2303" s="12">
        <v>5000</v>
      </c>
      <c r="E2303" s="13">
        <v>6680.22</v>
      </c>
      <c r="F2303" t="s">
        <v>28</v>
      </c>
      <c r="G2303" t="s">
        <v>49</v>
      </c>
      <c r="H2303" t="s">
        <v>50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1865</v>
      </c>
      <c r="O2303">
        <f t="shared" si="140"/>
        <v>134</v>
      </c>
      <c r="P2303">
        <f t="shared" si="141"/>
        <v>31.66</v>
      </c>
      <c r="Q2303" s="11" t="s">
        <v>1659</v>
      </c>
      <c r="R2303" t="s">
        <v>1866</v>
      </c>
      <c r="S2303" s="4">
        <f t="shared" si="142"/>
        <v>41416.1469444444</v>
      </c>
      <c r="T2303" s="4">
        <f t="shared" si="143"/>
        <v>41446.1469444444</v>
      </c>
    </row>
    <row r="2304" ht="44" spans="1:20">
      <c r="A2304" s="1">
        <v>2302</v>
      </c>
      <c r="B2304" s="2" t="s">
        <v>4755</v>
      </c>
      <c r="C2304" s="2" t="s">
        <v>4756</v>
      </c>
      <c r="D2304" s="12">
        <v>2300</v>
      </c>
      <c r="E2304" s="13">
        <v>3925</v>
      </c>
      <c r="F2304" t="s">
        <v>28</v>
      </c>
      <c r="G2304" t="s">
        <v>49</v>
      </c>
      <c r="H2304" t="s">
        <v>50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1865</v>
      </c>
      <c r="O2304">
        <f t="shared" si="140"/>
        <v>171</v>
      </c>
      <c r="P2304">
        <f t="shared" si="141"/>
        <v>46.18</v>
      </c>
      <c r="Q2304" s="11" t="s">
        <v>1659</v>
      </c>
      <c r="R2304" t="s">
        <v>1866</v>
      </c>
      <c r="S2304" s="4">
        <f t="shared" si="142"/>
        <v>41605.8684490741</v>
      </c>
      <c r="T2304" s="4">
        <f t="shared" si="143"/>
        <v>41639.2916666667</v>
      </c>
    </row>
    <row r="2305" ht="44" spans="1:20">
      <c r="A2305" s="1">
        <v>2303</v>
      </c>
      <c r="B2305" s="2" t="s">
        <v>4757</v>
      </c>
      <c r="C2305" s="2" t="s">
        <v>4758</v>
      </c>
      <c r="D2305" s="12">
        <v>6450</v>
      </c>
      <c r="E2305" s="13">
        <v>7053.61</v>
      </c>
      <c r="F2305" t="s">
        <v>28</v>
      </c>
      <c r="G2305" t="s">
        <v>49</v>
      </c>
      <c r="H2305" t="s">
        <v>50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1865</v>
      </c>
      <c r="O2305">
        <f t="shared" si="140"/>
        <v>109</v>
      </c>
      <c r="P2305">
        <f t="shared" si="141"/>
        <v>68.48</v>
      </c>
      <c r="Q2305" s="11" t="s">
        <v>1659</v>
      </c>
      <c r="R2305" t="s">
        <v>1866</v>
      </c>
      <c r="S2305" s="4">
        <f t="shared" si="142"/>
        <v>40850.1110648148</v>
      </c>
      <c r="T2305" s="4">
        <f t="shared" si="143"/>
        <v>40890.1527314815</v>
      </c>
    </row>
    <row r="2306" ht="44" spans="1:20">
      <c r="A2306" s="1">
        <v>2304</v>
      </c>
      <c r="B2306" s="2" t="s">
        <v>4759</v>
      </c>
      <c r="C2306" s="2" t="s">
        <v>4760</v>
      </c>
      <c r="D2306" s="12">
        <v>6000</v>
      </c>
      <c r="E2306" s="13">
        <v>6042.02</v>
      </c>
      <c r="F2306" t="s">
        <v>28</v>
      </c>
      <c r="G2306" t="s">
        <v>49</v>
      </c>
      <c r="H2306" t="s">
        <v>50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1865</v>
      </c>
      <c r="O2306">
        <f t="shared" si="140"/>
        <v>101</v>
      </c>
      <c r="P2306">
        <f t="shared" si="141"/>
        <v>53.47</v>
      </c>
      <c r="Q2306" s="11" t="s">
        <v>1659</v>
      </c>
      <c r="R2306" t="s">
        <v>1866</v>
      </c>
      <c r="S2306" s="4">
        <f t="shared" si="142"/>
        <v>40502.8158680556</v>
      </c>
      <c r="T2306" s="4">
        <f t="shared" si="143"/>
        <v>40544.2076388889</v>
      </c>
    </row>
    <row r="2307" ht="44" spans="1:20">
      <c r="A2307" s="1">
        <v>2305</v>
      </c>
      <c r="B2307" s="2" t="s">
        <v>4761</v>
      </c>
      <c r="C2307" s="2" t="s">
        <v>4762</v>
      </c>
      <c r="D2307" s="12">
        <v>18000</v>
      </c>
      <c r="E2307" s="13">
        <v>18221</v>
      </c>
      <c r="F2307" t="s">
        <v>28</v>
      </c>
      <c r="G2307" t="s">
        <v>49</v>
      </c>
      <c r="H2307" t="s">
        <v>50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1865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1659</v>
      </c>
      <c r="R2307" t="s">
        <v>1866</v>
      </c>
      <c r="S2307" s="4">
        <f t="shared" ref="S2307:S2370" si="146">(((J2307/60)/60)/24)+DATE(1970,1,1)</f>
        <v>41834.6952777778</v>
      </c>
      <c r="T2307" s="4">
        <f t="shared" ref="T2307:T2370" si="147">(((I2307/60)/60)/24)+DATE(1970,1,1)</f>
        <v>41859.75</v>
      </c>
    </row>
    <row r="2308" ht="44" spans="1:20">
      <c r="A2308" s="1">
        <v>2306</v>
      </c>
      <c r="B2308" s="2" t="s">
        <v>4763</v>
      </c>
      <c r="C2308" s="2" t="s">
        <v>4764</v>
      </c>
      <c r="D2308" s="12">
        <v>3500</v>
      </c>
      <c r="E2308" s="13">
        <v>3736.55</v>
      </c>
      <c r="F2308" t="s">
        <v>28</v>
      </c>
      <c r="G2308" t="s">
        <v>49</v>
      </c>
      <c r="H2308" t="s">
        <v>50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1865</v>
      </c>
      <c r="O2308">
        <f t="shared" si="144"/>
        <v>107</v>
      </c>
      <c r="P2308">
        <f t="shared" si="145"/>
        <v>51.19</v>
      </c>
      <c r="Q2308" s="11" t="s">
        <v>1659</v>
      </c>
      <c r="R2308" t="s">
        <v>1866</v>
      </c>
      <c r="S2308" s="4">
        <f t="shared" si="146"/>
        <v>40948.1681597222</v>
      </c>
      <c r="T2308" s="4">
        <f t="shared" si="147"/>
        <v>40978.1681597222</v>
      </c>
    </row>
    <row r="2309" ht="44" spans="1:20">
      <c r="A2309" s="1">
        <v>2307</v>
      </c>
      <c r="B2309" s="2" t="s">
        <v>4765</v>
      </c>
      <c r="C2309" s="2" t="s">
        <v>4766</v>
      </c>
      <c r="D2309" s="12">
        <v>1964.47</v>
      </c>
      <c r="E2309" s="13">
        <v>2095.26</v>
      </c>
      <c r="F2309" t="s">
        <v>28</v>
      </c>
      <c r="G2309" t="s">
        <v>49</v>
      </c>
      <c r="H2309" t="s">
        <v>50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1865</v>
      </c>
      <c r="O2309">
        <f t="shared" si="144"/>
        <v>107</v>
      </c>
      <c r="P2309">
        <f t="shared" si="145"/>
        <v>27.94</v>
      </c>
      <c r="Q2309" s="11" t="s">
        <v>1659</v>
      </c>
      <c r="R2309" t="s">
        <v>1866</v>
      </c>
      <c r="S2309" s="4">
        <f t="shared" si="146"/>
        <v>41004.8024652778</v>
      </c>
      <c r="T2309" s="4">
        <f t="shared" si="147"/>
        <v>41034.8024074074</v>
      </c>
    </row>
    <row r="2310" ht="44" spans="1:20">
      <c r="A2310" s="1">
        <v>2308</v>
      </c>
      <c r="B2310" s="2" t="s">
        <v>4767</v>
      </c>
      <c r="C2310" s="2" t="s">
        <v>4768</v>
      </c>
      <c r="D2310" s="12">
        <v>50000</v>
      </c>
      <c r="E2310" s="13">
        <v>50653.11</v>
      </c>
      <c r="F2310" t="s">
        <v>28</v>
      </c>
      <c r="G2310" t="s">
        <v>49</v>
      </c>
      <c r="H2310" t="s">
        <v>50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1865</v>
      </c>
      <c r="O2310">
        <f t="shared" si="144"/>
        <v>101</v>
      </c>
      <c r="P2310">
        <f t="shared" si="145"/>
        <v>82.5</v>
      </c>
      <c r="Q2310" s="11" t="s">
        <v>1659</v>
      </c>
      <c r="R2310" t="s">
        <v>1866</v>
      </c>
      <c r="S2310" s="4">
        <f t="shared" si="146"/>
        <v>41851.9629166667</v>
      </c>
      <c r="T2310" s="4">
        <f t="shared" si="147"/>
        <v>41880.0416666667</v>
      </c>
    </row>
    <row r="2311" ht="44" spans="1:20">
      <c r="A2311" s="1">
        <v>2309</v>
      </c>
      <c r="B2311" s="2" t="s">
        <v>4769</v>
      </c>
      <c r="C2311" s="2" t="s">
        <v>4770</v>
      </c>
      <c r="D2311" s="12">
        <v>6000</v>
      </c>
      <c r="E2311" s="13">
        <v>6400.47</v>
      </c>
      <c r="F2311" t="s">
        <v>28</v>
      </c>
      <c r="G2311" t="s">
        <v>49</v>
      </c>
      <c r="H2311" t="s">
        <v>50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1865</v>
      </c>
      <c r="O2311">
        <f t="shared" si="144"/>
        <v>107</v>
      </c>
      <c r="P2311">
        <f t="shared" si="145"/>
        <v>59.82</v>
      </c>
      <c r="Q2311" s="11" t="s">
        <v>1659</v>
      </c>
      <c r="R2311" t="s">
        <v>1866</v>
      </c>
      <c r="S2311" s="4">
        <f t="shared" si="146"/>
        <v>41307.9876967593</v>
      </c>
      <c r="T2311" s="4">
        <f t="shared" si="147"/>
        <v>41342.9876967593</v>
      </c>
    </row>
    <row r="2312" ht="44" spans="1:20">
      <c r="A2312" s="1">
        <v>2310</v>
      </c>
      <c r="B2312" s="2" t="s">
        <v>4771</v>
      </c>
      <c r="C2312" s="2" t="s">
        <v>4772</v>
      </c>
      <c r="D2312" s="12">
        <v>18500</v>
      </c>
      <c r="E2312" s="13">
        <v>79335.36</v>
      </c>
      <c r="F2312" t="s">
        <v>28</v>
      </c>
      <c r="G2312" t="s">
        <v>49</v>
      </c>
      <c r="H2312" t="s">
        <v>50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1865</v>
      </c>
      <c r="O2312">
        <f t="shared" si="144"/>
        <v>429</v>
      </c>
      <c r="P2312">
        <f t="shared" si="145"/>
        <v>64.82</v>
      </c>
      <c r="Q2312" s="11" t="s">
        <v>1659</v>
      </c>
      <c r="R2312" t="s">
        <v>1866</v>
      </c>
      <c r="S2312" s="4">
        <f t="shared" si="146"/>
        <v>41324.7941550926</v>
      </c>
      <c r="T2312" s="4">
        <f t="shared" si="147"/>
        <v>41354.7524884259</v>
      </c>
    </row>
    <row r="2313" ht="44" spans="1:20">
      <c r="A2313" s="1">
        <v>2311</v>
      </c>
      <c r="B2313" s="2" t="s">
        <v>4773</v>
      </c>
      <c r="C2313" s="2" t="s">
        <v>4774</v>
      </c>
      <c r="D2313" s="12">
        <v>9000</v>
      </c>
      <c r="E2313" s="13">
        <v>9370</v>
      </c>
      <c r="F2313" t="s">
        <v>28</v>
      </c>
      <c r="G2313" t="s">
        <v>49</v>
      </c>
      <c r="H2313" t="s">
        <v>50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1865</v>
      </c>
      <c r="O2313">
        <f t="shared" si="144"/>
        <v>104</v>
      </c>
      <c r="P2313">
        <f t="shared" si="145"/>
        <v>90.1</v>
      </c>
      <c r="Q2313" s="11" t="s">
        <v>1659</v>
      </c>
      <c r="R2313" t="s">
        <v>1866</v>
      </c>
      <c r="S2313" s="4">
        <f t="shared" si="146"/>
        <v>41736.0045023148</v>
      </c>
      <c r="T2313" s="4">
        <f t="shared" si="147"/>
        <v>41766.0045023148</v>
      </c>
    </row>
    <row r="2314" ht="44" spans="1:20">
      <c r="A2314" s="1">
        <v>2312</v>
      </c>
      <c r="B2314" s="2" t="s">
        <v>4775</v>
      </c>
      <c r="C2314" s="2" t="s">
        <v>4776</v>
      </c>
      <c r="D2314" s="12">
        <v>3000</v>
      </c>
      <c r="E2314" s="13">
        <v>3236</v>
      </c>
      <c r="F2314" t="s">
        <v>28</v>
      </c>
      <c r="G2314" t="s">
        <v>49</v>
      </c>
      <c r="H2314" t="s">
        <v>50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1865</v>
      </c>
      <c r="O2314">
        <f t="shared" si="144"/>
        <v>108</v>
      </c>
      <c r="P2314">
        <f t="shared" si="145"/>
        <v>40.96</v>
      </c>
      <c r="Q2314" s="11" t="s">
        <v>1659</v>
      </c>
      <c r="R2314" t="s">
        <v>1866</v>
      </c>
      <c r="S2314" s="4">
        <f t="shared" si="146"/>
        <v>41716.6328472222</v>
      </c>
      <c r="T2314" s="4">
        <f t="shared" si="147"/>
        <v>41747.9583333333</v>
      </c>
    </row>
    <row r="2315" ht="29" spans="1:20">
      <c r="A2315" s="1">
        <v>2313</v>
      </c>
      <c r="B2315" s="2" t="s">
        <v>4777</v>
      </c>
      <c r="C2315" s="2" t="s">
        <v>4778</v>
      </c>
      <c r="D2315" s="12">
        <v>5000</v>
      </c>
      <c r="E2315" s="13">
        <v>8792.02</v>
      </c>
      <c r="F2315" t="s">
        <v>28</v>
      </c>
      <c r="G2315" t="s">
        <v>49</v>
      </c>
      <c r="H2315" t="s">
        <v>50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1865</v>
      </c>
      <c r="O2315">
        <f t="shared" si="144"/>
        <v>176</v>
      </c>
      <c r="P2315">
        <f t="shared" si="145"/>
        <v>56</v>
      </c>
      <c r="Q2315" s="11" t="s">
        <v>1659</v>
      </c>
      <c r="R2315" t="s">
        <v>1866</v>
      </c>
      <c r="S2315" s="4">
        <f t="shared" si="146"/>
        <v>41002.9586342593</v>
      </c>
      <c r="T2315" s="4">
        <f t="shared" si="147"/>
        <v>41032.9586342593</v>
      </c>
    </row>
    <row r="2316" ht="44" spans="1:20">
      <c r="A2316" s="1">
        <v>2314</v>
      </c>
      <c r="B2316" s="2" t="s">
        <v>4779</v>
      </c>
      <c r="C2316" s="2" t="s">
        <v>4780</v>
      </c>
      <c r="D2316" s="12">
        <v>1200</v>
      </c>
      <c r="E2316" s="13">
        <v>1883.64</v>
      </c>
      <c r="F2316" t="s">
        <v>28</v>
      </c>
      <c r="G2316" t="s">
        <v>49</v>
      </c>
      <c r="H2316" t="s">
        <v>50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1865</v>
      </c>
      <c r="O2316">
        <f t="shared" si="144"/>
        <v>157</v>
      </c>
      <c r="P2316">
        <f t="shared" si="145"/>
        <v>37.67</v>
      </c>
      <c r="Q2316" s="11" t="s">
        <v>1659</v>
      </c>
      <c r="R2316" t="s">
        <v>1866</v>
      </c>
      <c r="S2316" s="4">
        <f t="shared" si="146"/>
        <v>41037.5515856482</v>
      </c>
      <c r="T2316" s="4">
        <f t="shared" si="147"/>
        <v>41067.5515856482</v>
      </c>
    </row>
    <row r="2317" ht="44" spans="1:20">
      <c r="A2317" s="1">
        <v>2315</v>
      </c>
      <c r="B2317" s="2" t="s">
        <v>4781</v>
      </c>
      <c r="C2317" s="2" t="s">
        <v>4782</v>
      </c>
      <c r="D2317" s="12">
        <v>2500</v>
      </c>
      <c r="E2317" s="13">
        <v>2565</v>
      </c>
      <c r="F2317" t="s">
        <v>28</v>
      </c>
      <c r="G2317" t="s">
        <v>49</v>
      </c>
      <c r="H2317" t="s">
        <v>50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1865</v>
      </c>
      <c r="O2317">
        <f t="shared" si="144"/>
        <v>103</v>
      </c>
      <c r="P2317">
        <f t="shared" si="145"/>
        <v>40.08</v>
      </c>
      <c r="Q2317" s="11" t="s">
        <v>1659</v>
      </c>
      <c r="R2317" t="s">
        <v>1866</v>
      </c>
      <c r="S2317" s="4">
        <f t="shared" si="146"/>
        <v>41004.7261921296</v>
      </c>
      <c r="T2317" s="4">
        <f t="shared" si="147"/>
        <v>41034.7261921296</v>
      </c>
    </row>
    <row r="2318" ht="58" spans="1:20">
      <c r="A2318" s="1">
        <v>2316</v>
      </c>
      <c r="B2318" s="2" t="s">
        <v>4783</v>
      </c>
      <c r="C2318" s="2" t="s">
        <v>4784</v>
      </c>
      <c r="D2318" s="12">
        <v>15000</v>
      </c>
      <c r="E2318" s="13">
        <v>15606.4</v>
      </c>
      <c r="F2318" t="s">
        <v>28</v>
      </c>
      <c r="G2318" t="s">
        <v>49</v>
      </c>
      <c r="H2318" t="s">
        <v>50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1865</v>
      </c>
      <c r="O2318">
        <f t="shared" si="144"/>
        <v>104</v>
      </c>
      <c r="P2318">
        <f t="shared" si="145"/>
        <v>78.03</v>
      </c>
      <c r="Q2318" s="11" t="s">
        <v>1659</v>
      </c>
      <c r="R2318" t="s">
        <v>1866</v>
      </c>
      <c r="S2318" s="4">
        <f t="shared" si="146"/>
        <v>40079.7251157407</v>
      </c>
      <c r="T2318" s="4">
        <f t="shared" si="147"/>
        <v>40156.7666666667</v>
      </c>
    </row>
    <row r="2319" ht="44" spans="1:20">
      <c r="A2319" s="1">
        <v>2317</v>
      </c>
      <c r="B2319" s="2" t="s">
        <v>4785</v>
      </c>
      <c r="C2319" s="2" t="s">
        <v>4786</v>
      </c>
      <c r="D2319" s="12">
        <v>400</v>
      </c>
      <c r="E2319" s="13">
        <v>416</v>
      </c>
      <c r="F2319" t="s">
        <v>28</v>
      </c>
      <c r="G2319" t="s">
        <v>49</v>
      </c>
      <c r="H2319" t="s">
        <v>50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1865</v>
      </c>
      <c r="O2319">
        <f t="shared" si="144"/>
        <v>104</v>
      </c>
      <c r="P2319">
        <f t="shared" si="145"/>
        <v>18.91</v>
      </c>
      <c r="Q2319" s="11" t="s">
        <v>1659</v>
      </c>
      <c r="R2319" t="s">
        <v>1866</v>
      </c>
      <c r="S2319" s="4">
        <f t="shared" si="146"/>
        <v>40192.5422337963</v>
      </c>
      <c r="T2319" s="4">
        <f t="shared" si="147"/>
        <v>40224.2083333333</v>
      </c>
    </row>
    <row r="2320" ht="58" spans="1:20">
      <c r="A2320" s="1">
        <v>2318</v>
      </c>
      <c r="B2320" s="2" t="s">
        <v>4787</v>
      </c>
      <c r="C2320" s="2" t="s">
        <v>4788</v>
      </c>
      <c r="D2320" s="12">
        <v>5000</v>
      </c>
      <c r="E2320" s="13">
        <v>6053</v>
      </c>
      <c r="F2320" t="s">
        <v>28</v>
      </c>
      <c r="G2320" t="s">
        <v>49</v>
      </c>
      <c r="H2320" t="s">
        <v>50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1865</v>
      </c>
      <c r="O2320">
        <f t="shared" si="144"/>
        <v>121</v>
      </c>
      <c r="P2320">
        <f t="shared" si="145"/>
        <v>37.13</v>
      </c>
      <c r="Q2320" s="11" t="s">
        <v>1659</v>
      </c>
      <c r="R2320" t="s">
        <v>1866</v>
      </c>
      <c r="S2320" s="4">
        <f t="shared" si="146"/>
        <v>40050.6436805556</v>
      </c>
      <c r="T2320" s="4">
        <f t="shared" si="147"/>
        <v>40082.1659722222</v>
      </c>
    </row>
    <row r="2321" ht="44" spans="1:20">
      <c r="A2321" s="1">
        <v>2319</v>
      </c>
      <c r="B2321" s="2" t="s">
        <v>4789</v>
      </c>
      <c r="C2321" s="2" t="s">
        <v>4790</v>
      </c>
      <c r="D2321" s="12">
        <v>3000</v>
      </c>
      <c r="E2321" s="13">
        <v>3231</v>
      </c>
      <c r="F2321" t="s">
        <v>28</v>
      </c>
      <c r="G2321" t="s">
        <v>49</v>
      </c>
      <c r="H2321" t="s">
        <v>50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1865</v>
      </c>
      <c r="O2321">
        <f t="shared" si="144"/>
        <v>108</v>
      </c>
      <c r="P2321">
        <f t="shared" si="145"/>
        <v>41.96</v>
      </c>
      <c r="Q2321" s="11" t="s">
        <v>1659</v>
      </c>
      <c r="R2321" t="s">
        <v>1866</v>
      </c>
      <c r="S2321" s="4">
        <f t="shared" si="146"/>
        <v>41593.0820023148</v>
      </c>
      <c r="T2321" s="4">
        <f t="shared" si="147"/>
        <v>41623.0820023148</v>
      </c>
    </row>
    <row r="2322" ht="44" spans="1:20">
      <c r="A2322" s="1">
        <v>2320</v>
      </c>
      <c r="B2322" s="2" t="s">
        <v>4791</v>
      </c>
      <c r="C2322" s="2" t="s">
        <v>4792</v>
      </c>
      <c r="D2322" s="12">
        <v>5000</v>
      </c>
      <c r="E2322" s="13">
        <v>5433</v>
      </c>
      <c r="F2322" t="s">
        <v>28</v>
      </c>
      <c r="G2322" t="s">
        <v>49</v>
      </c>
      <c r="H2322" t="s">
        <v>50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1865</v>
      </c>
      <c r="O2322">
        <f t="shared" si="144"/>
        <v>109</v>
      </c>
      <c r="P2322">
        <f t="shared" si="145"/>
        <v>61.04</v>
      </c>
      <c r="Q2322" s="11" t="s">
        <v>1659</v>
      </c>
      <c r="R2322" t="s">
        <v>1866</v>
      </c>
      <c r="S2322" s="4">
        <f t="shared" si="146"/>
        <v>41696.8171296296</v>
      </c>
      <c r="T2322" s="4">
        <f t="shared" si="147"/>
        <v>41731.775462963</v>
      </c>
    </row>
    <row r="2323" ht="44" spans="1:20">
      <c r="A2323" s="1">
        <v>2321</v>
      </c>
      <c r="B2323" s="2" t="s">
        <v>4793</v>
      </c>
      <c r="C2323" s="2" t="s">
        <v>4794</v>
      </c>
      <c r="D2323" s="12">
        <v>10557</v>
      </c>
      <c r="E2323" s="13">
        <v>4130</v>
      </c>
      <c r="F2323" t="s">
        <v>27</v>
      </c>
      <c r="G2323" t="s">
        <v>2061</v>
      </c>
      <c r="H2323" t="s">
        <v>89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4795</v>
      </c>
      <c r="O2323">
        <f t="shared" si="144"/>
        <v>39</v>
      </c>
      <c r="P2323">
        <f t="shared" si="145"/>
        <v>64.53</v>
      </c>
      <c r="Q2323" s="11" t="s">
        <v>2409</v>
      </c>
      <c r="R2323" t="s">
        <v>4796</v>
      </c>
      <c r="S2323" s="4">
        <f t="shared" si="146"/>
        <v>42799.2604282407</v>
      </c>
      <c r="T2323" s="4">
        <f t="shared" si="147"/>
        <v>42829.2187615741</v>
      </c>
    </row>
    <row r="2324" ht="44" spans="1:20">
      <c r="A2324" s="1">
        <v>2322</v>
      </c>
      <c r="B2324" s="2" t="s">
        <v>4797</v>
      </c>
      <c r="C2324" s="2" t="s">
        <v>4798</v>
      </c>
      <c r="D2324" s="12">
        <v>2700</v>
      </c>
      <c r="E2324" s="13">
        <v>85</v>
      </c>
      <c r="F2324" t="s">
        <v>27</v>
      </c>
      <c r="G2324" t="s">
        <v>49</v>
      </c>
      <c r="H2324" t="s">
        <v>50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4795</v>
      </c>
      <c r="O2324">
        <f t="shared" si="144"/>
        <v>3</v>
      </c>
      <c r="P2324">
        <f t="shared" si="145"/>
        <v>21.25</v>
      </c>
      <c r="Q2324" s="11" t="s">
        <v>2409</v>
      </c>
      <c r="R2324" t="s">
        <v>4796</v>
      </c>
      <c r="S2324" s="4">
        <f t="shared" si="146"/>
        <v>42804.895474537</v>
      </c>
      <c r="T2324" s="4">
        <f t="shared" si="147"/>
        <v>42834.8538078704</v>
      </c>
    </row>
    <row r="2325" ht="44" spans="1:20">
      <c r="A2325" s="1">
        <v>2323</v>
      </c>
      <c r="B2325" s="2" t="s">
        <v>4799</v>
      </c>
      <c r="C2325" s="2" t="s">
        <v>4800</v>
      </c>
      <c r="D2325" s="12">
        <v>250</v>
      </c>
      <c r="E2325" s="13">
        <v>120</v>
      </c>
      <c r="F2325" t="s">
        <v>27</v>
      </c>
      <c r="G2325" t="s">
        <v>49</v>
      </c>
      <c r="H2325" t="s">
        <v>50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4795</v>
      </c>
      <c r="O2325">
        <f t="shared" si="144"/>
        <v>48</v>
      </c>
      <c r="P2325">
        <f t="shared" si="145"/>
        <v>30</v>
      </c>
      <c r="Q2325" s="11" t="s">
        <v>2409</v>
      </c>
      <c r="R2325" t="s">
        <v>4796</v>
      </c>
      <c r="S2325" s="4">
        <f t="shared" si="146"/>
        <v>42807.7551736111</v>
      </c>
      <c r="T2325" s="4">
        <f t="shared" si="147"/>
        <v>42814.7551736111</v>
      </c>
    </row>
    <row r="2326" ht="29" spans="1:20">
      <c r="A2326" s="1">
        <v>2324</v>
      </c>
      <c r="B2326" s="2" t="s">
        <v>4801</v>
      </c>
      <c r="C2326" s="2" t="s">
        <v>4802</v>
      </c>
      <c r="D2326" s="12">
        <v>7500</v>
      </c>
      <c r="E2326" s="13">
        <v>1555</v>
      </c>
      <c r="F2326" t="s">
        <v>27</v>
      </c>
      <c r="G2326" t="s">
        <v>58</v>
      </c>
      <c r="H2326" t="s">
        <v>59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4795</v>
      </c>
      <c r="O2326">
        <f t="shared" si="144"/>
        <v>21</v>
      </c>
      <c r="P2326">
        <f t="shared" si="145"/>
        <v>25.49</v>
      </c>
      <c r="Q2326" s="11" t="s">
        <v>2409</v>
      </c>
      <c r="R2326" t="s">
        <v>4796</v>
      </c>
      <c r="S2326" s="4">
        <f t="shared" si="146"/>
        <v>42790.8852430556</v>
      </c>
      <c r="T2326" s="4">
        <f t="shared" si="147"/>
        <v>42820.8435763889</v>
      </c>
    </row>
    <row r="2327" ht="44" spans="1:20">
      <c r="A2327" s="1">
        <v>2325</v>
      </c>
      <c r="B2327" s="2" t="s">
        <v>4803</v>
      </c>
      <c r="C2327" s="2" t="s">
        <v>4804</v>
      </c>
      <c r="D2327" s="12">
        <v>1000</v>
      </c>
      <c r="E2327" s="13">
        <v>80</v>
      </c>
      <c r="F2327" t="s">
        <v>27</v>
      </c>
      <c r="G2327" t="s">
        <v>49</v>
      </c>
      <c r="H2327" t="s">
        <v>50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4795</v>
      </c>
      <c r="O2327">
        <f t="shared" si="144"/>
        <v>8</v>
      </c>
      <c r="P2327">
        <f t="shared" si="145"/>
        <v>11.43</v>
      </c>
      <c r="Q2327" s="11" t="s">
        <v>2409</v>
      </c>
      <c r="R2327" t="s">
        <v>4796</v>
      </c>
      <c r="S2327" s="4">
        <f t="shared" si="146"/>
        <v>42794.022349537</v>
      </c>
      <c r="T2327" s="4">
        <f t="shared" si="147"/>
        <v>42823.9806828704</v>
      </c>
    </row>
    <row r="2328" ht="44" spans="1:20">
      <c r="A2328" s="1">
        <v>2326</v>
      </c>
      <c r="B2328" s="2" t="s">
        <v>4805</v>
      </c>
      <c r="C2328" s="2" t="s">
        <v>4806</v>
      </c>
      <c r="D2328" s="12">
        <v>15000</v>
      </c>
      <c r="E2328" s="13">
        <v>108</v>
      </c>
      <c r="F2328" t="s">
        <v>27</v>
      </c>
      <c r="G2328" t="s">
        <v>49</v>
      </c>
      <c r="H2328" t="s">
        <v>50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4795</v>
      </c>
      <c r="O2328">
        <f t="shared" si="144"/>
        <v>1</v>
      </c>
      <c r="P2328">
        <f t="shared" si="145"/>
        <v>108</v>
      </c>
      <c r="Q2328" s="11" t="s">
        <v>2409</v>
      </c>
      <c r="R2328" t="s">
        <v>4796</v>
      </c>
      <c r="S2328" s="4">
        <f t="shared" si="146"/>
        <v>42804.0341203704</v>
      </c>
      <c r="T2328" s="4">
        <f t="shared" si="147"/>
        <v>42855.7083333333</v>
      </c>
    </row>
    <row r="2329" ht="29" spans="1:20">
      <c r="A2329" s="1">
        <v>2327</v>
      </c>
      <c r="B2329" s="2" t="s">
        <v>4807</v>
      </c>
      <c r="C2329" s="2" t="s">
        <v>4808</v>
      </c>
      <c r="D2329" s="12">
        <v>35000</v>
      </c>
      <c r="E2329" s="13">
        <v>184133.01</v>
      </c>
      <c r="F2329" t="s">
        <v>28</v>
      </c>
      <c r="G2329" t="s">
        <v>49</v>
      </c>
      <c r="H2329" t="s">
        <v>50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4795</v>
      </c>
      <c r="O2329">
        <f t="shared" si="144"/>
        <v>526</v>
      </c>
      <c r="P2329">
        <f t="shared" si="145"/>
        <v>54.88</v>
      </c>
      <c r="Q2329" s="11" t="s">
        <v>2409</v>
      </c>
      <c r="R2329" t="s">
        <v>4796</v>
      </c>
      <c r="S2329" s="4">
        <f t="shared" si="146"/>
        <v>41842.9171296296</v>
      </c>
      <c r="T2329" s="4">
        <f t="shared" si="147"/>
        <v>41877.9171296296</v>
      </c>
    </row>
    <row r="2330" ht="58" spans="1:20">
      <c r="A2330" s="1">
        <v>2328</v>
      </c>
      <c r="B2330" s="2" t="s">
        <v>4809</v>
      </c>
      <c r="C2330" s="2" t="s">
        <v>4810</v>
      </c>
      <c r="D2330" s="12">
        <v>10000</v>
      </c>
      <c r="E2330" s="13">
        <v>25445</v>
      </c>
      <c r="F2330" t="s">
        <v>28</v>
      </c>
      <c r="G2330" t="s">
        <v>49</v>
      </c>
      <c r="H2330" t="s">
        <v>50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4795</v>
      </c>
      <c r="O2330">
        <f t="shared" si="144"/>
        <v>254</v>
      </c>
      <c r="P2330">
        <f t="shared" si="145"/>
        <v>47.38</v>
      </c>
      <c r="Q2330" s="11" t="s">
        <v>2409</v>
      </c>
      <c r="R2330" t="s">
        <v>4796</v>
      </c>
      <c r="S2330" s="4">
        <f t="shared" si="146"/>
        <v>42139.7816782407</v>
      </c>
      <c r="T2330" s="4">
        <f t="shared" si="147"/>
        <v>42169.7816782407</v>
      </c>
    </row>
    <row r="2331" ht="44" spans="1:20">
      <c r="A2331" s="1">
        <v>2329</v>
      </c>
      <c r="B2331" s="2" t="s">
        <v>4811</v>
      </c>
      <c r="C2331" s="2" t="s">
        <v>4812</v>
      </c>
      <c r="D2331" s="12">
        <v>25000</v>
      </c>
      <c r="E2331" s="13">
        <v>26480</v>
      </c>
      <c r="F2331" t="s">
        <v>28</v>
      </c>
      <c r="G2331" t="s">
        <v>49</v>
      </c>
      <c r="H2331" t="s">
        <v>50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4795</v>
      </c>
      <c r="O2331">
        <f t="shared" si="144"/>
        <v>106</v>
      </c>
      <c r="P2331">
        <f t="shared" si="145"/>
        <v>211.84</v>
      </c>
      <c r="Q2331" s="11" t="s">
        <v>2409</v>
      </c>
      <c r="R2331" t="s">
        <v>4796</v>
      </c>
      <c r="S2331" s="4">
        <f t="shared" si="146"/>
        <v>41807.624375</v>
      </c>
      <c r="T2331" s="4">
        <f t="shared" si="147"/>
        <v>41837.624375</v>
      </c>
    </row>
    <row r="2332" ht="44" spans="1:20">
      <c r="A2332" s="1">
        <v>2330</v>
      </c>
      <c r="B2332" s="2" t="s">
        <v>4813</v>
      </c>
      <c r="C2332" s="2" t="s">
        <v>4814</v>
      </c>
      <c r="D2332" s="12">
        <v>35000</v>
      </c>
      <c r="E2332" s="13">
        <v>35848</v>
      </c>
      <c r="F2332" t="s">
        <v>28</v>
      </c>
      <c r="G2332" t="s">
        <v>49</v>
      </c>
      <c r="H2332" t="s">
        <v>50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4795</v>
      </c>
      <c r="O2332">
        <f t="shared" si="144"/>
        <v>102</v>
      </c>
      <c r="P2332">
        <f t="shared" si="145"/>
        <v>219.93</v>
      </c>
      <c r="Q2332" s="11" t="s">
        <v>2409</v>
      </c>
      <c r="R2332" t="s">
        <v>4796</v>
      </c>
      <c r="S2332" s="4">
        <f t="shared" si="146"/>
        <v>42332.8998032407</v>
      </c>
      <c r="T2332" s="4">
        <f t="shared" si="147"/>
        <v>42363</v>
      </c>
    </row>
    <row r="2333" ht="44" spans="1:20">
      <c r="A2333" s="1">
        <v>2331</v>
      </c>
      <c r="B2333" s="2" t="s">
        <v>4815</v>
      </c>
      <c r="C2333" s="2" t="s">
        <v>4816</v>
      </c>
      <c r="D2333" s="12">
        <v>8000</v>
      </c>
      <c r="E2333" s="13">
        <v>11545.1</v>
      </c>
      <c r="F2333" t="s">
        <v>28</v>
      </c>
      <c r="G2333" t="s">
        <v>49</v>
      </c>
      <c r="H2333" t="s">
        <v>50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4795</v>
      </c>
      <c r="O2333">
        <f t="shared" si="144"/>
        <v>144</v>
      </c>
      <c r="P2333">
        <f t="shared" si="145"/>
        <v>40.8</v>
      </c>
      <c r="Q2333" s="11" t="s">
        <v>2409</v>
      </c>
      <c r="R2333" t="s">
        <v>4796</v>
      </c>
      <c r="S2333" s="4">
        <f t="shared" si="146"/>
        <v>41839.0056712963</v>
      </c>
      <c r="T2333" s="4">
        <f t="shared" si="147"/>
        <v>41869.0056712963</v>
      </c>
    </row>
    <row r="2334" ht="44" spans="1:20">
      <c r="A2334" s="1">
        <v>2332</v>
      </c>
      <c r="B2334" s="2" t="s">
        <v>4817</v>
      </c>
      <c r="C2334" s="2" t="s">
        <v>4818</v>
      </c>
      <c r="D2334" s="12">
        <v>25000</v>
      </c>
      <c r="E2334" s="13">
        <v>26577</v>
      </c>
      <c r="F2334" t="s">
        <v>28</v>
      </c>
      <c r="G2334" t="s">
        <v>49</v>
      </c>
      <c r="H2334" t="s">
        <v>50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4795</v>
      </c>
      <c r="O2334">
        <f t="shared" si="144"/>
        <v>106</v>
      </c>
      <c r="P2334">
        <f t="shared" si="145"/>
        <v>75.5</v>
      </c>
      <c r="Q2334" s="11" t="s">
        <v>2409</v>
      </c>
      <c r="R2334" t="s">
        <v>4796</v>
      </c>
      <c r="S2334" s="4">
        <f t="shared" si="146"/>
        <v>42011.6281365741</v>
      </c>
      <c r="T2334" s="4">
        <f t="shared" si="147"/>
        <v>42041.6281365741</v>
      </c>
    </row>
    <row r="2335" ht="44" spans="1:20">
      <c r="A2335" s="1">
        <v>2333</v>
      </c>
      <c r="B2335" s="2" t="s">
        <v>4819</v>
      </c>
      <c r="C2335" s="2" t="s">
        <v>4820</v>
      </c>
      <c r="D2335" s="12">
        <v>600</v>
      </c>
      <c r="E2335" s="13">
        <v>1273</v>
      </c>
      <c r="F2335" t="s">
        <v>28</v>
      </c>
      <c r="G2335" t="s">
        <v>49</v>
      </c>
      <c r="H2335" t="s">
        <v>50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4795</v>
      </c>
      <c r="O2335">
        <f t="shared" si="144"/>
        <v>212</v>
      </c>
      <c r="P2335">
        <f t="shared" si="145"/>
        <v>13.54</v>
      </c>
      <c r="Q2335" s="11" t="s">
        <v>2409</v>
      </c>
      <c r="R2335" t="s">
        <v>4796</v>
      </c>
      <c r="S2335" s="4">
        <f t="shared" si="146"/>
        <v>41767.6503472222</v>
      </c>
      <c r="T2335" s="4">
        <f t="shared" si="147"/>
        <v>41788.7430555556</v>
      </c>
    </row>
    <row r="2336" ht="44" spans="1:20">
      <c r="A2336" s="1">
        <v>2334</v>
      </c>
      <c r="B2336" s="2" t="s">
        <v>4821</v>
      </c>
      <c r="C2336" s="2" t="s">
        <v>4822</v>
      </c>
      <c r="D2336" s="12">
        <v>4000</v>
      </c>
      <c r="E2336" s="13">
        <v>4078</v>
      </c>
      <c r="F2336" t="s">
        <v>28</v>
      </c>
      <c r="G2336" t="s">
        <v>49</v>
      </c>
      <c r="H2336" t="s">
        <v>50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4795</v>
      </c>
      <c r="O2336">
        <f t="shared" si="144"/>
        <v>102</v>
      </c>
      <c r="P2336">
        <f t="shared" si="145"/>
        <v>60.87</v>
      </c>
      <c r="Q2336" s="11" t="s">
        <v>2409</v>
      </c>
      <c r="R2336" t="s">
        <v>4796</v>
      </c>
      <c r="S2336" s="4">
        <f t="shared" si="146"/>
        <v>41918.6701157407</v>
      </c>
      <c r="T2336" s="4">
        <f t="shared" si="147"/>
        <v>41948.7319444444</v>
      </c>
    </row>
    <row r="2337" ht="44" spans="1:20">
      <c r="A2337" s="1">
        <v>2335</v>
      </c>
      <c r="B2337" s="2" t="s">
        <v>4823</v>
      </c>
      <c r="C2337" s="2" t="s">
        <v>4824</v>
      </c>
      <c r="D2337" s="12">
        <v>25000</v>
      </c>
      <c r="E2337" s="13">
        <v>25568</v>
      </c>
      <c r="F2337" t="s">
        <v>28</v>
      </c>
      <c r="G2337" t="s">
        <v>49</v>
      </c>
      <c r="H2337" t="s">
        <v>50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4795</v>
      </c>
      <c r="O2337">
        <f t="shared" si="144"/>
        <v>102</v>
      </c>
      <c r="P2337">
        <f t="shared" si="145"/>
        <v>115.69</v>
      </c>
      <c r="Q2337" s="11" t="s">
        <v>2409</v>
      </c>
      <c r="R2337" t="s">
        <v>4796</v>
      </c>
      <c r="S2337" s="4">
        <f t="shared" si="146"/>
        <v>41771.5722569444</v>
      </c>
      <c r="T2337" s="4">
        <f t="shared" si="147"/>
        <v>41801.5722569444</v>
      </c>
    </row>
    <row r="2338" ht="44" spans="1:20">
      <c r="A2338" s="1">
        <v>2336</v>
      </c>
      <c r="B2338" s="2" t="s">
        <v>4825</v>
      </c>
      <c r="C2338" s="2" t="s">
        <v>4826</v>
      </c>
      <c r="D2338" s="12">
        <v>20000</v>
      </c>
      <c r="E2338" s="13">
        <v>104146.51</v>
      </c>
      <c r="F2338" t="s">
        <v>28</v>
      </c>
      <c r="G2338" t="s">
        <v>49</v>
      </c>
      <c r="H2338" t="s">
        <v>50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4795</v>
      </c>
      <c r="O2338">
        <f t="shared" si="144"/>
        <v>521</v>
      </c>
      <c r="P2338">
        <f t="shared" si="145"/>
        <v>48.1</v>
      </c>
      <c r="Q2338" s="11" t="s">
        <v>2409</v>
      </c>
      <c r="R2338" t="s">
        <v>4796</v>
      </c>
      <c r="S2338" s="4">
        <f t="shared" si="146"/>
        <v>41666.9247106481</v>
      </c>
      <c r="T2338" s="4">
        <f t="shared" si="147"/>
        <v>41706.9247106481</v>
      </c>
    </row>
    <row r="2339" ht="29" spans="1:20">
      <c r="A2339" s="1">
        <v>2337</v>
      </c>
      <c r="B2339" s="2" t="s">
        <v>4827</v>
      </c>
      <c r="C2339" s="2" t="s">
        <v>4828</v>
      </c>
      <c r="D2339" s="12">
        <v>12000</v>
      </c>
      <c r="E2339" s="13">
        <v>13279</v>
      </c>
      <c r="F2339" t="s">
        <v>28</v>
      </c>
      <c r="G2339" t="s">
        <v>49</v>
      </c>
      <c r="H2339" t="s">
        <v>50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4795</v>
      </c>
      <c r="O2339">
        <f t="shared" si="144"/>
        <v>111</v>
      </c>
      <c r="P2339">
        <f t="shared" si="145"/>
        <v>74.18</v>
      </c>
      <c r="Q2339" s="11" t="s">
        <v>2409</v>
      </c>
      <c r="R2339" t="s">
        <v>4796</v>
      </c>
      <c r="S2339" s="4">
        <f t="shared" si="146"/>
        <v>41786.6405439815</v>
      </c>
      <c r="T2339" s="4">
        <f t="shared" si="147"/>
        <v>41816.6405439815</v>
      </c>
    </row>
    <row r="2340" ht="44" spans="1:20">
      <c r="A2340" s="1">
        <v>2338</v>
      </c>
      <c r="B2340" s="2" t="s">
        <v>4829</v>
      </c>
      <c r="C2340" s="2" t="s">
        <v>4830</v>
      </c>
      <c r="D2340" s="12">
        <v>15000</v>
      </c>
      <c r="E2340" s="13">
        <v>15171.5</v>
      </c>
      <c r="F2340" t="s">
        <v>28</v>
      </c>
      <c r="G2340" t="s">
        <v>49</v>
      </c>
      <c r="H2340" t="s">
        <v>50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4795</v>
      </c>
      <c r="O2340">
        <f t="shared" si="144"/>
        <v>101</v>
      </c>
      <c r="P2340">
        <f t="shared" si="145"/>
        <v>123.35</v>
      </c>
      <c r="Q2340" s="11" t="s">
        <v>2409</v>
      </c>
      <c r="R2340" t="s">
        <v>4796</v>
      </c>
      <c r="S2340" s="4">
        <f t="shared" si="146"/>
        <v>41789.8968055556</v>
      </c>
      <c r="T2340" s="4">
        <f t="shared" si="147"/>
        <v>41819.8968055556</v>
      </c>
    </row>
    <row r="2341" ht="44" spans="1:20">
      <c r="A2341" s="1">
        <v>2339</v>
      </c>
      <c r="B2341" s="2" t="s">
        <v>4831</v>
      </c>
      <c r="C2341" s="2" t="s">
        <v>4832</v>
      </c>
      <c r="D2341" s="12">
        <v>25000</v>
      </c>
      <c r="E2341" s="13">
        <v>73552</v>
      </c>
      <c r="F2341" t="s">
        <v>28</v>
      </c>
      <c r="G2341" t="s">
        <v>49</v>
      </c>
      <c r="H2341" t="s">
        <v>50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4795</v>
      </c>
      <c r="O2341">
        <f t="shared" si="144"/>
        <v>294</v>
      </c>
      <c r="P2341">
        <f t="shared" si="145"/>
        <v>66.62</v>
      </c>
      <c r="Q2341" s="11" t="s">
        <v>2409</v>
      </c>
      <c r="R2341" t="s">
        <v>4796</v>
      </c>
      <c r="S2341" s="4">
        <f t="shared" si="146"/>
        <v>42692.7998726852</v>
      </c>
      <c r="T2341" s="4">
        <f t="shared" si="147"/>
        <v>42723.3326388889</v>
      </c>
    </row>
    <row r="2342" ht="44" spans="1:20">
      <c r="A2342" s="1">
        <v>2340</v>
      </c>
      <c r="B2342" s="2" t="s">
        <v>4833</v>
      </c>
      <c r="C2342" s="2" t="s">
        <v>4834</v>
      </c>
      <c r="D2342" s="12">
        <v>40000</v>
      </c>
      <c r="E2342" s="13">
        <v>42311</v>
      </c>
      <c r="F2342" t="s">
        <v>28</v>
      </c>
      <c r="G2342" t="s">
        <v>49</v>
      </c>
      <c r="H2342" t="s">
        <v>50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4795</v>
      </c>
      <c r="O2342">
        <f t="shared" si="144"/>
        <v>106</v>
      </c>
      <c r="P2342">
        <f t="shared" si="145"/>
        <v>104.99</v>
      </c>
      <c r="Q2342" s="11" t="s">
        <v>2409</v>
      </c>
      <c r="R2342" t="s">
        <v>4796</v>
      </c>
      <c r="S2342" s="4">
        <f t="shared" si="146"/>
        <v>42643.6428009259</v>
      </c>
      <c r="T2342" s="4">
        <f t="shared" si="147"/>
        <v>42673.6428009259</v>
      </c>
    </row>
    <row r="2343" ht="44" spans="1:20">
      <c r="A2343" s="1">
        <v>2341</v>
      </c>
      <c r="B2343" s="2" t="s">
        <v>4835</v>
      </c>
      <c r="C2343" s="2" t="s">
        <v>4836</v>
      </c>
      <c r="D2343" s="12">
        <v>5000</v>
      </c>
      <c r="E2343" s="13">
        <v>0</v>
      </c>
      <c r="F2343" t="s">
        <v>25</v>
      </c>
      <c r="G2343" t="s">
        <v>49</v>
      </c>
      <c r="H2343" t="s">
        <v>50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1165</v>
      </c>
      <c r="O2343">
        <f t="shared" si="144"/>
        <v>0</v>
      </c>
      <c r="P2343">
        <f t="shared" si="145"/>
        <v>0</v>
      </c>
      <c r="Q2343" s="11" t="s">
        <v>1166</v>
      </c>
      <c r="R2343" t="s">
        <v>1167</v>
      </c>
      <c r="S2343" s="4">
        <f t="shared" si="146"/>
        <v>42167.8137037037</v>
      </c>
      <c r="T2343" s="4">
        <f t="shared" si="147"/>
        <v>42197.8137037037</v>
      </c>
    </row>
    <row r="2344" ht="44" spans="1:20">
      <c r="A2344" s="1">
        <v>2342</v>
      </c>
      <c r="B2344" s="2" t="s">
        <v>4837</v>
      </c>
      <c r="C2344" s="2" t="s">
        <v>4838</v>
      </c>
      <c r="D2344" s="12">
        <v>5500</v>
      </c>
      <c r="E2344" s="13">
        <v>0</v>
      </c>
      <c r="F2344" t="s">
        <v>25</v>
      </c>
      <c r="G2344" t="s">
        <v>49</v>
      </c>
      <c r="H2344" t="s">
        <v>50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1165</v>
      </c>
      <c r="O2344">
        <f t="shared" si="144"/>
        <v>0</v>
      </c>
      <c r="P2344">
        <f t="shared" si="145"/>
        <v>0</v>
      </c>
      <c r="Q2344" s="11" t="s">
        <v>1166</v>
      </c>
      <c r="R2344" t="s">
        <v>1167</v>
      </c>
      <c r="S2344" s="4">
        <f t="shared" si="146"/>
        <v>41897.7021990741</v>
      </c>
      <c r="T2344" s="4">
        <f t="shared" si="147"/>
        <v>41918.2083333333</v>
      </c>
    </row>
    <row r="2345" ht="44" spans="1:20">
      <c r="A2345" s="1">
        <v>2343</v>
      </c>
      <c r="B2345" s="2" t="s">
        <v>4839</v>
      </c>
      <c r="C2345" s="2" t="s">
        <v>4840</v>
      </c>
      <c r="D2345" s="12">
        <v>10000</v>
      </c>
      <c r="E2345" s="13">
        <v>300</v>
      </c>
      <c r="F2345" t="s">
        <v>25</v>
      </c>
      <c r="G2345" t="s">
        <v>49</v>
      </c>
      <c r="H2345" t="s">
        <v>50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1165</v>
      </c>
      <c r="O2345">
        <f t="shared" si="144"/>
        <v>3</v>
      </c>
      <c r="P2345">
        <f t="shared" si="145"/>
        <v>300</v>
      </c>
      <c r="Q2345" s="11" t="s">
        <v>1166</v>
      </c>
      <c r="R2345" t="s">
        <v>1167</v>
      </c>
      <c r="S2345" s="4">
        <f t="shared" si="146"/>
        <v>42327.8252893519</v>
      </c>
      <c r="T2345" s="4">
        <f t="shared" si="147"/>
        <v>42377.8243055556</v>
      </c>
    </row>
    <row r="2346" ht="44" spans="1:20">
      <c r="A2346" s="1">
        <v>2344</v>
      </c>
      <c r="B2346" s="2" t="s">
        <v>4841</v>
      </c>
      <c r="C2346" s="2" t="s">
        <v>4842</v>
      </c>
      <c r="D2346" s="12">
        <v>1000</v>
      </c>
      <c r="E2346" s="13">
        <v>1</v>
      </c>
      <c r="F2346" t="s">
        <v>25</v>
      </c>
      <c r="G2346" t="s">
        <v>194</v>
      </c>
      <c r="H2346" t="s">
        <v>195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1165</v>
      </c>
      <c r="O2346">
        <f t="shared" si="144"/>
        <v>0</v>
      </c>
      <c r="P2346">
        <f t="shared" si="145"/>
        <v>1</v>
      </c>
      <c r="Q2346" s="11" t="s">
        <v>1166</v>
      </c>
      <c r="R2346" t="s">
        <v>1167</v>
      </c>
      <c r="S2346" s="4">
        <f t="shared" si="146"/>
        <v>42515.727650463</v>
      </c>
      <c r="T2346" s="4">
        <f t="shared" si="147"/>
        <v>42545.727650463</v>
      </c>
    </row>
    <row r="2347" ht="44" spans="1:20">
      <c r="A2347" s="1">
        <v>2345</v>
      </c>
      <c r="B2347" s="2" t="s">
        <v>4843</v>
      </c>
      <c r="C2347" s="2" t="s">
        <v>4844</v>
      </c>
      <c r="D2347" s="12">
        <v>3000</v>
      </c>
      <c r="E2347" s="13">
        <v>0</v>
      </c>
      <c r="F2347" t="s">
        <v>25</v>
      </c>
      <c r="G2347" t="s">
        <v>49</v>
      </c>
      <c r="H2347" t="s">
        <v>50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1165</v>
      </c>
      <c r="O2347">
        <f t="shared" si="144"/>
        <v>0</v>
      </c>
      <c r="P2347">
        <f t="shared" si="145"/>
        <v>0</v>
      </c>
      <c r="Q2347" s="11" t="s">
        <v>1166</v>
      </c>
      <c r="R2347" t="s">
        <v>1167</v>
      </c>
      <c r="S2347" s="4">
        <f t="shared" si="146"/>
        <v>42060.0018055556</v>
      </c>
      <c r="T2347" s="4">
        <f t="shared" si="147"/>
        <v>42094.9854166667</v>
      </c>
    </row>
    <row r="2348" ht="44" spans="1:20">
      <c r="A2348" s="1">
        <v>2346</v>
      </c>
      <c r="B2348" s="2" t="s">
        <v>4845</v>
      </c>
      <c r="C2348" s="2" t="s">
        <v>4846</v>
      </c>
      <c r="D2348" s="12">
        <v>60000</v>
      </c>
      <c r="E2348" s="13">
        <v>39</v>
      </c>
      <c r="F2348" t="s">
        <v>25</v>
      </c>
      <c r="G2348" t="s">
        <v>49</v>
      </c>
      <c r="H2348" t="s">
        <v>50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1165</v>
      </c>
      <c r="O2348">
        <f t="shared" si="144"/>
        <v>0</v>
      </c>
      <c r="P2348">
        <f t="shared" si="145"/>
        <v>13</v>
      </c>
      <c r="Q2348" s="11" t="s">
        <v>1166</v>
      </c>
      <c r="R2348" t="s">
        <v>1167</v>
      </c>
      <c r="S2348" s="4">
        <f t="shared" si="146"/>
        <v>42615.7989699074</v>
      </c>
      <c r="T2348" s="4">
        <f t="shared" si="147"/>
        <v>42660.7989699074</v>
      </c>
    </row>
    <row r="2349" ht="44" spans="1:20">
      <c r="A2349" s="1">
        <v>2347</v>
      </c>
      <c r="B2349" s="2" t="s">
        <v>4847</v>
      </c>
      <c r="C2349" s="2" t="s">
        <v>4848</v>
      </c>
      <c r="D2349" s="12">
        <v>1000</v>
      </c>
      <c r="E2349" s="13">
        <v>15</v>
      </c>
      <c r="F2349" t="s">
        <v>25</v>
      </c>
      <c r="G2349" t="s">
        <v>49</v>
      </c>
      <c r="H2349" t="s">
        <v>50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1165</v>
      </c>
      <c r="O2349">
        <f t="shared" si="144"/>
        <v>2</v>
      </c>
      <c r="P2349">
        <f t="shared" si="145"/>
        <v>15</v>
      </c>
      <c r="Q2349" s="11" t="s">
        <v>1166</v>
      </c>
      <c r="R2349" t="s">
        <v>1167</v>
      </c>
      <c r="S2349" s="4">
        <f t="shared" si="146"/>
        <v>42577.6073611111</v>
      </c>
      <c r="T2349" s="4">
        <f t="shared" si="147"/>
        <v>42607.6073611111</v>
      </c>
    </row>
    <row r="2350" ht="44" spans="1:20">
      <c r="A2350" s="1">
        <v>2348</v>
      </c>
      <c r="B2350" s="2" t="s">
        <v>4849</v>
      </c>
      <c r="C2350" s="2" t="s">
        <v>4850</v>
      </c>
      <c r="D2350" s="12">
        <v>70000</v>
      </c>
      <c r="E2350" s="13">
        <v>270</v>
      </c>
      <c r="F2350" t="s">
        <v>25</v>
      </c>
      <c r="G2350" t="s">
        <v>49</v>
      </c>
      <c r="H2350" t="s">
        <v>50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1165</v>
      </c>
      <c r="O2350">
        <f t="shared" si="144"/>
        <v>0</v>
      </c>
      <c r="P2350">
        <f t="shared" si="145"/>
        <v>54</v>
      </c>
      <c r="Q2350" s="11" t="s">
        <v>1166</v>
      </c>
      <c r="R2350" t="s">
        <v>1167</v>
      </c>
      <c r="S2350" s="4">
        <f t="shared" si="146"/>
        <v>42360.9321527778</v>
      </c>
      <c r="T2350" s="4">
        <f t="shared" si="147"/>
        <v>42420.9321527778</v>
      </c>
    </row>
    <row r="2351" ht="44" spans="1:20">
      <c r="A2351" s="1">
        <v>2349</v>
      </c>
      <c r="B2351" s="2" t="s">
        <v>4851</v>
      </c>
      <c r="C2351" s="2" t="s">
        <v>4852</v>
      </c>
      <c r="D2351" s="12">
        <v>474900</v>
      </c>
      <c r="E2351" s="13">
        <v>0</v>
      </c>
      <c r="F2351" t="s">
        <v>25</v>
      </c>
      <c r="G2351" t="s">
        <v>511</v>
      </c>
      <c r="H2351" t="s">
        <v>512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1165</v>
      </c>
      <c r="O2351">
        <f t="shared" si="144"/>
        <v>0</v>
      </c>
      <c r="P2351">
        <f t="shared" si="145"/>
        <v>0</v>
      </c>
      <c r="Q2351" s="11" t="s">
        <v>1166</v>
      </c>
      <c r="R2351" t="s">
        <v>1167</v>
      </c>
      <c r="S2351" s="4">
        <f t="shared" si="146"/>
        <v>42198.775787037</v>
      </c>
      <c r="T2351" s="4">
        <f t="shared" si="147"/>
        <v>42227.775787037</v>
      </c>
    </row>
    <row r="2352" ht="44" spans="1:20">
      <c r="A2352" s="1">
        <v>2350</v>
      </c>
      <c r="B2352" s="2" t="s">
        <v>4853</v>
      </c>
      <c r="C2352" s="2" t="s">
        <v>4854</v>
      </c>
      <c r="D2352" s="12">
        <v>50000</v>
      </c>
      <c r="E2352" s="13">
        <v>0</v>
      </c>
      <c r="F2352" t="s">
        <v>25</v>
      </c>
      <c r="G2352" t="s">
        <v>2514</v>
      </c>
      <c r="H2352" t="s">
        <v>89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1165</v>
      </c>
      <c r="O2352">
        <f t="shared" si="144"/>
        <v>0</v>
      </c>
      <c r="P2352">
        <f t="shared" si="145"/>
        <v>0</v>
      </c>
      <c r="Q2352" s="11" t="s">
        <v>1166</v>
      </c>
      <c r="R2352" t="s">
        <v>1167</v>
      </c>
      <c r="S2352" s="4">
        <f t="shared" si="146"/>
        <v>42708.8422453704</v>
      </c>
      <c r="T2352" s="4">
        <f t="shared" si="147"/>
        <v>42738.8422453704</v>
      </c>
    </row>
    <row r="2353" ht="29" spans="1:20">
      <c r="A2353" s="1">
        <v>2351</v>
      </c>
      <c r="B2353" s="2" t="s">
        <v>4855</v>
      </c>
      <c r="C2353" s="2" t="s">
        <v>4856</v>
      </c>
      <c r="D2353" s="12">
        <v>18900</v>
      </c>
      <c r="E2353" s="13">
        <v>108</v>
      </c>
      <c r="F2353" t="s">
        <v>25</v>
      </c>
      <c r="G2353" t="s">
        <v>114</v>
      </c>
      <c r="H2353" t="s">
        <v>115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1165</v>
      </c>
      <c r="O2353">
        <f t="shared" si="144"/>
        <v>1</v>
      </c>
      <c r="P2353">
        <f t="shared" si="145"/>
        <v>15.43</v>
      </c>
      <c r="Q2353" s="11" t="s">
        <v>1166</v>
      </c>
      <c r="R2353" t="s">
        <v>1167</v>
      </c>
      <c r="S2353" s="4">
        <f t="shared" si="146"/>
        <v>42094.1011458333</v>
      </c>
      <c r="T2353" s="4">
        <f t="shared" si="147"/>
        <v>42124.1011458333</v>
      </c>
    </row>
    <row r="2354" ht="44" spans="1:20">
      <c r="A2354" s="1">
        <v>2352</v>
      </c>
      <c r="B2354" s="2" t="s">
        <v>4857</v>
      </c>
      <c r="C2354" s="2" t="s">
        <v>4858</v>
      </c>
      <c r="D2354" s="12">
        <v>2000</v>
      </c>
      <c r="E2354" s="13">
        <v>0</v>
      </c>
      <c r="F2354" t="s">
        <v>25</v>
      </c>
      <c r="G2354" t="s">
        <v>49</v>
      </c>
      <c r="H2354" t="s">
        <v>50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1165</v>
      </c>
      <c r="O2354">
        <f t="shared" si="144"/>
        <v>0</v>
      </c>
      <c r="P2354">
        <f t="shared" si="145"/>
        <v>0</v>
      </c>
      <c r="Q2354" s="11" t="s">
        <v>1166</v>
      </c>
      <c r="R2354" t="s">
        <v>1167</v>
      </c>
      <c r="S2354" s="4">
        <f t="shared" si="146"/>
        <v>42101.6337037037</v>
      </c>
      <c r="T2354" s="4">
        <f t="shared" si="147"/>
        <v>42161.6337037037</v>
      </c>
    </row>
    <row r="2355" ht="44" spans="1:20">
      <c r="A2355" s="1">
        <v>2353</v>
      </c>
      <c r="B2355" s="2" t="s">
        <v>4859</v>
      </c>
      <c r="C2355" s="2" t="s">
        <v>4860</v>
      </c>
      <c r="D2355" s="12">
        <v>1000</v>
      </c>
      <c r="E2355" s="13">
        <v>0</v>
      </c>
      <c r="F2355" t="s">
        <v>25</v>
      </c>
      <c r="G2355" t="s">
        <v>49</v>
      </c>
      <c r="H2355" t="s">
        <v>50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1165</v>
      </c>
      <c r="O2355">
        <f t="shared" si="144"/>
        <v>0</v>
      </c>
      <c r="P2355">
        <f t="shared" si="145"/>
        <v>0</v>
      </c>
      <c r="Q2355" s="11" t="s">
        <v>1166</v>
      </c>
      <c r="R2355" t="s">
        <v>1167</v>
      </c>
      <c r="S2355" s="4">
        <f t="shared" si="146"/>
        <v>42103.6761805556</v>
      </c>
      <c r="T2355" s="4">
        <f t="shared" si="147"/>
        <v>42115.6761805556</v>
      </c>
    </row>
    <row r="2356" ht="44" spans="1:20">
      <c r="A2356" s="1">
        <v>2354</v>
      </c>
      <c r="B2356" s="2" t="s">
        <v>4861</v>
      </c>
      <c r="C2356" s="2" t="s">
        <v>4862</v>
      </c>
      <c r="D2356" s="12">
        <v>35000</v>
      </c>
      <c r="E2356" s="13">
        <v>25</v>
      </c>
      <c r="F2356" t="s">
        <v>25</v>
      </c>
      <c r="G2356" t="s">
        <v>49</v>
      </c>
      <c r="H2356" t="s">
        <v>50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1165</v>
      </c>
      <c r="O2356">
        <f t="shared" si="144"/>
        <v>0</v>
      </c>
      <c r="P2356">
        <f t="shared" si="145"/>
        <v>25</v>
      </c>
      <c r="Q2356" s="11" t="s">
        <v>1166</v>
      </c>
      <c r="R2356" t="s">
        <v>1167</v>
      </c>
      <c r="S2356" s="4">
        <f t="shared" si="146"/>
        <v>41954.7229166667</v>
      </c>
      <c r="T2356" s="4">
        <f t="shared" si="147"/>
        <v>42014.7229166667</v>
      </c>
    </row>
    <row r="2357" ht="44" spans="1:20">
      <c r="A2357" s="1">
        <v>2355</v>
      </c>
      <c r="B2357" s="2" t="s">
        <v>4863</v>
      </c>
      <c r="C2357" s="2" t="s">
        <v>4864</v>
      </c>
      <c r="D2357" s="12">
        <v>8000</v>
      </c>
      <c r="E2357" s="13">
        <v>55</v>
      </c>
      <c r="F2357" t="s">
        <v>25</v>
      </c>
      <c r="G2357" t="s">
        <v>84</v>
      </c>
      <c r="H2357" t="s">
        <v>85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1165</v>
      </c>
      <c r="O2357">
        <f t="shared" si="144"/>
        <v>1</v>
      </c>
      <c r="P2357">
        <f t="shared" si="145"/>
        <v>27.5</v>
      </c>
      <c r="Q2357" s="11" t="s">
        <v>1166</v>
      </c>
      <c r="R2357" t="s">
        <v>1167</v>
      </c>
      <c r="S2357" s="4">
        <f t="shared" si="146"/>
        <v>42096.9182407407</v>
      </c>
      <c r="T2357" s="4">
        <f t="shared" si="147"/>
        <v>42126.9182407407</v>
      </c>
    </row>
    <row r="2358" ht="29" spans="1:20">
      <c r="A2358" s="1">
        <v>2356</v>
      </c>
      <c r="B2358" s="2" t="s">
        <v>4865</v>
      </c>
      <c r="C2358" s="2" t="s">
        <v>4866</v>
      </c>
      <c r="D2358" s="12">
        <v>10000</v>
      </c>
      <c r="E2358" s="13">
        <v>0</v>
      </c>
      <c r="F2358" t="s">
        <v>25</v>
      </c>
      <c r="G2358" t="s">
        <v>422</v>
      </c>
      <c r="H2358" t="s">
        <v>89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1165</v>
      </c>
      <c r="O2358">
        <f t="shared" si="144"/>
        <v>0</v>
      </c>
      <c r="P2358">
        <f t="shared" si="145"/>
        <v>0</v>
      </c>
      <c r="Q2358" s="11" t="s">
        <v>1166</v>
      </c>
      <c r="R2358" t="s">
        <v>1167</v>
      </c>
      <c r="S2358" s="4">
        <f t="shared" si="146"/>
        <v>42130.7836111111</v>
      </c>
      <c r="T2358" s="4">
        <f t="shared" si="147"/>
        <v>42160.7836111111</v>
      </c>
    </row>
    <row r="2359" ht="29" spans="1:20">
      <c r="A2359" s="1">
        <v>2357</v>
      </c>
      <c r="B2359" s="2" t="s">
        <v>4867</v>
      </c>
      <c r="C2359" s="2" t="s">
        <v>4868</v>
      </c>
      <c r="D2359" s="12">
        <v>27000</v>
      </c>
      <c r="E2359" s="13">
        <v>0</v>
      </c>
      <c r="F2359" t="s">
        <v>25</v>
      </c>
      <c r="G2359" t="s">
        <v>58</v>
      </c>
      <c r="H2359" t="s">
        <v>59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1165</v>
      </c>
      <c r="O2359">
        <f t="shared" si="144"/>
        <v>0</v>
      </c>
      <c r="P2359">
        <f t="shared" si="145"/>
        <v>0</v>
      </c>
      <c r="Q2359" s="11" t="s">
        <v>1166</v>
      </c>
      <c r="R2359" t="s">
        <v>1167</v>
      </c>
      <c r="S2359" s="4">
        <f t="shared" si="146"/>
        <v>42264.6201157407</v>
      </c>
      <c r="T2359" s="4">
        <f t="shared" si="147"/>
        <v>42294.6201157407</v>
      </c>
    </row>
    <row r="2360" ht="44" spans="1:20">
      <c r="A2360" s="1">
        <v>2358</v>
      </c>
      <c r="B2360" s="2" t="s">
        <v>4869</v>
      </c>
      <c r="C2360" s="2" t="s">
        <v>4870</v>
      </c>
      <c r="D2360" s="12">
        <v>1500</v>
      </c>
      <c r="E2360" s="13">
        <v>0</v>
      </c>
      <c r="F2360" t="s">
        <v>25</v>
      </c>
      <c r="G2360" t="s">
        <v>58</v>
      </c>
      <c r="H2360" t="s">
        <v>59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1165</v>
      </c>
      <c r="O2360">
        <f t="shared" si="144"/>
        <v>0</v>
      </c>
      <c r="P2360">
        <f t="shared" si="145"/>
        <v>0</v>
      </c>
      <c r="Q2360" s="11" t="s">
        <v>1166</v>
      </c>
      <c r="R2360" t="s">
        <v>1167</v>
      </c>
      <c r="S2360" s="4">
        <f t="shared" si="146"/>
        <v>41978.9309722222</v>
      </c>
      <c r="T2360" s="4">
        <f t="shared" si="147"/>
        <v>42035.0270833333</v>
      </c>
    </row>
    <row r="2361" ht="44" spans="1:20">
      <c r="A2361" s="1">
        <v>2359</v>
      </c>
      <c r="B2361" s="2" t="s">
        <v>4871</v>
      </c>
      <c r="C2361" s="2" t="s">
        <v>4872</v>
      </c>
      <c r="D2361" s="12">
        <v>7500</v>
      </c>
      <c r="E2361" s="13">
        <v>1101</v>
      </c>
      <c r="F2361" t="s">
        <v>25</v>
      </c>
      <c r="G2361" t="s">
        <v>49</v>
      </c>
      <c r="H2361" t="s">
        <v>50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1165</v>
      </c>
      <c r="O2361">
        <f t="shared" si="144"/>
        <v>15</v>
      </c>
      <c r="P2361">
        <f t="shared" si="145"/>
        <v>367</v>
      </c>
      <c r="Q2361" s="11" t="s">
        <v>1166</v>
      </c>
      <c r="R2361" t="s">
        <v>1167</v>
      </c>
      <c r="S2361" s="4">
        <f t="shared" si="146"/>
        <v>42159.6495833333</v>
      </c>
      <c r="T2361" s="4">
        <f t="shared" si="147"/>
        <v>42219.6495833333</v>
      </c>
    </row>
    <row r="2362" ht="44" spans="1:20">
      <c r="A2362" s="1">
        <v>2360</v>
      </c>
      <c r="B2362" s="2" t="s">
        <v>4873</v>
      </c>
      <c r="C2362" s="2" t="s">
        <v>4874</v>
      </c>
      <c r="D2362" s="12">
        <v>5000</v>
      </c>
      <c r="E2362" s="13">
        <v>2</v>
      </c>
      <c r="F2362" t="s">
        <v>25</v>
      </c>
      <c r="G2362" t="s">
        <v>194</v>
      </c>
      <c r="H2362" t="s">
        <v>195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1165</v>
      </c>
      <c r="O2362">
        <f t="shared" si="144"/>
        <v>0</v>
      </c>
      <c r="P2362">
        <f t="shared" si="145"/>
        <v>2</v>
      </c>
      <c r="Q2362" s="11" t="s">
        <v>1166</v>
      </c>
      <c r="R2362" t="s">
        <v>1167</v>
      </c>
      <c r="S2362" s="4">
        <f t="shared" si="146"/>
        <v>42377.7069444444</v>
      </c>
      <c r="T2362" s="4">
        <f t="shared" si="147"/>
        <v>42407.7069444444</v>
      </c>
    </row>
    <row r="2363" ht="44" spans="1:20">
      <c r="A2363" s="1">
        <v>2361</v>
      </c>
      <c r="B2363" s="2" t="s">
        <v>4875</v>
      </c>
      <c r="C2363" s="2" t="s">
        <v>4876</v>
      </c>
      <c r="D2363" s="12">
        <v>200</v>
      </c>
      <c r="E2363" s="13">
        <v>0</v>
      </c>
      <c r="F2363" t="s">
        <v>25</v>
      </c>
      <c r="G2363" t="s">
        <v>194</v>
      </c>
      <c r="H2363" t="s">
        <v>195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1165</v>
      </c>
      <c r="O2363">
        <f t="shared" si="144"/>
        <v>0</v>
      </c>
      <c r="P2363">
        <f t="shared" si="145"/>
        <v>0</v>
      </c>
      <c r="Q2363" s="11" t="s">
        <v>1166</v>
      </c>
      <c r="R2363" t="s">
        <v>1167</v>
      </c>
      <c r="S2363" s="4">
        <f t="shared" si="146"/>
        <v>42466.8588888889</v>
      </c>
      <c r="T2363" s="4">
        <f t="shared" si="147"/>
        <v>42490.9166666667</v>
      </c>
    </row>
    <row r="2364" ht="44" spans="1:20">
      <c r="A2364" s="1">
        <v>2362</v>
      </c>
      <c r="B2364" s="2" t="s">
        <v>4877</v>
      </c>
      <c r="C2364" s="2" t="s">
        <v>4878</v>
      </c>
      <c r="D2364" s="12">
        <v>420</v>
      </c>
      <c r="E2364" s="13">
        <v>120</v>
      </c>
      <c r="F2364" t="s">
        <v>25</v>
      </c>
      <c r="G2364" t="s">
        <v>49</v>
      </c>
      <c r="H2364" t="s">
        <v>50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1165</v>
      </c>
      <c r="O2364">
        <f t="shared" si="144"/>
        <v>29</v>
      </c>
      <c r="P2364">
        <f t="shared" si="145"/>
        <v>60</v>
      </c>
      <c r="Q2364" s="11" t="s">
        <v>1166</v>
      </c>
      <c r="R2364" t="s">
        <v>1167</v>
      </c>
      <c r="S2364" s="4">
        <f t="shared" si="146"/>
        <v>41954.6883101852</v>
      </c>
      <c r="T2364" s="4">
        <f t="shared" si="147"/>
        <v>41984.6883101852</v>
      </c>
    </row>
    <row r="2365" ht="44" spans="1:20">
      <c r="A2365" s="1">
        <v>2363</v>
      </c>
      <c r="B2365" s="2" t="s">
        <v>4879</v>
      </c>
      <c r="C2365" s="2" t="s">
        <v>4880</v>
      </c>
      <c r="D2365" s="12">
        <v>175000</v>
      </c>
      <c r="E2365" s="13">
        <v>0</v>
      </c>
      <c r="F2365" t="s">
        <v>25</v>
      </c>
      <c r="G2365" t="s">
        <v>49</v>
      </c>
      <c r="H2365" t="s">
        <v>50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1165</v>
      </c>
      <c r="O2365">
        <f t="shared" si="144"/>
        <v>0</v>
      </c>
      <c r="P2365">
        <f t="shared" si="145"/>
        <v>0</v>
      </c>
      <c r="Q2365" s="11" t="s">
        <v>1166</v>
      </c>
      <c r="R2365" t="s">
        <v>1167</v>
      </c>
      <c r="S2365" s="4">
        <f t="shared" si="146"/>
        <v>42322.0115740741</v>
      </c>
      <c r="T2365" s="4">
        <f t="shared" si="147"/>
        <v>42367.0115740741</v>
      </c>
    </row>
    <row r="2366" ht="29" spans="1:20">
      <c r="A2366" s="1">
        <v>2364</v>
      </c>
      <c r="B2366" s="2" t="s">
        <v>4881</v>
      </c>
      <c r="C2366" s="2" t="s">
        <v>4882</v>
      </c>
      <c r="D2366" s="12">
        <v>128</v>
      </c>
      <c r="E2366" s="13">
        <v>0</v>
      </c>
      <c r="F2366" t="s">
        <v>25</v>
      </c>
      <c r="G2366" t="s">
        <v>49</v>
      </c>
      <c r="H2366" t="s">
        <v>50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1165</v>
      </c>
      <c r="O2366">
        <f t="shared" si="144"/>
        <v>0</v>
      </c>
      <c r="P2366">
        <f t="shared" si="145"/>
        <v>0</v>
      </c>
      <c r="Q2366" s="11" t="s">
        <v>1166</v>
      </c>
      <c r="R2366" t="s">
        <v>1167</v>
      </c>
      <c r="S2366" s="4">
        <f t="shared" si="146"/>
        <v>42248.9346759259</v>
      </c>
      <c r="T2366" s="4">
        <f t="shared" si="147"/>
        <v>42303.9346759259</v>
      </c>
    </row>
    <row r="2367" ht="44" spans="1:20">
      <c r="A2367" s="1">
        <v>2365</v>
      </c>
      <c r="B2367" s="2" t="s">
        <v>4883</v>
      </c>
      <c r="C2367" s="2" t="s">
        <v>4884</v>
      </c>
      <c r="D2367" s="12">
        <v>1000</v>
      </c>
      <c r="E2367" s="13">
        <v>0</v>
      </c>
      <c r="F2367" t="s">
        <v>25</v>
      </c>
      <c r="G2367" t="s">
        <v>1264</v>
      </c>
      <c r="H2367" t="s">
        <v>89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1165</v>
      </c>
      <c r="O2367">
        <f t="shared" si="144"/>
        <v>0</v>
      </c>
      <c r="P2367">
        <f t="shared" si="145"/>
        <v>0</v>
      </c>
      <c r="Q2367" s="11" t="s">
        <v>1166</v>
      </c>
      <c r="R2367" t="s">
        <v>1167</v>
      </c>
      <c r="S2367" s="4">
        <f t="shared" si="146"/>
        <v>42346.736400463</v>
      </c>
      <c r="T2367" s="4">
        <f t="shared" si="147"/>
        <v>42386.9583333333</v>
      </c>
    </row>
    <row r="2368" ht="44" spans="1:20">
      <c r="A2368" s="1">
        <v>2366</v>
      </c>
      <c r="B2368" s="2" t="s">
        <v>4885</v>
      </c>
      <c r="C2368" s="2" t="s">
        <v>4886</v>
      </c>
      <c r="D2368" s="12">
        <v>25000</v>
      </c>
      <c r="E2368" s="13">
        <v>2630</v>
      </c>
      <c r="F2368" t="s">
        <v>25</v>
      </c>
      <c r="G2368" t="s">
        <v>58</v>
      </c>
      <c r="H2368" t="s">
        <v>59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1165</v>
      </c>
      <c r="O2368">
        <f t="shared" si="144"/>
        <v>11</v>
      </c>
      <c r="P2368">
        <f t="shared" si="145"/>
        <v>97.41</v>
      </c>
      <c r="Q2368" s="11" t="s">
        <v>1166</v>
      </c>
      <c r="R2368" t="s">
        <v>1167</v>
      </c>
      <c r="S2368" s="4">
        <f t="shared" si="146"/>
        <v>42268.5316319444</v>
      </c>
      <c r="T2368" s="4">
        <f t="shared" si="147"/>
        <v>42298.5316319444</v>
      </c>
    </row>
    <row r="2369" ht="44" spans="1:20">
      <c r="A2369" s="1">
        <v>2367</v>
      </c>
      <c r="B2369" s="2" t="s">
        <v>4887</v>
      </c>
      <c r="C2369" s="2" t="s">
        <v>4888</v>
      </c>
      <c r="D2369" s="12">
        <v>50000</v>
      </c>
      <c r="E2369" s="13">
        <v>670</v>
      </c>
      <c r="F2369" t="s">
        <v>25</v>
      </c>
      <c r="G2369" t="s">
        <v>49</v>
      </c>
      <c r="H2369" t="s">
        <v>50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1165</v>
      </c>
      <c r="O2369">
        <f t="shared" si="144"/>
        <v>1</v>
      </c>
      <c r="P2369">
        <f t="shared" si="145"/>
        <v>47.86</v>
      </c>
      <c r="Q2369" s="11" t="s">
        <v>1166</v>
      </c>
      <c r="R2369" t="s">
        <v>1167</v>
      </c>
      <c r="S2369" s="4">
        <f t="shared" si="146"/>
        <v>42425.9700925926</v>
      </c>
      <c r="T2369" s="4">
        <f t="shared" si="147"/>
        <v>42485.9284259259</v>
      </c>
    </row>
    <row r="2370" ht="44" spans="1:20">
      <c r="A2370" s="1">
        <v>2368</v>
      </c>
      <c r="B2370" s="2" t="s">
        <v>4889</v>
      </c>
      <c r="C2370" s="2" t="s">
        <v>4890</v>
      </c>
      <c r="D2370" s="12">
        <v>40000</v>
      </c>
      <c r="E2370" s="13">
        <v>100</v>
      </c>
      <c r="F2370" t="s">
        <v>25</v>
      </c>
      <c r="G2370" t="s">
        <v>49</v>
      </c>
      <c r="H2370" t="s">
        <v>50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1165</v>
      </c>
      <c r="O2370">
        <f t="shared" si="144"/>
        <v>0</v>
      </c>
      <c r="P2370">
        <f t="shared" si="145"/>
        <v>50</v>
      </c>
      <c r="Q2370" s="11" t="s">
        <v>1166</v>
      </c>
      <c r="R2370" t="s">
        <v>1167</v>
      </c>
      <c r="S2370" s="4">
        <f t="shared" si="146"/>
        <v>42063.7218171296</v>
      </c>
      <c r="T2370" s="4">
        <f t="shared" si="147"/>
        <v>42108.680150463</v>
      </c>
    </row>
    <row r="2371" ht="44" spans="1:20">
      <c r="A2371" s="1">
        <v>2369</v>
      </c>
      <c r="B2371" s="2" t="s">
        <v>4891</v>
      </c>
      <c r="C2371" s="2" t="s">
        <v>4892</v>
      </c>
      <c r="D2371" s="12">
        <v>25000</v>
      </c>
      <c r="E2371" s="13">
        <v>0</v>
      </c>
      <c r="F2371" t="s">
        <v>25</v>
      </c>
      <c r="G2371" t="s">
        <v>49</v>
      </c>
      <c r="H2371" t="s">
        <v>50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1165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1166</v>
      </c>
      <c r="R2371" t="s">
        <v>1167</v>
      </c>
      <c r="S2371" s="4">
        <f t="shared" ref="S2371:S2434" si="150">(((J2371/60)/60)/24)+DATE(1970,1,1)</f>
        <v>42380.8126273148</v>
      </c>
      <c r="T2371" s="4">
        <f t="shared" ref="T2371:T2434" si="151">(((I2371/60)/60)/24)+DATE(1970,1,1)</f>
        <v>42410.8126273148</v>
      </c>
    </row>
    <row r="2372" ht="44" spans="1:20">
      <c r="A2372" s="1">
        <v>2370</v>
      </c>
      <c r="B2372" s="2" t="s">
        <v>4893</v>
      </c>
      <c r="C2372" s="2" t="s">
        <v>4894</v>
      </c>
      <c r="D2372" s="12">
        <v>25000</v>
      </c>
      <c r="E2372" s="13">
        <v>82</v>
      </c>
      <c r="F2372" t="s">
        <v>25</v>
      </c>
      <c r="G2372" t="s">
        <v>49</v>
      </c>
      <c r="H2372" t="s">
        <v>50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1165</v>
      </c>
      <c r="O2372">
        <f t="shared" si="148"/>
        <v>0</v>
      </c>
      <c r="P2372">
        <f t="shared" si="149"/>
        <v>20.5</v>
      </c>
      <c r="Q2372" s="11" t="s">
        <v>1166</v>
      </c>
      <c r="R2372" t="s">
        <v>1167</v>
      </c>
      <c r="S2372" s="4">
        <f t="shared" si="150"/>
        <v>41961.1891319444</v>
      </c>
      <c r="T2372" s="4">
        <f t="shared" si="151"/>
        <v>41991.1891319444</v>
      </c>
    </row>
    <row r="2373" ht="44" spans="1:20">
      <c r="A2373" s="1">
        <v>2371</v>
      </c>
      <c r="B2373" s="2" t="s">
        <v>4895</v>
      </c>
      <c r="C2373" s="2" t="s">
        <v>4896</v>
      </c>
      <c r="D2373" s="12">
        <v>2000</v>
      </c>
      <c r="E2373" s="13">
        <v>0</v>
      </c>
      <c r="F2373" t="s">
        <v>25</v>
      </c>
      <c r="G2373" t="s">
        <v>49</v>
      </c>
      <c r="H2373" t="s">
        <v>50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1165</v>
      </c>
      <c r="O2373">
        <f t="shared" si="148"/>
        <v>0</v>
      </c>
      <c r="P2373">
        <f t="shared" si="149"/>
        <v>0</v>
      </c>
      <c r="Q2373" s="11" t="s">
        <v>1166</v>
      </c>
      <c r="R2373" t="s">
        <v>1167</v>
      </c>
      <c r="S2373" s="4">
        <f t="shared" si="150"/>
        <v>42150.7777314815</v>
      </c>
      <c r="T2373" s="4">
        <f t="shared" si="151"/>
        <v>42180.7777314815</v>
      </c>
    </row>
    <row r="2374" ht="44" spans="1:20">
      <c r="A2374" s="1">
        <v>2372</v>
      </c>
      <c r="B2374" s="2" t="s">
        <v>4897</v>
      </c>
      <c r="C2374" s="2" t="s">
        <v>4898</v>
      </c>
      <c r="D2374" s="12">
        <v>5500</v>
      </c>
      <c r="E2374" s="13">
        <v>180</v>
      </c>
      <c r="F2374" t="s">
        <v>25</v>
      </c>
      <c r="G2374" t="s">
        <v>84</v>
      </c>
      <c r="H2374" t="s">
        <v>85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1165</v>
      </c>
      <c r="O2374">
        <f t="shared" si="148"/>
        <v>3</v>
      </c>
      <c r="P2374">
        <f t="shared" si="149"/>
        <v>30</v>
      </c>
      <c r="Q2374" s="11" t="s">
        <v>1166</v>
      </c>
      <c r="R2374" t="s">
        <v>1167</v>
      </c>
      <c r="S2374" s="4">
        <f t="shared" si="150"/>
        <v>42088.0691087963</v>
      </c>
      <c r="T2374" s="4">
        <f t="shared" si="151"/>
        <v>42118.0691087963</v>
      </c>
    </row>
    <row r="2375" ht="29" spans="1:20">
      <c r="A2375" s="1">
        <v>2373</v>
      </c>
      <c r="B2375" s="2" t="s">
        <v>4899</v>
      </c>
      <c r="C2375" s="2" t="s">
        <v>4900</v>
      </c>
      <c r="D2375" s="12">
        <v>850000</v>
      </c>
      <c r="E2375" s="13">
        <v>50</v>
      </c>
      <c r="F2375" t="s">
        <v>25</v>
      </c>
      <c r="G2375" t="s">
        <v>511</v>
      </c>
      <c r="H2375" t="s">
        <v>512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1165</v>
      </c>
      <c r="O2375">
        <f t="shared" si="148"/>
        <v>0</v>
      </c>
      <c r="P2375">
        <f t="shared" si="149"/>
        <v>50</v>
      </c>
      <c r="Q2375" s="11" t="s">
        <v>1166</v>
      </c>
      <c r="R2375" t="s">
        <v>1167</v>
      </c>
      <c r="S2375" s="4">
        <f t="shared" si="150"/>
        <v>42215.6623148148</v>
      </c>
      <c r="T2375" s="4">
        <f t="shared" si="151"/>
        <v>42245.6623148148</v>
      </c>
    </row>
    <row r="2376" ht="44" spans="1:20">
      <c r="A2376" s="1">
        <v>2374</v>
      </c>
      <c r="B2376" s="2" t="s">
        <v>4901</v>
      </c>
      <c r="C2376" s="2" t="s">
        <v>4902</v>
      </c>
      <c r="D2376" s="12">
        <v>22000</v>
      </c>
      <c r="E2376" s="13">
        <v>10</v>
      </c>
      <c r="F2376" t="s">
        <v>25</v>
      </c>
      <c r="G2376" t="s">
        <v>49</v>
      </c>
      <c r="H2376" t="s">
        <v>50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1165</v>
      </c>
      <c r="O2376">
        <f t="shared" si="148"/>
        <v>0</v>
      </c>
      <c r="P2376">
        <f t="shared" si="149"/>
        <v>10</v>
      </c>
      <c r="Q2376" s="11" t="s">
        <v>1166</v>
      </c>
      <c r="R2376" t="s">
        <v>1167</v>
      </c>
      <c r="S2376" s="4">
        <f t="shared" si="150"/>
        <v>42017.843287037</v>
      </c>
      <c r="T2376" s="4">
        <f t="shared" si="151"/>
        <v>42047.843287037</v>
      </c>
    </row>
    <row r="2377" ht="44" spans="1:20">
      <c r="A2377" s="1">
        <v>2375</v>
      </c>
      <c r="B2377" s="2" t="s">
        <v>4903</v>
      </c>
      <c r="C2377" s="2" t="s">
        <v>4904</v>
      </c>
      <c r="D2377" s="12">
        <v>10000</v>
      </c>
      <c r="E2377" s="13">
        <v>0</v>
      </c>
      <c r="F2377" t="s">
        <v>25</v>
      </c>
      <c r="G2377" t="s">
        <v>49</v>
      </c>
      <c r="H2377" t="s">
        <v>50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1165</v>
      </c>
      <c r="O2377">
        <f t="shared" si="148"/>
        <v>0</v>
      </c>
      <c r="P2377">
        <f t="shared" si="149"/>
        <v>0</v>
      </c>
      <c r="Q2377" s="11" t="s">
        <v>1166</v>
      </c>
      <c r="R2377" t="s">
        <v>1167</v>
      </c>
      <c r="S2377" s="4">
        <f t="shared" si="150"/>
        <v>42592.8360763889</v>
      </c>
      <c r="T2377" s="4">
        <f t="shared" si="151"/>
        <v>42622.8360763889</v>
      </c>
    </row>
    <row r="2378" ht="44" spans="1:20">
      <c r="A2378" s="1">
        <v>2376</v>
      </c>
      <c r="B2378" s="2" t="s">
        <v>4905</v>
      </c>
      <c r="C2378" s="2" t="s">
        <v>4906</v>
      </c>
      <c r="D2378" s="12">
        <v>3000</v>
      </c>
      <c r="E2378" s="13">
        <v>326.33</v>
      </c>
      <c r="F2378" t="s">
        <v>25</v>
      </c>
      <c r="G2378" t="s">
        <v>49</v>
      </c>
      <c r="H2378" t="s">
        <v>50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1165</v>
      </c>
      <c r="O2378">
        <f t="shared" si="148"/>
        <v>11</v>
      </c>
      <c r="P2378">
        <f t="shared" si="149"/>
        <v>81.58</v>
      </c>
      <c r="Q2378" s="11" t="s">
        <v>1166</v>
      </c>
      <c r="R2378" t="s">
        <v>1167</v>
      </c>
      <c r="S2378" s="4">
        <f t="shared" si="150"/>
        <v>42318.9255324074</v>
      </c>
      <c r="T2378" s="4">
        <f t="shared" si="151"/>
        <v>42348.9255324074</v>
      </c>
    </row>
    <row r="2379" ht="44" spans="1:20">
      <c r="A2379" s="1">
        <v>2377</v>
      </c>
      <c r="B2379" s="2" t="s">
        <v>4907</v>
      </c>
      <c r="C2379" s="2" t="s">
        <v>4908</v>
      </c>
      <c r="D2379" s="12">
        <v>2500</v>
      </c>
      <c r="E2379" s="13">
        <v>0</v>
      </c>
      <c r="F2379" t="s">
        <v>25</v>
      </c>
      <c r="G2379" t="s">
        <v>194</v>
      </c>
      <c r="H2379" t="s">
        <v>195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1165</v>
      </c>
      <c r="O2379">
        <f t="shared" si="148"/>
        <v>0</v>
      </c>
      <c r="P2379">
        <f t="shared" si="149"/>
        <v>0</v>
      </c>
      <c r="Q2379" s="11" t="s">
        <v>1166</v>
      </c>
      <c r="R2379" t="s">
        <v>1167</v>
      </c>
      <c r="S2379" s="4">
        <f t="shared" si="150"/>
        <v>42669.8701736111</v>
      </c>
      <c r="T2379" s="4">
        <f t="shared" si="151"/>
        <v>42699.9118402778</v>
      </c>
    </row>
    <row r="2380" ht="29" spans="1:20">
      <c r="A2380" s="1">
        <v>2378</v>
      </c>
      <c r="B2380" s="2" t="s">
        <v>4909</v>
      </c>
      <c r="C2380" s="2" t="s">
        <v>4910</v>
      </c>
      <c r="D2380" s="12">
        <v>110000</v>
      </c>
      <c r="E2380" s="13">
        <v>0</v>
      </c>
      <c r="F2380" t="s">
        <v>25</v>
      </c>
      <c r="G2380" t="s">
        <v>49</v>
      </c>
      <c r="H2380" t="s">
        <v>50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1165</v>
      </c>
      <c r="O2380">
        <f t="shared" si="148"/>
        <v>0</v>
      </c>
      <c r="P2380">
        <f t="shared" si="149"/>
        <v>0</v>
      </c>
      <c r="Q2380" s="11" t="s">
        <v>1166</v>
      </c>
      <c r="R2380" t="s">
        <v>1167</v>
      </c>
      <c r="S2380" s="4">
        <f t="shared" si="150"/>
        <v>42213.0130787037</v>
      </c>
      <c r="T2380" s="4">
        <f t="shared" si="151"/>
        <v>42242.0130787037</v>
      </c>
    </row>
    <row r="2381" ht="29" spans="1:20">
      <c r="A2381" s="1">
        <v>2379</v>
      </c>
      <c r="B2381" s="2" t="s">
        <v>4911</v>
      </c>
      <c r="C2381" s="2" t="s">
        <v>4912</v>
      </c>
      <c r="D2381" s="12">
        <v>30000</v>
      </c>
      <c r="E2381" s="13">
        <v>0</v>
      </c>
      <c r="F2381" t="s">
        <v>25</v>
      </c>
      <c r="G2381" t="s">
        <v>49</v>
      </c>
      <c r="H2381" t="s">
        <v>50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1165</v>
      </c>
      <c r="O2381">
        <f t="shared" si="148"/>
        <v>0</v>
      </c>
      <c r="P2381">
        <f t="shared" si="149"/>
        <v>0</v>
      </c>
      <c r="Q2381" s="11" t="s">
        <v>1166</v>
      </c>
      <c r="R2381" t="s">
        <v>1167</v>
      </c>
      <c r="S2381" s="4">
        <f t="shared" si="150"/>
        <v>42237.0163888889</v>
      </c>
      <c r="T2381" s="4">
        <f t="shared" si="151"/>
        <v>42282.0163888889</v>
      </c>
    </row>
    <row r="2382" ht="44" spans="1:20">
      <c r="A2382" s="1">
        <v>2380</v>
      </c>
      <c r="B2382" s="2" t="s">
        <v>4913</v>
      </c>
      <c r="C2382" s="2" t="s">
        <v>4914</v>
      </c>
      <c r="D2382" s="12">
        <v>15000</v>
      </c>
      <c r="E2382" s="13">
        <v>55</v>
      </c>
      <c r="F2382" t="s">
        <v>25</v>
      </c>
      <c r="G2382" t="s">
        <v>49</v>
      </c>
      <c r="H2382" t="s">
        <v>50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1165</v>
      </c>
      <c r="O2382">
        <f t="shared" si="148"/>
        <v>0</v>
      </c>
      <c r="P2382">
        <f t="shared" si="149"/>
        <v>18.33</v>
      </c>
      <c r="Q2382" s="11" t="s">
        <v>1166</v>
      </c>
      <c r="R2382" t="s">
        <v>1167</v>
      </c>
      <c r="S2382" s="4">
        <f t="shared" si="150"/>
        <v>42248.7933101852</v>
      </c>
      <c r="T2382" s="4">
        <f t="shared" si="151"/>
        <v>42278.7933101852</v>
      </c>
    </row>
    <row r="2383" ht="44" spans="1:20">
      <c r="A2383" s="1">
        <v>2381</v>
      </c>
      <c r="B2383" s="2" t="s">
        <v>4915</v>
      </c>
      <c r="C2383" s="2" t="s">
        <v>4916</v>
      </c>
      <c r="D2383" s="12">
        <v>86350</v>
      </c>
      <c r="E2383" s="13">
        <v>1571</v>
      </c>
      <c r="F2383" t="s">
        <v>25</v>
      </c>
      <c r="G2383" t="s">
        <v>49</v>
      </c>
      <c r="H2383" t="s">
        <v>50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1165</v>
      </c>
      <c r="O2383">
        <f t="shared" si="148"/>
        <v>2</v>
      </c>
      <c r="P2383">
        <f t="shared" si="149"/>
        <v>224.43</v>
      </c>
      <c r="Q2383" s="11" t="s">
        <v>1166</v>
      </c>
      <c r="R2383" t="s">
        <v>1167</v>
      </c>
      <c r="S2383" s="4">
        <f t="shared" si="150"/>
        <v>42074.9357407407</v>
      </c>
      <c r="T2383" s="4">
        <f t="shared" si="151"/>
        <v>42104.9357407407</v>
      </c>
    </row>
    <row r="2384" ht="58" spans="1:20">
      <c r="A2384" s="1">
        <v>2382</v>
      </c>
      <c r="B2384" s="2" t="s">
        <v>4917</v>
      </c>
      <c r="C2384" s="2" t="s">
        <v>4918</v>
      </c>
      <c r="D2384" s="12">
        <v>3000</v>
      </c>
      <c r="E2384" s="13">
        <v>75</v>
      </c>
      <c r="F2384" t="s">
        <v>25</v>
      </c>
      <c r="G2384" t="s">
        <v>49</v>
      </c>
      <c r="H2384" t="s">
        <v>50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1165</v>
      </c>
      <c r="O2384">
        <f t="shared" si="148"/>
        <v>3</v>
      </c>
      <c r="P2384">
        <f t="shared" si="149"/>
        <v>37.5</v>
      </c>
      <c r="Q2384" s="11" t="s">
        <v>1166</v>
      </c>
      <c r="R2384" t="s">
        <v>1167</v>
      </c>
      <c r="S2384" s="4">
        <f t="shared" si="150"/>
        <v>42195.1875347222</v>
      </c>
      <c r="T2384" s="4">
        <f t="shared" si="151"/>
        <v>42220.1875347222</v>
      </c>
    </row>
    <row r="2385" ht="44" spans="1:20">
      <c r="A2385" s="1">
        <v>2383</v>
      </c>
      <c r="B2385" s="2" t="s">
        <v>4919</v>
      </c>
      <c r="C2385" s="2" t="s">
        <v>4920</v>
      </c>
      <c r="D2385" s="12">
        <v>10000</v>
      </c>
      <c r="E2385" s="13">
        <v>435</v>
      </c>
      <c r="F2385" t="s">
        <v>25</v>
      </c>
      <c r="G2385" t="s">
        <v>114</v>
      </c>
      <c r="H2385" t="s">
        <v>115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1165</v>
      </c>
      <c r="O2385">
        <f t="shared" si="148"/>
        <v>4</v>
      </c>
      <c r="P2385">
        <f t="shared" si="149"/>
        <v>145</v>
      </c>
      <c r="Q2385" s="11" t="s">
        <v>1166</v>
      </c>
      <c r="R2385" t="s">
        <v>1167</v>
      </c>
      <c r="S2385" s="4">
        <f t="shared" si="150"/>
        <v>42027.0567939815</v>
      </c>
      <c r="T2385" s="4">
        <f t="shared" si="151"/>
        <v>42057.0567939815</v>
      </c>
    </row>
    <row r="2386" ht="44" spans="1:20">
      <c r="A2386" s="1">
        <v>2384</v>
      </c>
      <c r="B2386" s="2" t="s">
        <v>4921</v>
      </c>
      <c r="C2386" s="2" t="s">
        <v>4922</v>
      </c>
      <c r="D2386" s="12">
        <v>1000</v>
      </c>
      <c r="E2386" s="13">
        <v>8</v>
      </c>
      <c r="F2386" t="s">
        <v>25</v>
      </c>
      <c r="G2386" t="s">
        <v>49</v>
      </c>
      <c r="H2386" t="s">
        <v>50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1165</v>
      </c>
      <c r="O2386">
        <f t="shared" si="148"/>
        <v>1</v>
      </c>
      <c r="P2386">
        <f t="shared" si="149"/>
        <v>1</v>
      </c>
      <c r="Q2386" s="11" t="s">
        <v>1166</v>
      </c>
      <c r="R2386" t="s">
        <v>1167</v>
      </c>
      <c r="S2386" s="4">
        <f t="shared" si="150"/>
        <v>41927.0676273148</v>
      </c>
      <c r="T2386" s="4">
        <f t="shared" si="151"/>
        <v>41957.1092939815</v>
      </c>
    </row>
    <row r="2387" ht="44" spans="1:20">
      <c r="A2387" s="1">
        <v>2385</v>
      </c>
      <c r="B2387" s="2" t="s">
        <v>4923</v>
      </c>
      <c r="C2387" s="2" t="s">
        <v>4924</v>
      </c>
      <c r="D2387" s="12">
        <v>65000</v>
      </c>
      <c r="E2387" s="13">
        <v>788</v>
      </c>
      <c r="F2387" t="s">
        <v>25</v>
      </c>
      <c r="G2387" t="s">
        <v>49</v>
      </c>
      <c r="H2387" t="s">
        <v>50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1165</v>
      </c>
      <c r="O2387">
        <f t="shared" si="148"/>
        <v>1</v>
      </c>
      <c r="P2387">
        <f t="shared" si="149"/>
        <v>112.57</v>
      </c>
      <c r="Q2387" s="11" t="s">
        <v>1166</v>
      </c>
      <c r="R2387" t="s">
        <v>1167</v>
      </c>
      <c r="S2387" s="4">
        <f t="shared" si="150"/>
        <v>42191.7017592593</v>
      </c>
      <c r="T2387" s="4">
        <f t="shared" si="151"/>
        <v>42221.7017592593</v>
      </c>
    </row>
    <row r="2388" ht="44" spans="1:20">
      <c r="A2388" s="1">
        <v>2386</v>
      </c>
      <c r="B2388" s="2" t="s">
        <v>4925</v>
      </c>
      <c r="C2388" s="2" t="s">
        <v>4926</v>
      </c>
      <c r="D2388" s="12">
        <v>30000</v>
      </c>
      <c r="E2388" s="13">
        <v>0</v>
      </c>
      <c r="F2388" t="s">
        <v>25</v>
      </c>
      <c r="G2388" t="s">
        <v>194</v>
      </c>
      <c r="H2388" t="s">
        <v>195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1165</v>
      </c>
      <c r="O2388">
        <f t="shared" si="148"/>
        <v>0</v>
      </c>
      <c r="P2388">
        <f t="shared" si="149"/>
        <v>0</v>
      </c>
      <c r="Q2388" s="11" t="s">
        <v>1166</v>
      </c>
      <c r="R2388" t="s">
        <v>1167</v>
      </c>
      <c r="S2388" s="4">
        <f t="shared" si="150"/>
        <v>41954.8382407407</v>
      </c>
      <c r="T2388" s="4">
        <f t="shared" si="151"/>
        <v>42014.8382407407</v>
      </c>
    </row>
    <row r="2389" ht="44" spans="1:20">
      <c r="A2389" s="1">
        <v>2387</v>
      </c>
      <c r="B2389" s="2" t="s">
        <v>4927</v>
      </c>
      <c r="C2389" s="2" t="s">
        <v>4928</v>
      </c>
      <c r="D2389" s="12">
        <v>150000</v>
      </c>
      <c r="E2389" s="13">
        <v>1026</v>
      </c>
      <c r="F2389" t="s">
        <v>25</v>
      </c>
      <c r="G2389" t="s">
        <v>49</v>
      </c>
      <c r="H2389" t="s">
        <v>50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1165</v>
      </c>
      <c r="O2389">
        <f t="shared" si="148"/>
        <v>1</v>
      </c>
      <c r="P2389">
        <f t="shared" si="149"/>
        <v>342</v>
      </c>
      <c r="Q2389" s="11" t="s">
        <v>1166</v>
      </c>
      <c r="R2389" t="s">
        <v>1167</v>
      </c>
      <c r="S2389" s="4">
        <f t="shared" si="150"/>
        <v>42528.6266203704</v>
      </c>
      <c r="T2389" s="4">
        <f t="shared" si="151"/>
        <v>42573.6266203704</v>
      </c>
    </row>
    <row r="2390" ht="44" spans="1:20">
      <c r="A2390" s="1">
        <v>2388</v>
      </c>
      <c r="B2390" s="2" t="s">
        <v>4929</v>
      </c>
      <c r="C2390" s="2" t="s">
        <v>4930</v>
      </c>
      <c r="D2390" s="12">
        <v>37000</v>
      </c>
      <c r="E2390" s="13">
        <v>463</v>
      </c>
      <c r="F2390" t="s">
        <v>25</v>
      </c>
      <c r="G2390" t="s">
        <v>49</v>
      </c>
      <c r="H2390" t="s">
        <v>50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1165</v>
      </c>
      <c r="O2390">
        <f t="shared" si="148"/>
        <v>1</v>
      </c>
      <c r="P2390">
        <f t="shared" si="149"/>
        <v>57.88</v>
      </c>
      <c r="Q2390" s="11" t="s">
        <v>1166</v>
      </c>
      <c r="R2390" t="s">
        <v>1167</v>
      </c>
      <c r="S2390" s="4">
        <f t="shared" si="150"/>
        <v>41989.8536921296</v>
      </c>
      <c r="T2390" s="4">
        <f t="shared" si="151"/>
        <v>42019.8118055556</v>
      </c>
    </row>
    <row r="2391" ht="58" spans="1:20">
      <c r="A2391" s="1">
        <v>2389</v>
      </c>
      <c r="B2391" s="2" t="s">
        <v>4931</v>
      </c>
      <c r="C2391" s="2" t="s">
        <v>4932</v>
      </c>
      <c r="D2391" s="12">
        <v>16000</v>
      </c>
      <c r="E2391" s="13">
        <v>30</v>
      </c>
      <c r="F2391" t="s">
        <v>25</v>
      </c>
      <c r="G2391" t="s">
        <v>214</v>
      </c>
      <c r="H2391" t="s">
        <v>89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1165</v>
      </c>
      <c r="O2391">
        <f t="shared" si="148"/>
        <v>0</v>
      </c>
      <c r="P2391">
        <f t="shared" si="149"/>
        <v>30</v>
      </c>
      <c r="Q2391" s="11" t="s">
        <v>1166</v>
      </c>
      <c r="R2391" t="s">
        <v>1167</v>
      </c>
      <c r="S2391" s="4">
        <f t="shared" si="150"/>
        <v>42179.6533796296</v>
      </c>
      <c r="T2391" s="4">
        <f t="shared" si="151"/>
        <v>42210.9159722222</v>
      </c>
    </row>
    <row r="2392" ht="44" spans="1:20">
      <c r="A2392" s="1">
        <v>2390</v>
      </c>
      <c r="B2392" s="2" t="s">
        <v>4933</v>
      </c>
      <c r="C2392" s="2" t="s">
        <v>4934</v>
      </c>
      <c r="D2392" s="12">
        <v>510000</v>
      </c>
      <c r="E2392" s="13">
        <v>0</v>
      </c>
      <c r="F2392" t="s">
        <v>25</v>
      </c>
      <c r="G2392" t="s">
        <v>84</v>
      </c>
      <c r="H2392" t="s">
        <v>85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1165</v>
      </c>
      <c r="O2392">
        <f t="shared" si="148"/>
        <v>0</v>
      </c>
      <c r="P2392">
        <f t="shared" si="149"/>
        <v>0</v>
      </c>
      <c r="Q2392" s="11" t="s">
        <v>1166</v>
      </c>
      <c r="R2392" t="s">
        <v>1167</v>
      </c>
      <c r="S2392" s="4">
        <f t="shared" si="150"/>
        <v>41968.2623148148</v>
      </c>
      <c r="T2392" s="4">
        <f t="shared" si="151"/>
        <v>42008.2623148148</v>
      </c>
    </row>
    <row r="2393" ht="29" spans="1:20">
      <c r="A2393" s="1">
        <v>2391</v>
      </c>
      <c r="B2393" s="2" t="s">
        <v>4935</v>
      </c>
      <c r="C2393" s="2" t="s">
        <v>4936</v>
      </c>
      <c r="D2393" s="12">
        <v>20000</v>
      </c>
      <c r="E2393" s="13">
        <v>25</v>
      </c>
      <c r="F2393" t="s">
        <v>25</v>
      </c>
      <c r="G2393" t="s">
        <v>49</v>
      </c>
      <c r="H2393" t="s">
        <v>50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1165</v>
      </c>
      <c r="O2393">
        <f t="shared" si="148"/>
        <v>0</v>
      </c>
      <c r="P2393">
        <f t="shared" si="149"/>
        <v>25</v>
      </c>
      <c r="Q2393" s="11" t="s">
        <v>1166</v>
      </c>
      <c r="R2393" t="s">
        <v>1167</v>
      </c>
      <c r="S2393" s="4">
        <f t="shared" si="150"/>
        <v>42064.7944907407</v>
      </c>
      <c r="T2393" s="4">
        <f t="shared" si="151"/>
        <v>42094.7528240741</v>
      </c>
    </row>
    <row r="2394" ht="44" spans="1:20">
      <c r="A2394" s="1">
        <v>2392</v>
      </c>
      <c r="B2394" s="2" t="s">
        <v>4937</v>
      </c>
      <c r="C2394" s="2" t="s">
        <v>4938</v>
      </c>
      <c r="D2394" s="12">
        <v>4200</v>
      </c>
      <c r="E2394" s="13">
        <v>0</v>
      </c>
      <c r="F2394" t="s">
        <v>25</v>
      </c>
      <c r="G2394" t="s">
        <v>49</v>
      </c>
      <c r="H2394" t="s">
        <v>50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1165</v>
      </c>
      <c r="O2394">
        <f t="shared" si="148"/>
        <v>0</v>
      </c>
      <c r="P2394">
        <f t="shared" si="149"/>
        <v>0</v>
      </c>
      <c r="Q2394" s="11" t="s">
        <v>1166</v>
      </c>
      <c r="R2394" t="s">
        <v>1167</v>
      </c>
      <c r="S2394" s="4">
        <f t="shared" si="150"/>
        <v>42276.1206365741</v>
      </c>
      <c r="T2394" s="4">
        <f t="shared" si="151"/>
        <v>42306.1206365741</v>
      </c>
    </row>
    <row r="2395" ht="44" spans="1:20">
      <c r="A2395" s="1">
        <v>2393</v>
      </c>
      <c r="B2395" s="2" t="s">
        <v>4939</v>
      </c>
      <c r="C2395" s="2" t="s">
        <v>4940</v>
      </c>
      <c r="D2395" s="12">
        <v>100000</v>
      </c>
      <c r="E2395" s="13">
        <v>50</v>
      </c>
      <c r="F2395" t="s">
        <v>25</v>
      </c>
      <c r="G2395" t="s">
        <v>49</v>
      </c>
      <c r="H2395" t="s">
        <v>50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1165</v>
      </c>
      <c r="O2395">
        <f t="shared" si="148"/>
        <v>0</v>
      </c>
      <c r="P2395">
        <f t="shared" si="149"/>
        <v>50</v>
      </c>
      <c r="Q2395" s="11" t="s">
        <v>1166</v>
      </c>
      <c r="R2395" t="s">
        <v>1167</v>
      </c>
      <c r="S2395" s="4">
        <f t="shared" si="150"/>
        <v>42194.6483449074</v>
      </c>
      <c r="T2395" s="4">
        <f t="shared" si="151"/>
        <v>42224.6483449074</v>
      </c>
    </row>
    <row r="2396" ht="44" spans="1:20">
      <c r="A2396" s="1">
        <v>2394</v>
      </c>
      <c r="B2396" s="2" t="s">
        <v>4941</v>
      </c>
      <c r="C2396" s="2" t="s">
        <v>4942</v>
      </c>
      <c r="D2396" s="12">
        <v>5000</v>
      </c>
      <c r="E2396" s="13">
        <v>3</v>
      </c>
      <c r="F2396" t="s">
        <v>25</v>
      </c>
      <c r="G2396" t="s">
        <v>2514</v>
      </c>
      <c r="H2396" t="s">
        <v>89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1165</v>
      </c>
      <c r="O2396">
        <f t="shared" si="148"/>
        <v>0</v>
      </c>
      <c r="P2396">
        <f t="shared" si="149"/>
        <v>1.5</v>
      </c>
      <c r="Q2396" s="11" t="s">
        <v>1166</v>
      </c>
      <c r="R2396" t="s">
        <v>1167</v>
      </c>
      <c r="S2396" s="4">
        <f t="shared" si="150"/>
        <v>42031.3621875</v>
      </c>
      <c r="T2396" s="4">
        <f t="shared" si="151"/>
        <v>42061.3621875</v>
      </c>
    </row>
    <row r="2397" ht="44" spans="1:20">
      <c r="A2397" s="1">
        <v>2395</v>
      </c>
      <c r="B2397" s="2" t="s">
        <v>4943</v>
      </c>
      <c r="C2397" s="2" t="s">
        <v>4944</v>
      </c>
      <c r="D2397" s="12">
        <v>33000</v>
      </c>
      <c r="E2397" s="13">
        <v>0</v>
      </c>
      <c r="F2397" t="s">
        <v>25</v>
      </c>
      <c r="G2397" t="s">
        <v>49</v>
      </c>
      <c r="H2397" t="s">
        <v>50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1165</v>
      </c>
      <c r="O2397">
        <f t="shared" si="148"/>
        <v>0</v>
      </c>
      <c r="P2397">
        <f t="shared" si="149"/>
        <v>0</v>
      </c>
      <c r="Q2397" s="11" t="s">
        <v>1166</v>
      </c>
      <c r="R2397" t="s">
        <v>1167</v>
      </c>
      <c r="S2397" s="4">
        <f t="shared" si="150"/>
        <v>42717.1213773148</v>
      </c>
      <c r="T2397" s="4">
        <f t="shared" si="151"/>
        <v>42745.3729166667</v>
      </c>
    </row>
    <row r="2398" ht="44" spans="1:20">
      <c r="A2398" s="1">
        <v>2396</v>
      </c>
      <c r="B2398" s="2" t="s">
        <v>4945</v>
      </c>
      <c r="C2398" s="2" t="s">
        <v>4946</v>
      </c>
      <c r="D2398" s="12">
        <v>5000</v>
      </c>
      <c r="E2398" s="13">
        <v>10</v>
      </c>
      <c r="F2398" t="s">
        <v>25</v>
      </c>
      <c r="G2398" t="s">
        <v>2138</v>
      </c>
      <c r="H2398" t="s">
        <v>2139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1165</v>
      </c>
      <c r="O2398">
        <f t="shared" si="148"/>
        <v>0</v>
      </c>
      <c r="P2398">
        <f t="shared" si="149"/>
        <v>10</v>
      </c>
      <c r="Q2398" s="11" t="s">
        <v>1166</v>
      </c>
      <c r="R2398" t="s">
        <v>1167</v>
      </c>
      <c r="S2398" s="4">
        <f t="shared" si="150"/>
        <v>42262.8490509259</v>
      </c>
      <c r="T2398" s="4">
        <f t="shared" si="151"/>
        <v>42292.8490509259</v>
      </c>
    </row>
    <row r="2399" ht="44" spans="1:20">
      <c r="A2399" s="1">
        <v>2397</v>
      </c>
      <c r="B2399" s="2" t="s">
        <v>4947</v>
      </c>
      <c r="C2399" s="2" t="s">
        <v>4948</v>
      </c>
      <c r="D2399" s="12">
        <v>124000</v>
      </c>
      <c r="E2399" s="13">
        <v>0</v>
      </c>
      <c r="F2399" t="s">
        <v>25</v>
      </c>
      <c r="G2399" t="s">
        <v>49</v>
      </c>
      <c r="H2399" t="s">
        <v>50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1165</v>
      </c>
      <c r="O2399">
        <f t="shared" si="148"/>
        <v>0</v>
      </c>
      <c r="P2399">
        <f t="shared" si="149"/>
        <v>0</v>
      </c>
      <c r="Q2399" s="11" t="s">
        <v>1166</v>
      </c>
      <c r="R2399" t="s">
        <v>1167</v>
      </c>
      <c r="S2399" s="4">
        <f t="shared" si="150"/>
        <v>41976.8849074074</v>
      </c>
      <c r="T2399" s="4">
        <f t="shared" si="151"/>
        <v>42006.8849074074</v>
      </c>
    </row>
    <row r="2400" ht="44" spans="1:20">
      <c r="A2400" s="1">
        <v>2398</v>
      </c>
      <c r="B2400" s="2" t="s">
        <v>4949</v>
      </c>
      <c r="C2400" s="2" t="s">
        <v>4950</v>
      </c>
      <c r="D2400" s="12">
        <v>4000</v>
      </c>
      <c r="E2400" s="13">
        <v>0</v>
      </c>
      <c r="F2400" t="s">
        <v>25</v>
      </c>
      <c r="G2400" t="s">
        <v>49</v>
      </c>
      <c r="H2400" t="s">
        <v>50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1165</v>
      </c>
      <c r="O2400">
        <f t="shared" si="148"/>
        <v>0</v>
      </c>
      <c r="P2400">
        <f t="shared" si="149"/>
        <v>0</v>
      </c>
      <c r="Q2400" s="11" t="s">
        <v>1166</v>
      </c>
      <c r="R2400" t="s">
        <v>1167</v>
      </c>
      <c r="S2400" s="4">
        <f t="shared" si="150"/>
        <v>42157.9164814815</v>
      </c>
      <c r="T2400" s="4">
        <f t="shared" si="151"/>
        <v>42187.9164814815</v>
      </c>
    </row>
    <row r="2401" ht="44" spans="1:20">
      <c r="A2401" s="1">
        <v>2399</v>
      </c>
      <c r="B2401" s="2" t="s">
        <v>4951</v>
      </c>
      <c r="C2401" s="2" t="s">
        <v>4952</v>
      </c>
      <c r="D2401" s="12">
        <v>13000</v>
      </c>
      <c r="E2401" s="13">
        <v>0</v>
      </c>
      <c r="F2401" t="s">
        <v>25</v>
      </c>
      <c r="G2401" t="s">
        <v>511</v>
      </c>
      <c r="H2401" t="s">
        <v>512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1165</v>
      </c>
      <c r="O2401">
        <f t="shared" si="148"/>
        <v>0</v>
      </c>
      <c r="P2401">
        <f t="shared" si="149"/>
        <v>0</v>
      </c>
      <c r="Q2401" s="11" t="s">
        <v>1166</v>
      </c>
      <c r="R2401" t="s">
        <v>1167</v>
      </c>
      <c r="S2401" s="4">
        <f t="shared" si="150"/>
        <v>41956.8530787037</v>
      </c>
      <c r="T2401" s="4">
        <f t="shared" si="151"/>
        <v>41991.8530787037</v>
      </c>
    </row>
    <row r="2402" ht="44" spans="1:20">
      <c r="A2402" s="1">
        <v>2400</v>
      </c>
      <c r="B2402" s="2" t="s">
        <v>4953</v>
      </c>
      <c r="C2402" s="2" t="s">
        <v>4954</v>
      </c>
      <c r="D2402" s="12">
        <v>50000</v>
      </c>
      <c r="E2402" s="13">
        <v>0</v>
      </c>
      <c r="F2402" t="s">
        <v>25</v>
      </c>
      <c r="G2402" t="s">
        <v>84</v>
      </c>
      <c r="H2402" t="s">
        <v>85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1165</v>
      </c>
      <c r="O2402">
        <f t="shared" si="148"/>
        <v>0</v>
      </c>
      <c r="P2402">
        <f t="shared" si="149"/>
        <v>0</v>
      </c>
      <c r="Q2402" s="11" t="s">
        <v>1166</v>
      </c>
      <c r="R2402" t="s">
        <v>1167</v>
      </c>
      <c r="S2402" s="4">
        <f t="shared" si="150"/>
        <v>42444.2681018518</v>
      </c>
      <c r="T2402" s="4">
        <f t="shared" si="151"/>
        <v>42474.2681018518</v>
      </c>
    </row>
    <row r="2403" ht="44" spans="1:20">
      <c r="A2403" s="1">
        <v>2401</v>
      </c>
      <c r="B2403" s="2" t="s">
        <v>4955</v>
      </c>
      <c r="C2403" s="2" t="s">
        <v>4956</v>
      </c>
      <c r="D2403" s="12">
        <v>28000</v>
      </c>
      <c r="E2403" s="13">
        <v>201</v>
      </c>
      <c r="F2403" t="s">
        <v>26</v>
      </c>
      <c r="G2403" t="s">
        <v>49</v>
      </c>
      <c r="H2403" t="s">
        <v>50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2408</v>
      </c>
      <c r="O2403">
        <f t="shared" si="148"/>
        <v>1</v>
      </c>
      <c r="P2403">
        <f t="shared" si="149"/>
        <v>22.33</v>
      </c>
      <c r="Q2403" s="11" t="s">
        <v>2409</v>
      </c>
      <c r="R2403" t="s">
        <v>2410</v>
      </c>
      <c r="S2403" s="4">
        <f t="shared" si="150"/>
        <v>42374.8228703704</v>
      </c>
      <c r="T2403" s="4">
        <f t="shared" si="151"/>
        <v>42434.8228703704</v>
      </c>
    </row>
    <row r="2404" ht="15" spans="1:20">
      <c r="A2404" s="1">
        <v>2402</v>
      </c>
      <c r="B2404" s="2" t="s">
        <v>4957</v>
      </c>
      <c r="C2404" s="2" t="s">
        <v>4958</v>
      </c>
      <c r="D2404" s="12">
        <v>12000</v>
      </c>
      <c r="E2404" s="13">
        <v>52</v>
      </c>
      <c r="F2404" t="s">
        <v>26</v>
      </c>
      <c r="G2404" t="s">
        <v>49</v>
      </c>
      <c r="H2404" t="s">
        <v>50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2408</v>
      </c>
      <c r="O2404">
        <f t="shared" si="148"/>
        <v>0</v>
      </c>
      <c r="P2404">
        <f t="shared" si="149"/>
        <v>52</v>
      </c>
      <c r="Q2404" s="11" t="s">
        <v>2409</v>
      </c>
      <c r="R2404" t="s">
        <v>2410</v>
      </c>
      <c r="S2404" s="4">
        <f t="shared" si="150"/>
        <v>42107.6797569444</v>
      </c>
      <c r="T2404" s="4">
        <f t="shared" si="151"/>
        <v>42137.6797569444</v>
      </c>
    </row>
    <row r="2405" ht="44" spans="1:20">
      <c r="A2405" s="1">
        <v>2403</v>
      </c>
      <c r="B2405" s="2" t="s">
        <v>4959</v>
      </c>
      <c r="C2405" s="2" t="s">
        <v>4960</v>
      </c>
      <c r="D2405" s="12">
        <v>1200</v>
      </c>
      <c r="E2405" s="13">
        <v>202</v>
      </c>
      <c r="F2405" t="s">
        <v>26</v>
      </c>
      <c r="G2405" t="s">
        <v>58</v>
      </c>
      <c r="H2405" t="s">
        <v>59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2408</v>
      </c>
      <c r="O2405">
        <f t="shared" si="148"/>
        <v>17</v>
      </c>
      <c r="P2405">
        <f t="shared" si="149"/>
        <v>16.83</v>
      </c>
      <c r="Q2405" s="11" t="s">
        <v>2409</v>
      </c>
      <c r="R2405" t="s">
        <v>2410</v>
      </c>
      <c r="S2405" s="4">
        <f t="shared" si="150"/>
        <v>42399.8826157407</v>
      </c>
      <c r="T2405" s="4">
        <f t="shared" si="151"/>
        <v>42459.8409490741</v>
      </c>
    </row>
    <row r="2406" ht="44" spans="1:20">
      <c r="A2406" s="1">
        <v>2404</v>
      </c>
      <c r="B2406" s="2" t="s">
        <v>4961</v>
      </c>
      <c r="C2406" s="2" t="s">
        <v>4962</v>
      </c>
      <c r="D2406" s="12">
        <v>15000</v>
      </c>
      <c r="E2406" s="13">
        <v>0</v>
      </c>
      <c r="F2406" t="s">
        <v>26</v>
      </c>
      <c r="G2406" t="s">
        <v>49</v>
      </c>
      <c r="H2406" t="s">
        <v>50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2408</v>
      </c>
      <c r="O2406">
        <f t="shared" si="148"/>
        <v>0</v>
      </c>
      <c r="P2406">
        <f t="shared" si="149"/>
        <v>0</v>
      </c>
      <c r="Q2406" s="11" t="s">
        <v>2409</v>
      </c>
      <c r="R2406" t="s">
        <v>2410</v>
      </c>
      <c r="S2406" s="4">
        <f t="shared" si="150"/>
        <v>42342.0394328704</v>
      </c>
      <c r="T2406" s="4">
        <f t="shared" si="151"/>
        <v>42372.0394328704</v>
      </c>
    </row>
    <row r="2407" ht="44" spans="1:20">
      <c r="A2407" s="1">
        <v>2405</v>
      </c>
      <c r="B2407" s="2" t="s">
        <v>4963</v>
      </c>
      <c r="C2407" s="2" t="s">
        <v>4964</v>
      </c>
      <c r="D2407" s="12">
        <v>5000</v>
      </c>
      <c r="E2407" s="13">
        <v>1126</v>
      </c>
      <c r="F2407" t="s">
        <v>26</v>
      </c>
      <c r="G2407" t="s">
        <v>49</v>
      </c>
      <c r="H2407" t="s">
        <v>50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2408</v>
      </c>
      <c r="O2407">
        <f t="shared" si="148"/>
        <v>23</v>
      </c>
      <c r="P2407">
        <f t="shared" si="149"/>
        <v>56.3</v>
      </c>
      <c r="Q2407" s="11" t="s">
        <v>2409</v>
      </c>
      <c r="R2407" t="s">
        <v>2410</v>
      </c>
      <c r="S2407" s="4">
        <f t="shared" si="150"/>
        <v>42595.5853587963</v>
      </c>
      <c r="T2407" s="4">
        <f t="shared" si="151"/>
        <v>42616.5853587963</v>
      </c>
    </row>
    <row r="2408" ht="44" spans="1:20">
      <c r="A2408" s="1">
        <v>2406</v>
      </c>
      <c r="B2408" s="2" t="s">
        <v>4965</v>
      </c>
      <c r="C2408" s="2" t="s">
        <v>4966</v>
      </c>
      <c r="D2408" s="12">
        <v>3250</v>
      </c>
      <c r="E2408" s="13">
        <v>1345</v>
      </c>
      <c r="F2408" t="s">
        <v>26</v>
      </c>
      <c r="G2408" t="s">
        <v>49</v>
      </c>
      <c r="H2408" t="s">
        <v>50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2408</v>
      </c>
      <c r="O2408">
        <f t="shared" si="148"/>
        <v>41</v>
      </c>
      <c r="P2408">
        <f t="shared" si="149"/>
        <v>84.06</v>
      </c>
      <c r="Q2408" s="11" t="s">
        <v>2409</v>
      </c>
      <c r="R2408" t="s">
        <v>2410</v>
      </c>
      <c r="S2408" s="4">
        <f t="shared" si="150"/>
        <v>41983.1109953704</v>
      </c>
      <c r="T2408" s="4">
        <f t="shared" si="151"/>
        <v>42023.1109953704</v>
      </c>
    </row>
    <row r="2409" ht="58" spans="1:20">
      <c r="A2409" s="1">
        <v>2407</v>
      </c>
      <c r="B2409" s="2" t="s">
        <v>4967</v>
      </c>
      <c r="C2409" s="2" t="s">
        <v>4968</v>
      </c>
      <c r="D2409" s="12">
        <v>22000</v>
      </c>
      <c r="E2409" s="13">
        <v>5557</v>
      </c>
      <c r="F2409" t="s">
        <v>26</v>
      </c>
      <c r="G2409" t="s">
        <v>49</v>
      </c>
      <c r="H2409" t="s">
        <v>50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2408</v>
      </c>
      <c r="O2409">
        <f t="shared" si="148"/>
        <v>25</v>
      </c>
      <c r="P2409">
        <f t="shared" si="149"/>
        <v>168.39</v>
      </c>
      <c r="Q2409" s="11" t="s">
        <v>2409</v>
      </c>
      <c r="R2409" t="s">
        <v>2410</v>
      </c>
      <c r="S2409" s="4">
        <f t="shared" si="150"/>
        <v>42082.5755555556</v>
      </c>
      <c r="T2409" s="4">
        <f t="shared" si="151"/>
        <v>42105.25</v>
      </c>
    </row>
    <row r="2410" ht="29" spans="1:20">
      <c r="A2410" s="1">
        <v>2408</v>
      </c>
      <c r="B2410" s="2" t="s">
        <v>4969</v>
      </c>
      <c r="C2410" s="2" t="s">
        <v>4970</v>
      </c>
      <c r="D2410" s="12">
        <v>15000</v>
      </c>
      <c r="E2410" s="13">
        <v>30</v>
      </c>
      <c r="F2410" t="s">
        <v>26</v>
      </c>
      <c r="G2410" t="s">
        <v>49</v>
      </c>
      <c r="H2410" t="s">
        <v>50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2408</v>
      </c>
      <c r="O2410">
        <f t="shared" si="148"/>
        <v>0</v>
      </c>
      <c r="P2410">
        <f t="shared" si="149"/>
        <v>15</v>
      </c>
      <c r="Q2410" s="11" t="s">
        <v>2409</v>
      </c>
      <c r="R2410" t="s">
        <v>2410</v>
      </c>
      <c r="S2410" s="4">
        <f t="shared" si="150"/>
        <v>41919.1407060185</v>
      </c>
      <c r="T2410" s="4">
        <f t="shared" si="151"/>
        <v>41949.1823726852</v>
      </c>
    </row>
    <row r="2411" ht="29" spans="1:20">
      <c r="A2411" s="1">
        <v>2409</v>
      </c>
      <c r="B2411" s="2" t="s">
        <v>4971</v>
      </c>
      <c r="C2411" s="2" t="s">
        <v>4972</v>
      </c>
      <c r="D2411" s="12">
        <v>25000</v>
      </c>
      <c r="E2411" s="13">
        <v>460</v>
      </c>
      <c r="F2411" t="s">
        <v>26</v>
      </c>
      <c r="G2411" t="s">
        <v>49</v>
      </c>
      <c r="H2411" t="s">
        <v>50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2408</v>
      </c>
      <c r="O2411">
        <f t="shared" si="148"/>
        <v>2</v>
      </c>
      <c r="P2411">
        <f t="shared" si="149"/>
        <v>76.67</v>
      </c>
      <c r="Q2411" s="11" t="s">
        <v>2409</v>
      </c>
      <c r="R2411" t="s">
        <v>2410</v>
      </c>
      <c r="S2411" s="4">
        <f t="shared" si="150"/>
        <v>42204.8758680556</v>
      </c>
      <c r="T2411" s="4">
        <f t="shared" si="151"/>
        <v>42234.8758680556</v>
      </c>
    </row>
    <row r="2412" ht="58" spans="1:20">
      <c r="A2412" s="1">
        <v>2410</v>
      </c>
      <c r="B2412" s="2" t="s">
        <v>4973</v>
      </c>
      <c r="C2412" s="2" t="s">
        <v>4974</v>
      </c>
      <c r="D2412" s="12">
        <v>15000</v>
      </c>
      <c r="E2412" s="13">
        <v>0</v>
      </c>
      <c r="F2412" t="s">
        <v>26</v>
      </c>
      <c r="G2412" t="s">
        <v>84</v>
      </c>
      <c r="H2412" t="s">
        <v>85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2408</v>
      </c>
      <c r="O2412">
        <f t="shared" si="148"/>
        <v>0</v>
      </c>
      <c r="P2412">
        <f t="shared" si="149"/>
        <v>0</v>
      </c>
      <c r="Q2412" s="11" t="s">
        <v>2409</v>
      </c>
      <c r="R2412" t="s">
        <v>2410</v>
      </c>
      <c r="S2412" s="4">
        <f t="shared" si="150"/>
        <v>42224.408275463</v>
      </c>
      <c r="T2412" s="4">
        <f t="shared" si="151"/>
        <v>42254.408275463</v>
      </c>
    </row>
    <row r="2413" ht="44" spans="1:20">
      <c r="A2413" s="1">
        <v>2411</v>
      </c>
      <c r="B2413" s="2" t="s">
        <v>4975</v>
      </c>
      <c r="C2413" s="2" t="s">
        <v>4976</v>
      </c>
      <c r="D2413" s="12">
        <v>25000</v>
      </c>
      <c r="E2413" s="13">
        <v>151</v>
      </c>
      <c r="F2413" t="s">
        <v>26</v>
      </c>
      <c r="G2413" t="s">
        <v>49</v>
      </c>
      <c r="H2413" t="s">
        <v>50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2408</v>
      </c>
      <c r="O2413">
        <f t="shared" si="148"/>
        <v>1</v>
      </c>
      <c r="P2413">
        <f t="shared" si="149"/>
        <v>50.33</v>
      </c>
      <c r="Q2413" s="11" t="s">
        <v>2409</v>
      </c>
      <c r="R2413" t="s">
        <v>2410</v>
      </c>
      <c r="S2413" s="4">
        <f t="shared" si="150"/>
        <v>42211.7324305556</v>
      </c>
      <c r="T2413" s="4">
        <f t="shared" si="151"/>
        <v>42241.7324305556</v>
      </c>
    </row>
    <row r="2414" ht="44" spans="1:20">
      <c r="A2414" s="1">
        <v>2412</v>
      </c>
      <c r="B2414" s="2" t="s">
        <v>4977</v>
      </c>
      <c r="C2414" s="2" t="s">
        <v>4978</v>
      </c>
      <c r="D2414" s="12">
        <v>8000</v>
      </c>
      <c r="E2414" s="13">
        <v>0</v>
      </c>
      <c r="F2414" t="s">
        <v>26</v>
      </c>
      <c r="G2414" t="s">
        <v>214</v>
      </c>
      <c r="H2414" t="s">
        <v>89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2408</v>
      </c>
      <c r="O2414">
        <f t="shared" si="148"/>
        <v>0</v>
      </c>
      <c r="P2414">
        <f t="shared" si="149"/>
        <v>0</v>
      </c>
      <c r="Q2414" s="11" t="s">
        <v>2409</v>
      </c>
      <c r="R2414" t="s">
        <v>2410</v>
      </c>
      <c r="S2414" s="4">
        <f t="shared" si="150"/>
        <v>42655.7369560185</v>
      </c>
      <c r="T2414" s="4">
        <f t="shared" si="151"/>
        <v>42700.7786226852</v>
      </c>
    </row>
    <row r="2415" ht="44" spans="1:20">
      <c r="A2415" s="1">
        <v>2413</v>
      </c>
      <c r="B2415" s="2" t="s">
        <v>4979</v>
      </c>
      <c r="C2415" s="2" t="s">
        <v>4980</v>
      </c>
      <c r="D2415" s="12">
        <v>3000</v>
      </c>
      <c r="E2415" s="13">
        <v>25</v>
      </c>
      <c r="F2415" t="s">
        <v>26</v>
      </c>
      <c r="G2415" t="s">
        <v>49</v>
      </c>
      <c r="H2415" t="s">
        <v>50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2408</v>
      </c>
      <c r="O2415">
        <f t="shared" si="148"/>
        <v>1</v>
      </c>
      <c r="P2415">
        <f t="shared" si="149"/>
        <v>8.33</v>
      </c>
      <c r="Q2415" s="11" t="s">
        <v>2409</v>
      </c>
      <c r="R2415" t="s">
        <v>2410</v>
      </c>
      <c r="S2415" s="4">
        <f t="shared" si="150"/>
        <v>41760.1097453704</v>
      </c>
      <c r="T2415" s="4">
        <f t="shared" si="151"/>
        <v>41790.9791666667</v>
      </c>
    </row>
    <row r="2416" ht="44" spans="1:20">
      <c r="A2416" s="1">
        <v>2414</v>
      </c>
      <c r="B2416" s="2" t="s">
        <v>4981</v>
      </c>
      <c r="C2416" s="2" t="s">
        <v>4982</v>
      </c>
      <c r="D2416" s="12">
        <v>15000</v>
      </c>
      <c r="E2416" s="13">
        <v>460</v>
      </c>
      <c r="F2416" t="s">
        <v>26</v>
      </c>
      <c r="G2416" t="s">
        <v>49</v>
      </c>
      <c r="H2416" t="s">
        <v>50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2408</v>
      </c>
      <c r="O2416">
        <f t="shared" si="148"/>
        <v>3</v>
      </c>
      <c r="P2416">
        <f t="shared" si="149"/>
        <v>35.38</v>
      </c>
      <c r="Q2416" s="11" t="s">
        <v>2409</v>
      </c>
      <c r="R2416" t="s">
        <v>2410</v>
      </c>
      <c r="S2416" s="4">
        <f t="shared" si="150"/>
        <v>42198.6951388889</v>
      </c>
      <c r="T2416" s="4">
        <f t="shared" si="151"/>
        <v>42238.1659722222</v>
      </c>
    </row>
    <row r="2417" ht="44" spans="1:20">
      <c r="A2417" s="1">
        <v>2415</v>
      </c>
      <c r="B2417" s="2" t="s">
        <v>4983</v>
      </c>
      <c r="C2417" s="2" t="s">
        <v>4984</v>
      </c>
      <c r="D2417" s="12">
        <v>60000</v>
      </c>
      <c r="E2417" s="13">
        <v>335</v>
      </c>
      <c r="F2417" t="s">
        <v>26</v>
      </c>
      <c r="G2417" t="s">
        <v>49</v>
      </c>
      <c r="H2417" t="s">
        <v>50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2408</v>
      </c>
      <c r="O2417">
        <f t="shared" si="148"/>
        <v>1</v>
      </c>
      <c r="P2417">
        <f t="shared" si="149"/>
        <v>55.83</v>
      </c>
      <c r="Q2417" s="11" t="s">
        <v>2409</v>
      </c>
      <c r="R2417" t="s">
        <v>2410</v>
      </c>
      <c r="S2417" s="4">
        <f t="shared" si="150"/>
        <v>42536.8628009259</v>
      </c>
      <c r="T2417" s="4">
        <f t="shared" si="151"/>
        <v>42566.8628009259</v>
      </c>
    </row>
    <row r="2418" ht="44" spans="1:20">
      <c r="A2418" s="1">
        <v>2416</v>
      </c>
      <c r="B2418" s="2" t="s">
        <v>4985</v>
      </c>
      <c r="C2418" s="2" t="s">
        <v>4986</v>
      </c>
      <c r="D2418" s="12">
        <v>20000</v>
      </c>
      <c r="E2418" s="13">
        <v>5</v>
      </c>
      <c r="F2418" t="s">
        <v>26</v>
      </c>
      <c r="G2418" t="s">
        <v>49</v>
      </c>
      <c r="H2418" t="s">
        <v>50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2408</v>
      </c>
      <c r="O2418">
        <f t="shared" si="148"/>
        <v>0</v>
      </c>
      <c r="P2418">
        <f t="shared" si="149"/>
        <v>5</v>
      </c>
      <c r="Q2418" s="11" t="s">
        <v>2409</v>
      </c>
      <c r="R2418" t="s">
        <v>2410</v>
      </c>
      <c r="S2418" s="4">
        <f t="shared" si="150"/>
        <v>42019.7377662037</v>
      </c>
      <c r="T2418" s="4">
        <f t="shared" si="151"/>
        <v>42077.625</v>
      </c>
    </row>
    <row r="2419" ht="44" spans="1:20">
      <c r="A2419" s="1">
        <v>2417</v>
      </c>
      <c r="B2419" s="2" t="s">
        <v>4987</v>
      </c>
      <c r="C2419" s="2" t="s">
        <v>4988</v>
      </c>
      <c r="D2419" s="12">
        <v>1000</v>
      </c>
      <c r="E2419" s="13">
        <v>0</v>
      </c>
      <c r="F2419" t="s">
        <v>26</v>
      </c>
      <c r="G2419" t="s">
        <v>49</v>
      </c>
      <c r="H2419" t="s">
        <v>50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2408</v>
      </c>
      <c r="O2419">
        <f t="shared" si="148"/>
        <v>0</v>
      </c>
      <c r="P2419">
        <f t="shared" si="149"/>
        <v>0</v>
      </c>
      <c r="Q2419" s="11" t="s">
        <v>2409</v>
      </c>
      <c r="R2419" t="s">
        <v>2410</v>
      </c>
      <c r="S2419" s="4">
        <f t="shared" si="150"/>
        <v>41831.8841087963</v>
      </c>
      <c r="T2419" s="4">
        <f t="shared" si="151"/>
        <v>41861.8841087963</v>
      </c>
    </row>
    <row r="2420" ht="15" spans="1:20">
      <c r="A2420" s="1">
        <v>2418</v>
      </c>
      <c r="B2420" s="2" t="s">
        <v>4989</v>
      </c>
      <c r="C2420" s="2" t="s">
        <v>4990</v>
      </c>
      <c r="D2420" s="12">
        <v>25000</v>
      </c>
      <c r="E2420" s="13">
        <v>5</v>
      </c>
      <c r="F2420" t="s">
        <v>26</v>
      </c>
      <c r="G2420" t="s">
        <v>49</v>
      </c>
      <c r="H2420" t="s">
        <v>50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2408</v>
      </c>
      <c r="O2420">
        <f t="shared" si="148"/>
        <v>0</v>
      </c>
      <c r="P2420">
        <f t="shared" si="149"/>
        <v>1</v>
      </c>
      <c r="Q2420" s="11" t="s">
        <v>2409</v>
      </c>
      <c r="R2420" t="s">
        <v>2410</v>
      </c>
      <c r="S2420" s="4">
        <f t="shared" si="150"/>
        <v>42027.8569907407</v>
      </c>
      <c r="T2420" s="4">
        <f t="shared" si="151"/>
        <v>42087.8153240741</v>
      </c>
    </row>
    <row r="2421" ht="44" spans="1:20">
      <c r="A2421" s="1">
        <v>2419</v>
      </c>
      <c r="B2421" s="2" t="s">
        <v>4991</v>
      </c>
      <c r="C2421" s="2" t="s">
        <v>4992</v>
      </c>
      <c r="D2421" s="12">
        <v>3000</v>
      </c>
      <c r="E2421" s="13">
        <v>0</v>
      </c>
      <c r="F2421" t="s">
        <v>26</v>
      </c>
      <c r="G2421" t="s">
        <v>49</v>
      </c>
      <c r="H2421" t="s">
        <v>50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2408</v>
      </c>
      <c r="O2421">
        <f t="shared" si="148"/>
        <v>0</v>
      </c>
      <c r="P2421">
        <f t="shared" si="149"/>
        <v>0</v>
      </c>
      <c r="Q2421" s="11" t="s">
        <v>2409</v>
      </c>
      <c r="R2421" t="s">
        <v>2410</v>
      </c>
      <c r="S2421" s="4">
        <f t="shared" si="150"/>
        <v>41993.7382986111</v>
      </c>
      <c r="T2421" s="4">
        <f t="shared" si="151"/>
        <v>42053.7382986111</v>
      </c>
    </row>
    <row r="2422" ht="44" spans="1:20">
      <c r="A2422" s="1">
        <v>2420</v>
      </c>
      <c r="B2422" s="2" t="s">
        <v>4993</v>
      </c>
      <c r="C2422" s="2" t="s">
        <v>4994</v>
      </c>
      <c r="D2422" s="12">
        <v>16870</v>
      </c>
      <c r="E2422" s="13">
        <v>2501</v>
      </c>
      <c r="F2422" t="s">
        <v>26</v>
      </c>
      <c r="G2422" t="s">
        <v>49</v>
      </c>
      <c r="H2422" t="s">
        <v>50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2408</v>
      </c>
      <c r="O2422">
        <f t="shared" si="148"/>
        <v>15</v>
      </c>
      <c r="P2422">
        <f t="shared" si="149"/>
        <v>69.47</v>
      </c>
      <c r="Q2422" s="11" t="s">
        <v>2409</v>
      </c>
      <c r="R2422" t="s">
        <v>2410</v>
      </c>
      <c r="S2422" s="4">
        <f t="shared" si="150"/>
        <v>41893.0288773148</v>
      </c>
      <c r="T2422" s="4">
        <f t="shared" si="151"/>
        <v>41953.0705439815</v>
      </c>
    </row>
    <row r="2423" ht="29" spans="1:20">
      <c r="A2423" s="1">
        <v>2421</v>
      </c>
      <c r="B2423" s="2" t="s">
        <v>4995</v>
      </c>
      <c r="C2423" s="2" t="s">
        <v>4996</v>
      </c>
      <c r="D2423" s="12">
        <v>6000</v>
      </c>
      <c r="E2423" s="13">
        <v>1</v>
      </c>
      <c r="F2423" t="s">
        <v>26</v>
      </c>
      <c r="G2423" t="s">
        <v>49</v>
      </c>
      <c r="H2423" t="s">
        <v>50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2408</v>
      </c>
      <c r="O2423">
        <f t="shared" si="148"/>
        <v>0</v>
      </c>
      <c r="P2423">
        <f t="shared" si="149"/>
        <v>1</v>
      </c>
      <c r="Q2423" s="11" t="s">
        <v>2409</v>
      </c>
      <c r="R2423" t="s">
        <v>2410</v>
      </c>
      <c r="S2423" s="4">
        <f t="shared" si="150"/>
        <v>42026.6874537037</v>
      </c>
      <c r="T2423" s="4">
        <f t="shared" si="151"/>
        <v>42056.6874537037</v>
      </c>
    </row>
    <row r="2424" ht="29" spans="1:20">
      <c r="A2424" s="1">
        <v>2422</v>
      </c>
      <c r="B2424" s="2" t="s">
        <v>4997</v>
      </c>
      <c r="C2424" s="2" t="s">
        <v>4998</v>
      </c>
      <c r="D2424" s="12">
        <v>500</v>
      </c>
      <c r="E2424" s="13">
        <v>1</v>
      </c>
      <c r="F2424" t="s">
        <v>26</v>
      </c>
      <c r="G2424" t="s">
        <v>49</v>
      </c>
      <c r="H2424" t="s">
        <v>50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2408</v>
      </c>
      <c r="O2424">
        <f t="shared" si="148"/>
        <v>0</v>
      </c>
      <c r="P2424">
        <f t="shared" si="149"/>
        <v>1</v>
      </c>
      <c r="Q2424" s="11" t="s">
        <v>2409</v>
      </c>
      <c r="R2424" t="s">
        <v>2410</v>
      </c>
      <c r="S2424" s="4">
        <f t="shared" si="150"/>
        <v>42044.7249537037</v>
      </c>
      <c r="T2424" s="4">
        <f t="shared" si="151"/>
        <v>42074.683287037</v>
      </c>
    </row>
    <row r="2425" ht="44" spans="1:20">
      <c r="A2425" s="1">
        <v>2423</v>
      </c>
      <c r="B2425" s="2" t="s">
        <v>4999</v>
      </c>
      <c r="C2425" s="2" t="s">
        <v>5000</v>
      </c>
      <c r="D2425" s="12">
        <v>60000</v>
      </c>
      <c r="E2425" s="13">
        <v>8</v>
      </c>
      <c r="F2425" t="s">
        <v>26</v>
      </c>
      <c r="G2425" t="s">
        <v>49</v>
      </c>
      <c r="H2425" t="s">
        <v>50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2408</v>
      </c>
      <c r="O2425">
        <f t="shared" si="148"/>
        <v>0</v>
      </c>
      <c r="P2425">
        <f t="shared" si="149"/>
        <v>8</v>
      </c>
      <c r="Q2425" s="11" t="s">
        <v>2409</v>
      </c>
      <c r="R2425" t="s">
        <v>2410</v>
      </c>
      <c r="S2425" s="4">
        <f t="shared" si="150"/>
        <v>41974.7047453704</v>
      </c>
      <c r="T2425" s="4">
        <f t="shared" si="151"/>
        <v>42004.7047453704</v>
      </c>
    </row>
    <row r="2426" ht="29" spans="1:20">
      <c r="A2426" s="1">
        <v>2424</v>
      </c>
      <c r="B2426" s="2" t="s">
        <v>5001</v>
      </c>
      <c r="C2426" s="2" t="s">
        <v>5002</v>
      </c>
      <c r="D2426" s="12">
        <v>25000</v>
      </c>
      <c r="E2426" s="13">
        <v>310</v>
      </c>
      <c r="F2426" t="s">
        <v>26</v>
      </c>
      <c r="G2426" t="s">
        <v>49</v>
      </c>
      <c r="H2426" t="s">
        <v>50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2408</v>
      </c>
      <c r="O2426">
        <f t="shared" si="148"/>
        <v>1</v>
      </c>
      <c r="P2426">
        <f t="shared" si="149"/>
        <v>34.44</v>
      </c>
      <c r="Q2426" s="11" t="s">
        <v>2409</v>
      </c>
      <c r="R2426" t="s">
        <v>2410</v>
      </c>
      <c r="S2426" s="4">
        <f t="shared" si="150"/>
        <v>41909.8924537037</v>
      </c>
      <c r="T2426" s="4">
        <f t="shared" si="151"/>
        <v>41939.8924537037</v>
      </c>
    </row>
    <row r="2427" ht="44" spans="1:20">
      <c r="A2427" s="1">
        <v>2425</v>
      </c>
      <c r="B2427" s="2" t="s">
        <v>5003</v>
      </c>
      <c r="C2427" s="2" t="s">
        <v>5004</v>
      </c>
      <c r="D2427" s="12">
        <v>3500</v>
      </c>
      <c r="E2427" s="13">
        <v>1</v>
      </c>
      <c r="F2427" t="s">
        <v>26</v>
      </c>
      <c r="G2427" t="s">
        <v>49</v>
      </c>
      <c r="H2427" t="s">
        <v>50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2408</v>
      </c>
      <c r="O2427">
        <f t="shared" si="148"/>
        <v>0</v>
      </c>
      <c r="P2427">
        <f t="shared" si="149"/>
        <v>1</v>
      </c>
      <c r="Q2427" s="11" t="s">
        <v>2409</v>
      </c>
      <c r="R2427" t="s">
        <v>2410</v>
      </c>
      <c r="S2427" s="4">
        <f t="shared" si="150"/>
        <v>42502.9137615741</v>
      </c>
      <c r="T2427" s="4">
        <f t="shared" si="151"/>
        <v>42517.9194444444</v>
      </c>
    </row>
    <row r="2428" ht="44" spans="1:20">
      <c r="A2428" s="1">
        <v>2426</v>
      </c>
      <c r="B2428" s="2" t="s">
        <v>5005</v>
      </c>
      <c r="C2428" s="2" t="s">
        <v>5006</v>
      </c>
      <c r="D2428" s="12">
        <v>20000</v>
      </c>
      <c r="E2428" s="13">
        <v>0</v>
      </c>
      <c r="F2428" t="s">
        <v>26</v>
      </c>
      <c r="G2428" t="s">
        <v>49</v>
      </c>
      <c r="H2428" t="s">
        <v>50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2408</v>
      </c>
      <c r="O2428">
        <f t="shared" si="148"/>
        <v>0</v>
      </c>
      <c r="P2428">
        <f t="shared" si="149"/>
        <v>0</v>
      </c>
      <c r="Q2428" s="11" t="s">
        <v>2409</v>
      </c>
      <c r="R2428" t="s">
        <v>2410</v>
      </c>
      <c r="S2428" s="4">
        <f t="shared" si="150"/>
        <v>42164.1700462963</v>
      </c>
      <c r="T2428" s="4">
        <f t="shared" si="151"/>
        <v>42224.1700462963</v>
      </c>
    </row>
    <row r="2429" ht="29" spans="1:20">
      <c r="A2429" s="1">
        <v>2427</v>
      </c>
      <c r="B2429" s="2" t="s">
        <v>5007</v>
      </c>
      <c r="C2429" s="2" t="s">
        <v>5008</v>
      </c>
      <c r="D2429" s="12">
        <v>50000</v>
      </c>
      <c r="E2429" s="13">
        <v>1</v>
      </c>
      <c r="F2429" t="s">
        <v>26</v>
      </c>
      <c r="G2429" t="s">
        <v>49</v>
      </c>
      <c r="H2429" t="s">
        <v>50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2408</v>
      </c>
      <c r="O2429">
        <f t="shared" si="148"/>
        <v>0</v>
      </c>
      <c r="P2429">
        <f t="shared" si="149"/>
        <v>1</v>
      </c>
      <c r="Q2429" s="11" t="s">
        <v>2409</v>
      </c>
      <c r="R2429" t="s">
        <v>2410</v>
      </c>
      <c r="S2429" s="4">
        <f t="shared" si="150"/>
        <v>42412.3186689815</v>
      </c>
      <c r="T2429" s="4">
        <f t="shared" si="151"/>
        <v>42452.2770023148</v>
      </c>
    </row>
    <row r="2430" ht="29" spans="1:20">
      <c r="A2430" s="1">
        <v>2428</v>
      </c>
      <c r="B2430" s="2" t="s">
        <v>5009</v>
      </c>
      <c r="C2430" s="2" t="s">
        <v>5010</v>
      </c>
      <c r="D2430" s="12">
        <v>35000</v>
      </c>
      <c r="E2430" s="13">
        <v>1</v>
      </c>
      <c r="F2430" t="s">
        <v>26</v>
      </c>
      <c r="G2430" t="s">
        <v>49</v>
      </c>
      <c r="H2430" t="s">
        <v>50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2408</v>
      </c>
      <c r="O2430">
        <f t="shared" si="148"/>
        <v>0</v>
      </c>
      <c r="P2430">
        <f t="shared" si="149"/>
        <v>1</v>
      </c>
      <c r="Q2430" s="11" t="s">
        <v>2409</v>
      </c>
      <c r="R2430" t="s">
        <v>2410</v>
      </c>
      <c r="S2430" s="4">
        <f t="shared" si="150"/>
        <v>42045.7841550926</v>
      </c>
      <c r="T2430" s="4">
        <f t="shared" si="151"/>
        <v>42075.7424884259</v>
      </c>
    </row>
    <row r="2431" ht="44" spans="1:20">
      <c r="A2431" s="1">
        <v>2429</v>
      </c>
      <c r="B2431" s="2" t="s">
        <v>5011</v>
      </c>
      <c r="C2431" s="2" t="s">
        <v>5012</v>
      </c>
      <c r="D2431" s="12">
        <v>140000</v>
      </c>
      <c r="E2431" s="13">
        <v>2005</v>
      </c>
      <c r="F2431" t="s">
        <v>26</v>
      </c>
      <c r="G2431" t="s">
        <v>445</v>
      </c>
      <c r="H2431" t="s">
        <v>446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2408</v>
      </c>
      <c r="O2431">
        <f t="shared" si="148"/>
        <v>1</v>
      </c>
      <c r="P2431">
        <f t="shared" si="149"/>
        <v>501.25</v>
      </c>
      <c r="Q2431" s="11" t="s">
        <v>2409</v>
      </c>
      <c r="R2431" t="s">
        <v>2410</v>
      </c>
      <c r="S2431" s="4">
        <f t="shared" si="150"/>
        <v>42734.8792361111</v>
      </c>
      <c r="T2431" s="4">
        <f t="shared" si="151"/>
        <v>42771.6972222222</v>
      </c>
    </row>
    <row r="2432" ht="44" spans="1:20">
      <c r="A2432" s="1">
        <v>2430</v>
      </c>
      <c r="B2432" s="2" t="s">
        <v>5013</v>
      </c>
      <c r="C2432" s="2" t="s">
        <v>5014</v>
      </c>
      <c r="D2432" s="12">
        <v>3000</v>
      </c>
      <c r="E2432" s="13">
        <v>21</v>
      </c>
      <c r="F2432" t="s">
        <v>26</v>
      </c>
      <c r="G2432" t="s">
        <v>49</v>
      </c>
      <c r="H2432" t="s">
        <v>50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2408</v>
      </c>
      <c r="O2432">
        <f t="shared" si="148"/>
        <v>1</v>
      </c>
      <c r="P2432">
        <f t="shared" si="149"/>
        <v>10.5</v>
      </c>
      <c r="Q2432" s="11" t="s">
        <v>2409</v>
      </c>
      <c r="R2432" t="s">
        <v>2410</v>
      </c>
      <c r="S2432" s="4">
        <f t="shared" si="150"/>
        <v>42382.1308333333</v>
      </c>
      <c r="T2432" s="4">
        <f t="shared" si="151"/>
        <v>42412.1308333333</v>
      </c>
    </row>
    <row r="2433" ht="29" spans="1:20">
      <c r="A2433" s="1">
        <v>2431</v>
      </c>
      <c r="B2433" s="2" t="s">
        <v>5015</v>
      </c>
      <c r="C2433" s="2" t="s">
        <v>5016</v>
      </c>
      <c r="D2433" s="12">
        <v>100000</v>
      </c>
      <c r="E2433" s="13">
        <v>2</v>
      </c>
      <c r="F2433" t="s">
        <v>26</v>
      </c>
      <c r="G2433" t="s">
        <v>49</v>
      </c>
      <c r="H2433" t="s">
        <v>50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2408</v>
      </c>
      <c r="O2433">
        <f t="shared" si="148"/>
        <v>0</v>
      </c>
      <c r="P2433">
        <f t="shared" si="149"/>
        <v>1</v>
      </c>
      <c r="Q2433" s="11" t="s">
        <v>2409</v>
      </c>
      <c r="R2433" t="s">
        <v>2410</v>
      </c>
      <c r="S2433" s="4">
        <f t="shared" si="150"/>
        <v>42489.0996875</v>
      </c>
      <c r="T2433" s="4">
        <f t="shared" si="151"/>
        <v>42549.0996875</v>
      </c>
    </row>
    <row r="2434" ht="44" spans="1:20">
      <c r="A2434" s="1">
        <v>2432</v>
      </c>
      <c r="B2434" s="2" t="s">
        <v>5017</v>
      </c>
      <c r="C2434" s="2" t="s">
        <v>5018</v>
      </c>
      <c r="D2434" s="12">
        <v>14000</v>
      </c>
      <c r="E2434" s="13">
        <v>2</v>
      </c>
      <c r="F2434" t="s">
        <v>26</v>
      </c>
      <c r="G2434" t="s">
        <v>49</v>
      </c>
      <c r="H2434" t="s">
        <v>50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2408</v>
      </c>
      <c r="O2434">
        <f t="shared" si="148"/>
        <v>0</v>
      </c>
      <c r="P2434">
        <f t="shared" si="149"/>
        <v>1</v>
      </c>
      <c r="Q2434" s="11" t="s">
        <v>2409</v>
      </c>
      <c r="R2434" t="s">
        <v>2410</v>
      </c>
      <c r="S2434" s="4">
        <f t="shared" si="150"/>
        <v>42041.2187152778</v>
      </c>
      <c r="T2434" s="4">
        <f t="shared" si="151"/>
        <v>42071.2187152778</v>
      </c>
    </row>
    <row r="2435" ht="44" spans="1:20">
      <c r="A2435" s="1">
        <v>2433</v>
      </c>
      <c r="B2435" s="2" t="s">
        <v>5019</v>
      </c>
      <c r="C2435" s="2" t="s">
        <v>5020</v>
      </c>
      <c r="D2435" s="12">
        <v>10000</v>
      </c>
      <c r="E2435" s="13">
        <v>0</v>
      </c>
      <c r="F2435" t="s">
        <v>26</v>
      </c>
      <c r="G2435" t="s">
        <v>49</v>
      </c>
      <c r="H2435" t="s">
        <v>50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2408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2409</v>
      </c>
      <c r="R2435" t="s">
        <v>2410</v>
      </c>
      <c r="S2435" s="4">
        <f t="shared" ref="S2435:S2498" si="154">(((J2435/60)/60)/24)+DATE(1970,1,1)</f>
        <v>42397.8998032407</v>
      </c>
      <c r="T2435" s="4">
        <f t="shared" ref="T2435:T2498" si="155">(((I2435/60)/60)/24)+DATE(1970,1,1)</f>
        <v>42427.8998032407</v>
      </c>
    </row>
    <row r="2436" ht="44" spans="1:20">
      <c r="A2436" s="1">
        <v>2434</v>
      </c>
      <c r="B2436" s="2" t="s">
        <v>5021</v>
      </c>
      <c r="C2436" s="2" t="s">
        <v>5022</v>
      </c>
      <c r="D2436" s="12">
        <v>20000</v>
      </c>
      <c r="E2436" s="13">
        <v>26</v>
      </c>
      <c r="F2436" t="s">
        <v>26</v>
      </c>
      <c r="G2436" t="s">
        <v>49</v>
      </c>
      <c r="H2436" t="s">
        <v>50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2408</v>
      </c>
      <c r="O2436">
        <f t="shared" si="152"/>
        <v>0</v>
      </c>
      <c r="P2436">
        <f t="shared" si="153"/>
        <v>13</v>
      </c>
      <c r="Q2436" s="11" t="s">
        <v>2409</v>
      </c>
      <c r="R2436" t="s">
        <v>2410</v>
      </c>
      <c r="S2436" s="4">
        <f t="shared" si="154"/>
        <v>42180.1860416667</v>
      </c>
      <c r="T2436" s="4">
        <f t="shared" si="155"/>
        <v>42220.1860416667</v>
      </c>
    </row>
    <row r="2437" ht="44" spans="1:20">
      <c r="A2437" s="1">
        <v>2435</v>
      </c>
      <c r="B2437" s="2" t="s">
        <v>5023</v>
      </c>
      <c r="C2437" s="2" t="s">
        <v>5024</v>
      </c>
      <c r="D2437" s="12">
        <v>250000</v>
      </c>
      <c r="E2437" s="13">
        <v>1224</v>
      </c>
      <c r="F2437" t="s">
        <v>26</v>
      </c>
      <c r="G2437" t="s">
        <v>511</v>
      </c>
      <c r="H2437" t="s">
        <v>512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2408</v>
      </c>
      <c r="O2437">
        <f t="shared" si="152"/>
        <v>0</v>
      </c>
      <c r="P2437">
        <f t="shared" si="153"/>
        <v>306</v>
      </c>
      <c r="Q2437" s="11" t="s">
        <v>2409</v>
      </c>
      <c r="R2437" t="s">
        <v>2410</v>
      </c>
      <c r="S2437" s="4">
        <f t="shared" si="154"/>
        <v>42252.2776157407</v>
      </c>
      <c r="T2437" s="4">
        <f t="shared" si="155"/>
        <v>42282.2776157407</v>
      </c>
    </row>
    <row r="2438" ht="44" spans="1:20">
      <c r="A2438" s="1">
        <v>2436</v>
      </c>
      <c r="B2438" s="2" t="s">
        <v>5025</v>
      </c>
      <c r="C2438" s="2" t="s">
        <v>5026</v>
      </c>
      <c r="D2438" s="12">
        <v>117000</v>
      </c>
      <c r="E2438" s="13">
        <v>45</v>
      </c>
      <c r="F2438" t="s">
        <v>26</v>
      </c>
      <c r="G2438" t="s">
        <v>194</v>
      </c>
      <c r="H2438" t="s">
        <v>195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2408</v>
      </c>
      <c r="O2438">
        <f t="shared" si="152"/>
        <v>0</v>
      </c>
      <c r="P2438">
        <f t="shared" si="153"/>
        <v>22.5</v>
      </c>
      <c r="Q2438" s="11" t="s">
        <v>2409</v>
      </c>
      <c r="R2438" t="s">
        <v>2410</v>
      </c>
      <c r="S2438" s="4">
        <f t="shared" si="154"/>
        <v>42338.6153935185</v>
      </c>
      <c r="T2438" s="4">
        <f t="shared" si="155"/>
        <v>42398.6153935185</v>
      </c>
    </row>
    <row r="2439" ht="44" spans="1:20">
      <c r="A2439" s="1">
        <v>2437</v>
      </c>
      <c r="B2439" s="2" t="s">
        <v>5027</v>
      </c>
      <c r="C2439" s="2" t="s">
        <v>5028</v>
      </c>
      <c r="D2439" s="12">
        <v>8000</v>
      </c>
      <c r="E2439" s="13">
        <v>0</v>
      </c>
      <c r="F2439" t="s">
        <v>26</v>
      </c>
      <c r="G2439" t="s">
        <v>49</v>
      </c>
      <c r="H2439" t="s">
        <v>50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2408</v>
      </c>
      <c r="O2439">
        <f t="shared" si="152"/>
        <v>0</v>
      </c>
      <c r="P2439">
        <f t="shared" si="153"/>
        <v>0</v>
      </c>
      <c r="Q2439" s="11" t="s">
        <v>2409</v>
      </c>
      <c r="R2439" t="s">
        <v>2410</v>
      </c>
      <c r="S2439" s="4">
        <f t="shared" si="154"/>
        <v>42031.9651388889</v>
      </c>
      <c r="T2439" s="4">
        <f t="shared" si="155"/>
        <v>42080.75</v>
      </c>
    </row>
    <row r="2440" ht="44" spans="1:20">
      <c r="A2440" s="1">
        <v>2438</v>
      </c>
      <c r="B2440" s="2" t="s">
        <v>5029</v>
      </c>
      <c r="C2440" s="2" t="s">
        <v>5030</v>
      </c>
      <c r="D2440" s="12">
        <v>15000</v>
      </c>
      <c r="E2440" s="13">
        <v>50</v>
      </c>
      <c r="F2440" t="s">
        <v>26</v>
      </c>
      <c r="G2440" t="s">
        <v>49</v>
      </c>
      <c r="H2440" t="s">
        <v>50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2408</v>
      </c>
      <c r="O2440">
        <f t="shared" si="152"/>
        <v>0</v>
      </c>
      <c r="P2440">
        <f t="shared" si="153"/>
        <v>50</v>
      </c>
      <c r="Q2440" s="11" t="s">
        <v>2409</v>
      </c>
      <c r="R2440" t="s">
        <v>2410</v>
      </c>
      <c r="S2440" s="4">
        <f t="shared" si="154"/>
        <v>42285.9150694444</v>
      </c>
      <c r="T2440" s="4">
        <f t="shared" si="155"/>
        <v>42345.9567361111</v>
      </c>
    </row>
    <row r="2441" ht="44" spans="1:20">
      <c r="A2441" s="1">
        <v>2439</v>
      </c>
      <c r="B2441" s="2" t="s">
        <v>5031</v>
      </c>
      <c r="C2441" s="2" t="s">
        <v>5032</v>
      </c>
      <c r="D2441" s="12">
        <v>10000</v>
      </c>
      <c r="E2441" s="13">
        <v>0</v>
      </c>
      <c r="F2441" t="s">
        <v>26</v>
      </c>
      <c r="G2441" t="s">
        <v>49</v>
      </c>
      <c r="H2441" t="s">
        <v>50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2408</v>
      </c>
      <c r="O2441">
        <f t="shared" si="152"/>
        <v>0</v>
      </c>
      <c r="P2441">
        <f t="shared" si="153"/>
        <v>0</v>
      </c>
      <c r="Q2441" s="11" t="s">
        <v>2409</v>
      </c>
      <c r="R2441" t="s">
        <v>2410</v>
      </c>
      <c r="S2441" s="4">
        <f t="shared" si="154"/>
        <v>42265.8186226852</v>
      </c>
      <c r="T2441" s="4">
        <f t="shared" si="155"/>
        <v>42295.8186226852</v>
      </c>
    </row>
    <row r="2442" ht="29" spans="1:20">
      <c r="A2442" s="1">
        <v>2440</v>
      </c>
      <c r="B2442" s="2" t="s">
        <v>5033</v>
      </c>
      <c r="C2442" s="2" t="s">
        <v>5034</v>
      </c>
      <c r="D2442" s="12">
        <v>5000</v>
      </c>
      <c r="E2442" s="13">
        <v>10</v>
      </c>
      <c r="F2442" t="s">
        <v>26</v>
      </c>
      <c r="G2442" t="s">
        <v>3139</v>
      </c>
      <c r="H2442" t="s">
        <v>89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2408</v>
      </c>
      <c r="O2442">
        <f t="shared" si="152"/>
        <v>0</v>
      </c>
      <c r="P2442">
        <f t="shared" si="153"/>
        <v>5</v>
      </c>
      <c r="Q2442" s="11" t="s">
        <v>2409</v>
      </c>
      <c r="R2442" t="s">
        <v>2410</v>
      </c>
      <c r="S2442" s="4">
        <f t="shared" si="154"/>
        <v>42383.8994560185</v>
      </c>
      <c r="T2442" s="4">
        <f t="shared" si="155"/>
        <v>42413.8994560185</v>
      </c>
    </row>
    <row r="2443" ht="29" spans="1:20">
      <c r="A2443" s="1">
        <v>2441</v>
      </c>
      <c r="B2443" s="2" t="s">
        <v>5035</v>
      </c>
      <c r="C2443" s="2" t="s">
        <v>5036</v>
      </c>
      <c r="D2443" s="12">
        <v>7500</v>
      </c>
      <c r="E2443" s="13">
        <v>8091</v>
      </c>
      <c r="F2443" t="s">
        <v>28</v>
      </c>
      <c r="G2443" t="s">
        <v>49</v>
      </c>
      <c r="H2443" t="s">
        <v>50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4795</v>
      </c>
      <c r="O2443">
        <f t="shared" si="152"/>
        <v>108</v>
      </c>
      <c r="P2443">
        <f t="shared" si="153"/>
        <v>74.23</v>
      </c>
      <c r="Q2443" s="11" t="s">
        <v>2409</v>
      </c>
      <c r="R2443" t="s">
        <v>4796</v>
      </c>
      <c r="S2443" s="4">
        <f t="shared" si="154"/>
        <v>42187.125625</v>
      </c>
      <c r="T2443" s="4">
        <f t="shared" si="155"/>
        <v>42208.2076388889</v>
      </c>
    </row>
    <row r="2444" ht="29" spans="1:20">
      <c r="A2444" s="1">
        <v>2442</v>
      </c>
      <c r="B2444" s="2" t="s">
        <v>5037</v>
      </c>
      <c r="C2444" s="2" t="s">
        <v>5038</v>
      </c>
      <c r="D2444" s="12">
        <v>24000</v>
      </c>
      <c r="E2444" s="13">
        <v>30226</v>
      </c>
      <c r="F2444" t="s">
        <v>28</v>
      </c>
      <c r="G2444" t="s">
        <v>49</v>
      </c>
      <c r="H2444" t="s">
        <v>50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4795</v>
      </c>
      <c r="O2444">
        <f t="shared" si="152"/>
        <v>126</v>
      </c>
      <c r="P2444">
        <f t="shared" si="153"/>
        <v>81.25</v>
      </c>
      <c r="Q2444" s="11" t="s">
        <v>2409</v>
      </c>
      <c r="R2444" t="s">
        <v>4796</v>
      </c>
      <c r="S2444" s="4">
        <f t="shared" si="154"/>
        <v>42052.6669907407</v>
      </c>
      <c r="T2444" s="4">
        <f t="shared" si="155"/>
        <v>42082.6253240741</v>
      </c>
    </row>
    <row r="2445" ht="44" spans="1:20">
      <c r="A2445" s="1">
        <v>2443</v>
      </c>
      <c r="B2445" s="2" t="s">
        <v>5039</v>
      </c>
      <c r="C2445" s="2" t="s">
        <v>5040</v>
      </c>
      <c r="D2445" s="12">
        <v>20000</v>
      </c>
      <c r="E2445" s="13">
        <v>40502.99</v>
      </c>
      <c r="F2445" t="s">
        <v>28</v>
      </c>
      <c r="G2445" t="s">
        <v>49</v>
      </c>
      <c r="H2445" t="s">
        <v>50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4795</v>
      </c>
      <c r="O2445">
        <f t="shared" si="152"/>
        <v>203</v>
      </c>
      <c r="P2445">
        <f t="shared" si="153"/>
        <v>130.23</v>
      </c>
      <c r="Q2445" s="11" t="s">
        <v>2409</v>
      </c>
      <c r="R2445" t="s">
        <v>4796</v>
      </c>
      <c r="S2445" s="4">
        <f t="shared" si="154"/>
        <v>41836.6252546296</v>
      </c>
      <c r="T2445" s="4">
        <f t="shared" si="155"/>
        <v>41866.6252546296</v>
      </c>
    </row>
    <row r="2446" ht="44" spans="1:20">
      <c r="A2446" s="1">
        <v>2444</v>
      </c>
      <c r="B2446" s="2" t="s">
        <v>5041</v>
      </c>
      <c r="C2446" s="2" t="s">
        <v>5042</v>
      </c>
      <c r="D2446" s="12">
        <v>3000</v>
      </c>
      <c r="E2446" s="13">
        <v>3258</v>
      </c>
      <c r="F2446" t="s">
        <v>28</v>
      </c>
      <c r="G2446" t="s">
        <v>49</v>
      </c>
      <c r="H2446" t="s">
        <v>50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4795</v>
      </c>
      <c r="O2446">
        <f t="shared" si="152"/>
        <v>109</v>
      </c>
      <c r="P2446">
        <f t="shared" si="153"/>
        <v>53.41</v>
      </c>
      <c r="Q2446" s="11" t="s">
        <v>2409</v>
      </c>
      <c r="R2446" t="s">
        <v>4796</v>
      </c>
      <c r="S2446" s="4">
        <f t="shared" si="154"/>
        <v>42485.754525463</v>
      </c>
      <c r="T2446" s="4">
        <f t="shared" si="155"/>
        <v>42515.754525463</v>
      </c>
    </row>
    <row r="2447" ht="58" spans="1:20">
      <c r="A2447" s="1">
        <v>2445</v>
      </c>
      <c r="B2447" s="2" t="s">
        <v>5043</v>
      </c>
      <c r="C2447" s="2" t="s">
        <v>5044</v>
      </c>
      <c r="D2447" s="12">
        <v>5000</v>
      </c>
      <c r="E2447" s="13">
        <v>8640</v>
      </c>
      <c r="F2447" t="s">
        <v>28</v>
      </c>
      <c r="G2447" t="s">
        <v>49</v>
      </c>
      <c r="H2447" t="s">
        <v>50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4795</v>
      </c>
      <c r="O2447">
        <f t="shared" si="152"/>
        <v>173</v>
      </c>
      <c r="P2447">
        <f t="shared" si="153"/>
        <v>75.13</v>
      </c>
      <c r="Q2447" s="11" t="s">
        <v>2409</v>
      </c>
      <c r="R2447" t="s">
        <v>4796</v>
      </c>
      <c r="S2447" s="4">
        <f t="shared" si="154"/>
        <v>42243.1900578704</v>
      </c>
      <c r="T2447" s="4">
        <f t="shared" si="155"/>
        <v>42273.1900578704</v>
      </c>
    </row>
    <row r="2448" ht="44" spans="1:20">
      <c r="A2448" s="1">
        <v>2446</v>
      </c>
      <c r="B2448" s="2" t="s">
        <v>5045</v>
      </c>
      <c r="C2448" s="2" t="s">
        <v>5046</v>
      </c>
      <c r="D2448" s="12">
        <v>5000</v>
      </c>
      <c r="E2448" s="13">
        <v>8399</v>
      </c>
      <c r="F2448" t="s">
        <v>28</v>
      </c>
      <c r="G2448" t="s">
        <v>49</v>
      </c>
      <c r="H2448" t="s">
        <v>50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4795</v>
      </c>
      <c r="O2448">
        <f t="shared" si="152"/>
        <v>168</v>
      </c>
      <c r="P2448">
        <f t="shared" si="153"/>
        <v>75.67</v>
      </c>
      <c r="Q2448" s="11" t="s">
        <v>2409</v>
      </c>
      <c r="R2448" t="s">
        <v>4796</v>
      </c>
      <c r="S2448" s="4">
        <f t="shared" si="154"/>
        <v>42670.6026736111</v>
      </c>
      <c r="T2448" s="4">
        <f t="shared" si="155"/>
        <v>42700.6443402778</v>
      </c>
    </row>
    <row r="2449" ht="44" spans="1:20">
      <c r="A2449" s="1">
        <v>2447</v>
      </c>
      <c r="B2449" s="2" t="s">
        <v>5047</v>
      </c>
      <c r="C2449" s="2" t="s">
        <v>5048</v>
      </c>
      <c r="D2449" s="12">
        <v>2500</v>
      </c>
      <c r="E2449" s="13">
        <v>10680</v>
      </c>
      <c r="F2449" t="s">
        <v>28</v>
      </c>
      <c r="G2449" t="s">
        <v>49</v>
      </c>
      <c r="H2449" t="s">
        <v>50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4795</v>
      </c>
      <c r="O2449">
        <f t="shared" si="152"/>
        <v>427</v>
      </c>
      <c r="P2449">
        <f t="shared" si="153"/>
        <v>31.69</v>
      </c>
      <c r="Q2449" s="11" t="s">
        <v>2409</v>
      </c>
      <c r="R2449" t="s">
        <v>4796</v>
      </c>
      <c r="S2449" s="4">
        <f t="shared" si="154"/>
        <v>42654.4698263889</v>
      </c>
      <c r="T2449" s="4">
        <f t="shared" si="155"/>
        <v>42686.1666666667</v>
      </c>
    </row>
    <row r="2450" ht="44" spans="1:20">
      <c r="A2450" s="1">
        <v>2448</v>
      </c>
      <c r="B2450" s="2" t="s">
        <v>5049</v>
      </c>
      <c r="C2450" s="2" t="s">
        <v>5050</v>
      </c>
      <c r="D2450" s="12">
        <v>400</v>
      </c>
      <c r="E2450" s="13">
        <v>430</v>
      </c>
      <c r="F2450" t="s">
        <v>28</v>
      </c>
      <c r="G2450" t="s">
        <v>49</v>
      </c>
      <c r="H2450" t="s">
        <v>50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4795</v>
      </c>
      <c r="O2450">
        <f t="shared" si="152"/>
        <v>108</v>
      </c>
      <c r="P2450">
        <f t="shared" si="153"/>
        <v>47.78</v>
      </c>
      <c r="Q2450" s="11" t="s">
        <v>2409</v>
      </c>
      <c r="R2450" t="s">
        <v>4796</v>
      </c>
      <c r="S2450" s="4">
        <f t="shared" si="154"/>
        <v>42607.3161226852</v>
      </c>
      <c r="T2450" s="4">
        <f t="shared" si="155"/>
        <v>42613.2333333333</v>
      </c>
    </row>
    <row r="2451" ht="44" spans="1:20">
      <c r="A2451" s="1">
        <v>2449</v>
      </c>
      <c r="B2451" s="2" t="s">
        <v>5051</v>
      </c>
      <c r="C2451" s="2" t="s">
        <v>5052</v>
      </c>
      <c r="D2451" s="12">
        <v>10000</v>
      </c>
      <c r="E2451" s="13">
        <v>10800</v>
      </c>
      <c r="F2451" t="s">
        <v>28</v>
      </c>
      <c r="G2451" t="s">
        <v>49</v>
      </c>
      <c r="H2451" t="s">
        <v>50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4795</v>
      </c>
      <c r="O2451">
        <f t="shared" si="152"/>
        <v>108</v>
      </c>
      <c r="P2451">
        <f t="shared" si="153"/>
        <v>90</v>
      </c>
      <c r="Q2451" s="11" t="s">
        <v>2409</v>
      </c>
      <c r="R2451" t="s">
        <v>4796</v>
      </c>
      <c r="S2451" s="4">
        <f t="shared" si="154"/>
        <v>41943.1425347222</v>
      </c>
      <c r="T2451" s="4">
        <f t="shared" si="155"/>
        <v>41973.1842013889</v>
      </c>
    </row>
    <row r="2452" ht="44" spans="1:20">
      <c r="A2452" s="1">
        <v>2450</v>
      </c>
      <c r="B2452" s="2" t="s">
        <v>5053</v>
      </c>
      <c r="C2452" s="2" t="s">
        <v>5054</v>
      </c>
      <c r="D2452" s="12">
        <v>15000</v>
      </c>
      <c r="E2452" s="13">
        <v>15230.03</v>
      </c>
      <c r="F2452" t="s">
        <v>28</v>
      </c>
      <c r="G2452" t="s">
        <v>49</v>
      </c>
      <c r="H2452" t="s">
        <v>50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4795</v>
      </c>
      <c r="O2452">
        <f t="shared" si="152"/>
        <v>102</v>
      </c>
      <c r="P2452">
        <f t="shared" si="153"/>
        <v>149.31</v>
      </c>
      <c r="Q2452" s="11" t="s">
        <v>2409</v>
      </c>
      <c r="R2452" t="s">
        <v>4796</v>
      </c>
      <c r="S2452" s="4">
        <f t="shared" si="154"/>
        <v>41902.0724074074</v>
      </c>
      <c r="T2452" s="4">
        <f t="shared" si="155"/>
        <v>41940.1326388889</v>
      </c>
    </row>
    <row r="2453" ht="44" spans="1:20">
      <c r="A2453" s="1">
        <v>2451</v>
      </c>
      <c r="B2453" s="2" t="s">
        <v>5055</v>
      </c>
      <c r="C2453" s="2" t="s">
        <v>5056</v>
      </c>
      <c r="D2453" s="12">
        <v>10000</v>
      </c>
      <c r="E2453" s="13">
        <v>11545</v>
      </c>
      <c r="F2453" t="s">
        <v>28</v>
      </c>
      <c r="G2453" t="s">
        <v>49</v>
      </c>
      <c r="H2453" t="s">
        <v>50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4795</v>
      </c>
      <c r="O2453">
        <f t="shared" si="152"/>
        <v>115</v>
      </c>
      <c r="P2453">
        <f t="shared" si="153"/>
        <v>62.07</v>
      </c>
      <c r="Q2453" s="11" t="s">
        <v>2409</v>
      </c>
      <c r="R2453" t="s">
        <v>4796</v>
      </c>
      <c r="S2453" s="4">
        <f t="shared" si="154"/>
        <v>42779.9084490741</v>
      </c>
      <c r="T2453" s="4">
        <f t="shared" si="155"/>
        <v>42799.9084490741</v>
      </c>
    </row>
    <row r="2454" ht="44" spans="1:20">
      <c r="A2454" s="1">
        <v>2452</v>
      </c>
      <c r="B2454" s="2" t="s">
        <v>5057</v>
      </c>
      <c r="C2454" s="2" t="s">
        <v>5058</v>
      </c>
      <c r="D2454" s="12">
        <v>600</v>
      </c>
      <c r="E2454" s="13">
        <v>801</v>
      </c>
      <c r="F2454" t="s">
        <v>28</v>
      </c>
      <c r="G2454" t="s">
        <v>49</v>
      </c>
      <c r="H2454" t="s">
        <v>50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4795</v>
      </c>
      <c r="O2454">
        <f t="shared" si="152"/>
        <v>134</v>
      </c>
      <c r="P2454">
        <f t="shared" si="153"/>
        <v>53.4</v>
      </c>
      <c r="Q2454" s="11" t="s">
        <v>2409</v>
      </c>
      <c r="R2454" t="s">
        <v>4796</v>
      </c>
      <c r="S2454" s="4">
        <f t="shared" si="154"/>
        <v>42338.84375</v>
      </c>
      <c r="T2454" s="4">
        <f t="shared" si="155"/>
        <v>42367.9583333333</v>
      </c>
    </row>
    <row r="2455" ht="44" spans="1:20">
      <c r="A2455" s="1">
        <v>2453</v>
      </c>
      <c r="B2455" s="2" t="s">
        <v>5059</v>
      </c>
      <c r="C2455" s="2" t="s">
        <v>5060</v>
      </c>
      <c r="D2455" s="12">
        <v>3000</v>
      </c>
      <c r="E2455" s="13">
        <v>4641</v>
      </c>
      <c r="F2455" t="s">
        <v>28</v>
      </c>
      <c r="G2455" t="s">
        <v>49</v>
      </c>
      <c r="H2455" t="s">
        <v>50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4795</v>
      </c>
      <c r="O2455">
        <f t="shared" si="152"/>
        <v>155</v>
      </c>
      <c r="P2455">
        <f t="shared" si="153"/>
        <v>69.27</v>
      </c>
      <c r="Q2455" s="11" t="s">
        <v>2409</v>
      </c>
      <c r="R2455" t="s">
        <v>4796</v>
      </c>
      <c r="S2455" s="4">
        <f t="shared" si="154"/>
        <v>42738.6922337963</v>
      </c>
      <c r="T2455" s="4">
        <f t="shared" si="155"/>
        <v>42768.6922337963</v>
      </c>
    </row>
    <row r="2456" ht="44" spans="1:20">
      <c r="A2456" s="1">
        <v>2454</v>
      </c>
      <c r="B2456" s="2" t="s">
        <v>5061</v>
      </c>
      <c r="C2456" s="2" t="s">
        <v>5062</v>
      </c>
      <c r="D2456" s="12">
        <v>35000</v>
      </c>
      <c r="E2456" s="13">
        <v>35296</v>
      </c>
      <c r="F2456" t="s">
        <v>28</v>
      </c>
      <c r="G2456" t="s">
        <v>49</v>
      </c>
      <c r="H2456" t="s">
        <v>50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4795</v>
      </c>
      <c r="O2456">
        <f t="shared" si="152"/>
        <v>101</v>
      </c>
      <c r="P2456">
        <f t="shared" si="153"/>
        <v>271.51</v>
      </c>
      <c r="Q2456" s="11" t="s">
        <v>2409</v>
      </c>
      <c r="R2456" t="s">
        <v>4796</v>
      </c>
      <c r="S2456" s="4">
        <f t="shared" si="154"/>
        <v>42770.2014814815</v>
      </c>
      <c r="T2456" s="4">
        <f t="shared" si="155"/>
        <v>42805.2014814815</v>
      </c>
    </row>
    <row r="2457" ht="44" spans="1:20">
      <c r="A2457" s="1">
        <v>2455</v>
      </c>
      <c r="B2457" s="2" t="s">
        <v>5063</v>
      </c>
      <c r="C2457" s="2" t="s">
        <v>5064</v>
      </c>
      <c r="D2457" s="12">
        <v>300</v>
      </c>
      <c r="E2457" s="13">
        <v>546</v>
      </c>
      <c r="F2457" t="s">
        <v>28</v>
      </c>
      <c r="G2457" t="s">
        <v>49</v>
      </c>
      <c r="H2457" t="s">
        <v>50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4795</v>
      </c>
      <c r="O2457">
        <f t="shared" si="152"/>
        <v>182</v>
      </c>
      <c r="P2457">
        <f t="shared" si="153"/>
        <v>34.13</v>
      </c>
      <c r="Q2457" s="11" t="s">
        <v>2409</v>
      </c>
      <c r="R2457" t="s">
        <v>4796</v>
      </c>
      <c r="S2457" s="4">
        <f t="shared" si="154"/>
        <v>42452.7818287037</v>
      </c>
      <c r="T2457" s="4">
        <f t="shared" si="155"/>
        <v>42480.7818287037</v>
      </c>
    </row>
    <row r="2458" ht="44" spans="1:20">
      <c r="A2458" s="1">
        <v>2456</v>
      </c>
      <c r="B2458" s="2" t="s">
        <v>5065</v>
      </c>
      <c r="C2458" s="2" t="s">
        <v>5066</v>
      </c>
      <c r="D2458" s="12">
        <v>1500</v>
      </c>
      <c r="E2458" s="13">
        <v>2713</v>
      </c>
      <c r="F2458" t="s">
        <v>28</v>
      </c>
      <c r="G2458" t="s">
        <v>49</v>
      </c>
      <c r="H2458" t="s">
        <v>50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4795</v>
      </c>
      <c r="O2458">
        <f t="shared" si="152"/>
        <v>181</v>
      </c>
      <c r="P2458">
        <f t="shared" si="153"/>
        <v>40.49</v>
      </c>
      <c r="Q2458" s="11" t="s">
        <v>2409</v>
      </c>
      <c r="R2458" t="s">
        <v>4796</v>
      </c>
      <c r="S2458" s="4">
        <f t="shared" si="154"/>
        <v>42761.961099537</v>
      </c>
      <c r="T2458" s="4">
        <f t="shared" si="155"/>
        <v>42791.961099537</v>
      </c>
    </row>
    <row r="2459" ht="44" spans="1:20">
      <c r="A2459" s="1">
        <v>2457</v>
      </c>
      <c r="B2459" s="2" t="s">
        <v>5067</v>
      </c>
      <c r="C2459" s="2" t="s">
        <v>5068</v>
      </c>
      <c r="D2459" s="12">
        <v>23000</v>
      </c>
      <c r="E2459" s="13">
        <v>23530</v>
      </c>
      <c r="F2459" t="s">
        <v>28</v>
      </c>
      <c r="G2459" t="s">
        <v>49</v>
      </c>
      <c r="H2459" t="s">
        <v>50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4795</v>
      </c>
      <c r="O2459">
        <f t="shared" si="152"/>
        <v>102</v>
      </c>
      <c r="P2459">
        <f t="shared" si="153"/>
        <v>189.76</v>
      </c>
      <c r="Q2459" s="11" t="s">
        <v>2409</v>
      </c>
      <c r="R2459" t="s">
        <v>4796</v>
      </c>
      <c r="S2459" s="4">
        <f t="shared" si="154"/>
        <v>42423.6025</v>
      </c>
      <c r="T2459" s="4">
        <f t="shared" si="155"/>
        <v>42453.5608333333</v>
      </c>
    </row>
    <row r="2460" ht="44" spans="1:20">
      <c r="A2460" s="1">
        <v>2458</v>
      </c>
      <c r="B2460" s="2" t="s">
        <v>5069</v>
      </c>
      <c r="C2460" s="2" t="s">
        <v>5070</v>
      </c>
      <c r="D2460" s="12">
        <v>5000</v>
      </c>
      <c r="E2460" s="13">
        <v>5509</v>
      </c>
      <c r="F2460" t="s">
        <v>28</v>
      </c>
      <c r="G2460" t="s">
        <v>49</v>
      </c>
      <c r="H2460" t="s">
        <v>50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4795</v>
      </c>
      <c r="O2460">
        <f t="shared" si="152"/>
        <v>110</v>
      </c>
      <c r="P2460">
        <f t="shared" si="153"/>
        <v>68.86</v>
      </c>
      <c r="Q2460" s="11" t="s">
        <v>2409</v>
      </c>
      <c r="R2460" t="s">
        <v>4796</v>
      </c>
      <c r="S2460" s="4">
        <f t="shared" si="154"/>
        <v>42495.8717361111</v>
      </c>
      <c r="T2460" s="4">
        <f t="shared" si="155"/>
        <v>42530.7916666667</v>
      </c>
    </row>
    <row r="2461" ht="44" spans="1:20">
      <c r="A2461" s="1">
        <v>2459</v>
      </c>
      <c r="B2461" s="2" t="s">
        <v>5071</v>
      </c>
      <c r="C2461" s="2" t="s">
        <v>5072</v>
      </c>
      <c r="D2461" s="12">
        <v>30000</v>
      </c>
      <c r="E2461" s="13">
        <v>30675</v>
      </c>
      <c r="F2461" t="s">
        <v>28</v>
      </c>
      <c r="G2461" t="s">
        <v>49</v>
      </c>
      <c r="H2461" t="s">
        <v>50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4795</v>
      </c>
      <c r="O2461">
        <f t="shared" si="152"/>
        <v>102</v>
      </c>
      <c r="P2461">
        <f t="shared" si="153"/>
        <v>108.78</v>
      </c>
      <c r="Q2461" s="11" t="s">
        <v>2409</v>
      </c>
      <c r="R2461" t="s">
        <v>4796</v>
      </c>
      <c r="S2461" s="4">
        <f t="shared" si="154"/>
        <v>42407.6375578704</v>
      </c>
      <c r="T2461" s="4">
        <f t="shared" si="155"/>
        <v>42452.5958912037</v>
      </c>
    </row>
    <row r="2462" ht="44" spans="1:20">
      <c r="A2462" s="1">
        <v>2460</v>
      </c>
      <c r="B2462" s="2" t="s">
        <v>5073</v>
      </c>
      <c r="C2462" s="2" t="s">
        <v>5074</v>
      </c>
      <c r="D2462" s="12">
        <v>8500</v>
      </c>
      <c r="E2462" s="13">
        <v>8567</v>
      </c>
      <c r="F2462" t="s">
        <v>28</v>
      </c>
      <c r="G2462" t="s">
        <v>49</v>
      </c>
      <c r="H2462" t="s">
        <v>50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4795</v>
      </c>
      <c r="O2462">
        <f t="shared" si="152"/>
        <v>101</v>
      </c>
      <c r="P2462">
        <f t="shared" si="153"/>
        <v>125.99</v>
      </c>
      <c r="Q2462" s="11" t="s">
        <v>2409</v>
      </c>
      <c r="R2462" t="s">
        <v>4796</v>
      </c>
      <c r="S2462" s="4">
        <f t="shared" si="154"/>
        <v>42704.1871180556</v>
      </c>
      <c r="T2462" s="4">
        <f t="shared" si="155"/>
        <v>42738.1784722222</v>
      </c>
    </row>
    <row r="2463" ht="44" spans="1:20">
      <c r="A2463" s="1">
        <v>2461</v>
      </c>
      <c r="B2463" s="2" t="s">
        <v>5075</v>
      </c>
      <c r="C2463" s="2" t="s">
        <v>5076</v>
      </c>
      <c r="D2463" s="12">
        <v>7500</v>
      </c>
      <c r="E2463" s="13">
        <v>7785</v>
      </c>
      <c r="F2463" t="s">
        <v>28</v>
      </c>
      <c r="G2463" t="s">
        <v>49</v>
      </c>
      <c r="H2463" t="s">
        <v>50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1865</v>
      </c>
      <c r="O2463">
        <f t="shared" si="152"/>
        <v>104</v>
      </c>
      <c r="P2463">
        <f t="shared" si="153"/>
        <v>90.52</v>
      </c>
      <c r="Q2463" s="11" t="s">
        <v>1659</v>
      </c>
      <c r="R2463" t="s">
        <v>1866</v>
      </c>
      <c r="S2463" s="4">
        <f t="shared" si="154"/>
        <v>40784.0126967593</v>
      </c>
      <c r="T2463" s="4">
        <f t="shared" si="155"/>
        <v>40817.125</v>
      </c>
    </row>
    <row r="2464" ht="44" spans="1:20">
      <c r="A2464" s="1">
        <v>2462</v>
      </c>
      <c r="B2464" s="2" t="s">
        <v>5077</v>
      </c>
      <c r="C2464" s="2" t="s">
        <v>5078</v>
      </c>
      <c r="D2464" s="12">
        <v>3000</v>
      </c>
      <c r="E2464" s="13">
        <v>3321.25</v>
      </c>
      <c r="F2464" t="s">
        <v>28</v>
      </c>
      <c r="G2464" t="s">
        <v>49</v>
      </c>
      <c r="H2464" t="s">
        <v>50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1865</v>
      </c>
      <c r="O2464">
        <f t="shared" si="152"/>
        <v>111</v>
      </c>
      <c r="P2464">
        <f t="shared" si="153"/>
        <v>28.88</v>
      </c>
      <c r="Q2464" s="11" t="s">
        <v>1659</v>
      </c>
      <c r="R2464" t="s">
        <v>1866</v>
      </c>
      <c r="S2464" s="4">
        <f t="shared" si="154"/>
        <v>41089.1862962963</v>
      </c>
      <c r="T2464" s="4">
        <f t="shared" si="155"/>
        <v>41109.1862962963</v>
      </c>
    </row>
    <row r="2465" ht="15" spans="1:20">
      <c r="A2465" s="1">
        <v>2463</v>
      </c>
      <c r="B2465" s="2" t="s">
        <v>5079</v>
      </c>
      <c r="C2465" s="2" t="s">
        <v>5080</v>
      </c>
      <c r="D2465" s="12">
        <v>2000</v>
      </c>
      <c r="E2465" s="13">
        <v>2325</v>
      </c>
      <c r="F2465" t="s">
        <v>28</v>
      </c>
      <c r="G2465" t="s">
        <v>49</v>
      </c>
      <c r="H2465" t="s">
        <v>50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1865</v>
      </c>
      <c r="O2465">
        <f t="shared" si="152"/>
        <v>116</v>
      </c>
      <c r="P2465">
        <f t="shared" si="153"/>
        <v>31</v>
      </c>
      <c r="Q2465" s="11" t="s">
        <v>1659</v>
      </c>
      <c r="R2465" t="s">
        <v>1866</v>
      </c>
      <c r="S2465" s="4">
        <f t="shared" si="154"/>
        <v>41341.111400463</v>
      </c>
      <c r="T2465" s="4">
        <f t="shared" si="155"/>
        <v>41380.7916666667</v>
      </c>
    </row>
    <row r="2466" ht="44" spans="1:20">
      <c r="A2466" s="1">
        <v>2464</v>
      </c>
      <c r="B2466" s="2" t="s">
        <v>5081</v>
      </c>
      <c r="C2466" s="2" t="s">
        <v>5082</v>
      </c>
      <c r="D2466" s="12">
        <v>2000</v>
      </c>
      <c r="E2466" s="13">
        <v>2222</v>
      </c>
      <c r="F2466" t="s">
        <v>28</v>
      </c>
      <c r="G2466" t="s">
        <v>194</v>
      </c>
      <c r="H2466" t="s">
        <v>195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1865</v>
      </c>
      <c r="O2466">
        <f t="shared" si="152"/>
        <v>111</v>
      </c>
      <c r="P2466">
        <f t="shared" si="153"/>
        <v>51.67</v>
      </c>
      <c r="Q2466" s="11" t="s">
        <v>1659</v>
      </c>
      <c r="R2466" t="s">
        <v>1866</v>
      </c>
      <c r="S2466" s="4">
        <f t="shared" si="154"/>
        <v>42248.9004282407</v>
      </c>
      <c r="T2466" s="4">
        <f t="shared" si="155"/>
        <v>42277.8118055556</v>
      </c>
    </row>
    <row r="2467" ht="29" spans="1:20">
      <c r="A2467" s="1">
        <v>2465</v>
      </c>
      <c r="B2467" s="2" t="s">
        <v>5083</v>
      </c>
      <c r="C2467" s="2" t="s">
        <v>5084</v>
      </c>
      <c r="D2467" s="12">
        <v>700</v>
      </c>
      <c r="E2467" s="13">
        <v>1261</v>
      </c>
      <c r="F2467" t="s">
        <v>28</v>
      </c>
      <c r="G2467" t="s">
        <v>49</v>
      </c>
      <c r="H2467" t="s">
        <v>50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1865</v>
      </c>
      <c r="O2467">
        <f t="shared" si="152"/>
        <v>180</v>
      </c>
      <c r="P2467">
        <f t="shared" si="153"/>
        <v>26.27</v>
      </c>
      <c r="Q2467" s="11" t="s">
        <v>1659</v>
      </c>
      <c r="R2467" t="s">
        <v>1866</v>
      </c>
      <c r="S2467" s="4">
        <f t="shared" si="154"/>
        <v>41145.7193055556</v>
      </c>
      <c r="T2467" s="4">
        <f t="shared" si="155"/>
        <v>41175.7193055556</v>
      </c>
    </row>
    <row r="2468" ht="44" spans="1:20">
      <c r="A2468" s="1">
        <v>2466</v>
      </c>
      <c r="B2468" s="2" t="s">
        <v>5085</v>
      </c>
      <c r="C2468" s="2" t="s">
        <v>5086</v>
      </c>
      <c r="D2468" s="12">
        <v>2500</v>
      </c>
      <c r="E2468" s="13">
        <v>2500</v>
      </c>
      <c r="F2468" t="s">
        <v>28</v>
      </c>
      <c r="G2468" t="s">
        <v>49</v>
      </c>
      <c r="H2468" t="s">
        <v>50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1865</v>
      </c>
      <c r="O2468">
        <f t="shared" si="152"/>
        <v>100</v>
      </c>
      <c r="P2468">
        <f t="shared" si="153"/>
        <v>48.08</v>
      </c>
      <c r="Q2468" s="11" t="s">
        <v>1659</v>
      </c>
      <c r="R2468" t="s">
        <v>1866</v>
      </c>
      <c r="S2468" s="4">
        <f t="shared" si="154"/>
        <v>41373.1024652778</v>
      </c>
      <c r="T2468" s="4">
        <f t="shared" si="155"/>
        <v>41403.1024652778</v>
      </c>
    </row>
    <row r="2469" ht="44" spans="1:20">
      <c r="A2469" s="1">
        <v>2467</v>
      </c>
      <c r="B2469" s="2" t="s">
        <v>5087</v>
      </c>
      <c r="C2469" s="2" t="s">
        <v>5088</v>
      </c>
      <c r="D2469" s="12">
        <v>1000</v>
      </c>
      <c r="E2469" s="13">
        <v>1185</v>
      </c>
      <c r="F2469" t="s">
        <v>28</v>
      </c>
      <c r="G2469" t="s">
        <v>49</v>
      </c>
      <c r="H2469" t="s">
        <v>50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1865</v>
      </c>
      <c r="O2469">
        <f t="shared" si="152"/>
        <v>119</v>
      </c>
      <c r="P2469">
        <f t="shared" si="153"/>
        <v>27.56</v>
      </c>
      <c r="Q2469" s="11" t="s">
        <v>1659</v>
      </c>
      <c r="R2469" t="s">
        <v>1866</v>
      </c>
      <c r="S2469" s="4">
        <f t="shared" si="154"/>
        <v>41025.8742013889</v>
      </c>
      <c r="T2469" s="4">
        <f t="shared" si="155"/>
        <v>41039.7083333333</v>
      </c>
    </row>
    <row r="2470" ht="29" spans="1:20">
      <c r="A2470" s="1">
        <v>2468</v>
      </c>
      <c r="B2470" s="2" t="s">
        <v>5089</v>
      </c>
      <c r="C2470" s="2" t="s">
        <v>5090</v>
      </c>
      <c r="D2470" s="12">
        <v>2000</v>
      </c>
      <c r="E2470" s="13">
        <v>2144.34</v>
      </c>
      <c r="F2470" t="s">
        <v>28</v>
      </c>
      <c r="G2470" t="s">
        <v>49</v>
      </c>
      <c r="H2470" t="s">
        <v>50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1865</v>
      </c>
      <c r="O2470">
        <f t="shared" si="152"/>
        <v>107</v>
      </c>
      <c r="P2470">
        <f t="shared" si="153"/>
        <v>36.97</v>
      </c>
      <c r="Q2470" s="11" t="s">
        <v>1659</v>
      </c>
      <c r="R2470" t="s">
        <v>1866</v>
      </c>
      <c r="S2470" s="4">
        <f t="shared" si="154"/>
        <v>41174.1541782407</v>
      </c>
      <c r="T2470" s="4">
        <f t="shared" si="155"/>
        <v>41210.2083333333</v>
      </c>
    </row>
    <row r="2471" ht="44" spans="1:20">
      <c r="A2471" s="1">
        <v>2469</v>
      </c>
      <c r="B2471" s="2" t="s">
        <v>5091</v>
      </c>
      <c r="C2471" s="2" t="s">
        <v>5092</v>
      </c>
      <c r="D2471" s="12">
        <v>1200</v>
      </c>
      <c r="E2471" s="13">
        <v>1364</v>
      </c>
      <c r="F2471" t="s">
        <v>28</v>
      </c>
      <c r="G2471" t="s">
        <v>49</v>
      </c>
      <c r="H2471" t="s">
        <v>50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1865</v>
      </c>
      <c r="O2471">
        <f t="shared" si="152"/>
        <v>114</v>
      </c>
      <c r="P2471">
        <f t="shared" si="153"/>
        <v>29.02</v>
      </c>
      <c r="Q2471" s="11" t="s">
        <v>1659</v>
      </c>
      <c r="R2471" t="s">
        <v>1866</v>
      </c>
      <c r="S2471" s="4">
        <f t="shared" si="154"/>
        <v>40557.4297337963</v>
      </c>
      <c r="T2471" s="4">
        <f t="shared" si="155"/>
        <v>40582.4297337963</v>
      </c>
    </row>
    <row r="2472" ht="44" spans="1:20">
      <c r="A2472" s="1">
        <v>2470</v>
      </c>
      <c r="B2472" s="2" t="s">
        <v>5093</v>
      </c>
      <c r="C2472" s="2" t="s">
        <v>5094</v>
      </c>
      <c r="D2472" s="12">
        <v>1000</v>
      </c>
      <c r="E2472" s="13">
        <v>1031.64</v>
      </c>
      <c r="F2472" t="s">
        <v>28</v>
      </c>
      <c r="G2472" t="s">
        <v>49</v>
      </c>
      <c r="H2472" t="s">
        <v>50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1865</v>
      </c>
      <c r="O2472">
        <f t="shared" si="152"/>
        <v>103</v>
      </c>
      <c r="P2472">
        <f t="shared" si="153"/>
        <v>28.66</v>
      </c>
      <c r="Q2472" s="11" t="s">
        <v>1659</v>
      </c>
      <c r="R2472" t="s">
        <v>1866</v>
      </c>
      <c r="S2472" s="4">
        <f t="shared" si="154"/>
        <v>41023.0747106482</v>
      </c>
      <c r="T2472" s="4">
        <f t="shared" si="155"/>
        <v>41053.0747106482</v>
      </c>
    </row>
    <row r="2473" ht="44" spans="1:20">
      <c r="A2473" s="1">
        <v>2471</v>
      </c>
      <c r="B2473" s="2" t="s">
        <v>5095</v>
      </c>
      <c r="C2473" s="2" t="s">
        <v>5096</v>
      </c>
      <c r="D2473" s="12">
        <v>500</v>
      </c>
      <c r="E2473" s="13">
        <v>640</v>
      </c>
      <c r="F2473" t="s">
        <v>28</v>
      </c>
      <c r="G2473" t="s">
        <v>49</v>
      </c>
      <c r="H2473" t="s">
        <v>50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1865</v>
      </c>
      <c r="O2473">
        <f t="shared" si="152"/>
        <v>128</v>
      </c>
      <c r="P2473">
        <f t="shared" si="153"/>
        <v>37.65</v>
      </c>
      <c r="Q2473" s="11" t="s">
        <v>1659</v>
      </c>
      <c r="R2473" t="s">
        <v>1866</v>
      </c>
      <c r="S2473" s="4">
        <f t="shared" si="154"/>
        <v>40893.992962963</v>
      </c>
      <c r="T2473" s="4">
        <f t="shared" si="155"/>
        <v>40933.992962963</v>
      </c>
    </row>
    <row r="2474" ht="58" spans="1:20">
      <c r="A2474" s="1">
        <v>2472</v>
      </c>
      <c r="B2474" s="2" t="s">
        <v>5097</v>
      </c>
      <c r="C2474" s="2" t="s">
        <v>5098</v>
      </c>
      <c r="D2474" s="12">
        <v>7500</v>
      </c>
      <c r="E2474" s="13">
        <v>10182.02</v>
      </c>
      <c r="F2474" t="s">
        <v>28</v>
      </c>
      <c r="G2474" t="s">
        <v>49</v>
      </c>
      <c r="H2474" t="s">
        <v>50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1865</v>
      </c>
      <c r="O2474">
        <f t="shared" si="152"/>
        <v>136</v>
      </c>
      <c r="P2474">
        <f t="shared" si="153"/>
        <v>97.9</v>
      </c>
      <c r="Q2474" s="11" t="s">
        <v>1659</v>
      </c>
      <c r="R2474" t="s">
        <v>1866</v>
      </c>
      <c r="S2474" s="4">
        <f t="shared" si="154"/>
        <v>40354.1155092593</v>
      </c>
      <c r="T2474" s="4">
        <f t="shared" si="155"/>
        <v>40425.04375</v>
      </c>
    </row>
    <row r="2475" ht="44" spans="1:20">
      <c r="A2475" s="1">
        <v>2473</v>
      </c>
      <c r="B2475" s="2" t="s">
        <v>5099</v>
      </c>
      <c r="C2475" s="2" t="s">
        <v>5100</v>
      </c>
      <c r="D2475" s="12">
        <v>2000</v>
      </c>
      <c r="E2475" s="13">
        <v>2000</v>
      </c>
      <c r="F2475" t="s">
        <v>28</v>
      </c>
      <c r="G2475" t="s">
        <v>49</v>
      </c>
      <c r="H2475" t="s">
        <v>50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1865</v>
      </c>
      <c r="O2475">
        <f t="shared" si="152"/>
        <v>100</v>
      </c>
      <c r="P2475">
        <f t="shared" si="153"/>
        <v>42.55</v>
      </c>
      <c r="Q2475" s="11" t="s">
        <v>1659</v>
      </c>
      <c r="R2475" t="s">
        <v>1866</v>
      </c>
      <c r="S2475" s="4">
        <f t="shared" si="154"/>
        <v>41193.7484837963</v>
      </c>
      <c r="T2475" s="4">
        <f t="shared" si="155"/>
        <v>41223.790150463</v>
      </c>
    </row>
    <row r="2476" ht="58" spans="1:20">
      <c r="A2476" s="1">
        <v>2474</v>
      </c>
      <c r="B2476" s="2" t="s">
        <v>5101</v>
      </c>
      <c r="C2476" s="2" t="s">
        <v>5102</v>
      </c>
      <c r="D2476" s="12">
        <v>5000</v>
      </c>
      <c r="E2476" s="13">
        <v>5000.18</v>
      </c>
      <c r="F2476" t="s">
        <v>28</v>
      </c>
      <c r="G2476" t="s">
        <v>49</v>
      </c>
      <c r="H2476" t="s">
        <v>50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1865</v>
      </c>
      <c r="O2476">
        <f t="shared" si="152"/>
        <v>100</v>
      </c>
      <c r="P2476">
        <f t="shared" si="153"/>
        <v>131.58</v>
      </c>
      <c r="Q2476" s="11" t="s">
        <v>1659</v>
      </c>
      <c r="R2476" t="s">
        <v>1866</v>
      </c>
      <c r="S2476" s="4">
        <f t="shared" si="154"/>
        <v>40417.0112962963</v>
      </c>
      <c r="T2476" s="4">
        <f t="shared" si="155"/>
        <v>40462.0112962963</v>
      </c>
    </row>
    <row r="2477" ht="29" spans="1:20">
      <c r="A2477" s="1">
        <v>2475</v>
      </c>
      <c r="B2477" s="2" t="s">
        <v>5103</v>
      </c>
      <c r="C2477" s="2" t="s">
        <v>5104</v>
      </c>
      <c r="D2477" s="12">
        <v>2500</v>
      </c>
      <c r="E2477" s="13">
        <v>2618</v>
      </c>
      <c r="F2477" t="s">
        <v>28</v>
      </c>
      <c r="G2477" t="s">
        <v>49</v>
      </c>
      <c r="H2477" t="s">
        <v>50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1865</v>
      </c>
      <c r="O2477">
        <f t="shared" si="152"/>
        <v>105</v>
      </c>
      <c r="P2477">
        <f t="shared" si="153"/>
        <v>32.32</v>
      </c>
      <c r="Q2477" s="11" t="s">
        <v>1659</v>
      </c>
      <c r="R2477" t="s">
        <v>1866</v>
      </c>
      <c r="S2477" s="4">
        <f t="shared" si="154"/>
        <v>40310.2876736111</v>
      </c>
      <c r="T2477" s="4">
        <f t="shared" si="155"/>
        <v>40369.9166666667</v>
      </c>
    </row>
    <row r="2478" ht="44" spans="1:20">
      <c r="A2478" s="1">
        <v>2476</v>
      </c>
      <c r="B2478" s="2" t="s">
        <v>5105</v>
      </c>
      <c r="C2478" s="2" t="s">
        <v>5106</v>
      </c>
      <c r="D2478" s="12">
        <v>3200</v>
      </c>
      <c r="E2478" s="13">
        <v>3360.72</v>
      </c>
      <c r="F2478" t="s">
        <v>28</v>
      </c>
      <c r="G2478" t="s">
        <v>49</v>
      </c>
      <c r="H2478" t="s">
        <v>50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1865</v>
      </c>
      <c r="O2478">
        <f t="shared" si="152"/>
        <v>105</v>
      </c>
      <c r="P2478">
        <f t="shared" si="153"/>
        <v>61.1</v>
      </c>
      <c r="Q2478" s="11" t="s">
        <v>1659</v>
      </c>
      <c r="R2478" t="s">
        <v>1866</v>
      </c>
      <c r="S2478" s="4">
        <f t="shared" si="154"/>
        <v>41913.3283564815</v>
      </c>
      <c r="T2478" s="4">
        <f t="shared" si="155"/>
        <v>41946.3700231481</v>
      </c>
    </row>
    <row r="2479" ht="29" spans="1:20">
      <c r="A2479" s="1">
        <v>2477</v>
      </c>
      <c r="B2479" s="2" t="s">
        <v>1745</v>
      </c>
      <c r="C2479" s="2" t="s">
        <v>5107</v>
      </c>
      <c r="D2479" s="12">
        <v>750</v>
      </c>
      <c r="E2479" s="13">
        <v>1285</v>
      </c>
      <c r="F2479" t="s">
        <v>28</v>
      </c>
      <c r="G2479" t="s">
        <v>49</v>
      </c>
      <c r="H2479" t="s">
        <v>50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1865</v>
      </c>
      <c r="O2479">
        <f t="shared" si="152"/>
        <v>171</v>
      </c>
      <c r="P2479">
        <f t="shared" si="153"/>
        <v>31.34</v>
      </c>
      <c r="Q2479" s="11" t="s">
        <v>1659</v>
      </c>
      <c r="R2479" t="s">
        <v>1866</v>
      </c>
      <c r="S2479" s="4">
        <f t="shared" si="154"/>
        <v>41088.6914930556</v>
      </c>
      <c r="T2479" s="4">
        <f t="shared" si="155"/>
        <v>41133.6914930556</v>
      </c>
    </row>
    <row r="2480" ht="44" spans="1:20">
      <c r="A2480" s="1">
        <v>2478</v>
      </c>
      <c r="B2480" s="2" t="s">
        <v>5108</v>
      </c>
      <c r="C2480" s="2" t="s">
        <v>5109</v>
      </c>
      <c r="D2480" s="12">
        <v>8000</v>
      </c>
      <c r="E2480" s="13">
        <v>10200</v>
      </c>
      <c r="F2480" t="s">
        <v>28</v>
      </c>
      <c r="G2480" t="s">
        <v>49</v>
      </c>
      <c r="H2480" t="s">
        <v>50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1865</v>
      </c>
      <c r="O2480">
        <f t="shared" si="152"/>
        <v>128</v>
      </c>
      <c r="P2480">
        <f t="shared" si="153"/>
        <v>129.11</v>
      </c>
      <c r="Q2480" s="11" t="s">
        <v>1659</v>
      </c>
      <c r="R2480" t="s">
        <v>1866</v>
      </c>
      <c r="S2480" s="4">
        <f t="shared" si="154"/>
        <v>41257.9503819444</v>
      </c>
      <c r="T2480" s="4">
        <f t="shared" si="155"/>
        <v>41287.9503819444</v>
      </c>
    </row>
    <row r="2481" ht="29" spans="1:20">
      <c r="A2481" s="1">
        <v>2479</v>
      </c>
      <c r="B2481" s="2" t="s">
        <v>5110</v>
      </c>
      <c r="C2481" s="2" t="s">
        <v>5111</v>
      </c>
      <c r="D2481" s="12">
        <v>300</v>
      </c>
      <c r="E2481" s="13">
        <v>400.33</v>
      </c>
      <c r="F2481" t="s">
        <v>28</v>
      </c>
      <c r="G2481" t="s">
        <v>49</v>
      </c>
      <c r="H2481" t="s">
        <v>50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1865</v>
      </c>
      <c r="O2481">
        <f t="shared" si="152"/>
        <v>133</v>
      </c>
      <c r="P2481">
        <f t="shared" si="153"/>
        <v>25.02</v>
      </c>
      <c r="Q2481" s="11" t="s">
        <v>1659</v>
      </c>
      <c r="R2481" t="s">
        <v>1866</v>
      </c>
      <c r="S2481" s="4">
        <f t="shared" si="154"/>
        <v>41107.7267824074</v>
      </c>
      <c r="T2481" s="4">
        <f t="shared" si="155"/>
        <v>41118.0833333333</v>
      </c>
    </row>
    <row r="2482" ht="44" spans="1:20">
      <c r="A2482" s="1">
        <v>2480</v>
      </c>
      <c r="B2482" s="2" t="s">
        <v>5112</v>
      </c>
      <c r="C2482" s="2" t="s">
        <v>5113</v>
      </c>
      <c r="D2482" s="12">
        <v>2000</v>
      </c>
      <c r="E2482" s="13">
        <v>2000</v>
      </c>
      <c r="F2482" t="s">
        <v>28</v>
      </c>
      <c r="G2482" t="s">
        <v>49</v>
      </c>
      <c r="H2482" t="s">
        <v>50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1865</v>
      </c>
      <c r="O2482">
        <f t="shared" si="152"/>
        <v>100</v>
      </c>
      <c r="P2482">
        <f t="shared" si="153"/>
        <v>250</v>
      </c>
      <c r="Q2482" s="11" t="s">
        <v>1659</v>
      </c>
      <c r="R2482" t="s">
        <v>1866</v>
      </c>
      <c r="S2482" s="4">
        <f t="shared" si="154"/>
        <v>42227.9361574074</v>
      </c>
      <c r="T2482" s="4">
        <f t="shared" si="155"/>
        <v>42287.9361574074</v>
      </c>
    </row>
    <row r="2483" ht="44" spans="1:20">
      <c r="A2483" s="1">
        <v>2481</v>
      </c>
      <c r="B2483" s="2" t="s">
        <v>5114</v>
      </c>
      <c r="C2483" s="2" t="s">
        <v>5115</v>
      </c>
      <c r="D2483" s="12">
        <v>4000</v>
      </c>
      <c r="E2483" s="13">
        <v>4516.44</v>
      </c>
      <c r="F2483" t="s">
        <v>28</v>
      </c>
      <c r="G2483" t="s">
        <v>49</v>
      </c>
      <c r="H2483" t="s">
        <v>50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1865</v>
      </c>
      <c r="O2483">
        <f t="shared" si="152"/>
        <v>113</v>
      </c>
      <c r="P2483">
        <f t="shared" si="153"/>
        <v>47.54</v>
      </c>
      <c r="Q2483" s="11" t="s">
        <v>1659</v>
      </c>
      <c r="R2483" t="s">
        <v>1866</v>
      </c>
      <c r="S2483" s="4">
        <f t="shared" si="154"/>
        <v>40999.6459259259</v>
      </c>
      <c r="T2483" s="4">
        <f t="shared" si="155"/>
        <v>41029.6459259259</v>
      </c>
    </row>
    <row r="2484" ht="44" spans="1:20">
      <c r="A2484" s="1">
        <v>2482</v>
      </c>
      <c r="B2484" s="2" t="s">
        <v>5116</v>
      </c>
      <c r="C2484" s="2" t="s">
        <v>5117</v>
      </c>
      <c r="D2484" s="12">
        <v>1000</v>
      </c>
      <c r="E2484" s="13">
        <v>1001</v>
      </c>
      <c r="F2484" t="s">
        <v>28</v>
      </c>
      <c r="G2484" t="s">
        <v>49</v>
      </c>
      <c r="H2484" t="s">
        <v>50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1865</v>
      </c>
      <c r="O2484">
        <f t="shared" si="152"/>
        <v>100</v>
      </c>
      <c r="P2484">
        <f t="shared" si="153"/>
        <v>40.04</v>
      </c>
      <c r="Q2484" s="11" t="s">
        <v>1659</v>
      </c>
      <c r="R2484" t="s">
        <v>1866</v>
      </c>
      <c r="S2484" s="4">
        <f t="shared" si="154"/>
        <v>40711.7822106481</v>
      </c>
      <c r="T2484" s="4">
        <f t="shared" si="155"/>
        <v>40756.7822106481</v>
      </c>
    </row>
    <row r="2485" ht="29" spans="1:20">
      <c r="A2485" s="1">
        <v>2483</v>
      </c>
      <c r="B2485" s="2" t="s">
        <v>5118</v>
      </c>
      <c r="C2485" s="2" t="s">
        <v>5119</v>
      </c>
      <c r="D2485" s="12">
        <v>1100</v>
      </c>
      <c r="E2485" s="13">
        <v>1251</v>
      </c>
      <c r="F2485" t="s">
        <v>28</v>
      </c>
      <c r="G2485" t="s">
        <v>49</v>
      </c>
      <c r="H2485" t="s">
        <v>50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1865</v>
      </c>
      <c r="O2485">
        <f t="shared" si="152"/>
        <v>114</v>
      </c>
      <c r="P2485">
        <f t="shared" si="153"/>
        <v>65.84</v>
      </c>
      <c r="Q2485" s="11" t="s">
        <v>1659</v>
      </c>
      <c r="R2485" t="s">
        <v>1866</v>
      </c>
      <c r="S2485" s="4">
        <f t="shared" si="154"/>
        <v>40970.7500347222</v>
      </c>
      <c r="T2485" s="4">
        <f t="shared" si="155"/>
        <v>41030.7083680556</v>
      </c>
    </row>
    <row r="2486" ht="44" spans="1:20">
      <c r="A2486" s="1">
        <v>2484</v>
      </c>
      <c r="B2486" s="2" t="s">
        <v>5120</v>
      </c>
      <c r="C2486" s="2" t="s">
        <v>5121</v>
      </c>
      <c r="D2486" s="12">
        <v>3500</v>
      </c>
      <c r="E2486" s="13">
        <v>4176.11</v>
      </c>
      <c r="F2486" t="s">
        <v>28</v>
      </c>
      <c r="G2486" t="s">
        <v>49</v>
      </c>
      <c r="H2486" t="s">
        <v>50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1865</v>
      </c>
      <c r="O2486">
        <f t="shared" si="152"/>
        <v>119</v>
      </c>
      <c r="P2486">
        <f t="shared" si="153"/>
        <v>46.4</v>
      </c>
      <c r="Q2486" s="11" t="s">
        <v>1659</v>
      </c>
      <c r="R2486" t="s">
        <v>1866</v>
      </c>
      <c r="S2486" s="4">
        <f t="shared" si="154"/>
        <v>40771.9167013889</v>
      </c>
      <c r="T2486" s="4">
        <f t="shared" si="155"/>
        <v>40801.9167013889</v>
      </c>
    </row>
    <row r="2487" ht="44" spans="1:20">
      <c r="A2487" s="1">
        <v>2485</v>
      </c>
      <c r="B2487" s="2" t="s">
        <v>5122</v>
      </c>
      <c r="C2487" s="2" t="s">
        <v>5123</v>
      </c>
      <c r="D2487" s="12">
        <v>2000</v>
      </c>
      <c r="E2487" s="13">
        <v>2065</v>
      </c>
      <c r="F2487" t="s">
        <v>28</v>
      </c>
      <c r="G2487" t="s">
        <v>49</v>
      </c>
      <c r="H2487" t="s">
        <v>50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1865</v>
      </c>
      <c r="O2487">
        <f t="shared" si="152"/>
        <v>103</v>
      </c>
      <c r="P2487">
        <f t="shared" si="153"/>
        <v>50.37</v>
      </c>
      <c r="Q2487" s="11" t="s">
        <v>1659</v>
      </c>
      <c r="R2487" t="s">
        <v>1866</v>
      </c>
      <c r="S2487" s="4">
        <f t="shared" si="154"/>
        <v>40793.998599537</v>
      </c>
      <c r="T2487" s="4">
        <f t="shared" si="155"/>
        <v>40828.998599537</v>
      </c>
    </row>
    <row r="2488" ht="44" spans="1:20">
      <c r="A2488" s="1">
        <v>2486</v>
      </c>
      <c r="B2488" s="2" t="s">
        <v>5124</v>
      </c>
      <c r="C2488" s="2" t="s">
        <v>5125</v>
      </c>
      <c r="D2488" s="12">
        <v>300</v>
      </c>
      <c r="E2488" s="13">
        <v>797</v>
      </c>
      <c r="F2488" t="s">
        <v>28</v>
      </c>
      <c r="G2488" t="s">
        <v>49</v>
      </c>
      <c r="H2488" t="s">
        <v>50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1865</v>
      </c>
      <c r="O2488">
        <f t="shared" si="152"/>
        <v>266</v>
      </c>
      <c r="P2488">
        <f t="shared" si="153"/>
        <v>26.57</v>
      </c>
      <c r="Q2488" s="11" t="s">
        <v>1659</v>
      </c>
      <c r="R2488" t="s">
        <v>1866</v>
      </c>
      <c r="S2488" s="4">
        <f t="shared" si="154"/>
        <v>40991.7080555556</v>
      </c>
      <c r="T2488" s="4">
        <f t="shared" si="155"/>
        <v>41021.7080555556</v>
      </c>
    </row>
    <row r="2489" ht="44" spans="1:20">
      <c r="A2489" s="1">
        <v>2487</v>
      </c>
      <c r="B2489" s="2" t="s">
        <v>5126</v>
      </c>
      <c r="C2489" s="2" t="s">
        <v>5127</v>
      </c>
      <c r="D2489" s="12">
        <v>1500</v>
      </c>
      <c r="E2489" s="13">
        <v>1500.76</v>
      </c>
      <c r="F2489" t="s">
        <v>28</v>
      </c>
      <c r="G2489" t="s">
        <v>49</v>
      </c>
      <c r="H2489" t="s">
        <v>50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1865</v>
      </c>
      <c r="O2489">
        <f t="shared" si="152"/>
        <v>100</v>
      </c>
      <c r="P2489">
        <f t="shared" si="153"/>
        <v>39.49</v>
      </c>
      <c r="Q2489" s="11" t="s">
        <v>1659</v>
      </c>
      <c r="R2489" t="s">
        <v>1866</v>
      </c>
      <c r="S2489" s="4">
        <f t="shared" si="154"/>
        <v>41026.0832986111</v>
      </c>
      <c r="T2489" s="4">
        <f t="shared" si="155"/>
        <v>41056.0832986111</v>
      </c>
    </row>
    <row r="2490" ht="44" spans="1:20">
      <c r="A2490" s="1">
        <v>2488</v>
      </c>
      <c r="B2490" s="2" t="s">
        <v>5128</v>
      </c>
      <c r="C2490" s="2" t="s">
        <v>5129</v>
      </c>
      <c r="D2490" s="12">
        <v>3000</v>
      </c>
      <c r="E2490" s="13">
        <v>3201</v>
      </c>
      <c r="F2490" t="s">
        <v>28</v>
      </c>
      <c r="G2490" t="s">
        <v>49</v>
      </c>
      <c r="H2490" t="s">
        <v>50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1865</v>
      </c>
      <c r="O2490">
        <f t="shared" si="152"/>
        <v>107</v>
      </c>
      <c r="P2490">
        <f t="shared" si="153"/>
        <v>49.25</v>
      </c>
      <c r="Q2490" s="11" t="s">
        <v>1659</v>
      </c>
      <c r="R2490" t="s">
        <v>1866</v>
      </c>
      <c r="S2490" s="4">
        <f t="shared" si="154"/>
        <v>40833.6331944444</v>
      </c>
      <c r="T2490" s="4">
        <f t="shared" si="155"/>
        <v>40863.6748611111</v>
      </c>
    </row>
    <row r="2491" ht="44" spans="1:20">
      <c r="A2491" s="1">
        <v>2489</v>
      </c>
      <c r="B2491" s="2" t="s">
        <v>5130</v>
      </c>
      <c r="C2491" s="2" t="s">
        <v>5131</v>
      </c>
      <c r="D2491" s="12">
        <v>3500</v>
      </c>
      <c r="E2491" s="13">
        <v>4678.5</v>
      </c>
      <c r="F2491" t="s">
        <v>28</v>
      </c>
      <c r="G2491" t="s">
        <v>49</v>
      </c>
      <c r="H2491" t="s">
        <v>50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1865</v>
      </c>
      <c r="O2491">
        <f t="shared" si="152"/>
        <v>134</v>
      </c>
      <c r="P2491">
        <f t="shared" si="153"/>
        <v>62.38</v>
      </c>
      <c r="Q2491" s="11" t="s">
        <v>1659</v>
      </c>
      <c r="R2491" t="s">
        <v>1866</v>
      </c>
      <c r="S2491" s="4">
        <f t="shared" si="154"/>
        <v>41373.6902662037</v>
      </c>
      <c r="T2491" s="4">
        <f t="shared" si="155"/>
        <v>41403.6902662037</v>
      </c>
    </row>
    <row r="2492" ht="44" spans="1:20">
      <c r="A2492" s="1">
        <v>2490</v>
      </c>
      <c r="B2492" s="2" t="s">
        <v>5132</v>
      </c>
      <c r="C2492" s="2" t="s">
        <v>5133</v>
      </c>
      <c r="D2492" s="12">
        <v>500</v>
      </c>
      <c r="E2492" s="13">
        <v>607</v>
      </c>
      <c r="F2492" t="s">
        <v>28</v>
      </c>
      <c r="G2492" t="s">
        <v>49</v>
      </c>
      <c r="H2492" t="s">
        <v>50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1865</v>
      </c>
      <c r="O2492">
        <f t="shared" si="152"/>
        <v>121</v>
      </c>
      <c r="P2492">
        <f t="shared" si="153"/>
        <v>37.94</v>
      </c>
      <c r="Q2492" s="11" t="s">
        <v>1659</v>
      </c>
      <c r="R2492" t="s">
        <v>1866</v>
      </c>
      <c r="S2492" s="4">
        <f t="shared" si="154"/>
        <v>41023.2277314815</v>
      </c>
      <c r="T2492" s="4">
        <f t="shared" si="155"/>
        <v>41083.2277314815</v>
      </c>
    </row>
    <row r="2493" ht="44" spans="1:20">
      <c r="A2493" s="1">
        <v>2491</v>
      </c>
      <c r="B2493" s="2" t="s">
        <v>5134</v>
      </c>
      <c r="C2493" s="2" t="s">
        <v>5135</v>
      </c>
      <c r="D2493" s="12">
        <v>500</v>
      </c>
      <c r="E2493" s="13">
        <v>516</v>
      </c>
      <c r="F2493" t="s">
        <v>28</v>
      </c>
      <c r="G2493" t="s">
        <v>49</v>
      </c>
      <c r="H2493" t="s">
        <v>50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1865</v>
      </c>
      <c r="O2493">
        <f t="shared" si="152"/>
        <v>103</v>
      </c>
      <c r="P2493">
        <f t="shared" si="153"/>
        <v>51.6</v>
      </c>
      <c r="Q2493" s="11" t="s">
        <v>1659</v>
      </c>
      <c r="R2493" t="s">
        <v>1866</v>
      </c>
      <c r="S2493" s="4">
        <f t="shared" si="154"/>
        <v>40542.8392824074</v>
      </c>
      <c r="T2493" s="4">
        <f t="shared" si="155"/>
        <v>40559.0770833333</v>
      </c>
    </row>
    <row r="2494" ht="29" spans="1:20">
      <c r="A2494" s="1">
        <v>2492</v>
      </c>
      <c r="B2494" s="2" t="s">
        <v>5136</v>
      </c>
      <c r="C2494" s="2" t="s">
        <v>5137</v>
      </c>
      <c r="D2494" s="12">
        <v>600</v>
      </c>
      <c r="E2494" s="13">
        <v>750</v>
      </c>
      <c r="F2494" t="s">
        <v>28</v>
      </c>
      <c r="G2494" t="s">
        <v>49</v>
      </c>
      <c r="H2494" t="s">
        <v>50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1865</v>
      </c>
      <c r="O2494">
        <f t="shared" si="152"/>
        <v>125</v>
      </c>
      <c r="P2494">
        <f t="shared" si="153"/>
        <v>27.78</v>
      </c>
      <c r="Q2494" s="11" t="s">
        <v>1659</v>
      </c>
      <c r="R2494" t="s">
        <v>1866</v>
      </c>
      <c r="S2494" s="4">
        <f t="shared" si="154"/>
        <v>41024.9859722222</v>
      </c>
      <c r="T2494" s="4">
        <f t="shared" si="155"/>
        <v>41076.4159722222</v>
      </c>
    </row>
    <row r="2495" ht="44" spans="1:20">
      <c r="A2495" s="1">
        <v>2493</v>
      </c>
      <c r="B2495" s="2" t="s">
        <v>5138</v>
      </c>
      <c r="C2495" s="2" t="s">
        <v>5139</v>
      </c>
      <c r="D2495" s="12">
        <v>20000</v>
      </c>
      <c r="E2495" s="13">
        <v>25740</v>
      </c>
      <c r="F2495" t="s">
        <v>28</v>
      </c>
      <c r="G2495" t="s">
        <v>49</v>
      </c>
      <c r="H2495" t="s">
        <v>50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1865</v>
      </c>
      <c r="O2495">
        <f t="shared" si="152"/>
        <v>129</v>
      </c>
      <c r="P2495">
        <f t="shared" si="153"/>
        <v>99.38</v>
      </c>
      <c r="Q2495" s="11" t="s">
        <v>1659</v>
      </c>
      <c r="R2495" t="s">
        <v>1866</v>
      </c>
      <c r="S2495" s="4">
        <f t="shared" si="154"/>
        <v>41348.168287037</v>
      </c>
      <c r="T2495" s="4">
        <f t="shared" si="155"/>
        <v>41393.168287037</v>
      </c>
    </row>
    <row r="2496" ht="44" spans="1:20">
      <c r="A2496" s="1">
        <v>2494</v>
      </c>
      <c r="B2496" s="2" t="s">
        <v>5140</v>
      </c>
      <c r="C2496" s="2" t="s">
        <v>5141</v>
      </c>
      <c r="D2496" s="12">
        <v>1500</v>
      </c>
      <c r="E2496" s="13">
        <v>1515.08</v>
      </c>
      <c r="F2496" t="s">
        <v>28</v>
      </c>
      <c r="G2496" t="s">
        <v>49</v>
      </c>
      <c r="H2496" t="s">
        <v>50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1865</v>
      </c>
      <c r="O2496">
        <f t="shared" si="152"/>
        <v>101</v>
      </c>
      <c r="P2496">
        <f t="shared" si="153"/>
        <v>38.85</v>
      </c>
      <c r="Q2496" s="11" t="s">
        <v>1659</v>
      </c>
      <c r="R2496" t="s">
        <v>1866</v>
      </c>
      <c r="S2496" s="4">
        <f t="shared" si="154"/>
        <v>41022.6451851852</v>
      </c>
      <c r="T2496" s="4">
        <f t="shared" si="155"/>
        <v>41052.6451851852</v>
      </c>
    </row>
    <row r="2497" ht="44" spans="1:20">
      <c r="A2497" s="1">
        <v>2495</v>
      </c>
      <c r="B2497" s="2" t="s">
        <v>5142</v>
      </c>
      <c r="C2497" s="2" t="s">
        <v>5143</v>
      </c>
      <c r="D2497" s="12">
        <v>1500</v>
      </c>
      <c r="E2497" s="13">
        <v>1913.05</v>
      </c>
      <c r="F2497" t="s">
        <v>28</v>
      </c>
      <c r="G2497" t="s">
        <v>49</v>
      </c>
      <c r="H2497" t="s">
        <v>50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1865</v>
      </c>
      <c r="O2497">
        <f t="shared" si="152"/>
        <v>128</v>
      </c>
      <c r="P2497">
        <f t="shared" si="153"/>
        <v>45.55</v>
      </c>
      <c r="Q2497" s="11" t="s">
        <v>1659</v>
      </c>
      <c r="R2497" t="s">
        <v>1866</v>
      </c>
      <c r="S2497" s="4">
        <f t="shared" si="154"/>
        <v>41036.9464699074</v>
      </c>
      <c r="T2497" s="4">
        <f t="shared" si="155"/>
        <v>41066.9464699074</v>
      </c>
    </row>
    <row r="2498" ht="29" spans="1:20">
      <c r="A2498" s="1">
        <v>2496</v>
      </c>
      <c r="B2498" s="2" t="s">
        <v>5144</v>
      </c>
      <c r="C2498" s="2" t="s">
        <v>5145</v>
      </c>
      <c r="D2498" s="12">
        <v>6000</v>
      </c>
      <c r="E2498" s="13">
        <v>6000</v>
      </c>
      <c r="F2498" t="s">
        <v>28</v>
      </c>
      <c r="G2498" t="s">
        <v>49</v>
      </c>
      <c r="H2498" t="s">
        <v>50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1865</v>
      </c>
      <c r="O2498">
        <f t="shared" si="152"/>
        <v>100</v>
      </c>
      <c r="P2498">
        <f t="shared" si="153"/>
        <v>600</v>
      </c>
      <c r="Q2498" s="11" t="s">
        <v>1659</v>
      </c>
      <c r="R2498" t="s">
        <v>1866</v>
      </c>
      <c r="S2498" s="4">
        <f t="shared" si="154"/>
        <v>41327.9964351852</v>
      </c>
      <c r="T2498" s="4">
        <f t="shared" si="155"/>
        <v>41362.9547685185</v>
      </c>
    </row>
    <row r="2499" ht="44" spans="1:20">
      <c r="A2499" s="1">
        <v>2497</v>
      </c>
      <c r="B2499" s="2" t="s">
        <v>5146</v>
      </c>
      <c r="C2499" s="2" t="s">
        <v>5147</v>
      </c>
      <c r="D2499" s="12">
        <v>4000</v>
      </c>
      <c r="E2499" s="13">
        <v>4510.86</v>
      </c>
      <c r="F2499" t="s">
        <v>28</v>
      </c>
      <c r="G2499" t="s">
        <v>49</v>
      </c>
      <c r="H2499" t="s">
        <v>50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1865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1659</v>
      </c>
      <c r="R2499" t="s">
        <v>1866</v>
      </c>
      <c r="S2499" s="4">
        <f t="shared" ref="S2499:S2562" si="158">(((J2499/60)/60)/24)+DATE(1970,1,1)</f>
        <v>40730.878912037</v>
      </c>
      <c r="T2499" s="4">
        <f t="shared" ref="T2499:T2562" si="159">(((I2499/60)/60)/24)+DATE(1970,1,1)</f>
        <v>40760.878912037</v>
      </c>
    </row>
    <row r="2500" ht="44" spans="1:20">
      <c r="A2500" s="1">
        <v>2498</v>
      </c>
      <c r="B2500" s="2" t="s">
        <v>5148</v>
      </c>
      <c r="C2500" s="2" t="s">
        <v>5149</v>
      </c>
      <c r="D2500" s="12">
        <v>1000</v>
      </c>
      <c r="E2500" s="13">
        <v>1056</v>
      </c>
      <c r="F2500" t="s">
        <v>28</v>
      </c>
      <c r="G2500" t="s">
        <v>49</v>
      </c>
      <c r="H2500" t="s">
        <v>50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1865</v>
      </c>
      <c r="O2500">
        <f t="shared" si="156"/>
        <v>106</v>
      </c>
      <c r="P2500">
        <f t="shared" si="157"/>
        <v>52.8</v>
      </c>
      <c r="Q2500" s="11" t="s">
        <v>1659</v>
      </c>
      <c r="R2500" t="s">
        <v>1866</v>
      </c>
      <c r="S2500" s="4">
        <f t="shared" si="158"/>
        <v>42017.9674421296</v>
      </c>
      <c r="T2500" s="4">
        <f t="shared" si="159"/>
        <v>42031.9674421296</v>
      </c>
    </row>
    <row r="2501" ht="44" spans="1:20">
      <c r="A2501" s="1">
        <v>2499</v>
      </c>
      <c r="B2501" s="2" t="s">
        <v>5150</v>
      </c>
      <c r="C2501" s="2" t="s">
        <v>5151</v>
      </c>
      <c r="D2501" s="12">
        <v>4000</v>
      </c>
      <c r="E2501" s="13">
        <v>8105</v>
      </c>
      <c r="F2501" t="s">
        <v>28</v>
      </c>
      <c r="G2501" t="s">
        <v>49</v>
      </c>
      <c r="H2501" t="s">
        <v>50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1865</v>
      </c>
      <c r="O2501">
        <f t="shared" si="156"/>
        <v>203</v>
      </c>
      <c r="P2501">
        <f t="shared" si="157"/>
        <v>47.68</v>
      </c>
      <c r="Q2501" s="11" t="s">
        <v>1659</v>
      </c>
      <c r="R2501" t="s">
        <v>1866</v>
      </c>
      <c r="S2501" s="4">
        <f t="shared" si="158"/>
        <v>41226.6485763889</v>
      </c>
      <c r="T2501" s="4">
        <f t="shared" si="159"/>
        <v>41274.75</v>
      </c>
    </row>
    <row r="2502" ht="44" spans="1:20">
      <c r="A2502" s="1">
        <v>2500</v>
      </c>
      <c r="B2502" s="2" t="s">
        <v>5152</v>
      </c>
      <c r="C2502" s="2" t="s">
        <v>5153</v>
      </c>
      <c r="D2502" s="12">
        <v>600</v>
      </c>
      <c r="E2502" s="13">
        <v>680</v>
      </c>
      <c r="F2502" t="s">
        <v>28</v>
      </c>
      <c r="G2502" t="s">
        <v>49</v>
      </c>
      <c r="H2502" t="s">
        <v>50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1865</v>
      </c>
      <c r="O2502">
        <f t="shared" si="156"/>
        <v>113</v>
      </c>
      <c r="P2502">
        <f t="shared" si="157"/>
        <v>23.45</v>
      </c>
      <c r="Q2502" s="11" t="s">
        <v>1659</v>
      </c>
      <c r="R2502" t="s">
        <v>1866</v>
      </c>
      <c r="S2502" s="4">
        <f t="shared" si="158"/>
        <v>41053.7728587963</v>
      </c>
      <c r="T2502" s="4">
        <f t="shared" si="159"/>
        <v>41083.7728587963</v>
      </c>
    </row>
    <row r="2503" ht="44" spans="1:20">
      <c r="A2503" s="1">
        <v>2501</v>
      </c>
      <c r="B2503" s="2" t="s">
        <v>5154</v>
      </c>
      <c r="C2503" s="2" t="s">
        <v>5155</v>
      </c>
      <c r="D2503" s="12">
        <v>11000</v>
      </c>
      <c r="E2503" s="13">
        <v>281</v>
      </c>
      <c r="F2503" t="s">
        <v>26</v>
      </c>
      <c r="G2503" t="s">
        <v>194</v>
      </c>
      <c r="H2503" t="s">
        <v>195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5156</v>
      </c>
      <c r="O2503">
        <f t="shared" si="156"/>
        <v>3</v>
      </c>
      <c r="P2503">
        <f t="shared" si="157"/>
        <v>40.14</v>
      </c>
      <c r="Q2503" s="11" t="s">
        <v>2409</v>
      </c>
      <c r="R2503" t="s">
        <v>5157</v>
      </c>
      <c r="S2503" s="4">
        <f t="shared" si="158"/>
        <v>42244.7766666667</v>
      </c>
      <c r="T2503" s="4">
        <f t="shared" si="159"/>
        <v>42274.7766666667</v>
      </c>
    </row>
    <row r="2504" ht="44" spans="1:20">
      <c r="A2504" s="1">
        <v>2502</v>
      </c>
      <c r="B2504" s="2" t="s">
        <v>5158</v>
      </c>
      <c r="C2504" s="2" t="s">
        <v>5159</v>
      </c>
      <c r="D2504" s="12">
        <v>110000</v>
      </c>
      <c r="E2504" s="13">
        <v>86</v>
      </c>
      <c r="F2504" t="s">
        <v>26</v>
      </c>
      <c r="G2504" t="s">
        <v>49</v>
      </c>
      <c r="H2504" t="s">
        <v>50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5156</v>
      </c>
      <c r="O2504">
        <f t="shared" si="156"/>
        <v>0</v>
      </c>
      <c r="P2504">
        <f t="shared" si="157"/>
        <v>17.2</v>
      </c>
      <c r="Q2504" s="11" t="s">
        <v>2409</v>
      </c>
      <c r="R2504" t="s">
        <v>5157</v>
      </c>
      <c r="S2504" s="4">
        <f t="shared" si="158"/>
        <v>41858.8254398148</v>
      </c>
      <c r="T2504" s="4">
        <f t="shared" si="159"/>
        <v>41903.8254398148</v>
      </c>
    </row>
    <row r="2505" ht="44" spans="1:20">
      <c r="A2505" s="1">
        <v>2503</v>
      </c>
      <c r="B2505" s="2" t="s">
        <v>5160</v>
      </c>
      <c r="C2505" s="2" t="s">
        <v>5161</v>
      </c>
      <c r="D2505" s="12">
        <v>10000</v>
      </c>
      <c r="E2505" s="13">
        <v>0</v>
      </c>
      <c r="F2505" t="s">
        <v>26</v>
      </c>
      <c r="G2505" t="s">
        <v>49</v>
      </c>
      <c r="H2505" t="s">
        <v>50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5156</v>
      </c>
      <c r="O2505">
        <f t="shared" si="156"/>
        <v>0</v>
      </c>
      <c r="P2505">
        <f t="shared" si="157"/>
        <v>0</v>
      </c>
      <c r="Q2505" s="11" t="s">
        <v>2409</v>
      </c>
      <c r="R2505" t="s">
        <v>5157</v>
      </c>
      <c r="S2505" s="4">
        <f t="shared" si="158"/>
        <v>42498.8993981481</v>
      </c>
      <c r="T2505" s="4">
        <f t="shared" si="159"/>
        <v>42528.8791666667</v>
      </c>
    </row>
    <row r="2506" ht="29" spans="1:20">
      <c r="A2506" s="1">
        <v>2504</v>
      </c>
      <c r="B2506" s="2" t="s">
        <v>5162</v>
      </c>
      <c r="C2506" s="2" t="s">
        <v>5163</v>
      </c>
      <c r="D2506" s="12">
        <v>35000</v>
      </c>
      <c r="E2506" s="13">
        <v>0</v>
      </c>
      <c r="F2506" t="s">
        <v>26</v>
      </c>
      <c r="G2506" t="s">
        <v>49</v>
      </c>
      <c r="H2506" t="s">
        <v>50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5156</v>
      </c>
      <c r="O2506">
        <f t="shared" si="156"/>
        <v>0</v>
      </c>
      <c r="P2506">
        <f t="shared" si="157"/>
        <v>0</v>
      </c>
      <c r="Q2506" s="11" t="s">
        <v>2409</v>
      </c>
      <c r="R2506" t="s">
        <v>5157</v>
      </c>
      <c r="S2506" s="4">
        <f t="shared" si="158"/>
        <v>41928.0154398148</v>
      </c>
      <c r="T2506" s="4">
        <f t="shared" si="159"/>
        <v>41958.0571064815</v>
      </c>
    </row>
    <row r="2507" ht="58" spans="1:20">
      <c r="A2507" s="1">
        <v>2505</v>
      </c>
      <c r="B2507" s="2" t="s">
        <v>5164</v>
      </c>
      <c r="C2507" s="2" t="s">
        <v>5165</v>
      </c>
      <c r="D2507" s="12">
        <v>7000</v>
      </c>
      <c r="E2507" s="13">
        <v>0</v>
      </c>
      <c r="F2507" t="s">
        <v>26</v>
      </c>
      <c r="G2507" t="s">
        <v>49</v>
      </c>
      <c r="H2507" t="s">
        <v>50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5156</v>
      </c>
      <c r="O2507">
        <f t="shared" si="156"/>
        <v>0</v>
      </c>
      <c r="P2507">
        <f t="shared" si="157"/>
        <v>0</v>
      </c>
      <c r="Q2507" s="11" t="s">
        <v>2409</v>
      </c>
      <c r="R2507" t="s">
        <v>5157</v>
      </c>
      <c r="S2507" s="4">
        <f t="shared" si="158"/>
        <v>42047.0557407407</v>
      </c>
      <c r="T2507" s="4">
        <f t="shared" si="159"/>
        <v>42077.0140740741</v>
      </c>
    </row>
    <row r="2508" ht="44" spans="1:20">
      <c r="A2508" s="1">
        <v>2506</v>
      </c>
      <c r="B2508" s="2" t="s">
        <v>5166</v>
      </c>
      <c r="C2508" s="2" t="s">
        <v>5167</v>
      </c>
      <c r="D2508" s="12">
        <v>5000</v>
      </c>
      <c r="E2508" s="13">
        <v>30</v>
      </c>
      <c r="F2508" t="s">
        <v>26</v>
      </c>
      <c r="G2508" t="s">
        <v>58</v>
      </c>
      <c r="H2508" t="s">
        <v>59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5156</v>
      </c>
      <c r="O2508">
        <f t="shared" si="156"/>
        <v>1</v>
      </c>
      <c r="P2508">
        <f t="shared" si="157"/>
        <v>15</v>
      </c>
      <c r="Q2508" s="11" t="s">
        <v>2409</v>
      </c>
      <c r="R2508" t="s">
        <v>5157</v>
      </c>
      <c r="S2508" s="4">
        <f t="shared" si="158"/>
        <v>42258.2970949074</v>
      </c>
      <c r="T2508" s="4">
        <f t="shared" si="159"/>
        <v>42280.875</v>
      </c>
    </row>
    <row r="2509" ht="15" spans="1:20">
      <c r="A2509" s="1">
        <v>2507</v>
      </c>
      <c r="B2509" s="2" t="s">
        <v>5168</v>
      </c>
      <c r="C2509" s="2" t="s">
        <v>5169</v>
      </c>
      <c r="D2509" s="12">
        <v>42850</v>
      </c>
      <c r="E2509" s="13">
        <v>0</v>
      </c>
      <c r="F2509" t="s">
        <v>26</v>
      </c>
      <c r="G2509" t="s">
        <v>49</v>
      </c>
      <c r="H2509" t="s">
        <v>50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5156</v>
      </c>
      <c r="O2509">
        <f t="shared" si="156"/>
        <v>0</v>
      </c>
      <c r="P2509">
        <f t="shared" si="157"/>
        <v>0</v>
      </c>
      <c r="Q2509" s="11" t="s">
        <v>2409</v>
      </c>
      <c r="R2509" t="s">
        <v>5157</v>
      </c>
      <c r="S2509" s="4">
        <f t="shared" si="158"/>
        <v>42105.072962963</v>
      </c>
      <c r="T2509" s="4">
        <f t="shared" si="159"/>
        <v>42135.072962963</v>
      </c>
    </row>
    <row r="2510" ht="44" spans="1:20">
      <c r="A2510" s="1">
        <v>2508</v>
      </c>
      <c r="B2510" s="2" t="s">
        <v>5170</v>
      </c>
      <c r="C2510" s="2" t="s">
        <v>5171</v>
      </c>
      <c r="D2510" s="12">
        <v>20000</v>
      </c>
      <c r="E2510" s="13">
        <v>0</v>
      </c>
      <c r="F2510" t="s">
        <v>26</v>
      </c>
      <c r="G2510" t="s">
        <v>49</v>
      </c>
      <c r="H2510" t="s">
        <v>50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5156</v>
      </c>
      <c r="O2510">
        <f t="shared" si="156"/>
        <v>0</v>
      </c>
      <c r="P2510">
        <f t="shared" si="157"/>
        <v>0</v>
      </c>
      <c r="Q2510" s="11" t="s">
        <v>2409</v>
      </c>
      <c r="R2510" t="s">
        <v>5157</v>
      </c>
      <c r="S2510" s="4">
        <f t="shared" si="158"/>
        <v>41835.9517824074</v>
      </c>
      <c r="T2510" s="4">
        <f t="shared" si="159"/>
        <v>41865.9517824074</v>
      </c>
    </row>
    <row r="2511" ht="44" spans="1:20">
      <c r="A2511" s="1">
        <v>2509</v>
      </c>
      <c r="B2511" s="2" t="s">
        <v>5172</v>
      </c>
      <c r="C2511" s="2" t="s">
        <v>5173</v>
      </c>
      <c r="D2511" s="12">
        <v>95000</v>
      </c>
      <c r="E2511" s="13">
        <v>1000</v>
      </c>
      <c r="F2511" t="s">
        <v>26</v>
      </c>
      <c r="G2511" t="s">
        <v>58</v>
      </c>
      <c r="H2511" t="s">
        <v>59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5156</v>
      </c>
      <c r="O2511">
        <f t="shared" si="156"/>
        <v>1</v>
      </c>
      <c r="P2511">
        <f t="shared" si="157"/>
        <v>35.71</v>
      </c>
      <c r="Q2511" s="11" t="s">
        <v>2409</v>
      </c>
      <c r="R2511" t="s">
        <v>5157</v>
      </c>
      <c r="S2511" s="4">
        <f t="shared" si="158"/>
        <v>42058.8095949074</v>
      </c>
      <c r="T2511" s="4">
        <f t="shared" si="159"/>
        <v>42114.7679282407</v>
      </c>
    </row>
    <row r="2512" ht="44" spans="1:20">
      <c r="A2512" s="1">
        <v>2510</v>
      </c>
      <c r="B2512" s="2" t="s">
        <v>5174</v>
      </c>
      <c r="C2512" s="2" t="s">
        <v>5175</v>
      </c>
      <c r="D2512" s="12">
        <v>50000</v>
      </c>
      <c r="E2512" s="13">
        <v>75</v>
      </c>
      <c r="F2512" t="s">
        <v>26</v>
      </c>
      <c r="G2512" t="s">
        <v>49</v>
      </c>
      <c r="H2512" t="s">
        <v>50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5156</v>
      </c>
      <c r="O2512">
        <f t="shared" si="156"/>
        <v>0</v>
      </c>
      <c r="P2512">
        <f t="shared" si="157"/>
        <v>37.5</v>
      </c>
      <c r="Q2512" s="11" t="s">
        <v>2409</v>
      </c>
      <c r="R2512" t="s">
        <v>5157</v>
      </c>
      <c r="S2512" s="4">
        <f t="shared" si="158"/>
        <v>42078.9973611111</v>
      </c>
      <c r="T2512" s="4">
        <f t="shared" si="159"/>
        <v>42138.9973611111</v>
      </c>
    </row>
    <row r="2513" ht="44" spans="1:20">
      <c r="A2513" s="1">
        <v>2511</v>
      </c>
      <c r="B2513" s="2" t="s">
        <v>5176</v>
      </c>
      <c r="C2513" s="2" t="s">
        <v>5177</v>
      </c>
      <c r="D2513" s="12">
        <v>100000</v>
      </c>
      <c r="E2513" s="13">
        <v>0</v>
      </c>
      <c r="F2513" t="s">
        <v>26</v>
      </c>
      <c r="G2513" t="s">
        <v>58</v>
      </c>
      <c r="H2513" t="s">
        <v>59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5156</v>
      </c>
      <c r="O2513">
        <f t="shared" si="156"/>
        <v>0</v>
      </c>
      <c r="P2513">
        <f t="shared" si="157"/>
        <v>0</v>
      </c>
      <c r="Q2513" s="11" t="s">
        <v>2409</v>
      </c>
      <c r="R2513" t="s">
        <v>5157</v>
      </c>
      <c r="S2513" s="4">
        <f t="shared" si="158"/>
        <v>42371.4469097222</v>
      </c>
      <c r="T2513" s="4">
        <f t="shared" si="159"/>
        <v>42401.4469097222</v>
      </c>
    </row>
    <row r="2514" ht="44" spans="1:20">
      <c r="A2514" s="1">
        <v>2512</v>
      </c>
      <c r="B2514" s="2" t="s">
        <v>5178</v>
      </c>
      <c r="C2514" s="2" t="s">
        <v>5179</v>
      </c>
      <c r="D2514" s="12">
        <v>1150</v>
      </c>
      <c r="E2514" s="13">
        <v>0</v>
      </c>
      <c r="F2514" t="s">
        <v>26</v>
      </c>
      <c r="G2514" t="s">
        <v>49</v>
      </c>
      <c r="H2514" t="s">
        <v>50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5156</v>
      </c>
      <c r="O2514">
        <f t="shared" si="156"/>
        <v>0</v>
      </c>
      <c r="P2514">
        <f t="shared" si="157"/>
        <v>0</v>
      </c>
      <c r="Q2514" s="11" t="s">
        <v>2409</v>
      </c>
      <c r="R2514" t="s">
        <v>5157</v>
      </c>
      <c r="S2514" s="4">
        <f t="shared" si="158"/>
        <v>41971.8768634259</v>
      </c>
      <c r="T2514" s="4">
        <f t="shared" si="159"/>
        <v>41986.8768634259</v>
      </c>
    </row>
    <row r="2515" ht="44" spans="1:20">
      <c r="A2515" s="1">
        <v>2513</v>
      </c>
      <c r="B2515" s="2" t="s">
        <v>5180</v>
      </c>
      <c r="C2515" s="2" t="s">
        <v>5181</v>
      </c>
      <c r="D2515" s="12">
        <v>180000</v>
      </c>
      <c r="E2515" s="13">
        <v>0</v>
      </c>
      <c r="F2515" t="s">
        <v>26</v>
      </c>
      <c r="G2515" t="s">
        <v>537</v>
      </c>
      <c r="H2515" t="s">
        <v>89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5156</v>
      </c>
      <c r="O2515">
        <f t="shared" si="156"/>
        <v>0</v>
      </c>
      <c r="P2515">
        <f t="shared" si="157"/>
        <v>0</v>
      </c>
      <c r="Q2515" s="11" t="s">
        <v>2409</v>
      </c>
      <c r="R2515" t="s">
        <v>5157</v>
      </c>
      <c r="S2515" s="4">
        <f t="shared" si="158"/>
        <v>42732.0068171296</v>
      </c>
      <c r="T2515" s="4">
        <f t="shared" si="159"/>
        <v>42792.0068171296</v>
      </c>
    </row>
    <row r="2516" ht="44" spans="1:20">
      <c r="A2516" s="1">
        <v>2514</v>
      </c>
      <c r="B2516" s="2" t="s">
        <v>5182</v>
      </c>
      <c r="C2516" s="2" t="s">
        <v>5183</v>
      </c>
      <c r="D2516" s="12">
        <v>12000</v>
      </c>
      <c r="E2516" s="13">
        <v>210</v>
      </c>
      <c r="F2516" t="s">
        <v>26</v>
      </c>
      <c r="G2516" t="s">
        <v>49</v>
      </c>
      <c r="H2516" t="s">
        <v>50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5156</v>
      </c>
      <c r="O2516">
        <f t="shared" si="156"/>
        <v>2</v>
      </c>
      <c r="P2516">
        <f t="shared" si="157"/>
        <v>52.5</v>
      </c>
      <c r="Q2516" s="11" t="s">
        <v>2409</v>
      </c>
      <c r="R2516" t="s">
        <v>5157</v>
      </c>
      <c r="S2516" s="4">
        <f t="shared" si="158"/>
        <v>41854.3897800926</v>
      </c>
      <c r="T2516" s="4">
        <f t="shared" si="159"/>
        <v>41871.3897800926</v>
      </c>
    </row>
    <row r="2517" ht="44" spans="1:20">
      <c r="A2517" s="1">
        <v>2515</v>
      </c>
      <c r="B2517" s="2" t="s">
        <v>5184</v>
      </c>
      <c r="C2517" s="2" t="s">
        <v>5185</v>
      </c>
      <c r="D2517" s="12">
        <v>5000</v>
      </c>
      <c r="E2517" s="13">
        <v>930</v>
      </c>
      <c r="F2517" t="s">
        <v>26</v>
      </c>
      <c r="G2517" t="s">
        <v>49</v>
      </c>
      <c r="H2517" t="s">
        <v>50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5156</v>
      </c>
      <c r="O2517">
        <f t="shared" si="156"/>
        <v>19</v>
      </c>
      <c r="P2517">
        <f t="shared" si="157"/>
        <v>77.5</v>
      </c>
      <c r="Q2517" s="11" t="s">
        <v>2409</v>
      </c>
      <c r="R2517" t="s">
        <v>5157</v>
      </c>
      <c r="S2517" s="4">
        <f t="shared" si="158"/>
        <v>42027.8397337963</v>
      </c>
      <c r="T2517" s="4">
        <f t="shared" si="159"/>
        <v>42057.8397337963</v>
      </c>
    </row>
    <row r="2518" ht="44" spans="1:20">
      <c r="A2518" s="1">
        <v>2516</v>
      </c>
      <c r="B2518" s="2" t="s">
        <v>5186</v>
      </c>
      <c r="C2518" s="2" t="s">
        <v>5187</v>
      </c>
      <c r="D2518" s="12">
        <v>22000</v>
      </c>
      <c r="E2518" s="13">
        <v>0</v>
      </c>
      <c r="F2518" t="s">
        <v>26</v>
      </c>
      <c r="G2518" t="s">
        <v>49</v>
      </c>
      <c r="H2518" t="s">
        <v>50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5156</v>
      </c>
      <c r="O2518">
        <f t="shared" si="156"/>
        <v>0</v>
      </c>
      <c r="P2518">
        <f t="shared" si="157"/>
        <v>0</v>
      </c>
      <c r="Q2518" s="11" t="s">
        <v>2409</v>
      </c>
      <c r="R2518" t="s">
        <v>5157</v>
      </c>
      <c r="S2518" s="4">
        <f t="shared" si="158"/>
        <v>41942.6533796296</v>
      </c>
      <c r="T2518" s="4">
        <f t="shared" si="159"/>
        <v>41972.6950462963</v>
      </c>
    </row>
    <row r="2519" ht="44" spans="1:20">
      <c r="A2519" s="1">
        <v>2517</v>
      </c>
      <c r="B2519" s="2" t="s">
        <v>5188</v>
      </c>
      <c r="C2519" s="2" t="s">
        <v>5189</v>
      </c>
      <c r="D2519" s="12">
        <v>18000</v>
      </c>
      <c r="E2519" s="13">
        <v>1767</v>
      </c>
      <c r="F2519" t="s">
        <v>26</v>
      </c>
      <c r="G2519" t="s">
        <v>194</v>
      </c>
      <c r="H2519" t="s">
        <v>195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5156</v>
      </c>
      <c r="O2519">
        <f t="shared" si="156"/>
        <v>10</v>
      </c>
      <c r="P2519">
        <f t="shared" si="157"/>
        <v>53.55</v>
      </c>
      <c r="Q2519" s="11" t="s">
        <v>2409</v>
      </c>
      <c r="R2519" t="s">
        <v>5157</v>
      </c>
      <c r="S2519" s="4">
        <f t="shared" si="158"/>
        <v>42052.8024305556</v>
      </c>
      <c r="T2519" s="4">
        <f t="shared" si="159"/>
        <v>42082.7607638889</v>
      </c>
    </row>
    <row r="2520" ht="44" spans="1:20">
      <c r="A2520" s="1">
        <v>2518</v>
      </c>
      <c r="B2520" s="2" t="s">
        <v>5190</v>
      </c>
      <c r="C2520" s="2" t="s">
        <v>5191</v>
      </c>
      <c r="D2520" s="12">
        <v>5000</v>
      </c>
      <c r="E2520" s="13">
        <v>0</v>
      </c>
      <c r="F2520" t="s">
        <v>26</v>
      </c>
      <c r="G2520" t="s">
        <v>49</v>
      </c>
      <c r="H2520" t="s">
        <v>50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5156</v>
      </c>
      <c r="O2520">
        <f t="shared" si="156"/>
        <v>0</v>
      </c>
      <c r="P2520">
        <f t="shared" si="157"/>
        <v>0</v>
      </c>
      <c r="Q2520" s="11" t="s">
        <v>2409</v>
      </c>
      <c r="R2520" t="s">
        <v>5157</v>
      </c>
      <c r="S2520" s="4">
        <f t="shared" si="158"/>
        <v>41926.6808796296</v>
      </c>
      <c r="T2520" s="4">
        <f t="shared" si="159"/>
        <v>41956.7225462963</v>
      </c>
    </row>
    <row r="2521" ht="29" spans="1:20">
      <c r="A2521" s="1">
        <v>2519</v>
      </c>
      <c r="B2521" s="2" t="s">
        <v>5192</v>
      </c>
      <c r="C2521" s="2" t="s">
        <v>5193</v>
      </c>
      <c r="D2521" s="12">
        <v>150000</v>
      </c>
      <c r="E2521" s="13">
        <v>65</v>
      </c>
      <c r="F2521" t="s">
        <v>26</v>
      </c>
      <c r="G2521" t="s">
        <v>49</v>
      </c>
      <c r="H2521" t="s">
        <v>50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5156</v>
      </c>
      <c r="O2521">
        <f t="shared" si="156"/>
        <v>0</v>
      </c>
      <c r="P2521">
        <f t="shared" si="157"/>
        <v>16.25</v>
      </c>
      <c r="Q2521" s="11" t="s">
        <v>2409</v>
      </c>
      <c r="R2521" t="s">
        <v>5157</v>
      </c>
      <c r="S2521" s="4">
        <f t="shared" si="158"/>
        <v>41809.1551388889</v>
      </c>
      <c r="T2521" s="4">
        <f t="shared" si="159"/>
        <v>41839.1551388889</v>
      </c>
    </row>
    <row r="2522" ht="44" spans="1:20">
      <c r="A2522" s="1">
        <v>2520</v>
      </c>
      <c r="B2522" s="2" t="s">
        <v>5194</v>
      </c>
      <c r="C2522" s="2" t="s">
        <v>5195</v>
      </c>
      <c r="D2522" s="12">
        <v>100000</v>
      </c>
      <c r="E2522" s="13">
        <v>0</v>
      </c>
      <c r="F2522" t="s">
        <v>26</v>
      </c>
      <c r="G2522" t="s">
        <v>49</v>
      </c>
      <c r="H2522" t="s">
        <v>50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5156</v>
      </c>
      <c r="O2522">
        <f t="shared" si="156"/>
        <v>0</v>
      </c>
      <c r="P2522">
        <f t="shared" si="157"/>
        <v>0</v>
      </c>
      <c r="Q2522" s="11" t="s">
        <v>2409</v>
      </c>
      <c r="R2522" t="s">
        <v>5157</v>
      </c>
      <c r="S2522" s="4">
        <f t="shared" si="158"/>
        <v>42612.6005208333</v>
      </c>
      <c r="T2522" s="4">
        <f t="shared" si="159"/>
        <v>42658.80625</v>
      </c>
    </row>
    <row r="2523" ht="58" spans="1:20">
      <c r="A2523" s="1">
        <v>2521</v>
      </c>
      <c r="B2523" s="2" t="s">
        <v>5196</v>
      </c>
      <c r="C2523" s="2" t="s">
        <v>5197</v>
      </c>
      <c r="D2523" s="12">
        <v>12500</v>
      </c>
      <c r="E2523" s="13">
        <v>13685.99</v>
      </c>
      <c r="F2523" t="s">
        <v>28</v>
      </c>
      <c r="G2523" t="s">
        <v>49</v>
      </c>
      <c r="H2523" t="s">
        <v>50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5198</v>
      </c>
      <c r="O2523">
        <f t="shared" si="156"/>
        <v>109</v>
      </c>
      <c r="P2523">
        <f t="shared" si="157"/>
        <v>103.68</v>
      </c>
      <c r="Q2523" s="11" t="s">
        <v>1659</v>
      </c>
      <c r="R2523" t="s">
        <v>5199</v>
      </c>
      <c r="S2523" s="4">
        <f t="shared" si="158"/>
        <v>42269.9678356481</v>
      </c>
      <c r="T2523" s="4">
        <f t="shared" si="159"/>
        <v>42290.9678356481</v>
      </c>
    </row>
    <row r="2524" ht="44" spans="1:20">
      <c r="A2524" s="1">
        <v>2522</v>
      </c>
      <c r="B2524" s="2" t="s">
        <v>5200</v>
      </c>
      <c r="C2524" s="2" t="s">
        <v>5201</v>
      </c>
      <c r="D2524" s="12">
        <v>5000</v>
      </c>
      <c r="E2524" s="13">
        <v>5000</v>
      </c>
      <c r="F2524" t="s">
        <v>28</v>
      </c>
      <c r="G2524" t="s">
        <v>49</v>
      </c>
      <c r="H2524" t="s">
        <v>50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5198</v>
      </c>
      <c r="O2524">
        <f t="shared" si="156"/>
        <v>100</v>
      </c>
      <c r="P2524">
        <f t="shared" si="157"/>
        <v>185.19</v>
      </c>
      <c r="Q2524" s="11" t="s">
        <v>1659</v>
      </c>
      <c r="R2524" t="s">
        <v>5199</v>
      </c>
      <c r="S2524" s="4">
        <f t="shared" si="158"/>
        <v>42460.5736111111</v>
      </c>
      <c r="T2524" s="4">
        <f t="shared" si="159"/>
        <v>42482.6194444444</v>
      </c>
    </row>
    <row r="2525" ht="44" spans="1:20">
      <c r="A2525" s="1">
        <v>2523</v>
      </c>
      <c r="B2525" s="2" t="s">
        <v>5202</v>
      </c>
      <c r="C2525" s="2" t="s">
        <v>5203</v>
      </c>
      <c r="D2525" s="12">
        <v>900</v>
      </c>
      <c r="E2525" s="13">
        <v>1408</v>
      </c>
      <c r="F2525" t="s">
        <v>28</v>
      </c>
      <c r="G2525" t="s">
        <v>49</v>
      </c>
      <c r="H2525" t="s">
        <v>50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5198</v>
      </c>
      <c r="O2525">
        <f t="shared" si="156"/>
        <v>156</v>
      </c>
      <c r="P2525">
        <f t="shared" si="157"/>
        <v>54.15</v>
      </c>
      <c r="Q2525" s="11" t="s">
        <v>1659</v>
      </c>
      <c r="R2525" t="s">
        <v>5199</v>
      </c>
      <c r="S2525" s="4">
        <f t="shared" si="158"/>
        <v>41930.9756018519</v>
      </c>
      <c r="T2525" s="4">
        <f t="shared" si="159"/>
        <v>41961.0172685185</v>
      </c>
    </row>
    <row r="2526" ht="29" spans="1:20">
      <c r="A2526" s="1">
        <v>2524</v>
      </c>
      <c r="B2526" s="2" t="s">
        <v>5204</v>
      </c>
      <c r="C2526" s="2" t="s">
        <v>5205</v>
      </c>
      <c r="D2526" s="12">
        <v>7500</v>
      </c>
      <c r="E2526" s="13">
        <v>7620</v>
      </c>
      <c r="F2526" t="s">
        <v>28</v>
      </c>
      <c r="G2526" t="s">
        <v>49</v>
      </c>
      <c r="H2526" t="s">
        <v>50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5198</v>
      </c>
      <c r="O2526">
        <f t="shared" si="156"/>
        <v>102</v>
      </c>
      <c r="P2526">
        <f t="shared" si="157"/>
        <v>177.21</v>
      </c>
      <c r="Q2526" s="11" t="s">
        <v>1659</v>
      </c>
      <c r="R2526" t="s">
        <v>5199</v>
      </c>
      <c r="S2526" s="4">
        <f t="shared" si="158"/>
        <v>41961.8073726852</v>
      </c>
      <c r="T2526" s="4">
        <f t="shared" si="159"/>
        <v>41994.1875</v>
      </c>
    </row>
    <row r="2527" ht="44" spans="1:20">
      <c r="A2527" s="1">
        <v>2525</v>
      </c>
      <c r="B2527" s="2" t="s">
        <v>5206</v>
      </c>
      <c r="C2527" s="2" t="s">
        <v>5207</v>
      </c>
      <c r="D2527" s="12">
        <v>8000</v>
      </c>
      <c r="E2527" s="13">
        <v>8026</v>
      </c>
      <c r="F2527" t="s">
        <v>28</v>
      </c>
      <c r="G2527" t="s">
        <v>49</v>
      </c>
      <c r="H2527" t="s">
        <v>50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5198</v>
      </c>
      <c r="O2527">
        <f t="shared" si="156"/>
        <v>100</v>
      </c>
      <c r="P2527">
        <f t="shared" si="157"/>
        <v>100.33</v>
      </c>
      <c r="Q2527" s="11" t="s">
        <v>1659</v>
      </c>
      <c r="R2527" t="s">
        <v>5199</v>
      </c>
      <c r="S2527" s="4">
        <f t="shared" si="158"/>
        <v>41058.8445717593</v>
      </c>
      <c r="T2527" s="4">
        <f t="shared" si="159"/>
        <v>41088.8445717593</v>
      </c>
    </row>
    <row r="2528" ht="44" spans="1:20">
      <c r="A2528" s="1">
        <v>2526</v>
      </c>
      <c r="B2528" s="2" t="s">
        <v>5208</v>
      </c>
      <c r="C2528" s="2" t="s">
        <v>5209</v>
      </c>
      <c r="D2528" s="12">
        <v>4000</v>
      </c>
      <c r="E2528" s="13">
        <v>4518</v>
      </c>
      <c r="F2528" t="s">
        <v>28</v>
      </c>
      <c r="G2528" t="s">
        <v>49</v>
      </c>
      <c r="H2528" t="s">
        <v>50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5198</v>
      </c>
      <c r="O2528">
        <f t="shared" si="156"/>
        <v>113</v>
      </c>
      <c r="P2528">
        <f t="shared" si="157"/>
        <v>136.91</v>
      </c>
      <c r="Q2528" s="11" t="s">
        <v>1659</v>
      </c>
      <c r="R2528" t="s">
        <v>5199</v>
      </c>
      <c r="S2528" s="4">
        <f t="shared" si="158"/>
        <v>41953.0911342593</v>
      </c>
      <c r="T2528" s="4">
        <f t="shared" si="159"/>
        <v>41981.2076388889</v>
      </c>
    </row>
    <row r="2529" ht="44" spans="1:20">
      <c r="A2529" s="1">
        <v>2527</v>
      </c>
      <c r="B2529" s="2" t="s">
        <v>5210</v>
      </c>
      <c r="C2529" s="2" t="s">
        <v>5211</v>
      </c>
      <c r="D2529" s="12">
        <v>4000</v>
      </c>
      <c r="E2529" s="13">
        <v>4085</v>
      </c>
      <c r="F2529" t="s">
        <v>28</v>
      </c>
      <c r="G2529" t="s">
        <v>49</v>
      </c>
      <c r="H2529" t="s">
        <v>50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5198</v>
      </c>
      <c r="O2529">
        <f t="shared" si="156"/>
        <v>102</v>
      </c>
      <c r="P2529">
        <f t="shared" si="157"/>
        <v>57.54</v>
      </c>
      <c r="Q2529" s="11" t="s">
        <v>1659</v>
      </c>
      <c r="R2529" t="s">
        <v>5199</v>
      </c>
      <c r="S2529" s="4">
        <f t="shared" si="158"/>
        <v>41546.7510532407</v>
      </c>
      <c r="T2529" s="4">
        <f t="shared" si="159"/>
        <v>41565.1659722222</v>
      </c>
    </row>
    <row r="2530" ht="44" spans="1:20">
      <c r="A2530" s="1">
        <v>2528</v>
      </c>
      <c r="B2530" s="2" t="s">
        <v>5212</v>
      </c>
      <c r="C2530" s="2" t="s">
        <v>5213</v>
      </c>
      <c r="D2530" s="12">
        <v>4000</v>
      </c>
      <c r="E2530" s="13">
        <v>4289.99</v>
      </c>
      <c r="F2530" t="s">
        <v>28</v>
      </c>
      <c r="G2530" t="s">
        <v>58</v>
      </c>
      <c r="H2530" t="s">
        <v>59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5198</v>
      </c>
      <c r="O2530">
        <f t="shared" si="156"/>
        <v>107</v>
      </c>
      <c r="P2530">
        <f t="shared" si="157"/>
        <v>52.96</v>
      </c>
      <c r="Q2530" s="11" t="s">
        <v>1659</v>
      </c>
      <c r="R2530" t="s">
        <v>5199</v>
      </c>
      <c r="S2530" s="4">
        <f t="shared" si="158"/>
        <v>42217.834525463</v>
      </c>
      <c r="T2530" s="4">
        <f t="shared" si="159"/>
        <v>42236.4583333333</v>
      </c>
    </row>
    <row r="2531" ht="29" spans="1:20">
      <c r="A2531" s="1">
        <v>2529</v>
      </c>
      <c r="B2531" s="2" t="s">
        <v>5214</v>
      </c>
      <c r="C2531" s="2" t="s">
        <v>5215</v>
      </c>
      <c r="D2531" s="12">
        <v>6000</v>
      </c>
      <c r="E2531" s="13">
        <v>6257</v>
      </c>
      <c r="F2531" t="s">
        <v>28</v>
      </c>
      <c r="G2531" t="s">
        <v>49</v>
      </c>
      <c r="H2531" t="s">
        <v>50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5198</v>
      </c>
      <c r="O2531">
        <f t="shared" si="156"/>
        <v>104</v>
      </c>
      <c r="P2531">
        <f t="shared" si="157"/>
        <v>82.33</v>
      </c>
      <c r="Q2531" s="11" t="s">
        <v>1659</v>
      </c>
      <c r="R2531" t="s">
        <v>5199</v>
      </c>
      <c r="S2531" s="4">
        <f t="shared" si="158"/>
        <v>40948.0807291667</v>
      </c>
      <c r="T2531" s="4">
        <f t="shared" si="159"/>
        <v>40993.0390625</v>
      </c>
    </row>
    <row r="2532" ht="44" spans="1:20">
      <c r="A2532" s="1">
        <v>2530</v>
      </c>
      <c r="B2532" s="2" t="s">
        <v>5216</v>
      </c>
      <c r="C2532" s="2" t="s">
        <v>5217</v>
      </c>
      <c r="D2532" s="12">
        <v>6500</v>
      </c>
      <c r="E2532" s="13">
        <v>6500</v>
      </c>
      <c r="F2532" t="s">
        <v>28</v>
      </c>
      <c r="G2532" t="s">
        <v>49</v>
      </c>
      <c r="H2532" t="s">
        <v>50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5198</v>
      </c>
      <c r="O2532">
        <f t="shared" si="156"/>
        <v>100</v>
      </c>
      <c r="P2532">
        <f t="shared" si="157"/>
        <v>135.42</v>
      </c>
      <c r="Q2532" s="11" t="s">
        <v>1659</v>
      </c>
      <c r="R2532" t="s">
        <v>5199</v>
      </c>
      <c r="S2532" s="4">
        <f t="shared" si="158"/>
        <v>42081.8646412037</v>
      </c>
      <c r="T2532" s="4">
        <f t="shared" si="159"/>
        <v>42114.2013888889</v>
      </c>
    </row>
    <row r="2533" ht="44" spans="1:20">
      <c r="A2533" s="1">
        <v>2531</v>
      </c>
      <c r="B2533" s="2" t="s">
        <v>5218</v>
      </c>
      <c r="C2533" s="2" t="s">
        <v>5219</v>
      </c>
      <c r="D2533" s="12">
        <v>4500</v>
      </c>
      <c r="E2533" s="13">
        <v>4518</v>
      </c>
      <c r="F2533" t="s">
        <v>28</v>
      </c>
      <c r="G2533" t="s">
        <v>49</v>
      </c>
      <c r="H2533" t="s">
        <v>50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5198</v>
      </c>
      <c r="O2533">
        <f t="shared" si="156"/>
        <v>100</v>
      </c>
      <c r="P2533">
        <f t="shared" si="157"/>
        <v>74.07</v>
      </c>
      <c r="Q2533" s="11" t="s">
        <v>1659</v>
      </c>
      <c r="R2533" t="s">
        <v>5199</v>
      </c>
      <c r="S2533" s="4">
        <f t="shared" si="158"/>
        <v>42208.6800231481</v>
      </c>
      <c r="T2533" s="4">
        <f t="shared" si="159"/>
        <v>42231.1659722222</v>
      </c>
    </row>
    <row r="2534" ht="44" spans="1:20">
      <c r="A2534" s="1">
        <v>2532</v>
      </c>
      <c r="B2534" s="2" t="s">
        <v>5220</v>
      </c>
      <c r="C2534" s="2" t="s">
        <v>5221</v>
      </c>
      <c r="D2534" s="12">
        <v>4000</v>
      </c>
      <c r="E2534" s="13">
        <v>5045</v>
      </c>
      <c r="F2534" t="s">
        <v>28</v>
      </c>
      <c r="G2534" t="s">
        <v>49</v>
      </c>
      <c r="H2534" t="s">
        <v>50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5198</v>
      </c>
      <c r="O2534">
        <f t="shared" si="156"/>
        <v>126</v>
      </c>
      <c r="P2534">
        <f t="shared" si="157"/>
        <v>84.08</v>
      </c>
      <c r="Q2534" s="11" t="s">
        <v>1659</v>
      </c>
      <c r="R2534" t="s">
        <v>5199</v>
      </c>
      <c r="S2534" s="4">
        <f t="shared" si="158"/>
        <v>41107.8491435185</v>
      </c>
      <c r="T2534" s="4">
        <f t="shared" si="159"/>
        <v>41137.8491435185</v>
      </c>
    </row>
    <row r="2535" ht="44" spans="1:20">
      <c r="A2535" s="1">
        <v>2533</v>
      </c>
      <c r="B2535" s="2" t="s">
        <v>5222</v>
      </c>
      <c r="C2535" s="2" t="s">
        <v>5223</v>
      </c>
      <c r="D2535" s="12">
        <v>7500</v>
      </c>
      <c r="E2535" s="13">
        <v>8300</v>
      </c>
      <c r="F2535" t="s">
        <v>28</v>
      </c>
      <c r="G2535" t="s">
        <v>49</v>
      </c>
      <c r="H2535" t="s">
        <v>50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5198</v>
      </c>
      <c r="O2535">
        <f t="shared" si="156"/>
        <v>111</v>
      </c>
      <c r="P2535">
        <f t="shared" si="157"/>
        <v>61.03</v>
      </c>
      <c r="Q2535" s="11" t="s">
        <v>1659</v>
      </c>
      <c r="R2535" t="s">
        <v>5199</v>
      </c>
      <c r="S2535" s="4">
        <f t="shared" si="158"/>
        <v>41304.7512847222</v>
      </c>
      <c r="T2535" s="4">
        <f t="shared" si="159"/>
        <v>41334.750787037</v>
      </c>
    </row>
    <row r="2536" ht="58" spans="1:20">
      <c r="A2536" s="1">
        <v>2534</v>
      </c>
      <c r="B2536" s="2" t="s">
        <v>5224</v>
      </c>
      <c r="C2536" s="2" t="s">
        <v>5225</v>
      </c>
      <c r="D2536" s="12">
        <v>2000</v>
      </c>
      <c r="E2536" s="13">
        <v>2100</v>
      </c>
      <c r="F2536" t="s">
        <v>28</v>
      </c>
      <c r="G2536" t="s">
        <v>49</v>
      </c>
      <c r="H2536" t="s">
        <v>50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5198</v>
      </c>
      <c r="O2536">
        <f t="shared" si="156"/>
        <v>105</v>
      </c>
      <c r="P2536">
        <f t="shared" si="157"/>
        <v>150</v>
      </c>
      <c r="Q2536" s="11" t="s">
        <v>1659</v>
      </c>
      <c r="R2536" t="s">
        <v>5199</v>
      </c>
      <c r="S2536" s="4">
        <f t="shared" si="158"/>
        <v>40127.7003703704</v>
      </c>
      <c r="T2536" s="4">
        <f t="shared" si="159"/>
        <v>40179.25</v>
      </c>
    </row>
    <row r="2537" ht="15" spans="1:20">
      <c r="A2537" s="1">
        <v>2535</v>
      </c>
      <c r="B2537" s="2" t="s">
        <v>5226</v>
      </c>
      <c r="C2537" s="2" t="s">
        <v>5227</v>
      </c>
      <c r="D2537" s="12">
        <v>20000</v>
      </c>
      <c r="E2537" s="13">
        <v>20755</v>
      </c>
      <c r="F2537" t="s">
        <v>28</v>
      </c>
      <c r="G2537" t="s">
        <v>49</v>
      </c>
      <c r="H2537" t="s">
        <v>50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5198</v>
      </c>
      <c r="O2537">
        <f t="shared" si="156"/>
        <v>104</v>
      </c>
      <c r="P2537">
        <f t="shared" si="157"/>
        <v>266.09</v>
      </c>
      <c r="Q2537" s="11" t="s">
        <v>1659</v>
      </c>
      <c r="R2537" t="s">
        <v>5199</v>
      </c>
      <c r="S2537" s="4">
        <f t="shared" si="158"/>
        <v>41943.7910300926</v>
      </c>
      <c r="T2537" s="4">
        <f t="shared" si="159"/>
        <v>41974.8326967593</v>
      </c>
    </row>
    <row r="2538" ht="44" spans="1:20">
      <c r="A2538" s="1">
        <v>2536</v>
      </c>
      <c r="B2538" s="2" t="s">
        <v>5228</v>
      </c>
      <c r="C2538" s="2" t="s">
        <v>5229</v>
      </c>
      <c r="D2538" s="12">
        <v>25</v>
      </c>
      <c r="E2538" s="13">
        <v>29</v>
      </c>
      <c r="F2538" t="s">
        <v>28</v>
      </c>
      <c r="G2538" t="s">
        <v>49</v>
      </c>
      <c r="H2538" t="s">
        <v>50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5198</v>
      </c>
      <c r="O2538">
        <f t="shared" si="156"/>
        <v>116</v>
      </c>
      <c r="P2538">
        <f t="shared" si="157"/>
        <v>7.25</v>
      </c>
      <c r="Q2538" s="11" t="s">
        <v>1659</v>
      </c>
      <c r="R2538" t="s">
        <v>5199</v>
      </c>
      <c r="S2538" s="4">
        <f t="shared" si="158"/>
        <v>41464.106087963</v>
      </c>
      <c r="T2538" s="4">
        <f t="shared" si="159"/>
        <v>41485.106087963</v>
      </c>
    </row>
    <row r="2539" ht="44" spans="1:20">
      <c r="A2539" s="1">
        <v>2537</v>
      </c>
      <c r="B2539" s="2" t="s">
        <v>5230</v>
      </c>
      <c r="C2539" s="2" t="s">
        <v>5231</v>
      </c>
      <c r="D2539" s="12">
        <v>1000</v>
      </c>
      <c r="E2539" s="13">
        <v>1100</v>
      </c>
      <c r="F2539" t="s">
        <v>28</v>
      </c>
      <c r="G2539" t="s">
        <v>49</v>
      </c>
      <c r="H2539" t="s">
        <v>50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5198</v>
      </c>
      <c r="O2539">
        <f t="shared" si="156"/>
        <v>110</v>
      </c>
      <c r="P2539">
        <f t="shared" si="157"/>
        <v>100</v>
      </c>
      <c r="Q2539" s="11" t="s">
        <v>1659</v>
      </c>
      <c r="R2539" t="s">
        <v>5199</v>
      </c>
      <c r="S2539" s="4">
        <f t="shared" si="158"/>
        <v>40696.6487847222</v>
      </c>
      <c r="T2539" s="4">
        <f t="shared" si="159"/>
        <v>40756.6487847222</v>
      </c>
    </row>
    <row r="2540" ht="29" spans="1:20">
      <c r="A2540" s="1">
        <v>2538</v>
      </c>
      <c r="B2540" s="2" t="s">
        <v>5232</v>
      </c>
      <c r="C2540" s="2" t="s">
        <v>5233</v>
      </c>
      <c r="D2540" s="12">
        <v>18000</v>
      </c>
      <c r="E2540" s="13">
        <v>20343.17</v>
      </c>
      <c r="F2540" t="s">
        <v>28</v>
      </c>
      <c r="G2540" t="s">
        <v>49</v>
      </c>
      <c r="H2540" t="s">
        <v>50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5198</v>
      </c>
      <c r="O2540">
        <f t="shared" si="156"/>
        <v>113</v>
      </c>
      <c r="P2540">
        <f t="shared" si="157"/>
        <v>109.96</v>
      </c>
      <c r="Q2540" s="11" t="s">
        <v>1659</v>
      </c>
      <c r="R2540" t="s">
        <v>5199</v>
      </c>
      <c r="S2540" s="4">
        <f t="shared" si="158"/>
        <v>41298.5099652778</v>
      </c>
      <c r="T2540" s="4">
        <f t="shared" si="159"/>
        <v>41329.2076388889</v>
      </c>
    </row>
    <row r="2541" ht="44" spans="1:20">
      <c r="A2541" s="1">
        <v>2539</v>
      </c>
      <c r="B2541" s="2" t="s">
        <v>5234</v>
      </c>
      <c r="C2541" s="2" t="s">
        <v>5235</v>
      </c>
      <c r="D2541" s="12">
        <v>10000</v>
      </c>
      <c r="E2541" s="13">
        <v>10025</v>
      </c>
      <c r="F2541" t="s">
        <v>28</v>
      </c>
      <c r="G2541" t="s">
        <v>49</v>
      </c>
      <c r="H2541" t="s">
        <v>50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5198</v>
      </c>
      <c r="O2541">
        <f t="shared" si="156"/>
        <v>100</v>
      </c>
      <c r="P2541">
        <f t="shared" si="157"/>
        <v>169.92</v>
      </c>
      <c r="Q2541" s="11" t="s">
        <v>1659</v>
      </c>
      <c r="R2541" t="s">
        <v>5199</v>
      </c>
      <c r="S2541" s="4">
        <f t="shared" si="158"/>
        <v>41977.9022222222</v>
      </c>
      <c r="T2541" s="4">
        <f t="shared" si="159"/>
        <v>42037.9022222222</v>
      </c>
    </row>
    <row r="2542" ht="58" spans="1:20">
      <c r="A2542" s="1">
        <v>2540</v>
      </c>
      <c r="B2542" s="2" t="s">
        <v>5236</v>
      </c>
      <c r="C2542" s="2" t="s">
        <v>5237</v>
      </c>
      <c r="D2542" s="12">
        <v>2500</v>
      </c>
      <c r="E2542" s="13">
        <v>2585</v>
      </c>
      <c r="F2542" t="s">
        <v>28</v>
      </c>
      <c r="G2542" t="s">
        <v>49</v>
      </c>
      <c r="H2542" t="s">
        <v>50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5198</v>
      </c>
      <c r="O2542">
        <f t="shared" si="156"/>
        <v>103</v>
      </c>
      <c r="P2542">
        <f t="shared" si="157"/>
        <v>95.74</v>
      </c>
      <c r="Q2542" s="11" t="s">
        <v>1659</v>
      </c>
      <c r="R2542" t="s">
        <v>5199</v>
      </c>
      <c r="S2542" s="4">
        <f t="shared" si="158"/>
        <v>40785.6750115741</v>
      </c>
      <c r="T2542" s="4">
        <f t="shared" si="159"/>
        <v>40845.6750115741</v>
      </c>
    </row>
    <row r="2543" ht="58" spans="1:20">
      <c r="A2543" s="1">
        <v>2541</v>
      </c>
      <c r="B2543" s="2" t="s">
        <v>5238</v>
      </c>
      <c r="C2543" s="2" t="s">
        <v>5239</v>
      </c>
      <c r="D2543" s="12">
        <v>3500</v>
      </c>
      <c r="E2543" s="13">
        <v>3746</v>
      </c>
      <c r="F2543" t="s">
        <v>28</v>
      </c>
      <c r="G2543" t="s">
        <v>58</v>
      </c>
      <c r="H2543" t="s">
        <v>59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5198</v>
      </c>
      <c r="O2543">
        <f t="shared" si="156"/>
        <v>107</v>
      </c>
      <c r="P2543">
        <f t="shared" si="157"/>
        <v>59.46</v>
      </c>
      <c r="Q2543" s="11" t="s">
        <v>1659</v>
      </c>
      <c r="R2543" t="s">
        <v>5199</v>
      </c>
      <c r="S2543" s="4">
        <f t="shared" si="158"/>
        <v>41483.4492824074</v>
      </c>
      <c r="T2543" s="4">
        <f t="shared" si="159"/>
        <v>41543.4492824074</v>
      </c>
    </row>
    <row r="2544" ht="44" spans="1:20">
      <c r="A2544" s="1">
        <v>2542</v>
      </c>
      <c r="B2544" s="2" t="s">
        <v>5240</v>
      </c>
      <c r="C2544" s="2" t="s">
        <v>5241</v>
      </c>
      <c r="D2544" s="12">
        <v>700</v>
      </c>
      <c r="E2544" s="13">
        <v>725</v>
      </c>
      <c r="F2544" t="s">
        <v>28</v>
      </c>
      <c r="G2544" t="s">
        <v>49</v>
      </c>
      <c r="H2544" t="s">
        <v>50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5198</v>
      </c>
      <c r="O2544">
        <f t="shared" si="156"/>
        <v>104</v>
      </c>
      <c r="P2544">
        <f t="shared" si="157"/>
        <v>55.77</v>
      </c>
      <c r="Q2544" s="11" t="s">
        <v>1659</v>
      </c>
      <c r="R2544" t="s">
        <v>5199</v>
      </c>
      <c r="S2544" s="4">
        <f t="shared" si="158"/>
        <v>41509.4265856482</v>
      </c>
      <c r="T2544" s="4">
        <f t="shared" si="159"/>
        <v>41548.1659722222</v>
      </c>
    </row>
    <row r="2545" ht="44" spans="1:20">
      <c r="A2545" s="1">
        <v>2543</v>
      </c>
      <c r="B2545" s="2" t="s">
        <v>5242</v>
      </c>
      <c r="C2545" s="2" t="s">
        <v>5243</v>
      </c>
      <c r="D2545" s="12">
        <v>250</v>
      </c>
      <c r="E2545" s="13">
        <v>391</v>
      </c>
      <c r="F2545" t="s">
        <v>28</v>
      </c>
      <c r="G2545" t="s">
        <v>49</v>
      </c>
      <c r="H2545" t="s">
        <v>50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5198</v>
      </c>
      <c r="O2545">
        <f t="shared" si="156"/>
        <v>156</v>
      </c>
      <c r="P2545">
        <f t="shared" si="157"/>
        <v>30.08</v>
      </c>
      <c r="Q2545" s="11" t="s">
        <v>1659</v>
      </c>
      <c r="R2545" t="s">
        <v>5199</v>
      </c>
      <c r="S2545" s="4">
        <f t="shared" si="158"/>
        <v>40514.1076157407</v>
      </c>
      <c r="T2545" s="4">
        <f t="shared" si="159"/>
        <v>40545.125</v>
      </c>
    </row>
    <row r="2546" ht="44" spans="1:20">
      <c r="A2546" s="1">
        <v>2544</v>
      </c>
      <c r="B2546" s="2" t="s">
        <v>5244</v>
      </c>
      <c r="C2546" s="2" t="s">
        <v>5245</v>
      </c>
      <c r="D2546" s="12">
        <v>5000</v>
      </c>
      <c r="E2546" s="13">
        <v>5041</v>
      </c>
      <c r="F2546" t="s">
        <v>28</v>
      </c>
      <c r="G2546" t="s">
        <v>49</v>
      </c>
      <c r="H2546" t="s">
        <v>50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5198</v>
      </c>
      <c r="O2546">
        <f t="shared" si="156"/>
        <v>101</v>
      </c>
      <c r="P2546">
        <f t="shared" si="157"/>
        <v>88.44</v>
      </c>
      <c r="Q2546" s="11" t="s">
        <v>1659</v>
      </c>
      <c r="R2546" t="s">
        <v>5199</v>
      </c>
      <c r="S2546" s="4">
        <f t="shared" si="158"/>
        <v>41068.520474537</v>
      </c>
      <c r="T2546" s="4">
        <f t="shared" si="159"/>
        <v>41098.520474537</v>
      </c>
    </row>
    <row r="2547" ht="44" spans="1:20">
      <c r="A2547" s="1">
        <v>2545</v>
      </c>
      <c r="B2547" s="2" t="s">
        <v>5246</v>
      </c>
      <c r="C2547" s="2" t="s">
        <v>5247</v>
      </c>
      <c r="D2547" s="12">
        <v>2000</v>
      </c>
      <c r="E2547" s="13">
        <v>3906</v>
      </c>
      <c r="F2547" t="s">
        <v>28</v>
      </c>
      <c r="G2547" t="s">
        <v>49</v>
      </c>
      <c r="H2547" t="s">
        <v>50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5198</v>
      </c>
      <c r="O2547">
        <f t="shared" si="156"/>
        <v>195</v>
      </c>
      <c r="P2547">
        <f t="shared" si="157"/>
        <v>64.03</v>
      </c>
      <c r="Q2547" s="11" t="s">
        <v>1659</v>
      </c>
      <c r="R2547" t="s">
        <v>5199</v>
      </c>
      <c r="S2547" s="4">
        <f t="shared" si="158"/>
        <v>42027.1381712963</v>
      </c>
      <c r="T2547" s="4">
        <f t="shared" si="159"/>
        <v>42062.0208333333</v>
      </c>
    </row>
    <row r="2548" ht="44" spans="1:20">
      <c r="A2548" s="1">
        <v>2546</v>
      </c>
      <c r="B2548" s="2" t="s">
        <v>5248</v>
      </c>
      <c r="C2548" s="2" t="s">
        <v>5249</v>
      </c>
      <c r="D2548" s="12">
        <v>3500</v>
      </c>
      <c r="E2548" s="13">
        <v>3910</v>
      </c>
      <c r="F2548" t="s">
        <v>28</v>
      </c>
      <c r="G2548" t="s">
        <v>49</v>
      </c>
      <c r="H2548" t="s">
        <v>50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5198</v>
      </c>
      <c r="O2548">
        <f t="shared" si="156"/>
        <v>112</v>
      </c>
      <c r="P2548">
        <f t="shared" si="157"/>
        <v>60.15</v>
      </c>
      <c r="Q2548" s="11" t="s">
        <v>1659</v>
      </c>
      <c r="R2548" t="s">
        <v>5199</v>
      </c>
      <c r="S2548" s="4">
        <f t="shared" si="158"/>
        <v>41524.8585532407</v>
      </c>
      <c r="T2548" s="4">
        <f t="shared" si="159"/>
        <v>41552.2083333333</v>
      </c>
    </row>
    <row r="2549" ht="44" spans="1:20">
      <c r="A2549" s="1">
        <v>2547</v>
      </c>
      <c r="B2549" s="2" t="s">
        <v>5250</v>
      </c>
      <c r="C2549" s="2" t="s">
        <v>5251</v>
      </c>
      <c r="D2549" s="12">
        <v>5500</v>
      </c>
      <c r="E2549" s="13">
        <v>6592</v>
      </c>
      <c r="F2549" t="s">
        <v>28</v>
      </c>
      <c r="G2549" t="s">
        <v>49</v>
      </c>
      <c r="H2549" t="s">
        <v>50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5198</v>
      </c>
      <c r="O2549">
        <f t="shared" si="156"/>
        <v>120</v>
      </c>
      <c r="P2549">
        <f t="shared" si="157"/>
        <v>49.19</v>
      </c>
      <c r="Q2549" s="11" t="s">
        <v>1659</v>
      </c>
      <c r="R2549" t="s">
        <v>5199</v>
      </c>
      <c r="S2549" s="4">
        <f t="shared" si="158"/>
        <v>40973.7731828704</v>
      </c>
      <c r="T2549" s="4">
        <f t="shared" si="159"/>
        <v>41003.7315162037</v>
      </c>
    </row>
    <row r="2550" ht="44" spans="1:20">
      <c r="A2550" s="1">
        <v>2548</v>
      </c>
      <c r="B2550" s="2" t="s">
        <v>5252</v>
      </c>
      <c r="C2550" s="2" t="s">
        <v>5253</v>
      </c>
      <c r="D2550" s="12">
        <v>6000</v>
      </c>
      <c r="E2550" s="13">
        <v>6111</v>
      </c>
      <c r="F2550" t="s">
        <v>28</v>
      </c>
      <c r="G2550" t="s">
        <v>214</v>
      </c>
      <c r="H2550" t="s">
        <v>89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5198</v>
      </c>
      <c r="O2550">
        <f t="shared" si="156"/>
        <v>102</v>
      </c>
      <c r="P2550">
        <f t="shared" si="157"/>
        <v>165.16</v>
      </c>
      <c r="Q2550" s="11" t="s">
        <v>1659</v>
      </c>
      <c r="R2550" t="s">
        <v>5199</v>
      </c>
      <c r="S2550" s="4">
        <f t="shared" si="158"/>
        <v>42618.6254282407</v>
      </c>
      <c r="T2550" s="4">
        <f t="shared" si="159"/>
        <v>42643.1854166667</v>
      </c>
    </row>
    <row r="2551" ht="44" spans="1:20">
      <c r="A2551" s="1">
        <v>2549</v>
      </c>
      <c r="B2551" s="2" t="s">
        <v>5254</v>
      </c>
      <c r="C2551" s="2" t="s">
        <v>5255</v>
      </c>
      <c r="D2551" s="12">
        <v>1570</v>
      </c>
      <c r="E2551" s="13">
        <v>1614</v>
      </c>
      <c r="F2551" t="s">
        <v>28</v>
      </c>
      <c r="G2551" t="s">
        <v>58</v>
      </c>
      <c r="H2551" t="s">
        <v>59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5198</v>
      </c>
      <c r="O2551">
        <f t="shared" si="156"/>
        <v>103</v>
      </c>
      <c r="P2551">
        <f t="shared" si="157"/>
        <v>43.62</v>
      </c>
      <c r="Q2551" s="11" t="s">
        <v>1659</v>
      </c>
      <c r="R2551" t="s">
        <v>5199</v>
      </c>
      <c r="S2551" s="4">
        <f t="shared" si="158"/>
        <v>41390.7577546296</v>
      </c>
      <c r="T2551" s="4">
        <f t="shared" si="159"/>
        <v>41425.7083333333</v>
      </c>
    </row>
    <row r="2552" ht="44" spans="1:20">
      <c r="A2552" s="1">
        <v>2550</v>
      </c>
      <c r="B2552" s="2" t="s">
        <v>5256</v>
      </c>
      <c r="C2552" s="2" t="s">
        <v>5257</v>
      </c>
      <c r="D2552" s="12">
        <v>6500</v>
      </c>
      <c r="E2552" s="13">
        <v>6555</v>
      </c>
      <c r="F2552" t="s">
        <v>28</v>
      </c>
      <c r="G2552" t="s">
        <v>49</v>
      </c>
      <c r="H2552" t="s">
        <v>50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5198</v>
      </c>
      <c r="O2552">
        <f t="shared" si="156"/>
        <v>101</v>
      </c>
      <c r="P2552">
        <f t="shared" si="157"/>
        <v>43.7</v>
      </c>
      <c r="Q2552" s="11" t="s">
        <v>1659</v>
      </c>
      <c r="R2552" t="s">
        <v>5199</v>
      </c>
      <c r="S2552" s="4">
        <f t="shared" si="158"/>
        <v>42228.6343287037</v>
      </c>
      <c r="T2552" s="4">
        <f t="shared" si="159"/>
        <v>42285.1659722222</v>
      </c>
    </row>
    <row r="2553" ht="44" spans="1:20">
      <c r="A2553" s="1">
        <v>2551</v>
      </c>
      <c r="B2553" s="2" t="s">
        <v>5258</v>
      </c>
      <c r="C2553" s="2" t="s">
        <v>5259</v>
      </c>
      <c r="D2553" s="12">
        <v>3675</v>
      </c>
      <c r="E2553" s="13">
        <v>3775.5</v>
      </c>
      <c r="F2553" t="s">
        <v>28</v>
      </c>
      <c r="G2553" t="s">
        <v>49</v>
      </c>
      <c r="H2553" t="s">
        <v>50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5198</v>
      </c>
      <c r="O2553">
        <f t="shared" si="156"/>
        <v>103</v>
      </c>
      <c r="P2553">
        <f t="shared" si="157"/>
        <v>67.42</v>
      </c>
      <c r="Q2553" s="11" t="s">
        <v>1659</v>
      </c>
      <c r="R2553" t="s">
        <v>5199</v>
      </c>
      <c r="S2553" s="4">
        <f t="shared" si="158"/>
        <v>40961.2521412037</v>
      </c>
      <c r="T2553" s="4">
        <f t="shared" si="159"/>
        <v>40989.8666666667</v>
      </c>
    </row>
    <row r="2554" ht="44" spans="1:20">
      <c r="A2554" s="1">
        <v>2552</v>
      </c>
      <c r="B2554" s="2" t="s">
        <v>5260</v>
      </c>
      <c r="C2554" s="2" t="s">
        <v>5261</v>
      </c>
      <c r="D2554" s="12">
        <v>3000</v>
      </c>
      <c r="E2554" s="13">
        <v>3195</v>
      </c>
      <c r="F2554" t="s">
        <v>28</v>
      </c>
      <c r="G2554" t="s">
        <v>49</v>
      </c>
      <c r="H2554" t="s">
        <v>50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5198</v>
      </c>
      <c r="O2554">
        <f t="shared" si="156"/>
        <v>107</v>
      </c>
      <c r="P2554">
        <f t="shared" si="157"/>
        <v>177.5</v>
      </c>
      <c r="Q2554" s="11" t="s">
        <v>1659</v>
      </c>
      <c r="R2554" t="s">
        <v>5199</v>
      </c>
      <c r="S2554" s="4">
        <f t="shared" si="158"/>
        <v>42769.8099652778</v>
      </c>
      <c r="T2554" s="4">
        <f t="shared" si="159"/>
        <v>42799.8099652778</v>
      </c>
    </row>
    <row r="2555" ht="44" spans="1:20">
      <c r="A2555" s="1">
        <v>2553</v>
      </c>
      <c r="B2555" s="2" t="s">
        <v>5262</v>
      </c>
      <c r="C2555" s="2" t="s">
        <v>5263</v>
      </c>
      <c r="D2555" s="12">
        <v>1500</v>
      </c>
      <c r="E2555" s="13">
        <v>2333</v>
      </c>
      <c r="F2555" t="s">
        <v>28</v>
      </c>
      <c r="G2555" t="s">
        <v>49</v>
      </c>
      <c r="H2555" t="s">
        <v>50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5198</v>
      </c>
      <c r="O2555">
        <f t="shared" si="156"/>
        <v>156</v>
      </c>
      <c r="P2555">
        <f t="shared" si="157"/>
        <v>38.88</v>
      </c>
      <c r="Q2555" s="11" t="s">
        <v>1659</v>
      </c>
      <c r="R2555" t="s">
        <v>5199</v>
      </c>
      <c r="S2555" s="4">
        <f t="shared" si="158"/>
        <v>41113.1991550926</v>
      </c>
      <c r="T2555" s="4">
        <f t="shared" si="159"/>
        <v>41173.1991550926</v>
      </c>
    </row>
    <row r="2556" ht="44" spans="1:20">
      <c r="A2556" s="1">
        <v>2554</v>
      </c>
      <c r="B2556" s="2" t="s">
        <v>5264</v>
      </c>
      <c r="C2556" s="2" t="s">
        <v>5265</v>
      </c>
      <c r="D2556" s="12">
        <v>3000</v>
      </c>
      <c r="E2556" s="13">
        <v>3684</v>
      </c>
      <c r="F2556" t="s">
        <v>28</v>
      </c>
      <c r="G2556" t="s">
        <v>49</v>
      </c>
      <c r="H2556" t="s">
        <v>50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5198</v>
      </c>
      <c r="O2556">
        <f t="shared" si="156"/>
        <v>123</v>
      </c>
      <c r="P2556">
        <f t="shared" si="157"/>
        <v>54.99</v>
      </c>
      <c r="Q2556" s="11" t="s">
        <v>1659</v>
      </c>
      <c r="R2556" t="s">
        <v>5199</v>
      </c>
      <c r="S2556" s="4">
        <f t="shared" si="158"/>
        <v>42125.078275463</v>
      </c>
      <c r="T2556" s="4">
        <f t="shared" si="159"/>
        <v>42156.1659722222</v>
      </c>
    </row>
    <row r="2557" ht="44" spans="1:20">
      <c r="A2557" s="1">
        <v>2555</v>
      </c>
      <c r="B2557" s="2" t="s">
        <v>5266</v>
      </c>
      <c r="C2557" s="2" t="s">
        <v>5267</v>
      </c>
      <c r="D2557" s="12">
        <v>2000</v>
      </c>
      <c r="E2557" s="13">
        <v>2147</v>
      </c>
      <c r="F2557" t="s">
        <v>28</v>
      </c>
      <c r="G2557" t="s">
        <v>49</v>
      </c>
      <c r="H2557" t="s">
        <v>50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5198</v>
      </c>
      <c r="O2557">
        <f t="shared" si="156"/>
        <v>107</v>
      </c>
      <c r="P2557">
        <f t="shared" si="157"/>
        <v>61.34</v>
      </c>
      <c r="Q2557" s="11" t="s">
        <v>1659</v>
      </c>
      <c r="R2557" t="s">
        <v>5199</v>
      </c>
      <c r="S2557" s="4">
        <f t="shared" si="158"/>
        <v>41026.6550115741</v>
      </c>
      <c r="T2557" s="4">
        <f t="shared" si="159"/>
        <v>41057.6550115741</v>
      </c>
    </row>
    <row r="2558" ht="44" spans="1:20">
      <c r="A2558" s="1">
        <v>2556</v>
      </c>
      <c r="B2558" s="2" t="s">
        <v>5268</v>
      </c>
      <c r="C2558" s="2" t="s">
        <v>5269</v>
      </c>
      <c r="D2558" s="12">
        <v>745</v>
      </c>
      <c r="E2558" s="13">
        <v>786</v>
      </c>
      <c r="F2558" t="s">
        <v>28</v>
      </c>
      <c r="G2558" t="s">
        <v>49</v>
      </c>
      <c r="H2558" t="s">
        <v>50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5198</v>
      </c>
      <c r="O2558">
        <f t="shared" si="156"/>
        <v>106</v>
      </c>
      <c r="P2558">
        <f t="shared" si="157"/>
        <v>23.12</v>
      </c>
      <c r="Q2558" s="11" t="s">
        <v>1659</v>
      </c>
      <c r="R2558" t="s">
        <v>5199</v>
      </c>
      <c r="S2558" s="4">
        <f t="shared" si="158"/>
        <v>41222.991400463</v>
      </c>
      <c r="T2558" s="4">
        <f t="shared" si="159"/>
        <v>41267.991400463</v>
      </c>
    </row>
    <row r="2559" ht="29" spans="1:20">
      <c r="A2559" s="1">
        <v>2557</v>
      </c>
      <c r="B2559" s="2" t="s">
        <v>5270</v>
      </c>
      <c r="C2559" s="2" t="s">
        <v>5271</v>
      </c>
      <c r="D2559" s="12">
        <v>900</v>
      </c>
      <c r="E2559" s="13">
        <v>1066</v>
      </c>
      <c r="F2559" t="s">
        <v>28</v>
      </c>
      <c r="G2559" t="s">
        <v>58</v>
      </c>
      <c r="H2559" t="s">
        <v>59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5198</v>
      </c>
      <c r="O2559">
        <f t="shared" si="156"/>
        <v>118</v>
      </c>
      <c r="P2559">
        <f t="shared" si="157"/>
        <v>29.61</v>
      </c>
      <c r="Q2559" s="11" t="s">
        <v>1659</v>
      </c>
      <c r="R2559" t="s">
        <v>5199</v>
      </c>
      <c r="S2559" s="4">
        <f t="shared" si="158"/>
        <v>41744.7452083333</v>
      </c>
      <c r="T2559" s="4">
        <f t="shared" si="159"/>
        <v>41774.7452083333</v>
      </c>
    </row>
    <row r="2560" ht="29" spans="1:20">
      <c r="A2560" s="1">
        <v>2558</v>
      </c>
      <c r="B2560" s="2" t="s">
        <v>5272</v>
      </c>
      <c r="C2560" s="2" t="s">
        <v>5273</v>
      </c>
      <c r="D2560" s="12">
        <v>1250</v>
      </c>
      <c r="E2560" s="13">
        <v>1361</v>
      </c>
      <c r="F2560" t="s">
        <v>28</v>
      </c>
      <c r="G2560" t="s">
        <v>84</v>
      </c>
      <c r="H2560" t="s">
        <v>85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5198</v>
      </c>
      <c r="O2560">
        <f t="shared" si="156"/>
        <v>109</v>
      </c>
      <c r="P2560">
        <f t="shared" si="157"/>
        <v>75.61</v>
      </c>
      <c r="Q2560" s="11" t="s">
        <v>1659</v>
      </c>
      <c r="R2560" t="s">
        <v>5199</v>
      </c>
      <c r="S2560" s="4">
        <f t="shared" si="158"/>
        <v>42093.8600231482</v>
      </c>
      <c r="T2560" s="4">
        <f t="shared" si="159"/>
        <v>42125.5826388889</v>
      </c>
    </row>
    <row r="2561" ht="44" spans="1:20">
      <c r="A2561" s="1">
        <v>2559</v>
      </c>
      <c r="B2561" s="2" t="s">
        <v>5274</v>
      </c>
      <c r="C2561" s="2" t="s">
        <v>5275</v>
      </c>
      <c r="D2561" s="12">
        <v>800</v>
      </c>
      <c r="E2561" s="13">
        <v>890</v>
      </c>
      <c r="F2561" t="s">
        <v>28</v>
      </c>
      <c r="G2561" t="s">
        <v>49</v>
      </c>
      <c r="H2561" t="s">
        <v>50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5198</v>
      </c>
      <c r="O2561">
        <f t="shared" si="156"/>
        <v>111</v>
      </c>
      <c r="P2561">
        <f t="shared" si="157"/>
        <v>35.6</v>
      </c>
      <c r="Q2561" s="11" t="s">
        <v>1659</v>
      </c>
      <c r="R2561" t="s">
        <v>5199</v>
      </c>
      <c r="S2561" s="4">
        <f t="shared" si="158"/>
        <v>40829.8736574074</v>
      </c>
      <c r="T2561" s="4">
        <f t="shared" si="159"/>
        <v>40862.8173611111</v>
      </c>
    </row>
    <row r="2562" ht="44" spans="1:20">
      <c r="A2562" s="1">
        <v>2560</v>
      </c>
      <c r="B2562" s="2" t="s">
        <v>5276</v>
      </c>
      <c r="C2562" s="2" t="s">
        <v>5277</v>
      </c>
      <c r="D2562" s="12">
        <v>3000</v>
      </c>
      <c r="E2562" s="13">
        <v>3003</v>
      </c>
      <c r="F2562" t="s">
        <v>28</v>
      </c>
      <c r="G2562" t="s">
        <v>58</v>
      </c>
      <c r="H2562" t="s">
        <v>59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5198</v>
      </c>
      <c r="O2562">
        <f t="shared" si="156"/>
        <v>100</v>
      </c>
      <c r="P2562">
        <f t="shared" si="157"/>
        <v>143</v>
      </c>
      <c r="Q2562" s="11" t="s">
        <v>1659</v>
      </c>
      <c r="R2562" t="s">
        <v>5199</v>
      </c>
      <c r="S2562" s="4">
        <f t="shared" si="158"/>
        <v>42039.951087963</v>
      </c>
      <c r="T2562" s="4">
        <f t="shared" si="159"/>
        <v>42069.951087963</v>
      </c>
    </row>
    <row r="2563" ht="44" spans="1:20">
      <c r="A2563" s="1">
        <v>2561</v>
      </c>
      <c r="B2563" s="2" t="s">
        <v>5278</v>
      </c>
      <c r="C2563" s="2" t="s">
        <v>5279</v>
      </c>
      <c r="D2563" s="12">
        <v>100000</v>
      </c>
      <c r="E2563" s="13">
        <v>0</v>
      </c>
      <c r="F2563" t="s">
        <v>25</v>
      </c>
      <c r="G2563" t="s">
        <v>194</v>
      </c>
      <c r="H2563" t="s">
        <v>195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2408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2409</v>
      </c>
      <c r="R2563" t="s">
        <v>2410</v>
      </c>
      <c r="S2563" s="4">
        <f t="shared" ref="S2563:S2626" si="162">(((J2563/60)/60)/24)+DATE(1970,1,1)</f>
        <v>42260.5288078704</v>
      </c>
      <c r="T2563" s="4">
        <f t="shared" ref="T2563:T2626" si="163">(((I2563/60)/60)/24)+DATE(1970,1,1)</f>
        <v>42290.5288078704</v>
      </c>
    </row>
    <row r="2564" ht="58" spans="1:20">
      <c r="A2564" s="1">
        <v>2562</v>
      </c>
      <c r="B2564" s="2" t="s">
        <v>5280</v>
      </c>
      <c r="C2564" s="2" t="s">
        <v>5281</v>
      </c>
      <c r="D2564" s="12">
        <v>10000</v>
      </c>
      <c r="E2564" s="13">
        <v>75</v>
      </c>
      <c r="F2564" t="s">
        <v>25</v>
      </c>
      <c r="G2564" t="s">
        <v>537</v>
      </c>
      <c r="H2564" t="s">
        <v>89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2408</v>
      </c>
      <c r="O2564">
        <f t="shared" si="160"/>
        <v>1</v>
      </c>
      <c r="P2564">
        <f t="shared" si="161"/>
        <v>25</v>
      </c>
      <c r="Q2564" s="11" t="s">
        <v>2409</v>
      </c>
      <c r="R2564" t="s">
        <v>2410</v>
      </c>
      <c r="S2564" s="4">
        <f t="shared" si="162"/>
        <v>42594.5247569444</v>
      </c>
      <c r="T2564" s="4">
        <f t="shared" si="163"/>
        <v>42654.5247569444</v>
      </c>
    </row>
    <row r="2565" ht="29" spans="1:20">
      <c r="A2565" s="1">
        <v>2563</v>
      </c>
      <c r="B2565" s="2" t="s">
        <v>5282</v>
      </c>
      <c r="C2565" s="2" t="s">
        <v>5283</v>
      </c>
      <c r="D2565" s="12">
        <v>20000</v>
      </c>
      <c r="E2565" s="13">
        <v>0</v>
      </c>
      <c r="F2565" t="s">
        <v>25</v>
      </c>
      <c r="G2565" t="s">
        <v>49</v>
      </c>
      <c r="H2565" t="s">
        <v>50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2408</v>
      </c>
      <c r="O2565">
        <f t="shared" si="160"/>
        <v>0</v>
      </c>
      <c r="P2565">
        <f t="shared" si="161"/>
        <v>0</v>
      </c>
      <c r="Q2565" s="11" t="s">
        <v>2409</v>
      </c>
      <c r="R2565" t="s">
        <v>2410</v>
      </c>
      <c r="S2565" s="4">
        <f t="shared" si="162"/>
        <v>42155.1394791667</v>
      </c>
      <c r="T2565" s="4">
        <f t="shared" si="163"/>
        <v>42215.1394791667</v>
      </c>
    </row>
    <row r="2566" ht="44" spans="1:20">
      <c r="A2566" s="1">
        <v>2564</v>
      </c>
      <c r="B2566" s="2" t="s">
        <v>5284</v>
      </c>
      <c r="C2566" s="2" t="s">
        <v>5285</v>
      </c>
      <c r="D2566" s="12">
        <v>40000</v>
      </c>
      <c r="E2566" s="13">
        <v>0</v>
      </c>
      <c r="F2566" t="s">
        <v>25</v>
      </c>
      <c r="G2566" t="s">
        <v>194</v>
      </c>
      <c r="H2566" t="s">
        <v>195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2408</v>
      </c>
      <c r="O2566">
        <f t="shared" si="160"/>
        <v>0</v>
      </c>
      <c r="P2566">
        <f t="shared" si="161"/>
        <v>0</v>
      </c>
      <c r="Q2566" s="11" t="s">
        <v>2409</v>
      </c>
      <c r="R2566" t="s">
        <v>2410</v>
      </c>
      <c r="S2566" s="4">
        <f t="shared" si="162"/>
        <v>41822.0404976852</v>
      </c>
      <c r="T2566" s="4">
        <f t="shared" si="163"/>
        <v>41852.0404976852</v>
      </c>
    </row>
    <row r="2567" ht="44" spans="1:20">
      <c r="A2567" s="1">
        <v>2565</v>
      </c>
      <c r="B2567" s="2" t="s">
        <v>5286</v>
      </c>
      <c r="C2567" s="2" t="s">
        <v>5287</v>
      </c>
      <c r="D2567" s="12">
        <v>10000</v>
      </c>
      <c r="E2567" s="13">
        <v>100</v>
      </c>
      <c r="F2567" t="s">
        <v>25</v>
      </c>
      <c r="G2567" t="s">
        <v>49</v>
      </c>
      <c r="H2567" t="s">
        <v>50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2408</v>
      </c>
      <c r="O2567">
        <f t="shared" si="160"/>
        <v>1</v>
      </c>
      <c r="P2567">
        <f t="shared" si="161"/>
        <v>100</v>
      </c>
      <c r="Q2567" s="11" t="s">
        <v>2409</v>
      </c>
      <c r="R2567" t="s">
        <v>2410</v>
      </c>
      <c r="S2567" s="4">
        <f t="shared" si="162"/>
        <v>42440.6503356481</v>
      </c>
      <c r="T2567" s="4">
        <f t="shared" si="163"/>
        <v>42499.8680555556</v>
      </c>
    </row>
    <row r="2568" ht="44" spans="1:20">
      <c r="A2568" s="1">
        <v>2566</v>
      </c>
      <c r="B2568" s="2" t="s">
        <v>5288</v>
      </c>
      <c r="C2568" s="2" t="s">
        <v>5289</v>
      </c>
      <c r="D2568" s="12">
        <v>35000</v>
      </c>
      <c r="E2568" s="13">
        <v>0</v>
      </c>
      <c r="F2568" t="s">
        <v>25</v>
      </c>
      <c r="G2568" t="s">
        <v>49</v>
      </c>
      <c r="H2568" t="s">
        <v>50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2408</v>
      </c>
      <c r="O2568">
        <f t="shared" si="160"/>
        <v>0</v>
      </c>
      <c r="P2568">
        <f t="shared" si="161"/>
        <v>0</v>
      </c>
      <c r="Q2568" s="11" t="s">
        <v>2409</v>
      </c>
      <c r="R2568" t="s">
        <v>2410</v>
      </c>
      <c r="S2568" s="4">
        <f t="shared" si="162"/>
        <v>41842.9808796296</v>
      </c>
      <c r="T2568" s="4">
        <f t="shared" si="163"/>
        <v>41872.9808796296</v>
      </c>
    </row>
    <row r="2569" ht="44" spans="1:20">
      <c r="A2569" s="1">
        <v>2567</v>
      </c>
      <c r="B2569" s="2" t="s">
        <v>5290</v>
      </c>
      <c r="C2569" s="2" t="s">
        <v>5291</v>
      </c>
      <c r="D2569" s="12">
        <v>45000</v>
      </c>
      <c r="E2569" s="13">
        <v>120</v>
      </c>
      <c r="F2569" t="s">
        <v>25</v>
      </c>
      <c r="G2569" t="s">
        <v>49</v>
      </c>
      <c r="H2569" t="s">
        <v>50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2408</v>
      </c>
      <c r="O2569">
        <f t="shared" si="160"/>
        <v>0</v>
      </c>
      <c r="P2569">
        <f t="shared" si="161"/>
        <v>60</v>
      </c>
      <c r="Q2569" s="11" t="s">
        <v>2409</v>
      </c>
      <c r="R2569" t="s">
        <v>2410</v>
      </c>
      <c r="S2569" s="4">
        <f t="shared" si="162"/>
        <v>42087.878912037</v>
      </c>
      <c r="T2569" s="4">
        <f t="shared" si="163"/>
        <v>42117.878912037</v>
      </c>
    </row>
    <row r="2570" ht="44" spans="1:20">
      <c r="A2570" s="1">
        <v>2568</v>
      </c>
      <c r="B2570" s="2" t="s">
        <v>5292</v>
      </c>
      <c r="C2570" s="2" t="s">
        <v>5293</v>
      </c>
      <c r="D2570" s="12">
        <v>10000</v>
      </c>
      <c r="E2570" s="13">
        <v>50</v>
      </c>
      <c r="F2570" t="s">
        <v>25</v>
      </c>
      <c r="G2570" t="s">
        <v>58</v>
      </c>
      <c r="H2570" t="s">
        <v>59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2408</v>
      </c>
      <c r="O2570">
        <f t="shared" si="160"/>
        <v>1</v>
      </c>
      <c r="P2570">
        <f t="shared" si="161"/>
        <v>50</v>
      </c>
      <c r="Q2570" s="11" t="s">
        <v>2409</v>
      </c>
      <c r="R2570" t="s">
        <v>2410</v>
      </c>
      <c r="S2570" s="4">
        <f t="shared" si="162"/>
        <v>42584.6665972222</v>
      </c>
      <c r="T2570" s="4">
        <f t="shared" si="163"/>
        <v>42614.6665972222</v>
      </c>
    </row>
    <row r="2571" ht="44" spans="1:20">
      <c r="A2571" s="1">
        <v>2569</v>
      </c>
      <c r="B2571" s="2" t="s">
        <v>5294</v>
      </c>
      <c r="C2571" s="2" t="s">
        <v>5295</v>
      </c>
      <c r="D2571" s="12">
        <v>6500</v>
      </c>
      <c r="E2571" s="13">
        <v>145</v>
      </c>
      <c r="F2571" t="s">
        <v>25</v>
      </c>
      <c r="G2571" t="s">
        <v>49</v>
      </c>
      <c r="H2571" t="s">
        <v>50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2408</v>
      </c>
      <c r="O2571">
        <f t="shared" si="160"/>
        <v>2</v>
      </c>
      <c r="P2571">
        <f t="shared" si="161"/>
        <v>72.5</v>
      </c>
      <c r="Q2571" s="11" t="s">
        <v>2409</v>
      </c>
      <c r="R2571" t="s">
        <v>2410</v>
      </c>
      <c r="S2571" s="4">
        <f t="shared" si="162"/>
        <v>42234.105462963</v>
      </c>
      <c r="T2571" s="4">
        <f t="shared" si="163"/>
        <v>42264.105462963</v>
      </c>
    </row>
    <row r="2572" ht="44" spans="1:20">
      <c r="A2572" s="1">
        <v>2570</v>
      </c>
      <c r="B2572" s="2" t="s">
        <v>5296</v>
      </c>
      <c r="C2572" s="2" t="s">
        <v>5297</v>
      </c>
      <c r="D2572" s="12">
        <v>7000</v>
      </c>
      <c r="E2572" s="13">
        <v>59</v>
      </c>
      <c r="F2572" t="s">
        <v>25</v>
      </c>
      <c r="G2572" t="s">
        <v>49</v>
      </c>
      <c r="H2572" t="s">
        <v>50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2408</v>
      </c>
      <c r="O2572">
        <f t="shared" si="160"/>
        <v>1</v>
      </c>
      <c r="P2572">
        <f t="shared" si="161"/>
        <v>29.5</v>
      </c>
      <c r="Q2572" s="11" t="s">
        <v>2409</v>
      </c>
      <c r="R2572" t="s">
        <v>2410</v>
      </c>
      <c r="S2572" s="4">
        <f t="shared" si="162"/>
        <v>42744.9031828704</v>
      </c>
      <c r="T2572" s="4">
        <f t="shared" si="163"/>
        <v>42774.9031828704</v>
      </c>
    </row>
    <row r="2573" ht="44" spans="1:20">
      <c r="A2573" s="1">
        <v>2571</v>
      </c>
      <c r="B2573" s="2" t="s">
        <v>5298</v>
      </c>
      <c r="C2573" s="2" t="s">
        <v>5299</v>
      </c>
      <c r="D2573" s="12">
        <v>100000</v>
      </c>
      <c r="E2573" s="13">
        <v>250</v>
      </c>
      <c r="F2573" t="s">
        <v>25</v>
      </c>
      <c r="G2573" t="s">
        <v>84</v>
      </c>
      <c r="H2573" t="s">
        <v>85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2408</v>
      </c>
      <c r="O2573">
        <f t="shared" si="160"/>
        <v>0</v>
      </c>
      <c r="P2573">
        <f t="shared" si="161"/>
        <v>62.5</v>
      </c>
      <c r="Q2573" s="11" t="s">
        <v>2409</v>
      </c>
      <c r="R2573" t="s">
        <v>2410</v>
      </c>
      <c r="S2573" s="4">
        <f t="shared" si="162"/>
        <v>42449.3416782407</v>
      </c>
      <c r="T2573" s="4">
        <f t="shared" si="163"/>
        <v>42509.3416782407</v>
      </c>
    </row>
    <row r="2574" ht="44" spans="1:20">
      <c r="A2574" s="1">
        <v>2572</v>
      </c>
      <c r="B2574" s="2" t="s">
        <v>5300</v>
      </c>
      <c r="C2574" s="2" t="s">
        <v>5301</v>
      </c>
      <c r="D2574" s="12">
        <v>30000</v>
      </c>
      <c r="E2574" s="13">
        <v>0</v>
      </c>
      <c r="F2574" t="s">
        <v>25</v>
      </c>
      <c r="G2574" t="s">
        <v>49</v>
      </c>
      <c r="H2574" t="s">
        <v>50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2408</v>
      </c>
      <c r="O2574">
        <f t="shared" si="160"/>
        <v>0</v>
      </c>
      <c r="P2574">
        <f t="shared" si="161"/>
        <v>0</v>
      </c>
      <c r="Q2574" s="11" t="s">
        <v>2409</v>
      </c>
      <c r="R2574" t="s">
        <v>2410</v>
      </c>
      <c r="S2574" s="4">
        <f t="shared" si="162"/>
        <v>42077.1194097222</v>
      </c>
      <c r="T2574" s="4">
        <f t="shared" si="163"/>
        <v>42107.1194097222</v>
      </c>
    </row>
    <row r="2575" ht="44" spans="1:20">
      <c r="A2575" s="1">
        <v>2573</v>
      </c>
      <c r="B2575" s="2" t="s">
        <v>5302</v>
      </c>
      <c r="C2575" s="2" t="s">
        <v>5303</v>
      </c>
      <c r="D2575" s="12">
        <v>8000</v>
      </c>
      <c r="E2575" s="13">
        <v>0</v>
      </c>
      <c r="F2575" t="s">
        <v>25</v>
      </c>
      <c r="G2575" t="s">
        <v>49</v>
      </c>
      <c r="H2575" t="s">
        <v>50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2408</v>
      </c>
      <c r="O2575">
        <f t="shared" si="160"/>
        <v>0</v>
      </c>
      <c r="P2575">
        <f t="shared" si="161"/>
        <v>0</v>
      </c>
      <c r="Q2575" s="11" t="s">
        <v>2409</v>
      </c>
      <c r="R2575" t="s">
        <v>2410</v>
      </c>
      <c r="S2575" s="4">
        <f t="shared" si="162"/>
        <v>41829.5920023148</v>
      </c>
      <c r="T2575" s="4">
        <f t="shared" si="163"/>
        <v>41874.5920023148</v>
      </c>
    </row>
    <row r="2576" ht="44" spans="1:20">
      <c r="A2576" s="1">
        <v>2574</v>
      </c>
      <c r="B2576" s="2" t="s">
        <v>5304</v>
      </c>
      <c r="C2576" s="2" t="s">
        <v>5305</v>
      </c>
      <c r="D2576" s="12">
        <v>10000</v>
      </c>
      <c r="E2576" s="13">
        <v>0</v>
      </c>
      <c r="F2576" t="s">
        <v>25</v>
      </c>
      <c r="G2576" t="s">
        <v>49</v>
      </c>
      <c r="H2576" t="s">
        <v>50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2408</v>
      </c>
      <c r="O2576">
        <f t="shared" si="160"/>
        <v>0</v>
      </c>
      <c r="P2576">
        <f t="shared" si="161"/>
        <v>0</v>
      </c>
      <c r="Q2576" s="11" t="s">
        <v>2409</v>
      </c>
      <c r="R2576" t="s">
        <v>2410</v>
      </c>
      <c r="S2576" s="4">
        <f t="shared" si="162"/>
        <v>42487.8257523148</v>
      </c>
      <c r="T2576" s="4">
        <f t="shared" si="163"/>
        <v>42508.8257523148</v>
      </c>
    </row>
    <row r="2577" ht="44" spans="1:20">
      <c r="A2577" s="1">
        <v>2575</v>
      </c>
      <c r="B2577" s="2" t="s">
        <v>5306</v>
      </c>
      <c r="C2577" s="2" t="s">
        <v>5307</v>
      </c>
      <c r="D2577" s="12">
        <v>85000</v>
      </c>
      <c r="E2577" s="13">
        <v>0</v>
      </c>
      <c r="F2577" t="s">
        <v>25</v>
      </c>
      <c r="G2577" t="s">
        <v>49</v>
      </c>
      <c r="H2577" t="s">
        <v>50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2408</v>
      </c>
      <c r="O2577">
        <f t="shared" si="160"/>
        <v>0</v>
      </c>
      <c r="P2577">
        <f t="shared" si="161"/>
        <v>0</v>
      </c>
      <c r="Q2577" s="11" t="s">
        <v>2409</v>
      </c>
      <c r="R2577" t="s">
        <v>2410</v>
      </c>
      <c r="S2577" s="4">
        <f t="shared" si="162"/>
        <v>41986.1087268518</v>
      </c>
      <c r="T2577" s="4">
        <f t="shared" si="163"/>
        <v>42016.1087268518</v>
      </c>
    </row>
    <row r="2578" ht="29" spans="1:20">
      <c r="A2578" s="1">
        <v>2576</v>
      </c>
      <c r="B2578" s="2" t="s">
        <v>5308</v>
      </c>
      <c r="C2578" s="2" t="s">
        <v>5309</v>
      </c>
      <c r="D2578" s="12">
        <v>10000</v>
      </c>
      <c r="E2578" s="13">
        <v>0</v>
      </c>
      <c r="F2578" t="s">
        <v>25</v>
      </c>
      <c r="G2578" t="s">
        <v>49</v>
      </c>
      <c r="H2578" t="s">
        <v>50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2408</v>
      </c>
      <c r="O2578">
        <f t="shared" si="160"/>
        <v>0</v>
      </c>
      <c r="P2578">
        <f t="shared" si="161"/>
        <v>0</v>
      </c>
      <c r="Q2578" s="11" t="s">
        <v>2409</v>
      </c>
      <c r="R2578" t="s">
        <v>2410</v>
      </c>
      <c r="S2578" s="4">
        <f t="shared" si="162"/>
        <v>42060.0098032407</v>
      </c>
      <c r="T2578" s="4">
        <f t="shared" si="163"/>
        <v>42104.9681365741</v>
      </c>
    </row>
    <row r="2579" ht="44" spans="1:20">
      <c r="A2579" s="1">
        <v>2577</v>
      </c>
      <c r="B2579" s="2" t="s">
        <v>5310</v>
      </c>
      <c r="C2579" s="2" t="s">
        <v>5311</v>
      </c>
      <c r="D2579" s="12">
        <v>15000</v>
      </c>
      <c r="E2579" s="13">
        <v>0</v>
      </c>
      <c r="F2579" t="s">
        <v>25</v>
      </c>
      <c r="G2579" t="s">
        <v>49</v>
      </c>
      <c r="H2579" t="s">
        <v>50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2408</v>
      </c>
      <c r="O2579">
        <f t="shared" si="160"/>
        <v>0</v>
      </c>
      <c r="P2579">
        <f t="shared" si="161"/>
        <v>0</v>
      </c>
      <c r="Q2579" s="11" t="s">
        <v>2409</v>
      </c>
      <c r="R2579" t="s">
        <v>2410</v>
      </c>
      <c r="S2579" s="4">
        <f t="shared" si="162"/>
        <v>41830.8205671296</v>
      </c>
      <c r="T2579" s="4">
        <f t="shared" si="163"/>
        <v>41855.8205671296</v>
      </c>
    </row>
    <row r="2580" ht="44" spans="1:20">
      <c r="A2580" s="1">
        <v>2578</v>
      </c>
      <c r="B2580" s="2" t="s">
        <v>5312</v>
      </c>
      <c r="C2580" s="2" t="s">
        <v>5313</v>
      </c>
      <c r="D2580" s="12">
        <v>6000</v>
      </c>
      <c r="E2580" s="13">
        <v>0</v>
      </c>
      <c r="F2580" t="s">
        <v>25</v>
      </c>
      <c r="G2580" t="s">
        <v>49</v>
      </c>
      <c r="H2580" t="s">
        <v>50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2408</v>
      </c>
      <c r="O2580">
        <f t="shared" si="160"/>
        <v>0</v>
      </c>
      <c r="P2580">
        <f t="shared" si="161"/>
        <v>0</v>
      </c>
      <c r="Q2580" s="11" t="s">
        <v>2409</v>
      </c>
      <c r="R2580" t="s">
        <v>2410</v>
      </c>
      <c r="S2580" s="4">
        <f t="shared" si="162"/>
        <v>42238.0229050926</v>
      </c>
      <c r="T2580" s="4">
        <f t="shared" si="163"/>
        <v>42286.7083333333</v>
      </c>
    </row>
    <row r="2581" ht="44" spans="1:20">
      <c r="A2581" s="1">
        <v>2579</v>
      </c>
      <c r="B2581" s="2" t="s">
        <v>5314</v>
      </c>
      <c r="C2581" s="2" t="s">
        <v>5315</v>
      </c>
      <c r="D2581" s="12">
        <v>200000</v>
      </c>
      <c r="E2581" s="13">
        <v>277</v>
      </c>
      <c r="F2581" t="s">
        <v>25</v>
      </c>
      <c r="G2581" t="s">
        <v>49</v>
      </c>
      <c r="H2581" t="s">
        <v>50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2408</v>
      </c>
      <c r="O2581">
        <f t="shared" si="160"/>
        <v>0</v>
      </c>
      <c r="P2581">
        <f t="shared" si="161"/>
        <v>23.08</v>
      </c>
      <c r="Q2581" s="11" t="s">
        <v>2409</v>
      </c>
      <c r="R2581" t="s">
        <v>2410</v>
      </c>
      <c r="S2581" s="4">
        <f t="shared" si="162"/>
        <v>41837.8298958333</v>
      </c>
      <c r="T2581" s="4">
        <f t="shared" si="163"/>
        <v>41897.8298958333</v>
      </c>
    </row>
    <row r="2582" ht="44" spans="1:20">
      <c r="A2582" s="1">
        <v>2580</v>
      </c>
      <c r="B2582" s="2" t="s">
        <v>5316</v>
      </c>
      <c r="C2582" s="2" t="s">
        <v>5317</v>
      </c>
      <c r="D2582" s="12">
        <v>8500</v>
      </c>
      <c r="E2582" s="13">
        <v>51</v>
      </c>
      <c r="F2582" t="s">
        <v>25</v>
      </c>
      <c r="G2582" t="s">
        <v>49</v>
      </c>
      <c r="H2582" t="s">
        <v>50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2408</v>
      </c>
      <c r="O2582">
        <f t="shared" si="160"/>
        <v>1</v>
      </c>
      <c r="P2582">
        <f t="shared" si="161"/>
        <v>25.5</v>
      </c>
      <c r="Q2582" s="11" t="s">
        <v>2409</v>
      </c>
      <c r="R2582" t="s">
        <v>2410</v>
      </c>
      <c r="S2582" s="4">
        <f t="shared" si="162"/>
        <v>42110.3264236111</v>
      </c>
      <c r="T2582" s="4">
        <f t="shared" si="163"/>
        <v>42140.125</v>
      </c>
    </row>
    <row r="2583" ht="44" spans="1:20">
      <c r="A2583" s="1">
        <v>2581</v>
      </c>
      <c r="B2583" s="2" t="s">
        <v>5318</v>
      </c>
      <c r="C2583" s="2" t="s">
        <v>5319</v>
      </c>
      <c r="D2583" s="12">
        <v>5000</v>
      </c>
      <c r="E2583" s="13">
        <v>530</v>
      </c>
      <c r="F2583" t="s">
        <v>26</v>
      </c>
      <c r="G2583" t="s">
        <v>49</v>
      </c>
      <c r="H2583" t="s">
        <v>50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2408</v>
      </c>
      <c r="O2583">
        <f t="shared" si="160"/>
        <v>11</v>
      </c>
      <c r="P2583">
        <f t="shared" si="161"/>
        <v>48.18</v>
      </c>
      <c r="Q2583" s="11" t="s">
        <v>2409</v>
      </c>
      <c r="R2583" t="s">
        <v>2410</v>
      </c>
      <c r="S2583" s="4">
        <f t="shared" si="162"/>
        <v>42294.6284490741</v>
      </c>
      <c r="T2583" s="4">
        <f t="shared" si="163"/>
        <v>42324.6701157407</v>
      </c>
    </row>
    <row r="2584" ht="29" spans="1:20">
      <c r="A2584" s="1">
        <v>2582</v>
      </c>
      <c r="B2584" s="2" t="s">
        <v>5320</v>
      </c>
      <c r="C2584" s="2" t="s">
        <v>5321</v>
      </c>
      <c r="D2584" s="12">
        <v>90000</v>
      </c>
      <c r="E2584" s="13">
        <v>1</v>
      </c>
      <c r="F2584" t="s">
        <v>26</v>
      </c>
      <c r="G2584" t="s">
        <v>49</v>
      </c>
      <c r="H2584" t="s">
        <v>50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2408</v>
      </c>
      <c r="O2584">
        <f t="shared" si="160"/>
        <v>0</v>
      </c>
      <c r="P2584">
        <f t="shared" si="161"/>
        <v>1</v>
      </c>
      <c r="Q2584" s="11" t="s">
        <v>2409</v>
      </c>
      <c r="R2584" t="s">
        <v>2410</v>
      </c>
      <c r="S2584" s="4">
        <f t="shared" si="162"/>
        <v>42642.9888194444</v>
      </c>
      <c r="T2584" s="4">
        <f t="shared" si="163"/>
        <v>42672.9888194444</v>
      </c>
    </row>
    <row r="2585" ht="44" spans="1:20">
      <c r="A2585" s="1">
        <v>2583</v>
      </c>
      <c r="B2585" s="2" t="s">
        <v>5322</v>
      </c>
      <c r="C2585" s="2" t="s">
        <v>5323</v>
      </c>
      <c r="D2585" s="12">
        <v>1000</v>
      </c>
      <c r="E2585" s="13">
        <v>5</v>
      </c>
      <c r="F2585" t="s">
        <v>26</v>
      </c>
      <c r="G2585" t="s">
        <v>49</v>
      </c>
      <c r="H2585" t="s">
        <v>50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2408</v>
      </c>
      <c r="O2585">
        <f t="shared" si="160"/>
        <v>1</v>
      </c>
      <c r="P2585">
        <f t="shared" si="161"/>
        <v>1</v>
      </c>
      <c r="Q2585" s="11" t="s">
        <v>2409</v>
      </c>
      <c r="R2585" t="s">
        <v>2410</v>
      </c>
      <c r="S2585" s="4">
        <f t="shared" si="162"/>
        <v>42019.7694444444</v>
      </c>
      <c r="T2585" s="4">
        <f t="shared" si="163"/>
        <v>42079.7277777778</v>
      </c>
    </row>
    <row r="2586" ht="29" spans="1:20">
      <c r="A2586" s="1">
        <v>2584</v>
      </c>
      <c r="B2586" s="2" t="s">
        <v>5324</v>
      </c>
      <c r="C2586" s="2" t="s">
        <v>5325</v>
      </c>
      <c r="D2586" s="12">
        <v>10000</v>
      </c>
      <c r="E2586" s="13">
        <v>0</v>
      </c>
      <c r="F2586" t="s">
        <v>26</v>
      </c>
      <c r="G2586" t="s">
        <v>49</v>
      </c>
      <c r="H2586" t="s">
        <v>50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2408</v>
      </c>
      <c r="O2586">
        <f t="shared" si="160"/>
        <v>0</v>
      </c>
      <c r="P2586">
        <f t="shared" si="161"/>
        <v>0</v>
      </c>
      <c r="Q2586" s="11" t="s">
        <v>2409</v>
      </c>
      <c r="R2586" t="s">
        <v>2410</v>
      </c>
      <c r="S2586" s="4">
        <f t="shared" si="162"/>
        <v>42140.1732523148</v>
      </c>
      <c r="T2586" s="4">
        <f t="shared" si="163"/>
        <v>42170.1732523148</v>
      </c>
    </row>
    <row r="2587" ht="44" spans="1:20">
      <c r="A2587" s="1">
        <v>2585</v>
      </c>
      <c r="B2587" s="2" t="s">
        <v>5326</v>
      </c>
      <c r="C2587" s="2" t="s">
        <v>5327</v>
      </c>
      <c r="D2587" s="12">
        <v>30000</v>
      </c>
      <c r="E2587" s="13">
        <v>50</v>
      </c>
      <c r="F2587" t="s">
        <v>26</v>
      </c>
      <c r="G2587" t="s">
        <v>49</v>
      </c>
      <c r="H2587" t="s">
        <v>50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2408</v>
      </c>
      <c r="O2587">
        <f t="shared" si="160"/>
        <v>0</v>
      </c>
      <c r="P2587">
        <f t="shared" si="161"/>
        <v>50</v>
      </c>
      <c r="Q2587" s="11" t="s">
        <v>2409</v>
      </c>
      <c r="R2587" t="s">
        <v>2410</v>
      </c>
      <c r="S2587" s="4">
        <f t="shared" si="162"/>
        <v>41795.9633333333</v>
      </c>
      <c r="T2587" s="4">
        <f t="shared" si="163"/>
        <v>41825.9633333333</v>
      </c>
    </row>
    <row r="2588" ht="29" spans="1:20">
      <c r="A2588" s="1">
        <v>2586</v>
      </c>
      <c r="B2588" s="2" t="s">
        <v>5328</v>
      </c>
      <c r="C2588" s="2" t="s">
        <v>5329</v>
      </c>
      <c r="D2588" s="12">
        <v>3000</v>
      </c>
      <c r="E2588" s="13">
        <v>5</v>
      </c>
      <c r="F2588" t="s">
        <v>26</v>
      </c>
      <c r="G2588" t="s">
        <v>58</v>
      </c>
      <c r="H2588" t="s">
        <v>59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2408</v>
      </c>
      <c r="O2588">
        <f t="shared" si="160"/>
        <v>0</v>
      </c>
      <c r="P2588">
        <f t="shared" si="161"/>
        <v>5</v>
      </c>
      <c r="Q2588" s="11" t="s">
        <v>2409</v>
      </c>
      <c r="R2588" t="s">
        <v>2410</v>
      </c>
      <c r="S2588" s="4">
        <f t="shared" si="162"/>
        <v>42333.3302777778</v>
      </c>
      <c r="T2588" s="4">
        <f t="shared" si="163"/>
        <v>42363.3302777778</v>
      </c>
    </row>
    <row r="2589" ht="44" spans="1:20">
      <c r="A2589" s="1">
        <v>2587</v>
      </c>
      <c r="B2589" s="2" t="s">
        <v>5330</v>
      </c>
      <c r="C2589" s="2" t="s">
        <v>5331</v>
      </c>
      <c r="D2589" s="12">
        <v>50000</v>
      </c>
      <c r="E2589" s="13">
        <v>1217</v>
      </c>
      <c r="F2589" t="s">
        <v>26</v>
      </c>
      <c r="G2589" t="s">
        <v>49</v>
      </c>
      <c r="H2589" t="s">
        <v>50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2408</v>
      </c>
      <c r="O2589">
        <f t="shared" si="160"/>
        <v>2</v>
      </c>
      <c r="P2589">
        <f t="shared" si="161"/>
        <v>202.83</v>
      </c>
      <c r="Q2589" s="11" t="s">
        <v>2409</v>
      </c>
      <c r="R2589" t="s">
        <v>2410</v>
      </c>
      <c r="S2589" s="4">
        <f t="shared" si="162"/>
        <v>42338.6753819444</v>
      </c>
      <c r="T2589" s="4">
        <f t="shared" si="163"/>
        <v>42368.6753819444</v>
      </c>
    </row>
    <row r="2590" ht="44" spans="1:20">
      <c r="A2590" s="1">
        <v>2588</v>
      </c>
      <c r="B2590" s="2" t="s">
        <v>5332</v>
      </c>
      <c r="C2590" s="2" t="s">
        <v>5333</v>
      </c>
      <c r="D2590" s="12">
        <v>6000</v>
      </c>
      <c r="E2590" s="13">
        <v>233</v>
      </c>
      <c r="F2590" t="s">
        <v>26</v>
      </c>
      <c r="G2590" t="s">
        <v>49</v>
      </c>
      <c r="H2590" t="s">
        <v>50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2408</v>
      </c>
      <c r="O2590">
        <f t="shared" si="160"/>
        <v>4</v>
      </c>
      <c r="P2590">
        <f t="shared" si="161"/>
        <v>29.13</v>
      </c>
      <c r="Q2590" s="11" t="s">
        <v>2409</v>
      </c>
      <c r="R2590" t="s">
        <v>2410</v>
      </c>
      <c r="S2590" s="4">
        <f t="shared" si="162"/>
        <v>42042.6762268519</v>
      </c>
      <c r="T2590" s="4">
        <f t="shared" si="163"/>
        <v>42094.5513888889</v>
      </c>
    </row>
    <row r="2591" ht="44" spans="1:20">
      <c r="A2591" s="1">
        <v>2589</v>
      </c>
      <c r="B2591" s="2" t="s">
        <v>5334</v>
      </c>
      <c r="C2591" s="2" t="s">
        <v>5335</v>
      </c>
      <c r="D2591" s="12">
        <v>50000</v>
      </c>
      <c r="E2591" s="13">
        <v>5</v>
      </c>
      <c r="F2591" t="s">
        <v>26</v>
      </c>
      <c r="G2591" t="s">
        <v>344</v>
      </c>
      <c r="H2591" t="s">
        <v>345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2408</v>
      </c>
      <c r="O2591">
        <f t="shared" si="160"/>
        <v>0</v>
      </c>
      <c r="P2591">
        <f t="shared" si="161"/>
        <v>5</v>
      </c>
      <c r="Q2591" s="11" t="s">
        <v>2409</v>
      </c>
      <c r="R2591" t="s">
        <v>2410</v>
      </c>
      <c r="S2591" s="4">
        <f t="shared" si="162"/>
        <v>42422.5361921296</v>
      </c>
      <c r="T2591" s="4">
        <f t="shared" si="163"/>
        <v>42452.494525463</v>
      </c>
    </row>
    <row r="2592" ht="44" spans="1:20">
      <c r="A2592" s="1">
        <v>2590</v>
      </c>
      <c r="B2592" s="2" t="s">
        <v>5336</v>
      </c>
      <c r="C2592" s="2" t="s">
        <v>5337</v>
      </c>
      <c r="D2592" s="12">
        <v>3000</v>
      </c>
      <c r="E2592" s="13">
        <v>0</v>
      </c>
      <c r="F2592" t="s">
        <v>26</v>
      </c>
      <c r="G2592" t="s">
        <v>84</v>
      </c>
      <c r="H2592" t="s">
        <v>85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2408</v>
      </c>
      <c r="O2592">
        <f t="shared" si="160"/>
        <v>0</v>
      </c>
      <c r="P2592">
        <f t="shared" si="161"/>
        <v>0</v>
      </c>
      <c r="Q2592" s="11" t="s">
        <v>2409</v>
      </c>
      <c r="R2592" t="s">
        <v>2410</v>
      </c>
      <c r="S2592" s="4">
        <f t="shared" si="162"/>
        <v>42388.5890856481</v>
      </c>
      <c r="T2592" s="4">
        <f t="shared" si="163"/>
        <v>42395.5890856481</v>
      </c>
    </row>
    <row r="2593" ht="44" spans="1:20">
      <c r="A2593" s="1">
        <v>2591</v>
      </c>
      <c r="B2593" s="2" t="s">
        <v>5338</v>
      </c>
      <c r="C2593" s="2" t="s">
        <v>5339</v>
      </c>
      <c r="D2593" s="12">
        <v>1500</v>
      </c>
      <c r="E2593" s="13">
        <v>26</v>
      </c>
      <c r="F2593" t="s">
        <v>26</v>
      </c>
      <c r="G2593" t="s">
        <v>49</v>
      </c>
      <c r="H2593" t="s">
        <v>50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2408</v>
      </c>
      <c r="O2593">
        <f t="shared" si="160"/>
        <v>2</v>
      </c>
      <c r="P2593">
        <f t="shared" si="161"/>
        <v>13</v>
      </c>
      <c r="Q2593" s="11" t="s">
        <v>2409</v>
      </c>
      <c r="R2593" t="s">
        <v>2410</v>
      </c>
      <c r="S2593" s="4">
        <f t="shared" si="162"/>
        <v>42382.9065277778</v>
      </c>
      <c r="T2593" s="4">
        <f t="shared" si="163"/>
        <v>42442.8648611111</v>
      </c>
    </row>
    <row r="2594" ht="44" spans="1:20">
      <c r="A2594" s="1">
        <v>2592</v>
      </c>
      <c r="B2594" s="2" t="s">
        <v>5340</v>
      </c>
      <c r="C2594" s="2" t="s">
        <v>5341</v>
      </c>
      <c r="D2594" s="12">
        <v>30000</v>
      </c>
      <c r="E2594" s="13">
        <v>50</v>
      </c>
      <c r="F2594" t="s">
        <v>26</v>
      </c>
      <c r="G2594" t="s">
        <v>49</v>
      </c>
      <c r="H2594" t="s">
        <v>50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2408</v>
      </c>
      <c r="O2594">
        <f t="shared" si="160"/>
        <v>0</v>
      </c>
      <c r="P2594">
        <f t="shared" si="161"/>
        <v>50</v>
      </c>
      <c r="Q2594" s="11" t="s">
        <v>2409</v>
      </c>
      <c r="R2594" t="s">
        <v>2410</v>
      </c>
      <c r="S2594" s="4">
        <f t="shared" si="162"/>
        <v>41887.8011689815</v>
      </c>
      <c r="T2594" s="4">
        <f t="shared" si="163"/>
        <v>41917.8011689815</v>
      </c>
    </row>
    <row r="2595" ht="44" spans="1:20">
      <c r="A2595" s="1">
        <v>2593</v>
      </c>
      <c r="B2595" s="2" t="s">
        <v>5342</v>
      </c>
      <c r="C2595" s="2" t="s">
        <v>5343</v>
      </c>
      <c r="D2595" s="12">
        <v>10000</v>
      </c>
      <c r="E2595" s="13">
        <v>0</v>
      </c>
      <c r="F2595" t="s">
        <v>26</v>
      </c>
      <c r="G2595" t="s">
        <v>49</v>
      </c>
      <c r="H2595" t="s">
        <v>50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2408</v>
      </c>
      <c r="O2595">
        <f t="shared" si="160"/>
        <v>0</v>
      </c>
      <c r="P2595">
        <f t="shared" si="161"/>
        <v>0</v>
      </c>
      <c r="Q2595" s="11" t="s">
        <v>2409</v>
      </c>
      <c r="R2595" t="s">
        <v>2410</v>
      </c>
      <c r="S2595" s="4">
        <f t="shared" si="162"/>
        <v>42089.8452083333</v>
      </c>
      <c r="T2595" s="4">
        <f t="shared" si="163"/>
        <v>42119.8452083333</v>
      </c>
    </row>
    <row r="2596" ht="44" spans="1:20">
      <c r="A2596" s="1">
        <v>2594</v>
      </c>
      <c r="B2596" s="2" t="s">
        <v>5344</v>
      </c>
      <c r="C2596" s="2" t="s">
        <v>5345</v>
      </c>
      <c r="D2596" s="12">
        <v>80000</v>
      </c>
      <c r="E2596" s="13">
        <v>1</v>
      </c>
      <c r="F2596" t="s">
        <v>26</v>
      </c>
      <c r="G2596" t="s">
        <v>49</v>
      </c>
      <c r="H2596" t="s">
        <v>50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2408</v>
      </c>
      <c r="O2596">
        <f t="shared" si="160"/>
        <v>0</v>
      </c>
      <c r="P2596">
        <f t="shared" si="161"/>
        <v>1</v>
      </c>
      <c r="Q2596" s="11" t="s">
        <v>2409</v>
      </c>
      <c r="R2596" t="s">
        <v>2410</v>
      </c>
      <c r="S2596" s="4">
        <f t="shared" si="162"/>
        <v>41828.9679166667</v>
      </c>
      <c r="T2596" s="4">
        <f t="shared" si="163"/>
        <v>41858.9679166667</v>
      </c>
    </row>
    <row r="2597" ht="29" spans="1:20">
      <c r="A2597" s="1">
        <v>2595</v>
      </c>
      <c r="B2597" s="2" t="s">
        <v>5346</v>
      </c>
      <c r="C2597" s="2" t="s">
        <v>5347</v>
      </c>
      <c r="D2597" s="12">
        <v>15000</v>
      </c>
      <c r="E2597" s="13">
        <v>1825</v>
      </c>
      <c r="F2597" t="s">
        <v>26</v>
      </c>
      <c r="G2597" t="s">
        <v>49</v>
      </c>
      <c r="H2597" t="s">
        <v>50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2408</v>
      </c>
      <c r="O2597">
        <f t="shared" si="160"/>
        <v>12</v>
      </c>
      <c r="P2597">
        <f t="shared" si="161"/>
        <v>96.05</v>
      </c>
      <c r="Q2597" s="11" t="s">
        <v>2409</v>
      </c>
      <c r="R2597" t="s">
        <v>2410</v>
      </c>
      <c r="S2597" s="4">
        <f t="shared" si="162"/>
        <v>42760.244212963</v>
      </c>
      <c r="T2597" s="4">
        <f t="shared" si="163"/>
        <v>42790.244212963</v>
      </c>
    </row>
    <row r="2598" ht="44" spans="1:20">
      <c r="A2598" s="1">
        <v>2596</v>
      </c>
      <c r="B2598" s="2" t="s">
        <v>5348</v>
      </c>
      <c r="C2598" s="2" t="s">
        <v>5349</v>
      </c>
      <c r="D2598" s="12">
        <v>35000</v>
      </c>
      <c r="E2598" s="13">
        <v>8256</v>
      </c>
      <c r="F2598" t="s">
        <v>26</v>
      </c>
      <c r="G2598" t="s">
        <v>194</v>
      </c>
      <c r="H2598" t="s">
        <v>195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2408</v>
      </c>
      <c r="O2598">
        <f t="shared" si="160"/>
        <v>24</v>
      </c>
      <c r="P2598">
        <f t="shared" si="161"/>
        <v>305.78</v>
      </c>
      <c r="Q2598" s="11" t="s">
        <v>2409</v>
      </c>
      <c r="R2598" t="s">
        <v>2410</v>
      </c>
      <c r="S2598" s="4">
        <f t="shared" si="162"/>
        <v>41828.6644560185</v>
      </c>
      <c r="T2598" s="4">
        <f t="shared" si="163"/>
        <v>41858.6644560185</v>
      </c>
    </row>
    <row r="2599" ht="44" spans="1:20">
      <c r="A2599" s="1">
        <v>2597</v>
      </c>
      <c r="B2599" s="2" t="s">
        <v>5350</v>
      </c>
      <c r="C2599" s="2" t="s">
        <v>5351</v>
      </c>
      <c r="D2599" s="12">
        <v>1500</v>
      </c>
      <c r="E2599" s="13">
        <v>85</v>
      </c>
      <c r="F2599" t="s">
        <v>26</v>
      </c>
      <c r="G2599" t="s">
        <v>58</v>
      </c>
      <c r="H2599" t="s">
        <v>59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2408</v>
      </c>
      <c r="O2599">
        <f t="shared" si="160"/>
        <v>6</v>
      </c>
      <c r="P2599">
        <f t="shared" si="161"/>
        <v>12.14</v>
      </c>
      <c r="Q2599" s="11" t="s">
        <v>2409</v>
      </c>
      <c r="R2599" t="s">
        <v>2410</v>
      </c>
      <c r="S2599" s="4">
        <f t="shared" si="162"/>
        <v>42510.3416319444</v>
      </c>
      <c r="T2599" s="4">
        <f t="shared" si="163"/>
        <v>42540.3416319444</v>
      </c>
    </row>
    <row r="2600" ht="44" spans="1:20">
      <c r="A2600" s="1">
        <v>2598</v>
      </c>
      <c r="B2600" s="2" t="s">
        <v>5352</v>
      </c>
      <c r="C2600" s="2" t="s">
        <v>5353</v>
      </c>
      <c r="D2600" s="12">
        <v>3000</v>
      </c>
      <c r="E2600" s="13">
        <v>1170</v>
      </c>
      <c r="F2600" t="s">
        <v>26</v>
      </c>
      <c r="G2600" t="s">
        <v>49</v>
      </c>
      <c r="H2600" t="s">
        <v>50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2408</v>
      </c>
      <c r="O2600">
        <f t="shared" si="160"/>
        <v>39</v>
      </c>
      <c r="P2600">
        <f t="shared" si="161"/>
        <v>83.57</v>
      </c>
      <c r="Q2600" s="11" t="s">
        <v>2409</v>
      </c>
      <c r="R2600" t="s">
        <v>2410</v>
      </c>
      <c r="S2600" s="4">
        <f t="shared" si="162"/>
        <v>42240.8402893519</v>
      </c>
      <c r="T2600" s="4">
        <f t="shared" si="163"/>
        <v>42270.8402893519</v>
      </c>
    </row>
    <row r="2601" ht="29" spans="1:20">
      <c r="A2601" s="1">
        <v>2599</v>
      </c>
      <c r="B2601" s="2" t="s">
        <v>5354</v>
      </c>
      <c r="C2601" s="2" t="s">
        <v>5355</v>
      </c>
      <c r="D2601" s="12">
        <v>9041</v>
      </c>
      <c r="E2601" s="13">
        <v>90</v>
      </c>
      <c r="F2601" t="s">
        <v>26</v>
      </c>
      <c r="G2601" t="s">
        <v>49</v>
      </c>
      <c r="H2601" t="s">
        <v>50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2408</v>
      </c>
      <c r="O2601">
        <f t="shared" si="160"/>
        <v>1</v>
      </c>
      <c r="P2601">
        <f t="shared" si="161"/>
        <v>18</v>
      </c>
      <c r="Q2601" s="11" t="s">
        <v>2409</v>
      </c>
      <c r="R2601" t="s">
        <v>2410</v>
      </c>
      <c r="S2601" s="4">
        <f t="shared" si="162"/>
        <v>41809.7540162037</v>
      </c>
      <c r="T2601" s="4">
        <f t="shared" si="163"/>
        <v>41854.7540162037</v>
      </c>
    </row>
    <row r="2602" ht="29" spans="1:20">
      <c r="A2602" s="1">
        <v>2600</v>
      </c>
      <c r="B2602" s="2" t="s">
        <v>5356</v>
      </c>
      <c r="C2602" s="2" t="s">
        <v>5357</v>
      </c>
      <c r="D2602" s="12">
        <v>50000</v>
      </c>
      <c r="E2602" s="13">
        <v>3466</v>
      </c>
      <c r="F2602" t="s">
        <v>26</v>
      </c>
      <c r="G2602" t="s">
        <v>49</v>
      </c>
      <c r="H2602" t="s">
        <v>50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2408</v>
      </c>
      <c r="O2602">
        <f t="shared" si="160"/>
        <v>7</v>
      </c>
      <c r="P2602">
        <f t="shared" si="161"/>
        <v>115.53</v>
      </c>
      <c r="Q2602" s="11" t="s">
        <v>2409</v>
      </c>
      <c r="R2602" t="s">
        <v>2410</v>
      </c>
      <c r="S2602" s="4">
        <f t="shared" si="162"/>
        <v>42394.900462963</v>
      </c>
      <c r="T2602" s="4">
        <f t="shared" si="163"/>
        <v>42454.8587962963</v>
      </c>
    </row>
    <row r="2603" ht="44" spans="1:20">
      <c r="A2603" s="1">
        <v>2601</v>
      </c>
      <c r="B2603" s="2" t="s">
        <v>5358</v>
      </c>
      <c r="C2603" s="2" t="s">
        <v>5359</v>
      </c>
      <c r="D2603" s="12">
        <v>500</v>
      </c>
      <c r="E2603" s="13">
        <v>3307</v>
      </c>
      <c r="F2603" t="s">
        <v>28</v>
      </c>
      <c r="G2603" t="s">
        <v>49</v>
      </c>
      <c r="H2603" t="s">
        <v>50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5360</v>
      </c>
      <c r="O2603">
        <f t="shared" si="160"/>
        <v>661</v>
      </c>
      <c r="P2603">
        <f t="shared" si="161"/>
        <v>21.9</v>
      </c>
      <c r="Q2603" s="11" t="s">
        <v>1166</v>
      </c>
      <c r="R2603" t="s">
        <v>5361</v>
      </c>
      <c r="S2603" s="4">
        <f t="shared" si="162"/>
        <v>41150.9021875</v>
      </c>
      <c r="T2603" s="4">
        <f t="shared" si="163"/>
        <v>41165.1659722222</v>
      </c>
    </row>
    <row r="2604" ht="44" spans="1:20">
      <c r="A2604" s="1">
        <v>2602</v>
      </c>
      <c r="B2604" s="2" t="s">
        <v>5362</v>
      </c>
      <c r="C2604" s="2" t="s">
        <v>5363</v>
      </c>
      <c r="D2604" s="12">
        <v>12000</v>
      </c>
      <c r="E2604" s="13">
        <v>39131</v>
      </c>
      <c r="F2604" t="s">
        <v>28</v>
      </c>
      <c r="G2604" t="s">
        <v>49</v>
      </c>
      <c r="H2604" t="s">
        <v>50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5360</v>
      </c>
      <c r="O2604">
        <f t="shared" si="160"/>
        <v>326</v>
      </c>
      <c r="P2604">
        <f t="shared" si="161"/>
        <v>80.02</v>
      </c>
      <c r="Q2604" s="11" t="s">
        <v>1166</v>
      </c>
      <c r="R2604" t="s">
        <v>5361</v>
      </c>
      <c r="S2604" s="4">
        <f t="shared" si="162"/>
        <v>41915.7473148148</v>
      </c>
      <c r="T2604" s="4">
        <f t="shared" si="163"/>
        <v>41955.8888888889</v>
      </c>
    </row>
    <row r="2605" ht="29" spans="1:20">
      <c r="A2605" s="1">
        <v>2603</v>
      </c>
      <c r="B2605" s="2" t="s">
        <v>5364</v>
      </c>
      <c r="C2605" s="2" t="s">
        <v>5365</v>
      </c>
      <c r="D2605" s="12">
        <v>1750</v>
      </c>
      <c r="E2605" s="13">
        <v>1776</v>
      </c>
      <c r="F2605" t="s">
        <v>28</v>
      </c>
      <c r="G2605" t="s">
        <v>49</v>
      </c>
      <c r="H2605" t="s">
        <v>50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5360</v>
      </c>
      <c r="O2605">
        <f t="shared" si="160"/>
        <v>101</v>
      </c>
      <c r="P2605">
        <f t="shared" si="161"/>
        <v>35.52</v>
      </c>
      <c r="Q2605" s="11" t="s">
        <v>1166</v>
      </c>
      <c r="R2605" t="s">
        <v>5361</v>
      </c>
      <c r="S2605" s="4">
        <f t="shared" si="162"/>
        <v>41617.912662037</v>
      </c>
      <c r="T2605" s="4">
        <f t="shared" si="163"/>
        <v>41631.912662037</v>
      </c>
    </row>
    <row r="2606" ht="44" spans="1:20">
      <c r="A2606" s="1">
        <v>2604</v>
      </c>
      <c r="B2606" s="2" t="s">
        <v>5366</v>
      </c>
      <c r="C2606" s="2" t="s">
        <v>5367</v>
      </c>
      <c r="D2606" s="12">
        <v>20000</v>
      </c>
      <c r="E2606" s="13">
        <v>20843.6</v>
      </c>
      <c r="F2606" t="s">
        <v>28</v>
      </c>
      <c r="G2606" t="s">
        <v>49</v>
      </c>
      <c r="H2606" t="s">
        <v>50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5360</v>
      </c>
      <c r="O2606">
        <f t="shared" si="160"/>
        <v>104</v>
      </c>
      <c r="P2606">
        <f t="shared" si="161"/>
        <v>64.93</v>
      </c>
      <c r="Q2606" s="11" t="s">
        <v>1166</v>
      </c>
      <c r="R2606" t="s">
        <v>5361</v>
      </c>
      <c r="S2606" s="4">
        <f t="shared" si="162"/>
        <v>40998.0511921296</v>
      </c>
      <c r="T2606" s="4">
        <f t="shared" si="163"/>
        <v>41028.0511921296</v>
      </c>
    </row>
    <row r="2607" ht="44" spans="1:20">
      <c r="A2607" s="1">
        <v>2605</v>
      </c>
      <c r="B2607" s="2" t="s">
        <v>5368</v>
      </c>
      <c r="C2607" s="2" t="s">
        <v>5369</v>
      </c>
      <c r="D2607" s="12">
        <v>100000</v>
      </c>
      <c r="E2607" s="13">
        <v>107421.57</v>
      </c>
      <c r="F2607" t="s">
        <v>28</v>
      </c>
      <c r="G2607" t="s">
        <v>49</v>
      </c>
      <c r="H2607" t="s">
        <v>50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5360</v>
      </c>
      <c r="O2607">
        <f t="shared" si="160"/>
        <v>107</v>
      </c>
      <c r="P2607">
        <f t="shared" si="161"/>
        <v>60.97</v>
      </c>
      <c r="Q2607" s="11" t="s">
        <v>1166</v>
      </c>
      <c r="R2607" t="s">
        <v>5361</v>
      </c>
      <c r="S2607" s="4">
        <f t="shared" si="162"/>
        <v>42508.5415509259</v>
      </c>
      <c r="T2607" s="4">
        <f t="shared" si="163"/>
        <v>42538.5415509259</v>
      </c>
    </row>
    <row r="2608" ht="58" spans="1:20">
      <c r="A2608" s="1">
        <v>2606</v>
      </c>
      <c r="B2608" s="2" t="s">
        <v>5370</v>
      </c>
      <c r="C2608" s="2" t="s">
        <v>5371</v>
      </c>
      <c r="D2608" s="12">
        <v>11000</v>
      </c>
      <c r="E2608" s="13">
        <v>12106</v>
      </c>
      <c r="F2608" t="s">
        <v>28</v>
      </c>
      <c r="G2608" t="s">
        <v>49</v>
      </c>
      <c r="H2608" t="s">
        <v>50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5360</v>
      </c>
      <c r="O2608">
        <f t="shared" si="160"/>
        <v>110</v>
      </c>
      <c r="P2608">
        <f t="shared" si="161"/>
        <v>31.44</v>
      </c>
      <c r="Q2608" s="11" t="s">
        <v>1166</v>
      </c>
      <c r="R2608" t="s">
        <v>5361</v>
      </c>
      <c r="S2608" s="4">
        <f t="shared" si="162"/>
        <v>41726.7127546296</v>
      </c>
      <c r="T2608" s="4">
        <f t="shared" si="163"/>
        <v>41758.7127546296</v>
      </c>
    </row>
    <row r="2609" ht="44" spans="1:20">
      <c r="A2609" s="1">
        <v>2607</v>
      </c>
      <c r="B2609" s="2" t="s">
        <v>5372</v>
      </c>
      <c r="C2609" s="2" t="s">
        <v>5373</v>
      </c>
      <c r="D2609" s="12">
        <v>8000</v>
      </c>
      <c r="E2609" s="13">
        <v>32616</v>
      </c>
      <c r="F2609" t="s">
        <v>28</v>
      </c>
      <c r="G2609" t="s">
        <v>49</v>
      </c>
      <c r="H2609" t="s">
        <v>50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5360</v>
      </c>
      <c r="O2609">
        <f t="shared" si="160"/>
        <v>408</v>
      </c>
      <c r="P2609">
        <f t="shared" si="161"/>
        <v>81.95</v>
      </c>
      <c r="Q2609" s="11" t="s">
        <v>1166</v>
      </c>
      <c r="R2609" t="s">
        <v>5361</v>
      </c>
      <c r="S2609" s="4">
        <f t="shared" si="162"/>
        <v>42184.8746759259</v>
      </c>
      <c r="T2609" s="4">
        <f t="shared" si="163"/>
        <v>42228.0833333333</v>
      </c>
    </row>
    <row r="2610" ht="44" spans="1:20">
      <c r="A2610" s="1">
        <v>2608</v>
      </c>
      <c r="B2610" s="2" t="s">
        <v>5374</v>
      </c>
      <c r="C2610" s="2" t="s">
        <v>5375</v>
      </c>
      <c r="D2610" s="12">
        <v>8000</v>
      </c>
      <c r="E2610" s="13">
        <v>17914</v>
      </c>
      <c r="F2610" t="s">
        <v>28</v>
      </c>
      <c r="G2610" t="s">
        <v>49</v>
      </c>
      <c r="H2610" t="s">
        <v>50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5360</v>
      </c>
      <c r="O2610">
        <f t="shared" si="160"/>
        <v>224</v>
      </c>
      <c r="P2610">
        <f t="shared" si="161"/>
        <v>58.93</v>
      </c>
      <c r="Q2610" s="11" t="s">
        <v>1166</v>
      </c>
      <c r="R2610" t="s">
        <v>5361</v>
      </c>
      <c r="S2610" s="4">
        <f t="shared" si="162"/>
        <v>42767.801712963</v>
      </c>
      <c r="T2610" s="4">
        <f t="shared" si="163"/>
        <v>42809</v>
      </c>
    </row>
    <row r="2611" ht="44" spans="1:20">
      <c r="A2611" s="1">
        <v>2609</v>
      </c>
      <c r="B2611" s="2" t="s">
        <v>5376</v>
      </c>
      <c r="C2611" s="2" t="s">
        <v>5377</v>
      </c>
      <c r="D2611" s="12">
        <v>35000</v>
      </c>
      <c r="E2611" s="13">
        <v>106330.39</v>
      </c>
      <c r="F2611" t="s">
        <v>28</v>
      </c>
      <c r="G2611" t="s">
        <v>49</v>
      </c>
      <c r="H2611" t="s">
        <v>50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5360</v>
      </c>
      <c r="O2611">
        <f t="shared" si="160"/>
        <v>304</v>
      </c>
      <c r="P2611">
        <f t="shared" si="161"/>
        <v>157.29</v>
      </c>
      <c r="Q2611" s="11" t="s">
        <v>1166</v>
      </c>
      <c r="R2611" t="s">
        <v>5361</v>
      </c>
      <c r="S2611" s="4">
        <f t="shared" si="162"/>
        <v>41075.2378587963</v>
      </c>
      <c r="T2611" s="4">
        <f t="shared" si="163"/>
        <v>41105.2378587963</v>
      </c>
    </row>
    <row r="2612" ht="29" spans="1:20">
      <c r="A2612" s="1">
        <v>2610</v>
      </c>
      <c r="B2612" s="2" t="s">
        <v>5378</v>
      </c>
      <c r="C2612" s="2" t="s">
        <v>5379</v>
      </c>
      <c r="D2612" s="12">
        <v>22765</v>
      </c>
      <c r="E2612" s="13">
        <v>32172.66</v>
      </c>
      <c r="F2612" t="s">
        <v>28</v>
      </c>
      <c r="G2612" t="s">
        <v>49</v>
      </c>
      <c r="H2612" t="s">
        <v>50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5360</v>
      </c>
      <c r="O2612">
        <f t="shared" si="160"/>
        <v>141</v>
      </c>
      <c r="P2612">
        <f t="shared" si="161"/>
        <v>55.76</v>
      </c>
      <c r="Q2612" s="11" t="s">
        <v>1166</v>
      </c>
      <c r="R2612" t="s">
        <v>5361</v>
      </c>
      <c r="S2612" s="4">
        <f t="shared" si="162"/>
        <v>42564.8810763889</v>
      </c>
      <c r="T2612" s="4">
        <f t="shared" si="163"/>
        <v>42604.2909722222</v>
      </c>
    </row>
    <row r="2613" ht="44" spans="1:20">
      <c r="A2613" s="1">
        <v>2611</v>
      </c>
      <c r="B2613" s="2" t="s">
        <v>5380</v>
      </c>
      <c r="C2613" s="2" t="s">
        <v>5381</v>
      </c>
      <c r="D2613" s="12">
        <v>11000</v>
      </c>
      <c r="E2613" s="13">
        <v>306970</v>
      </c>
      <c r="F2613" t="s">
        <v>28</v>
      </c>
      <c r="G2613" t="s">
        <v>537</v>
      </c>
      <c r="H2613" t="s">
        <v>89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5360</v>
      </c>
      <c r="O2613">
        <f t="shared" si="160"/>
        <v>2791</v>
      </c>
      <c r="P2613">
        <f t="shared" si="161"/>
        <v>83.8</v>
      </c>
      <c r="Q2613" s="11" t="s">
        <v>1166</v>
      </c>
      <c r="R2613" t="s">
        <v>5361</v>
      </c>
      <c r="S2613" s="4">
        <f t="shared" si="162"/>
        <v>42704.3358101852</v>
      </c>
      <c r="T2613" s="4">
        <f t="shared" si="163"/>
        <v>42737.9576388889</v>
      </c>
    </row>
    <row r="2614" ht="44" spans="1:20">
      <c r="A2614" s="1">
        <v>2612</v>
      </c>
      <c r="B2614" s="2" t="s">
        <v>5382</v>
      </c>
      <c r="C2614" s="2" t="s">
        <v>5383</v>
      </c>
      <c r="D2614" s="12">
        <v>10000</v>
      </c>
      <c r="E2614" s="13">
        <v>17176.13</v>
      </c>
      <c r="F2614" t="s">
        <v>28</v>
      </c>
      <c r="G2614" t="s">
        <v>49</v>
      </c>
      <c r="H2614" t="s">
        <v>50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5360</v>
      </c>
      <c r="O2614">
        <f t="shared" si="160"/>
        <v>172</v>
      </c>
      <c r="P2614">
        <f t="shared" si="161"/>
        <v>58.42</v>
      </c>
      <c r="Q2614" s="11" t="s">
        <v>1166</v>
      </c>
      <c r="R2614" t="s">
        <v>5361</v>
      </c>
      <c r="S2614" s="4">
        <f t="shared" si="162"/>
        <v>41982.1431712963</v>
      </c>
      <c r="T2614" s="4">
        <f t="shared" si="163"/>
        <v>42013.1431712963</v>
      </c>
    </row>
    <row r="2615" ht="44" spans="1:20">
      <c r="A2615" s="1">
        <v>2613</v>
      </c>
      <c r="B2615" s="2" t="s">
        <v>5384</v>
      </c>
      <c r="C2615" s="2" t="s">
        <v>5385</v>
      </c>
      <c r="D2615" s="12">
        <v>7500</v>
      </c>
      <c r="E2615" s="13">
        <v>7576</v>
      </c>
      <c r="F2615" t="s">
        <v>28</v>
      </c>
      <c r="G2615" t="s">
        <v>49</v>
      </c>
      <c r="H2615" t="s">
        <v>50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5360</v>
      </c>
      <c r="O2615">
        <f t="shared" si="160"/>
        <v>101</v>
      </c>
      <c r="P2615">
        <f t="shared" si="161"/>
        <v>270.57</v>
      </c>
      <c r="Q2615" s="11" t="s">
        <v>1166</v>
      </c>
      <c r="R2615" t="s">
        <v>5361</v>
      </c>
      <c r="S2615" s="4">
        <f t="shared" si="162"/>
        <v>41143.8182175926</v>
      </c>
      <c r="T2615" s="4">
        <f t="shared" si="163"/>
        <v>41173.8182175926</v>
      </c>
    </row>
    <row r="2616" ht="44" spans="1:20">
      <c r="A2616" s="1">
        <v>2614</v>
      </c>
      <c r="B2616" s="2" t="s">
        <v>5386</v>
      </c>
      <c r="C2616" s="2" t="s">
        <v>5387</v>
      </c>
      <c r="D2616" s="12">
        <v>10500</v>
      </c>
      <c r="E2616" s="13">
        <v>10710</v>
      </c>
      <c r="F2616" t="s">
        <v>28</v>
      </c>
      <c r="G2616" t="s">
        <v>49</v>
      </c>
      <c r="H2616" t="s">
        <v>50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5360</v>
      </c>
      <c r="O2616">
        <f t="shared" si="160"/>
        <v>102</v>
      </c>
      <c r="P2616">
        <f t="shared" si="161"/>
        <v>107.1</v>
      </c>
      <c r="Q2616" s="11" t="s">
        <v>1166</v>
      </c>
      <c r="R2616" t="s">
        <v>5361</v>
      </c>
      <c r="S2616" s="4">
        <f t="shared" si="162"/>
        <v>41730.7084722222</v>
      </c>
      <c r="T2616" s="4">
        <f t="shared" si="163"/>
        <v>41759.2083333333</v>
      </c>
    </row>
    <row r="2617" ht="44" spans="1:20">
      <c r="A2617" s="1">
        <v>2615</v>
      </c>
      <c r="B2617" s="2" t="s">
        <v>5388</v>
      </c>
      <c r="C2617" s="2" t="s">
        <v>5389</v>
      </c>
      <c r="D2617" s="12">
        <v>2001</v>
      </c>
      <c r="E2617" s="13">
        <v>3397</v>
      </c>
      <c r="F2617" t="s">
        <v>28</v>
      </c>
      <c r="G2617" t="s">
        <v>58</v>
      </c>
      <c r="H2617" t="s">
        <v>59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5360</v>
      </c>
      <c r="O2617">
        <f t="shared" si="160"/>
        <v>170</v>
      </c>
      <c r="P2617">
        <f t="shared" si="161"/>
        <v>47.18</v>
      </c>
      <c r="Q2617" s="11" t="s">
        <v>1166</v>
      </c>
      <c r="R2617" t="s">
        <v>5361</v>
      </c>
      <c r="S2617" s="4">
        <f t="shared" si="162"/>
        <v>42453.4972685185</v>
      </c>
      <c r="T2617" s="4">
        <f t="shared" si="163"/>
        <v>42490.5</v>
      </c>
    </row>
    <row r="2618" ht="44" spans="1:20">
      <c r="A2618" s="1">
        <v>2616</v>
      </c>
      <c r="B2618" s="2" t="s">
        <v>5390</v>
      </c>
      <c r="C2618" s="2" t="s">
        <v>5391</v>
      </c>
      <c r="D2618" s="12">
        <v>25000</v>
      </c>
      <c r="E2618" s="13">
        <v>28633.5</v>
      </c>
      <c r="F2618" t="s">
        <v>28</v>
      </c>
      <c r="G2618" t="s">
        <v>49</v>
      </c>
      <c r="H2618" t="s">
        <v>50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5360</v>
      </c>
      <c r="O2618">
        <f t="shared" si="160"/>
        <v>115</v>
      </c>
      <c r="P2618">
        <f t="shared" si="161"/>
        <v>120.31</v>
      </c>
      <c r="Q2618" s="11" t="s">
        <v>1166</v>
      </c>
      <c r="R2618" t="s">
        <v>5361</v>
      </c>
      <c r="S2618" s="4">
        <f t="shared" si="162"/>
        <v>42211.9945486111</v>
      </c>
      <c r="T2618" s="4">
        <f t="shared" si="163"/>
        <v>42241.9945486111</v>
      </c>
    </row>
    <row r="2619" ht="44" spans="1:20">
      <c r="A2619" s="1">
        <v>2617</v>
      </c>
      <c r="B2619" s="2" t="s">
        <v>5392</v>
      </c>
      <c r="C2619" s="2" t="s">
        <v>5393</v>
      </c>
      <c r="D2619" s="12">
        <v>500</v>
      </c>
      <c r="E2619" s="13">
        <v>4388</v>
      </c>
      <c r="F2619" t="s">
        <v>28</v>
      </c>
      <c r="G2619" t="s">
        <v>49</v>
      </c>
      <c r="H2619" t="s">
        <v>50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5360</v>
      </c>
      <c r="O2619">
        <f t="shared" si="160"/>
        <v>878</v>
      </c>
      <c r="P2619">
        <f t="shared" si="161"/>
        <v>27.6</v>
      </c>
      <c r="Q2619" s="11" t="s">
        <v>1166</v>
      </c>
      <c r="R2619" t="s">
        <v>5361</v>
      </c>
      <c r="S2619" s="4">
        <f t="shared" si="162"/>
        <v>41902.8744328704</v>
      </c>
      <c r="T2619" s="4">
        <f t="shared" si="163"/>
        <v>41932.8744328704</v>
      </c>
    </row>
    <row r="2620" ht="29" spans="1:20">
      <c r="A2620" s="1">
        <v>2618</v>
      </c>
      <c r="B2620" s="2" t="s">
        <v>5394</v>
      </c>
      <c r="C2620" s="2" t="s">
        <v>5395</v>
      </c>
      <c r="D2620" s="12">
        <v>15000</v>
      </c>
      <c r="E2620" s="13">
        <v>15808</v>
      </c>
      <c r="F2620" t="s">
        <v>28</v>
      </c>
      <c r="G2620" t="s">
        <v>49</v>
      </c>
      <c r="H2620" t="s">
        <v>50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5360</v>
      </c>
      <c r="O2620">
        <f t="shared" si="160"/>
        <v>105</v>
      </c>
      <c r="P2620">
        <f t="shared" si="161"/>
        <v>205.3</v>
      </c>
      <c r="Q2620" s="11" t="s">
        <v>1166</v>
      </c>
      <c r="R2620" t="s">
        <v>5361</v>
      </c>
      <c r="S2620" s="4">
        <f t="shared" si="162"/>
        <v>42279.7923726852</v>
      </c>
      <c r="T2620" s="4">
        <f t="shared" si="163"/>
        <v>42339.8340393519</v>
      </c>
    </row>
    <row r="2621" ht="44" spans="1:20">
      <c r="A2621" s="1">
        <v>2619</v>
      </c>
      <c r="B2621" s="2" t="s">
        <v>5396</v>
      </c>
      <c r="C2621" s="2" t="s">
        <v>5397</v>
      </c>
      <c r="D2621" s="12">
        <v>1000</v>
      </c>
      <c r="E2621" s="13">
        <v>1884</v>
      </c>
      <c r="F2621" t="s">
        <v>28</v>
      </c>
      <c r="G2621" t="s">
        <v>49</v>
      </c>
      <c r="H2621" t="s">
        <v>50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5360</v>
      </c>
      <c r="O2621">
        <f t="shared" si="160"/>
        <v>188</v>
      </c>
      <c r="P2621">
        <f t="shared" si="161"/>
        <v>35.55</v>
      </c>
      <c r="Q2621" s="11" t="s">
        <v>1166</v>
      </c>
      <c r="R2621" t="s">
        <v>5361</v>
      </c>
      <c r="S2621" s="4">
        <f t="shared" si="162"/>
        <v>42273.8843055556</v>
      </c>
      <c r="T2621" s="4">
        <f t="shared" si="163"/>
        <v>42300.4583333333</v>
      </c>
    </row>
    <row r="2622" ht="44" spans="1:20">
      <c r="A2622" s="1">
        <v>2620</v>
      </c>
      <c r="B2622" s="2" t="s">
        <v>5398</v>
      </c>
      <c r="C2622" s="2" t="s">
        <v>5399</v>
      </c>
      <c r="D2622" s="12">
        <v>65000</v>
      </c>
      <c r="E2622" s="13">
        <v>93374</v>
      </c>
      <c r="F2622" t="s">
        <v>28</v>
      </c>
      <c r="G2622" t="s">
        <v>84</v>
      </c>
      <c r="H2622" t="s">
        <v>85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5360</v>
      </c>
      <c r="O2622">
        <f t="shared" si="160"/>
        <v>144</v>
      </c>
      <c r="P2622">
        <f t="shared" si="161"/>
        <v>74.64</v>
      </c>
      <c r="Q2622" s="11" t="s">
        <v>1166</v>
      </c>
      <c r="R2622" t="s">
        <v>5361</v>
      </c>
      <c r="S2622" s="4">
        <f t="shared" si="162"/>
        <v>42251.1671527778</v>
      </c>
      <c r="T2622" s="4">
        <f t="shared" si="163"/>
        <v>42288.0416666667</v>
      </c>
    </row>
    <row r="2623" ht="44" spans="1:20">
      <c r="A2623" s="1">
        <v>2621</v>
      </c>
      <c r="B2623" s="2" t="s">
        <v>5400</v>
      </c>
      <c r="C2623" s="2" t="s">
        <v>5401</v>
      </c>
      <c r="D2623" s="12">
        <v>15000</v>
      </c>
      <c r="E2623" s="13">
        <v>21882</v>
      </c>
      <c r="F2623" t="s">
        <v>28</v>
      </c>
      <c r="G2623" t="s">
        <v>49</v>
      </c>
      <c r="H2623" t="s">
        <v>50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5360</v>
      </c>
      <c r="O2623">
        <f t="shared" si="160"/>
        <v>146</v>
      </c>
      <c r="P2623">
        <f t="shared" si="161"/>
        <v>47.06</v>
      </c>
      <c r="Q2623" s="11" t="s">
        <v>1166</v>
      </c>
      <c r="R2623" t="s">
        <v>5361</v>
      </c>
      <c r="S2623" s="4">
        <f t="shared" si="162"/>
        <v>42115.7475462963</v>
      </c>
      <c r="T2623" s="4">
        <f t="shared" si="163"/>
        <v>42145.7475462963</v>
      </c>
    </row>
    <row r="2624" ht="44" spans="1:20">
      <c r="A2624" s="1">
        <v>2622</v>
      </c>
      <c r="B2624" s="2" t="s">
        <v>5402</v>
      </c>
      <c r="C2624" s="2" t="s">
        <v>5403</v>
      </c>
      <c r="D2624" s="12">
        <v>1500</v>
      </c>
      <c r="E2624" s="13">
        <v>1967.76</v>
      </c>
      <c r="F2624" t="s">
        <v>28</v>
      </c>
      <c r="G2624" t="s">
        <v>1264</v>
      </c>
      <c r="H2624" t="s">
        <v>89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5360</v>
      </c>
      <c r="O2624">
        <f t="shared" si="160"/>
        <v>131</v>
      </c>
      <c r="P2624">
        <f t="shared" si="161"/>
        <v>26.59</v>
      </c>
      <c r="Q2624" s="11" t="s">
        <v>1166</v>
      </c>
      <c r="R2624" t="s">
        <v>5361</v>
      </c>
      <c r="S2624" s="4">
        <f t="shared" si="162"/>
        <v>42689.7432407407</v>
      </c>
      <c r="T2624" s="4">
        <f t="shared" si="163"/>
        <v>42734.7432407407</v>
      </c>
    </row>
    <row r="2625" ht="44" spans="1:20">
      <c r="A2625" s="1">
        <v>2623</v>
      </c>
      <c r="B2625" s="2" t="s">
        <v>5404</v>
      </c>
      <c r="C2625" s="2" t="s">
        <v>5405</v>
      </c>
      <c r="D2625" s="12">
        <v>2000</v>
      </c>
      <c r="E2625" s="13">
        <v>2280</v>
      </c>
      <c r="F2625" t="s">
        <v>28</v>
      </c>
      <c r="G2625" t="s">
        <v>49</v>
      </c>
      <c r="H2625" t="s">
        <v>50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5360</v>
      </c>
      <c r="O2625">
        <f t="shared" si="160"/>
        <v>114</v>
      </c>
      <c r="P2625">
        <f t="shared" si="161"/>
        <v>36.77</v>
      </c>
      <c r="Q2625" s="11" t="s">
        <v>1166</v>
      </c>
      <c r="R2625" t="s">
        <v>5361</v>
      </c>
      <c r="S2625" s="4">
        <f t="shared" si="162"/>
        <v>42692.2565509259</v>
      </c>
      <c r="T2625" s="4">
        <f t="shared" si="163"/>
        <v>42706.2565509259</v>
      </c>
    </row>
    <row r="2626" ht="44" spans="1:20">
      <c r="A2626" s="1">
        <v>2624</v>
      </c>
      <c r="B2626" s="2" t="s">
        <v>5406</v>
      </c>
      <c r="C2626" s="2" t="s">
        <v>5407</v>
      </c>
      <c r="D2626" s="12">
        <v>8000</v>
      </c>
      <c r="E2626" s="13">
        <v>110353.65</v>
      </c>
      <c r="F2626" t="s">
        <v>28</v>
      </c>
      <c r="G2626" t="s">
        <v>49</v>
      </c>
      <c r="H2626" t="s">
        <v>50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5360</v>
      </c>
      <c r="O2626">
        <f t="shared" si="160"/>
        <v>1379</v>
      </c>
      <c r="P2626">
        <f t="shared" si="161"/>
        <v>31.82</v>
      </c>
      <c r="Q2626" s="11" t="s">
        <v>1166</v>
      </c>
      <c r="R2626" t="s">
        <v>5361</v>
      </c>
      <c r="S2626" s="4">
        <f t="shared" si="162"/>
        <v>41144.4215509259</v>
      </c>
      <c r="T2626" s="4">
        <f t="shared" si="163"/>
        <v>41165.4215509259</v>
      </c>
    </row>
    <row r="2627" ht="44" spans="1:20">
      <c r="A2627" s="1">
        <v>2625</v>
      </c>
      <c r="B2627" s="2" t="s">
        <v>5408</v>
      </c>
      <c r="C2627" s="2" t="s">
        <v>5409</v>
      </c>
      <c r="D2627" s="12">
        <v>150</v>
      </c>
      <c r="E2627" s="13">
        <v>1434</v>
      </c>
      <c r="F2627" t="s">
        <v>28</v>
      </c>
      <c r="G2627" t="s">
        <v>537</v>
      </c>
      <c r="H2627" t="s">
        <v>89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5360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1166</v>
      </c>
      <c r="R2627" t="s">
        <v>5361</v>
      </c>
      <c r="S2627" s="4">
        <f t="shared" ref="S2627:S2690" si="166">(((J2627/60)/60)/24)+DATE(1970,1,1)</f>
        <v>42658.8102777778</v>
      </c>
      <c r="T2627" s="4">
        <f t="shared" ref="T2627:T2690" si="167">(((I2627/60)/60)/24)+DATE(1970,1,1)</f>
        <v>42683.8519444444</v>
      </c>
    </row>
    <row r="2628" ht="44" spans="1:20">
      <c r="A2628" s="1">
        <v>2626</v>
      </c>
      <c r="B2628" s="2" t="s">
        <v>5410</v>
      </c>
      <c r="C2628" s="2" t="s">
        <v>5411</v>
      </c>
      <c r="D2628" s="12">
        <v>2500</v>
      </c>
      <c r="E2628" s="13">
        <v>2800</v>
      </c>
      <c r="F2628" t="s">
        <v>28</v>
      </c>
      <c r="G2628" t="s">
        <v>49</v>
      </c>
      <c r="H2628" t="s">
        <v>50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5360</v>
      </c>
      <c r="O2628">
        <f t="shared" si="164"/>
        <v>112</v>
      </c>
      <c r="P2628">
        <f t="shared" si="165"/>
        <v>56</v>
      </c>
      <c r="Q2628" s="11" t="s">
        <v>1166</v>
      </c>
      <c r="R2628" t="s">
        <v>5361</v>
      </c>
      <c r="S2628" s="4">
        <f t="shared" si="166"/>
        <v>42128.6281134259</v>
      </c>
      <c r="T2628" s="4">
        <f t="shared" si="167"/>
        <v>42158.6281134259</v>
      </c>
    </row>
    <row r="2629" ht="44" spans="1:20">
      <c r="A2629" s="1">
        <v>2627</v>
      </c>
      <c r="B2629" s="2" t="s">
        <v>5412</v>
      </c>
      <c r="C2629" s="2" t="s">
        <v>5413</v>
      </c>
      <c r="D2629" s="12">
        <v>150</v>
      </c>
      <c r="E2629" s="13">
        <v>970</v>
      </c>
      <c r="F2629" t="s">
        <v>28</v>
      </c>
      <c r="G2629" t="s">
        <v>49</v>
      </c>
      <c r="H2629" t="s">
        <v>50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5360</v>
      </c>
      <c r="O2629">
        <f t="shared" si="164"/>
        <v>647</v>
      </c>
      <c r="P2629">
        <f t="shared" si="165"/>
        <v>21.56</v>
      </c>
      <c r="Q2629" s="11" t="s">
        <v>1166</v>
      </c>
      <c r="R2629" t="s">
        <v>5361</v>
      </c>
      <c r="S2629" s="4">
        <f t="shared" si="166"/>
        <v>42304.8294097222</v>
      </c>
      <c r="T2629" s="4">
        <f t="shared" si="167"/>
        <v>42334.8710763889</v>
      </c>
    </row>
    <row r="2630" ht="29" spans="1:20">
      <c r="A2630" s="1">
        <v>2628</v>
      </c>
      <c r="B2630" s="2" t="s">
        <v>5414</v>
      </c>
      <c r="C2630" s="2" t="s">
        <v>5415</v>
      </c>
      <c r="D2630" s="12">
        <v>839</v>
      </c>
      <c r="E2630" s="13">
        <v>926</v>
      </c>
      <c r="F2630" t="s">
        <v>28</v>
      </c>
      <c r="G2630" t="s">
        <v>49</v>
      </c>
      <c r="H2630" t="s">
        <v>50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5360</v>
      </c>
      <c r="O2630">
        <f t="shared" si="164"/>
        <v>110</v>
      </c>
      <c r="P2630">
        <f t="shared" si="165"/>
        <v>44.1</v>
      </c>
      <c r="Q2630" s="11" t="s">
        <v>1166</v>
      </c>
      <c r="R2630" t="s">
        <v>5361</v>
      </c>
      <c r="S2630" s="4">
        <f t="shared" si="166"/>
        <v>41953.9660532407</v>
      </c>
      <c r="T2630" s="4">
        <f t="shared" si="167"/>
        <v>41973.9660532407</v>
      </c>
    </row>
    <row r="2631" ht="29" spans="1:20">
      <c r="A2631" s="1">
        <v>2629</v>
      </c>
      <c r="B2631" s="2" t="s">
        <v>5416</v>
      </c>
      <c r="C2631" s="2" t="s">
        <v>5417</v>
      </c>
      <c r="D2631" s="12">
        <v>5000</v>
      </c>
      <c r="E2631" s="13">
        <v>6387</v>
      </c>
      <c r="F2631" t="s">
        <v>28</v>
      </c>
      <c r="G2631" t="s">
        <v>58</v>
      </c>
      <c r="H2631" t="s">
        <v>59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5360</v>
      </c>
      <c r="O2631">
        <f t="shared" si="164"/>
        <v>128</v>
      </c>
      <c r="P2631">
        <f t="shared" si="165"/>
        <v>63.87</v>
      </c>
      <c r="Q2631" s="11" t="s">
        <v>1166</v>
      </c>
      <c r="R2631" t="s">
        <v>5361</v>
      </c>
      <c r="S2631" s="4">
        <f t="shared" si="166"/>
        <v>42108.5384490741</v>
      </c>
      <c r="T2631" s="4">
        <f t="shared" si="167"/>
        <v>42138.5384490741</v>
      </c>
    </row>
    <row r="2632" ht="44" spans="1:20">
      <c r="A2632" s="1">
        <v>2630</v>
      </c>
      <c r="B2632" s="2" t="s">
        <v>5418</v>
      </c>
      <c r="C2632" s="2" t="s">
        <v>5419</v>
      </c>
      <c r="D2632" s="12">
        <v>2000</v>
      </c>
      <c r="E2632" s="13">
        <v>3158</v>
      </c>
      <c r="F2632" t="s">
        <v>28</v>
      </c>
      <c r="G2632" t="s">
        <v>84</v>
      </c>
      <c r="H2632" t="s">
        <v>85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5360</v>
      </c>
      <c r="O2632">
        <f t="shared" si="164"/>
        <v>158</v>
      </c>
      <c r="P2632">
        <f t="shared" si="165"/>
        <v>38.99</v>
      </c>
      <c r="Q2632" s="11" t="s">
        <v>1166</v>
      </c>
      <c r="R2632" t="s">
        <v>5361</v>
      </c>
      <c r="S2632" s="4">
        <f t="shared" si="166"/>
        <v>42524.105462963</v>
      </c>
      <c r="T2632" s="4">
        <f t="shared" si="167"/>
        <v>42551.4166666667</v>
      </c>
    </row>
    <row r="2633" ht="44" spans="1:20">
      <c r="A2633" s="1">
        <v>2631</v>
      </c>
      <c r="B2633" s="2" t="s">
        <v>5420</v>
      </c>
      <c r="C2633" s="2" t="s">
        <v>5421</v>
      </c>
      <c r="D2633" s="12">
        <v>20000</v>
      </c>
      <c r="E2633" s="13">
        <v>22933.05</v>
      </c>
      <c r="F2633" t="s">
        <v>28</v>
      </c>
      <c r="G2633" t="s">
        <v>49</v>
      </c>
      <c r="H2633" t="s">
        <v>50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5360</v>
      </c>
      <c r="O2633">
        <f t="shared" si="164"/>
        <v>115</v>
      </c>
      <c r="P2633">
        <f t="shared" si="165"/>
        <v>80.19</v>
      </c>
      <c r="Q2633" s="11" t="s">
        <v>1166</v>
      </c>
      <c r="R2633" t="s">
        <v>5361</v>
      </c>
      <c r="S2633" s="4">
        <f t="shared" si="166"/>
        <v>42218.1692939815</v>
      </c>
      <c r="T2633" s="4">
        <f t="shared" si="167"/>
        <v>42246.1692939815</v>
      </c>
    </row>
    <row r="2634" ht="44" spans="1:20">
      <c r="A2634" s="1">
        <v>2632</v>
      </c>
      <c r="B2634" s="2" t="s">
        <v>5422</v>
      </c>
      <c r="C2634" s="2" t="s">
        <v>5423</v>
      </c>
      <c r="D2634" s="12">
        <v>1070</v>
      </c>
      <c r="E2634" s="13">
        <v>1466</v>
      </c>
      <c r="F2634" t="s">
        <v>28</v>
      </c>
      <c r="G2634" t="s">
        <v>49</v>
      </c>
      <c r="H2634" t="s">
        <v>50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5360</v>
      </c>
      <c r="O2634">
        <f t="shared" si="164"/>
        <v>137</v>
      </c>
      <c r="P2634">
        <f t="shared" si="165"/>
        <v>34.9</v>
      </c>
      <c r="Q2634" s="11" t="s">
        <v>1166</v>
      </c>
      <c r="R2634" t="s">
        <v>5361</v>
      </c>
      <c r="S2634" s="4">
        <f t="shared" si="166"/>
        <v>42494.0617939815</v>
      </c>
      <c r="T2634" s="4">
        <f t="shared" si="167"/>
        <v>42519.0617939815</v>
      </c>
    </row>
    <row r="2635" ht="44" spans="1:20">
      <c r="A2635" s="1">
        <v>2633</v>
      </c>
      <c r="B2635" s="2" t="s">
        <v>5424</v>
      </c>
      <c r="C2635" s="2" t="s">
        <v>5425</v>
      </c>
      <c r="D2635" s="12">
        <v>5000</v>
      </c>
      <c r="E2635" s="13">
        <v>17731</v>
      </c>
      <c r="F2635" t="s">
        <v>28</v>
      </c>
      <c r="G2635" t="s">
        <v>49</v>
      </c>
      <c r="H2635" t="s">
        <v>50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5360</v>
      </c>
      <c r="O2635">
        <f t="shared" si="164"/>
        <v>355</v>
      </c>
      <c r="P2635">
        <f t="shared" si="165"/>
        <v>89.1</v>
      </c>
      <c r="Q2635" s="11" t="s">
        <v>1166</v>
      </c>
      <c r="R2635" t="s">
        <v>5361</v>
      </c>
      <c r="S2635" s="4">
        <f t="shared" si="166"/>
        <v>41667.823287037</v>
      </c>
      <c r="T2635" s="4">
        <f t="shared" si="167"/>
        <v>41697.9583333333</v>
      </c>
    </row>
    <row r="2636" ht="44" spans="1:20">
      <c r="A2636" s="1">
        <v>2634</v>
      </c>
      <c r="B2636" s="2" t="s">
        <v>5426</v>
      </c>
      <c r="C2636" s="2" t="s">
        <v>5427</v>
      </c>
      <c r="D2636" s="12">
        <v>930</v>
      </c>
      <c r="E2636" s="13">
        <v>986</v>
      </c>
      <c r="F2636" t="s">
        <v>28</v>
      </c>
      <c r="G2636" t="s">
        <v>49</v>
      </c>
      <c r="H2636" t="s">
        <v>50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5360</v>
      </c>
      <c r="O2636">
        <f t="shared" si="164"/>
        <v>106</v>
      </c>
      <c r="P2636">
        <f t="shared" si="165"/>
        <v>39.44</v>
      </c>
      <c r="Q2636" s="11" t="s">
        <v>1166</v>
      </c>
      <c r="R2636" t="s">
        <v>5361</v>
      </c>
      <c r="S2636" s="4">
        <f t="shared" si="166"/>
        <v>42612.6564930556</v>
      </c>
      <c r="T2636" s="4">
        <f t="shared" si="167"/>
        <v>42642.6564930556</v>
      </c>
    </row>
    <row r="2637" ht="44" spans="1:20">
      <c r="A2637" s="1">
        <v>2635</v>
      </c>
      <c r="B2637" s="2" t="s">
        <v>5428</v>
      </c>
      <c r="C2637" s="2" t="s">
        <v>5429</v>
      </c>
      <c r="D2637" s="12">
        <v>11500</v>
      </c>
      <c r="E2637" s="13">
        <v>11500</v>
      </c>
      <c r="F2637" t="s">
        <v>28</v>
      </c>
      <c r="G2637" t="s">
        <v>194</v>
      </c>
      <c r="H2637" t="s">
        <v>195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5360</v>
      </c>
      <c r="O2637">
        <f t="shared" si="164"/>
        <v>100</v>
      </c>
      <c r="P2637">
        <f t="shared" si="165"/>
        <v>136.9</v>
      </c>
      <c r="Q2637" s="11" t="s">
        <v>1166</v>
      </c>
      <c r="R2637" t="s">
        <v>5361</v>
      </c>
      <c r="S2637" s="4">
        <f t="shared" si="166"/>
        <v>42037.9509375</v>
      </c>
      <c r="T2637" s="4">
        <f t="shared" si="167"/>
        <v>42072.9092708333</v>
      </c>
    </row>
    <row r="2638" ht="44" spans="1:20">
      <c r="A2638" s="1">
        <v>2636</v>
      </c>
      <c r="B2638" s="2" t="s">
        <v>5430</v>
      </c>
      <c r="C2638" s="2" t="s">
        <v>5431</v>
      </c>
      <c r="D2638" s="12">
        <v>1000</v>
      </c>
      <c r="E2638" s="13">
        <v>1873</v>
      </c>
      <c r="F2638" t="s">
        <v>28</v>
      </c>
      <c r="G2638" t="s">
        <v>49</v>
      </c>
      <c r="H2638" t="s">
        <v>50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5360</v>
      </c>
      <c r="O2638">
        <f t="shared" si="164"/>
        <v>187</v>
      </c>
      <c r="P2638">
        <f t="shared" si="165"/>
        <v>37.46</v>
      </c>
      <c r="Q2638" s="11" t="s">
        <v>1166</v>
      </c>
      <c r="R2638" t="s">
        <v>5361</v>
      </c>
      <c r="S2638" s="4">
        <f t="shared" si="166"/>
        <v>42636.6147453704</v>
      </c>
      <c r="T2638" s="4">
        <f t="shared" si="167"/>
        <v>42659.0416666667</v>
      </c>
    </row>
    <row r="2639" ht="29" spans="1:20">
      <c r="A2639" s="1">
        <v>2637</v>
      </c>
      <c r="B2639" s="2" t="s">
        <v>5432</v>
      </c>
      <c r="C2639" s="2" t="s">
        <v>5433</v>
      </c>
      <c r="D2639" s="12">
        <v>500</v>
      </c>
      <c r="E2639" s="13">
        <v>831</v>
      </c>
      <c r="F2639" t="s">
        <v>28</v>
      </c>
      <c r="G2639" t="s">
        <v>49</v>
      </c>
      <c r="H2639" t="s">
        <v>50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5360</v>
      </c>
      <c r="O2639">
        <f t="shared" si="164"/>
        <v>166</v>
      </c>
      <c r="P2639">
        <f t="shared" si="165"/>
        <v>31.96</v>
      </c>
      <c r="Q2639" s="11" t="s">
        <v>1166</v>
      </c>
      <c r="R2639" t="s">
        <v>5361</v>
      </c>
      <c r="S2639" s="4">
        <f t="shared" si="166"/>
        <v>42639.5494791667</v>
      </c>
      <c r="T2639" s="4">
        <f t="shared" si="167"/>
        <v>42655.5494791667</v>
      </c>
    </row>
    <row r="2640" ht="44" spans="1:20">
      <c r="A2640" s="1">
        <v>2638</v>
      </c>
      <c r="B2640" s="2" t="s">
        <v>5434</v>
      </c>
      <c r="C2640" s="2" t="s">
        <v>5435</v>
      </c>
      <c r="D2640" s="12">
        <v>347</v>
      </c>
      <c r="E2640" s="13">
        <v>353</v>
      </c>
      <c r="F2640" t="s">
        <v>28</v>
      </c>
      <c r="G2640" t="s">
        <v>49</v>
      </c>
      <c r="H2640" t="s">
        <v>50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5360</v>
      </c>
      <c r="O2640">
        <f t="shared" si="164"/>
        <v>102</v>
      </c>
      <c r="P2640">
        <f t="shared" si="165"/>
        <v>25.21</v>
      </c>
      <c r="Q2640" s="11" t="s">
        <v>1166</v>
      </c>
      <c r="R2640" t="s">
        <v>5361</v>
      </c>
      <c r="S2640" s="4">
        <f t="shared" si="166"/>
        <v>41989.9131365741</v>
      </c>
      <c r="T2640" s="4">
        <f t="shared" si="167"/>
        <v>42019.9131365741</v>
      </c>
    </row>
    <row r="2641" ht="44" spans="1:20">
      <c r="A2641" s="1">
        <v>2639</v>
      </c>
      <c r="B2641" s="2" t="s">
        <v>5436</v>
      </c>
      <c r="C2641" s="2" t="s">
        <v>5437</v>
      </c>
      <c r="D2641" s="12">
        <v>300</v>
      </c>
      <c r="E2641" s="13">
        <v>492</v>
      </c>
      <c r="F2641" t="s">
        <v>28</v>
      </c>
      <c r="G2641" t="s">
        <v>58</v>
      </c>
      <c r="H2641" t="s">
        <v>59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5360</v>
      </c>
      <c r="O2641">
        <f t="shared" si="164"/>
        <v>164</v>
      </c>
      <c r="P2641">
        <f t="shared" si="165"/>
        <v>10.04</v>
      </c>
      <c r="Q2641" s="11" t="s">
        <v>1166</v>
      </c>
      <c r="R2641" t="s">
        <v>5361</v>
      </c>
      <c r="S2641" s="4">
        <f t="shared" si="166"/>
        <v>42024.8651388889</v>
      </c>
      <c r="T2641" s="4">
        <f t="shared" si="167"/>
        <v>42054.8651388889</v>
      </c>
    </row>
    <row r="2642" ht="58" spans="1:20">
      <c r="A2642" s="1">
        <v>2640</v>
      </c>
      <c r="B2642" s="2" t="s">
        <v>5438</v>
      </c>
      <c r="C2642" s="2" t="s">
        <v>5439</v>
      </c>
      <c r="D2642" s="12">
        <v>3000</v>
      </c>
      <c r="E2642" s="13">
        <v>3170</v>
      </c>
      <c r="F2642" t="s">
        <v>28</v>
      </c>
      <c r="G2642" t="s">
        <v>49</v>
      </c>
      <c r="H2642" t="s">
        <v>50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5360</v>
      </c>
      <c r="O2642">
        <f t="shared" si="164"/>
        <v>106</v>
      </c>
      <c r="P2642">
        <f t="shared" si="165"/>
        <v>45.94</v>
      </c>
      <c r="Q2642" s="11" t="s">
        <v>1166</v>
      </c>
      <c r="R2642" t="s">
        <v>5361</v>
      </c>
      <c r="S2642" s="4">
        <f t="shared" si="166"/>
        <v>42103.1605787037</v>
      </c>
      <c r="T2642" s="4">
        <f t="shared" si="167"/>
        <v>42163.1605787037</v>
      </c>
    </row>
    <row r="2643" ht="29" spans="1:20">
      <c r="A2643" s="1">
        <v>2641</v>
      </c>
      <c r="B2643" s="2" t="s">
        <v>5440</v>
      </c>
      <c r="C2643" s="2" t="s">
        <v>5441</v>
      </c>
      <c r="D2643" s="12">
        <v>1500</v>
      </c>
      <c r="E2643" s="13">
        <v>15</v>
      </c>
      <c r="F2643" t="s">
        <v>26</v>
      </c>
      <c r="G2643" t="s">
        <v>49</v>
      </c>
      <c r="H2643" t="s">
        <v>50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5360</v>
      </c>
      <c r="O2643">
        <f t="shared" si="164"/>
        <v>1</v>
      </c>
      <c r="P2643">
        <f t="shared" si="165"/>
        <v>15</v>
      </c>
      <c r="Q2643" s="11" t="s">
        <v>1166</v>
      </c>
      <c r="R2643" t="s">
        <v>5361</v>
      </c>
      <c r="S2643" s="4">
        <f t="shared" si="166"/>
        <v>41880.8271180556</v>
      </c>
      <c r="T2643" s="4">
        <f t="shared" si="167"/>
        <v>41897.8395833333</v>
      </c>
    </row>
    <row r="2644" ht="58" spans="1:20">
      <c r="A2644" s="1">
        <v>2642</v>
      </c>
      <c r="B2644" s="2" t="s">
        <v>5442</v>
      </c>
      <c r="C2644" s="2" t="s">
        <v>5443</v>
      </c>
      <c r="D2644" s="12">
        <v>500000</v>
      </c>
      <c r="E2644" s="13">
        <v>0</v>
      </c>
      <c r="F2644" t="s">
        <v>26</v>
      </c>
      <c r="G2644" t="s">
        <v>537</v>
      </c>
      <c r="H2644" t="s">
        <v>89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5360</v>
      </c>
      <c r="O2644">
        <f t="shared" si="164"/>
        <v>0</v>
      </c>
      <c r="P2644">
        <f t="shared" si="165"/>
        <v>0</v>
      </c>
      <c r="Q2644" s="11" t="s">
        <v>1166</v>
      </c>
      <c r="R2644" t="s">
        <v>5361</v>
      </c>
      <c r="S2644" s="4">
        <f t="shared" si="166"/>
        <v>42536.2466203704</v>
      </c>
      <c r="T2644" s="4">
        <f t="shared" si="167"/>
        <v>42566.2895833333</v>
      </c>
    </row>
    <row r="2645" ht="44" spans="1:20">
      <c r="A2645" s="1">
        <v>2643</v>
      </c>
      <c r="B2645" s="2" t="s">
        <v>5444</v>
      </c>
      <c r="C2645" s="2" t="s">
        <v>5445</v>
      </c>
      <c r="D2645" s="12">
        <v>1000000</v>
      </c>
      <c r="E2645" s="13">
        <v>335597.31</v>
      </c>
      <c r="F2645" t="s">
        <v>25</v>
      </c>
      <c r="G2645" t="s">
        <v>49</v>
      </c>
      <c r="H2645" t="s">
        <v>50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5360</v>
      </c>
      <c r="O2645">
        <f t="shared" si="164"/>
        <v>34</v>
      </c>
      <c r="P2645">
        <f t="shared" si="165"/>
        <v>223.58</v>
      </c>
      <c r="Q2645" s="11" t="s">
        <v>1166</v>
      </c>
      <c r="R2645" t="s">
        <v>5361</v>
      </c>
      <c r="S2645" s="4">
        <f t="shared" si="166"/>
        <v>42689.582349537</v>
      </c>
      <c r="T2645" s="4">
        <f t="shared" si="167"/>
        <v>42725.3326388889</v>
      </c>
    </row>
    <row r="2646" ht="44" spans="1:20">
      <c r="A2646" s="1">
        <v>2644</v>
      </c>
      <c r="B2646" s="2" t="s">
        <v>5446</v>
      </c>
      <c r="C2646" s="2" t="s">
        <v>5447</v>
      </c>
      <c r="D2646" s="12">
        <v>100000</v>
      </c>
      <c r="E2646" s="13">
        <v>2053</v>
      </c>
      <c r="F2646" t="s">
        <v>25</v>
      </c>
      <c r="G2646" t="s">
        <v>49</v>
      </c>
      <c r="H2646" t="s">
        <v>50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5360</v>
      </c>
      <c r="O2646">
        <f t="shared" si="164"/>
        <v>2</v>
      </c>
      <c r="P2646">
        <f t="shared" si="165"/>
        <v>39.48</v>
      </c>
      <c r="Q2646" s="11" t="s">
        <v>1166</v>
      </c>
      <c r="R2646" t="s">
        <v>5361</v>
      </c>
      <c r="S2646" s="4">
        <f t="shared" si="166"/>
        <v>42774.7920717593</v>
      </c>
      <c r="T2646" s="4">
        <f t="shared" si="167"/>
        <v>42804.7920717593</v>
      </c>
    </row>
    <row r="2647" ht="44" spans="1:20">
      <c r="A2647" s="1">
        <v>2645</v>
      </c>
      <c r="B2647" s="2" t="s">
        <v>5448</v>
      </c>
      <c r="C2647" s="2" t="s">
        <v>5449</v>
      </c>
      <c r="D2647" s="12">
        <v>20000</v>
      </c>
      <c r="E2647" s="13">
        <v>2100</v>
      </c>
      <c r="F2647" t="s">
        <v>25</v>
      </c>
      <c r="G2647" t="s">
        <v>84</v>
      </c>
      <c r="H2647" t="s">
        <v>85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5360</v>
      </c>
      <c r="O2647">
        <f t="shared" si="164"/>
        <v>11</v>
      </c>
      <c r="P2647">
        <f t="shared" si="165"/>
        <v>91.3</v>
      </c>
      <c r="Q2647" s="11" t="s">
        <v>1166</v>
      </c>
      <c r="R2647" t="s">
        <v>5361</v>
      </c>
      <c r="S2647" s="4">
        <f t="shared" si="166"/>
        <v>41921.8426273148</v>
      </c>
      <c r="T2647" s="4">
        <f t="shared" si="167"/>
        <v>41951.8842939815</v>
      </c>
    </row>
    <row r="2648" ht="44" spans="1:20">
      <c r="A2648" s="1">
        <v>2646</v>
      </c>
      <c r="B2648" s="2" t="s">
        <v>5450</v>
      </c>
      <c r="C2648" s="2" t="s">
        <v>5451</v>
      </c>
      <c r="D2648" s="12">
        <v>500000</v>
      </c>
      <c r="E2648" s="13">
        <v>42086.42</v>
      </c>
      <c r="F2648" t="s">
        <v>25</v>
      </c>
      <c r="G2648" t="s">
        <v>49</v>
      </c>
      <c r="H2648" t="s">
        <v>50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5360</v>
      </c>
      <c r="O2648">
        <f t="shared" si="164"/>
        <v>8</v>
      </c>
      <c r="P2648">
        <f t="shared" si="165"/>
        <v>78.67</v>
      </c>
      <c r="Q2648" s="11" t="s">
        <v>1166</v>
      </c>
      <c r="R2648" t="s">
        <v>5361</v>
      </c>
      <c r="S2648" s="4">
        <f t="shared" si="166"/>
        <v>42226.3132986111</v>
      </c>
      <c r="T2648" s="4">
        <f t="shared" si="167"/>
        <v>42256.3132986111</v>
      </c>
    </row>
    <row r="2649" ht="44" spans="1:20">
      <c r="A2649" s="1">
        <v>2647</v>
      </c>
      <c r="B2649" s="2" t="s">
        <v>5452</v>
      </c>
      <c r="C2649" s="2" t="s">
        <v>5453</v>
      </c>
      <c r="D2649" s="12">
        <v>2500</v>
      </c>
      <c r="E2649" s="13">
        <v>36</v>
      </c>
      <c r="F2649" t="s">
        <v>25</v>
      </c>
      <c r="G2649" t="s">
        <v>194</v>
      </c>
      <c r="H2649" t="s">
        <v>195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5360</v>
      </c>
      <c r="O2649">
        <f t="shared" si="164"/>
        <v>1</v>
      </c>
      <c r="P2649">
        <f t="shared" si="165"/>
        <v>12</v>
      </c>
      <c r="Q2649" s="11" t="s">
        <v>1166</v>
      </c>
      <c r="R2649" t="s">
        <v>5361</v>
      </c>
      <c r="S2649" s="4">
        <f t="shared" si="166"/>
        <v>42200.2617939815</v>
      </c>
      <c r="T2649" s="4">
        <f t="shared" si="167"/>
        <v>42230.2617939815</v>
      </c>
    </row>
    <row r="2650" ht="44" spans="1:20">
      <c r="A2650" s="1">
        <v>2648</v>
      </c>
      <c r="B2650" s="2" t="s">
        <v>5454</v>
      </c>
      <c r="C2650" s="2" t="s">
        <v>5455</v>
      </c>
      <c r="D2650" s="12">
        <v>12000</v>
      </c>
      <c r="E2650" s="13">
        <v>106</v>
      </c>
      <c r="F2650" t="s">
        <v>25</v>
      </c>
      <c r="G2650" t="s">
        <v>49</v>
      </c>
      <c r="H2650" t="s">
        <v>50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5360</v>
      </c>
      <c r="O2650">
        <f t="shared" si="164"/>
        <v>1</v>
      </c>
      <c r="P2650">
        <f t="shared" si="165"/>
        <v>17.67</v>
      </c>
      <c r="Q2650" s="11" t="s">
        <v>1166</v>
      </c>
      <c r="R2650" t="s">
        <v>5361</v>
      </c>
      <c r="S2650" s="4">
        <f t="shared" si="166"/>
        <v>42408.7148148148</v>
      </c>
      <c r="T2650" s="4">
        <f t="shared" si="167"/>
        <v>42438.7148148148</v>
      </c>
    </row>
    <row r="2651" ht="29" spans="1:20">
      <c r="A2651" s="1">
        <v>2649</v>
      </c>
      <c r="B2651" s="2" t="s">
        <v>5456</v>
      </c>
      <c r="C2651" s="2" t="s">
        <v>5457</v>
      </c>
      <c r="D2651" s="12">
        <v>125000</v>
      </c>
      <c r="E2651" s="13">
        <v>124</v>
      </c>
      <c r="F2651" t="s">
        <v>25</v>
      </c>
      <c r="G2651" t="s">
        <v>49</v>
      </c>
      <c r="H2651" t="s">
        <v>50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5360</v>
      </c>
      <c r="O2651">
        <f t="shared" si="164"/>
        <v>0</v>
      </c>
      <c r="P2651">
        <f t="shared" si="165"/>
        <v>41.33</v>
      </c>
      <c r="Q2651" s="11" t="s">
        <v>1166</v>
      </c>
      <c r="R2651" t="s">
        <v>5361</v>
      </c>
      <c r="S2651" s="4">
        <f t="shared" si="166"/>
        <v>42341.9970023148</v>
      </c>
      <c r="T2651" s="4">
        <f t="shared" si="167"/>
        <v>42401.9970023148</v>
      </c>
    </row>
    <row r="2652" ht="44" spans="1:20">
      <c r="A2652" s="1">
        <v>2650</v>
      </c>
      <c r="B2652" s="2" t="s">
        <v>5458</v>
      </c>
      <c r="C2652" s="2" t="s">
        <v>5459</v>
      </c>
      <c r="D2652" s="12">
        <v>60000</v>
      </c>
      <c r="E2652" s="13">
        <v>358</v>
      </c>
      <c r="F2652" t="s">
        <v>25</v>
      </c>
      <c r="G2652" t="s">
        <v>49</v>
      </c>
      <c r="H2652" t="s">
        <v>50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5360</v>
      </c>
      <c r="O2652">
        <f t="shared" si="164"/>
        <v>1</v>
      </c>
      <c r="P2652">
        <f t="shared" si="165"/>
        <v>71.6</v>
      </c>
      <c r="Q2652" s="11" t="s">
        <v>1166</v>
      </c>
      <c r="R2652" t="s">
        <v>5361</v>
      </c>
      <c r="S2652" s="4">
        <f t="shared" si="166"/>
        <v>42695.6243402778</v>
      </c>
      <c r="T2652" s="4">
        <f t="shared" si="167"/>
        <v>42725.6243402778</v>
      </c>
    </row>
    <row r="2653" ht="44" spans="1:20">
      <c r="A2653" s="1">
        <v>2651</v>
      </c>
      <c r="B2653" s="2" t="s">
        <v>5460</v>
      </c>
      <c r="C2653" s="2" t="s">
        <v>5461</v>
      </c>
      <c r="D2653" s="12">
        <v>280000</v>
      </c>
      <c r="E2653" s="13">
        <v>5233</v>
      </c>
      <c r="F2653" t="s">
        <v>25</v>
      </c>
      <c r="G2653" t="s">
        <v>49</v>
      </c>
      <c r="H2653" t="s">
        <v>50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5360</v>
      </c>
      <c r="O2653">
        <f t="shared" si="164"/>
        <v>2</v>
      </c>
      <c r="P2653">
        <f t="shared" si="165"/>
        <v>307.82</v>
      </c>
      <c r="Q2653" s="11" t="s">
        <v>1166</v>
      </c>
      <c r="R2653" t="s">
        <v>5361</v>
      </c>
      <c r="S2653" s="4">
        <f t="shared" si="166"/>
        <v>42327.8056597222</v>
      </c>
      <c r="T2653" s="4">
        <f t="shared" si="167"/>
        <v>42355.8056597222</v>
      </c>
    </row>
    <row r="2654" ht="44" spans="1:20">
      <c r="A2654" s="1">
        <v>2652</v>
      </c>
      <c r="B2654" s="2" t="s">
        <v>5462</v>
      </c>
      <c r="C2654" s="2" t="s">
        <v>5463</v>
      </c>
      <c r="D2654" s="12">
        <v>100000</v>
      </c>
      <c r="E2654" s="13">
        <v>885</v>
      </c>
      <c r="F2654" t="s">
        <v>25</v>
      </c>
      <c r="G2654" t="s">
        <v>84</v>
      </c>
      <c r="H2654" t="s">
        <v>85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5360</v>
      </c>
      <c r="O2654">
        <f t="shared" si="164"/>
        <v>1</v>
      </c>
      <c r="P2654">
        <f t="shared" si="165"/>
        <v>80.45</v>
      </c>
      <c r="Q2654" s="11" t="s">
        <v>1166</v>
      </c>
      <c r="R2654" t="s">
        <v>5361</v>
      </c>
      <c r="S2654" s="4">
        <f t="shared" si="166"/>
        <v>41953.1588541667</v>
      </c>
      <c r="T2654" s="4">
        <f t="shared" si="167"/>
        <v>41983.1588541667</v>
      </c>
    </row>
    <row r="2655" ht="44" spans="1:20">
      <c r="A2655" s="1">
        <v>2653</v>
      </c>
      <c r="B2655" s="2" t="s">
        <v>5464</v>
      </c>
      <c r="C2655" s="2" t="s">
        <v>5465</v>
      </c>
      <c r="D2655" s="12">
        <v>51000</v>
      </c>
      <c r="E2655" s="13">
        <v>5876</v>
      </c>
      <c r="F2655" t="s">
        <v>25</v>
      </c>
      <c r="G2655" t="s">
        <v>49</v>
      </c>
      <c r="H2655" t="s">
        <v>50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5360</v>
      </c>
      <c r="O2655">
        <f t="shared" si="164"/>
        <v>12</v>
      </c>
      <c r="P2655">
        <f t="shared" si="165"/>
        <v>83.94</v>
      </c>
      <c r="Q2655" s="11" t="s">
        <v>1166</v>
      </c>
      <c r="R2655" t="s">
        <v>5361</v>
      </c>
      <c r="S2655" s="4">
        <f t="shared" si="166"/>
        <v>41771.6519328704</v>
      </c>
      <c r="T2655" s="4">
        <f t="shared" si="167"/>
        <v>41803.1666666667</v>
      </c>
    </row>
    <row r="2656" ht="44" spans="1:20">
      <c r="A2656" s="1">
        <v>2654</v>
      </c>
      <c r="B2656" s="2" t="s">
        <v>5466</v>
      </c>
      <c r="C2656" s="2" t="s">
        <v>5467</v>
      </c>
      <c r="D2656" s="12">
        <v>100000</v>
      </c>
      <c r="E2656" s="13">
        <v>51</v>
      </c>
      <c r="F2656" t="s">
        <v>25</v>
      </c>
      <c r="G2656" t="s">
        <v>49</v>
      </c>
      <c r="H2656" t="s">
        <v>50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5360</v>
      </c>
      <c r="O2656">
        <f t="shared" si="164"/>
        <v>0</v>
      </c>
      <c r="P2656">
        <f t="shared" si="165"/>
        <v>8.5</v>
      </c>
      <c r="Q2656" s="11" t="s">
        <v>1166</v>
      </c>
      <c r="R2656" t="s">
        <v>5361</v>
      </c>
      <c r="S2656" s="4">
        <f t="shared" si="166"/>
        <v>42055.6009953704</v>
      </c>
      <c r="T2656" s="4">
        <f t="shared" si="167"/>
        <v>42115.5593287037</v>
      </c>
    </row>
    <row r="2657" ht="15" spans="1:20">
      <c r="A2657" s="1">
        <v>2655</v>
      </c>
      <c r="B2657" s="2" t="s">
        <v>5468</v>
      </c>
      <c r="C2657" s="2" t="s">
        <v>5469</v>
      </c>
      <c r="D2657" s="12">
        <v>15000</v>
      </c>
      <c r="E2657" s="13">
        <v>3155</v>
      </c>
      <c r="F2657" t="s">
        <v>25</v>
      </c>
      <c r="G2657" t="s">
        <v>49</v>
      </c>
      <c r="H2657" t="s">
        <v>50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5360</v>
      </c>
      <c r="O2657">
        <f t="shared" si="164"/>
        <v>21</v>
      </c>
      <c r="P2657">
        <f t="shared" si="165"/>
        <v>73.37</v>
      </c>
      <c r="Q2657" s="11" t="s">
        <v>1166</v>
      </c>
      <c r="R2657" t="s">
        <v>5361</v>
      </c>
      <c r="S2657" s="4">
        <f t="shared" si="166"/>
        <v>42381.8662847222</v>
      </c>
      <c r="T2657" s="4">
        <f t="shared" si="167"/>
        <v>42409.8333333333</v>
      </c>
    </row>
    <row r="2658" ht="29" spans="1:20">
      <c r="A2658" s="1">
        <v>2656</v>
      </c>
      <c r="B2658" s="2" t="s">
        <v>5470</v>
      </c>
      <c r="C2658" s="2" t="s">
        <v>5471</v>
      </c>
      <c r="D2658" s="12">
        <v>150000</v>
      </c>
      <c r="E2658" s="13">
        <v>17155</v>
      </c>
      <c r="F2658" t="s">
        <v>25</v>
      </c>
      <c r="G2658" t="s">
        <v>49</v>
      </c>
      <c r="H2658" t="s">
        <v>50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5360</v>
      </c>
      <c r="O2658">
        <f t="shared" si="164"/>
        <v>11</v>
      </c>
      <c r="P2658">
        <f t="shared" si="165"/>
        <v>112.86</v>
      </c>
      <c r="Q2658" s="11" t="s">
        <v>1166</v>
      </c>
      <c r="R2658" t="s">
        <v>5361</v>
      </c>
      <c r="S2658" s="4">
        <f t="shared" si="166"/>
        <v>42767.6885185185</v>
      </c>
      <c r="T2658" s="4">
        <f t="shared" si="167"/>
        <v>42806.7916666667</v>
      </c>
    </row>
    <row r="2659" ht="44" spans="1:20">
      <c r="A2659" s="1">
        <v>2657</v>
      </c>
      <c r="B2659" s="2" t="s">
        <v>5472</v>
      </c>
      <c r="C2659" s="2" t="s">
        <v>5473</v>
      </c>
      <c r="D2659" s="12">
        <v>30000</v>
      </c>
      <c r="E2659" s="13">
        <v>5621.38</v>
      </c>
      <c r="F2659" t="s">
        <v>25</v>
      </c>
      <c r="G2659" t="s">
        <v>49</v>
      </c>
      <c r="H2659" t="s">
        <v>50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5360</v>
      </c>
      <c r="O2659">
        <f t="shared" si="164"/>
        <v>19</v>
      </c>
      <c r="P2659">
        <f t="shared" si="165"/>
        <v>95.28</v>
      </c>
      <c r="Q2659" s="11" t="s">
        <v>1166</v>
      </c>
      <c r="R2659" t="s">
        <v>5361</v>
      </c>
      <c r="S2659" s="4">
        <f t="shared" si="166"/>
        <v>42551.9288541667</v>
      </c>
      <c r="T2659" s="4">
        <f t="shared" si="167"/>
        <v>42585.0625</v>
      </c>
    </row>
    <row r="2660" ht="44" spans="1:20">
      <c r="A2660" s="1">
        <v>2658</v>
      </c>
      <c r="B2660" s="2" t="s">
        <v>5474</v>
      </c>
      <c r="C2660" s="2" t="s">
        <v>5475</v>
      </c>
      <c r="D2660" s="12">
        <v>98000</v>
      </c>
      <c r="E2660" s="13">
        <v>91</v>
      </c>
      <c r="F2660" t="s">
        <v>25</v>
      </c>
      <c r="G2660" t="s">
        <v>49</v>
      </c>
      <c r="H2660" t="s">
        <v>50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5360</v>
      </c>
      <c r="O2660">
        <f t="shared" si="164"/>
        <v>0</v>
      </c>
      <c r="P2660">
        <f t="shared" si="165"/>
        <v>22.75</v>
      </c>
      <c r="Q2660" s="11" t="s">
        <v>1166</v>
      </c>
      <c r="R2660" t="s">
        <v>5361</v>
      </c>
      <c r="S2660" s="4">
        <f t="shared" si="166"/>
        <v>42551.8841898148</v>
      </c>
      <c r="T2660" s="4">
        <f t="shared" si="167"/>
        <v>42581.8841898148</v>
      </c>
    </row>
    <row r="2661" ht="15" spans="1:20">
      <c r="A2661" s="1">
        <v>2659</v>
      </c>
      <c r="B2661" s="2" t="s">
        <v>5476</v>
      </c>
      <c r="C2661" s="2" t="s">
        <v>5477</v>
      </c>
      <c r="D2661" s="12">
        <v>49000</v>
      </c>
      <c r="E2661" s="13">
        <v>1333</v>
      </c>
      <c r="F2661" t="s">
        <v>25</v>
      </c>
      <c r="G2661" t="s">
        <v>49</v>
      </c>
      <c r="H2661" t="s">
        <v>50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5360</v>
      </c>
      <c r="O2661">
        <f t="shared" si="164"/>
        <v>3</v>
      </c>
      <c r="P2661">
        <f t="shared" si="165"/>
        <v>133.3</v>
      </c>
      <c r="Q2661" s="11" t="s">
        <v>1166</v>
      </c>
      <c r="R2661" t="s">
        <v>5361</v>
      </c>
      <c r="S2661" s="4">
        <f t="shared" si="166"/>
        <v>42082.0695601852</v>
      </c>
      <c r="T2661" s="4">
        <f t="shared" si="167"/>
        <v>42112.0695601852</v>
      </c>
    </row>
    <row r="2662" ht="44" spans="1:20">
      <c r="A2662" s="1">
        <v>2660</v>
      </c>
      <c r="B2662" s="2" t="s">
        <v>5478</v>
      </c>
      <c r="C2662" s="2" t="s">
        <v>5479</v>
      </c>
      <c r="D2662" s="12">
        <v>20000</v>
      </c>
      <c r="E2662" s="13">
        <v>19</v>
      </c>
      <c r="F2662" t="s">
        <v>25</v>
      </c>
      <c r="G2662" t="s">
        <v>49</v>
      </c>
      <c r="H2662" t="s">
        <v>50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5360</v>
      </c>
      <c r="O2662">
        <f t="shared" si="164"/>
        <v>0</v>
      </c>
      <c r="P2662">
        <f t="shared" si="165"/>
        <v>3.8</v>
      </c>
      <c r="Q2662" s="11" t="s">
        <v>1166</v>
      </c>
      <c r="R2662" t="s">
        <v>5361</v>
      </c>
      <c r="S2662" s="4">
        <f t="shared" si="166"/>
        <v>42272.7131712963</v>
      </c>
      <c r="T2662" s="4">
        <f t="shared" si="167"/>
        <v>42332.754837963</v>
      </c>
    </row>
    <row r="2663" ht="44" spans="1:20">
      <c r="A2663" s="1">
        <v>2661</v>
      </c>
      <c r="B2663" s="2" t="s">
        <v>5480</v>
      </c>
      <c r="C2663" s="2" t="s">
        <v>5481</v>
      </c>
      <c r="D2663" s="12">
        <v>5000</v>
      </c>
      <c r="E2663" s="13">
        <v>5145</v>
      </c>
      <c r="F2663" t="s">
        <v>28</v>
      </c>
      <c r="G2663" t="s">
        <v>49</v>
      </c>
      <c r="H2663" t="s">
        <v>50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5482</v>
      </c>
      <c r="O2663">
        <f t="shared" si="164"/>
        <v>103</v>
      </c>
      <c r="P2663">
        <f t="shared" si="165"/>
        <v>85.75</v>
      </c>
      <c r="Q2663" s="11" t="s">
        <v>1166</v>
      </c>
      <c r="R2663" t="s">
        <v>5483</v>
      </c>
      <c r="S2663" s="4">
        <f t="shared" si="166"/>
        <v>41542.9584490741</v>
      </c>
      <c r="T2663" s="4">
        <f t="shared" si="167"/>
        <v>41572.9584490741</v>
      </c>
    </row>
    <row r="2664" ht="44" spans="1:20">
      <c r="A2664" s="1">
        <v>2662</v>
      </c>
      <c r="B2664" s="2" t="s">
        <v>5484</v>
      </c>
      <c r="C2664" s="2" t="s">
        <v>5485</v>
      </c>
      <c r="D2664" s="12">
        <v>20000</v>
      </c>
      <c r="E2664" s="13">
        <v>21360</v>
      </c>
      <c r="F2664" t="s">
        <v>28</v>
      </c>
      <c r="G2664" t="s">
        <v>49</v>
      </c>
      <c r="H2664" t="s">
        <v>50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5482</v>
      </c>
      <c r="O2664">
        <f t="shared" si="164"/>
        <v>107</v>
      </c>
      <c r="P2664">
        <f t="shared" si="165"/>
        <v>267</v>
      </c>
      <c r="Q2664" s="11" t="s">
        <v>1166</v>
      </c>
      <c r="R2664" t="s">
        <v>5483</v>
      </c>
      <c r="S2664" s="4">
        <f t="shared" si="166"/>
        <v>42207.7466782407</v>
      </c>
      <c r="T2664" s="4">
        <f t="shared" si="167"/>
        <v>42237.7466782407</v>
      </c>
    </row>
    <row r="2665" ht="44" spans="1:20">
      <c r="A2665" s="1">
        <v>2663</v>
      </c>
      <c r="B2665" s="2" t="s">
        <v>5486</v>
      </c>
      <c r="C2665" s="2" t="s">
        <v>5487</v>
      </c>
      <c r="D2665" s="12">
        <v>20000</v>
      </c>
      <c r="E2665" s="13">
        <v>20919.25</v>
      </c>
      <c r="F2665" t="s">
        <v>28</v>
      </c>
      <c r="G2665" t="s">
        <v>194</v>
      </c>
      <c r="H2665" t="s">
        <v>195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5482</v>
      </c>
      <c r="O2665">
        <f t="shared" si="164"/>
        <v>105</v>
      </c>
      <c r="P2665">
        <f t="shared" si="165"/>
        <v>373.56</v>
      </c>
      <c r="Q2665" s="11" t="s">
        <v>1166</v>
      </c>
      <c r="R2665" t="s">
        <v>5483</v>
      </c>
      <c r="S2665" s="4">
        <f t="shared" si="166"/>
        <v>42222.6227662037</v>
      </c>
      <c r="T2665" s="4">
        <f t="shared" si="167"/>
        <v>42251.625</v>
      </c>
    </row>
    <row r="2666" ht="44" spans="1:20">
      <c r="A2666" s="1">
        <v>2664</v>
      </c>
      <c r="B2666" s="2" t="s">
        <v>5488</v>
      </c>
      <c r="C2666" s="2" t="s">
        <v>5489</v>
      </c>
      <c r="D2666" s="12">
        <v>17500</v>
      </c>
      <c r="E2666" s="13">
        <v>18100</v>
      </c>
      <c r="F2666" t="s">
        <v>28</v>
      </c>
      <c r="G2666" t="s">
        <v>49</v>
      </c>
      <c r="H2666" t="s">
        <v>50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5482</v>
      </c>
      <c r="O2666">
        <f t="shared" si="164"/>
        <v>103</v>
      </c>
      <c r="P2666">
        <f t="shared" si="165"/>
        <v>174.04</v>
      </c>
      <c r="Q2666" s="11" t="s">
        <v>1166</v>
      </c>
      <c r="R2666" t="s">
        <v>5483</v>
      </c>
      <c r="S2666" s="4">
        <f t="shared" si="166"/>
        <v>42313.0254282407</v>
      </c>
      <c r="T2666" s="4">
        <f t="shared" si="167"/>
        <v>42347.2909722222</v>
      </c>
    </row>
    <row r="2667" ht="44" spans="1:20">
      <c r="A2667" s="1">
        <v>2665</v>
      </c>
      <c r="B2667" s="2" t="s">
        <v>5490</v>
      </c>
      <c r="C2667" s="2" t="s">
        <v>5491</v>
      </c>
      <c r="D2667" s="12">
        <v>3500</v>
      </c>
      <c r="E2667" s="13">
        <v>4310</v>
      </c>
      <c r="F2667" t="s">
        <v>28</v>
      </c>
      <c r="G2667" t="s">
        <v>49</v>
      </c>
      <c r="H2667" t="s">
        <v>50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5482</v>
      </c>
      <c r="O2667">
        <f t="shared" si="164"/>
        <v>123</v>
      </c>
      <c r="P2667">
        <f t="shared" si="165"/>
        <v>93.7</v>
      </c>
      <c r="Q2667" s="11" t="s">
        <v>1166</v>
      </c>
      <c r="R2667" t="s">
        <v>5483</v>
      </c>
      <c r="S2667" s="4">
        <f t="shared" si="166"/>
        <v>42083.8955324074</v>
      </c>
      <c r="T2667" s="4">
        <f t="shared" si="167"/>
        <v>42128.8955324074</v>
      </c>
    </row>
    <row r="2668" ht="44" spans="1:20">
      <c r="A2668" s="1">
        <v>2666</v>
      </c>
      <c r="B2668" s="2" t="s">
        <v>5492</v>
      </c>
      <c r="C2668" s="2" t="s">
        <v>5493</v>
      </c>
      <c r="D2668" s="12">
        <v>10000</v>
      </c>
      <c r="E2668" s="13">
        <v>15929.51</v>
      </c>
      <c r="F2668" t="s">
        <v>28</v>
      </c>
      <c r="G2668" t="s">
        <v>49</v>
      </c>
      <c r="H2668" t="s">
        <v>50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5482</v>
      </c>
      <c r="O2668">
        <f t="shared" si="164"/>
        <v>159</v>
      </c>
      <c r="P2668">
        <f t="shared" si="165"/>
        <v>77.33</v>
      </c>
      <c r="Q2668" s="11" t="s">
        <v>1166</v>
      </c>
      <c r="R2668" t="s">
        <v>5483</v>
      </c>
      <c r="S2668" s="4">
        <f t="shared" si="166"/>
        <v>42235.7643402778</v>
      </c>
      <c r="T2668" s="4">
        <f t="shared" si="167"/>
        <v>42272.875</v>
      </c>
    </row>
    <row r="2669" ht="44" spans="1:20">
      <c r="A2669" s="1">
        <v>2667</v>
      </c>
      <c r="B2669" s="2" t="s">
        <v>5494</v>
      </c>
      <c r="C2669" s="2" t="s">
        <v>5495</v>
      </c>
      <c r="D2669" s="12">
        <v>1500</v>
      </c>
      <c r="E2669" s="13">
        <v>1660</v>
      </c>
      <c r="F2669" t="s">
        <v>28</v>
      </c>
      <c r="G2669" t="s">
        <v>49</v>
      </c>
      <c r="H2669" t="s">
        <v>50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5482</v>
      </c>
      <c r="O2669">
        <f t="shared" si="164"/>
        <v>111</v>
      </c>
      <c r="P2669">
        <f t="shared" si="165"/>
        <v>92.22</v>
      </c>
      <c r="Q2669" s="11" t="s">
        <v>1166</v>
      </c>
      <c r="R2669" t="s">
        <v>5483</v>
      </c>
      <c r="S2669" s="4">
        <f t="shared" si="166"/>
        <v>42380.9261111111</v>
      </c>
      <c r="T2669" s="4">
        <f t="shared" si="167"/>
        <v>42410.9261111111</v>
      </c>
    </row>
    <row r="2670" ht="29" spans="1:20">
      <c r="A2670" s="1">
        <v>2668</v>
      </c>
      <c r="B2670" s="2" t="s">
        <v>5496</v>
      </c>
      <c r="C2670" s="2" t="s">
        <v>5497</v>
      </c>
      <c r="D2670" s="12">
        <v>1000</v>
      </c>
      <c r="E2670" s="13">
        <v>1707</v>
      </c>
      <c r="F2670" t="s">
        <v>28</v>
      </c>
      <c r="G2670" t="s">
        <v>194</v>
      </c>
      <c r="H2670" t="s">
        <v>195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5482</v>
      </c>
      <c r="O2670">
        <f t="shared" si="164"/>
        <v>171</v>
      </c>
      <c r="P2670">
        <f t="shared" si="165"/>
        <v>60.96</v>
      </c>
      <c r="Q2670" s="11" t="s">
        <v>1166</v>
      </c>
      <c r="R2670" t="s">
        <v>5483</v>
      </c>
      <c r="S2670" s="4">
        <f t="shared" si="166"/>
        <v>42275.5887152778</v>
      </c>
      <c r="T2670" s="4">
        <f t="shared" si="167"/>
        <v>42317.6055555556</v>
      </c>
    </row>
    <row r="2671" ht="44" spans="1:20">
      <c r="A2671" s="1">
        <v>2669</v>
      </c>
      <c r="B2671" s="2" t="s">
        <v>5498</v>
      </c>
      <c r="C2671" s="2" t="s">
        <v>5499</v>
      </c>
      <c r="D2671" s="12">
        <v>800</v>
      </c>
      <c r="E2671" s="13">
        <v>1001</v>
      </c>
      <c r="F2671" t="s">
        <v>28</v>
      </c>
      <c r="G2671" t="s">
        <v>49</v>
      </c>
      <c r="H2671" t="s">
        <v>50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5482</v>
      </c>
      <c r="O2671">
        <f t="shared" si="164"/>
        <v>125</v>
      </c>
      <c r="P2671">
        <f t="shared" si="165"/>
        <v>91</v>
      </c>
      <c r="Q2671" s="11" t="s">
        <v>1166</v>
      </c>
      <c r="R2671" t="s">
        <v>5483</v>
      </c>
      <c r="S2671" s="4">
        <f t="shared" si="166"/>
        <v>42319.0358333333</v>
      </c>
      <c r="T2671" s="4">
        <f t="shared" si="167"/>
        <v>42379.0358333333</v>
      </c>
    </row>
    <row r="2672" ht="44" spans="1:20">
      <c r="A2672" s="1">
        <v>2670</v>
      </c>
      <c r="B2672" s="2" t="s">
        <v>5500</v>
      </c>
      <c r="C2672" s="2" t="s">
        <v>5501</v>
      </c>
      <c r="D2672" s="12">
        <v>38888</v>
      </c>
      <c r="E2672" s="13">
        <v>2495</v>
      </c>
      <c r="F2672" t="s">
        <v>26</v>
      </c>
      <c r="G2672" t="s">
        <v>84</v>
      </c>
      <c r="H2672" t="s">
        <v>85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5482</v>
      </c>
      <c r="O2672">
        <f t="shared" si="164"/>
        <v>6</v>
      </c>
      <c r="P2672">
        <f t="shared" si="165"/>
        <v>41.58</v>
      </c>
      <c r="Q2672" s="11" t="s">
        <v>1166</v>
      </c>
      <c r="R2672" t="s">
        <v>5483</v>
      </c>
      <c r="S2672" s="4">
        <f t="shared" si="166"/>
        <v>41821.0206018519</v>
      </c>
      <c r="T2672" s="4">
        <f t="shared" si="167"/>
        <v>41849.0206018519</v>
      </c>
    </row>
    <row r="2673" ht="44" spans="1:20">
      <c r="A2673" s="1">
        <v>2671</v>
      </c>
      <c r="B2673" s="2" t="s">
        <v>5502</v>
      </c>
      <c r="C2673" s="2" t="s">
        <v>5503</v>
      </c>
      <c r="D2673" s="12">
        <v>25000</v>
      </c>
      <c r="E2673" s="13">
        <v>2836</v>
      </c>
      <c r="F2673" t="s">
        <v>26</v>
      </c>
      <c r="G2673" t="s">
        <v>49</v>
      </c>
      <c r="H2673" t="s">
        <v>50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5482</v>
      </c>
      <c r="O2673">
        <f t="shared" si="164"/>
        <v>11</v>
      </c>
      <c r="P2673">
        <f t="shared" si="165"/>
        <v>33.76</v>
      </c>
      <c r="Q2673" s="11" t="s">
        <v>1166</v>
      </c>
      <c r="R2673" t="s">
        <v>5483</v>
      </c>
      <c r="S2673" s="4">
        <f t="shared" si="166"/>
        <v>41962.7490277778</v>
      </c>
      <c r="T2673" s="4">
        <f t="shared" si="167"/>
        <v>41992.8180555556</v>
      </c>
    </row>
    <row r="2674" ht="44" spans="1:20">
      <c r="A2674" s="1">
        <v>2672</v>
      </c>
      <c r="B2674" s="2" t="s">
        <v>5504</v>
      </c>
      <c r="C2674" s="2" t="s">
        <v>5505</v>
      </c>
      <c r="D2674" s="12">
        <v>10000</v>
      </c>
      <c r="E2674" s="13">
        <v>3319</v>
      </c>
      <c r="F2674" t="s">
        <v>26</v>
      </c>
      <c r="G2674" t="s">
        <v>49</v>
      </c>
      <c r="H2674" t="s">
        <v>50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5482</v>
      </c>
      <c r="O2674">
        <f t="shared" si="164"/>
        <v>33</v>
      </c>
      <c r="P2674">
        <f t="shared" si="165"/>
        <v>70.62</v>
      </c>
      <c r="Q2674" s="11" t="s">
        <v>1166</v>
      </c>
      <c r="R2674" t="s">
        <v>5483</v>
      </c>
      <c r="S2674" s="4">
        <f t="shared" si="166"/>
        <v>42344.8841435185</v>
      </c>
      <c r="T2674" s="4">
        <f t="shared" si="167"/>
        <v>42366.25</v>
      </c>
    </row>
    <row r="2675" ht="44" spans="1:20">
      <c r="A2675" s="1">
        <v>2673</v>
      </c>
      <c r="B2675" s="2" t="s">
        <v>5506</v>
      </c>
      <c r="C2675" s="2" t="s">
        <v>5507</v>
      </c>
      <c r="D2675" s="12">
        <v>40000</v>
      </c>
      <c r="E2675" s="13">
        <v>11032</v>
      </c>
      <c r="F2675" t="s">
        <v>26</v>
      </c>
      <c r="G2675" t="s">
        <v>49</v>
      </c>
      <c r="H2675" t="s">
        <v>50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5482</v>
      </c>
      <c r="O2675">
        <f t="shared" si="164"/>
        <v>28</v>
      </c>
      <c r="P2675">
        <f t="shared" si="165"/>
        <v>167.15</v>
      </c>
      <c r="Q2675" s="11" t="s">
        <v>1166</v>
      </c>
      <c r="R2675" t="s">
        <v>5483</v>
      </c>
      <c r="S2675" s="4">
        <f t="shared" si="166"/>
        <v>41912.5416550926</v>
      </c>
      <c r="T2675" s="4">
        <f t="shared" si="167"/>
        <v>41941.9479166667</v>
      </c>
    </row>
    <row r="2676" ht="58" spans="1:20">
      <c r="A2676" s="1">
        <v>2674</v>
      </c>
      <c r="B2676" s="2" t="s">
        <v>5508</v>
      </c>
      <c r="C2676" s="2" t="s">
        <v>5509</v>
      </c>
      <c r="D2676" s="12">
        <v>35000</v>
      </c>
      <c r="E2676" s="13">
        <v>21994</v>
      </c>
      <c r="F2676" t="s">
        <v>26</v>
      </c>
      <c r="G2676" t="s">
        <v>49</v>
      </c>
      <c r="H2676" t="s">
        <v>50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5482</v>
      </c>
      <c r="O2676">
        <f t="shared" si="164"/>
        <v>63</v>
      </c>
      <c r="P2676">
        <f t="shared" si="165"/>
        <v>128.62</v>
      </c>
      <c r="Q2676" s="11" t="s">
        <v>1166</v>
      </c>
      <c r="R2676" t="s">
        <v>5483</v>
      </c>
      <c r="S2676" s="4">
        <f t="shared" si="166"/>
        <v>42529.6327546296</v>
      </c>
      <c r="T2676" s="4">
        <f t="shared" si="167"/>
        <v>42556.2076388889</v>
      </c>
    </row>
    <row r="2677" ht="44" spans="1:20">
      <c r="A2677" s="1">
        <v>2675</v>
      </c>
      <c r="B2677" s="2" t="s">
        <v>5510</v>
      </c>
      <c r="C2677" s="2" t="s">
        <v>5511</v>
      </c>
      <c r="D2677" s="12">
        <v>25000</v>
      </c>
      <c r="E2677" s="13">
        <v>1897</v>
      </c>
      <c r="F2677" t="s">
        <v>26</v>
      </c>
      <c r="G2677" t="s">
        <v>49</v>
      </c>
      <c r="H2677" t="s">
        <v>50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5482</v>
      </c>
      <c r="O2677">
        <f t="shared" si="164"/>
        <v>8</v>
      </c>
      <c r="P2677">
        <f t="shared" si="165"/>
        <v>65.41</v>
      </c>
      <c r="Q2677" s="11" t="s">
        <v>1166</v>
      </c>
      <c r="R2677" t="s">
        <v>5483</v>
      </c>
      <c r="S2677" s="4">
        <f t="shared" si="166"/>
        <v>41923.8575115741</v>
      </c>
      <c r="T2677" s="4">
        <f t="shared" si="167"/>
        <v>41953.8991782407</v>
      </c>
    </row>
    <row r="2678" ht="44" spans="1:20">
      <c r="A2678" s="1">
        <v>2676</v>
      </c>
      <c r="B2678" s="2" t="s">
        <v>5512</v>
      </c>
      <c r="C2678" s="2" t="s">
        <v>5513</v>
      </c>
      <c r="D2678" s="12">
        <v>2100</v>
      </c>
      <c r="E2678" s="13">
        <v>1058</v>
      </c>
      <c r="F2678" t="s">
        <v>26</v>
      </c>
      <c r="G2678" t="s">
        <v>194</v>
      </c>
      <c r="H2678" t="s">
        <v>195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5482</v>
      </c>
      <c r="O2678">
        <f t="shared" si="164"/>
        <v>50</v>
      </c>
      <c r="P2678">
        <f t="shared" si="165"/>
        <v>117.56</v>
      </c>
      <c r="Q2678" s="11" t="s">
        <v>1166</v>
      </c>
      <c r="R2678" t="s">
        <v>5483</v>
      </c>
      <c r="S2678" s="4">
        <f t="shared" si="166"/>
        <v>42482.6246990741</v>
      </c>
      <c r="T2678" s="4">
        <f t="shared" si="167"/>
        <v>42512.6246990741</v>
      </c>
    </row>
    <row r="2679" ht="44" spans="1:20">
      <c r="A2679" s="1">
        <v>2677</v>
      </c>
      <c r="B2679" s="2" t="s">
        <v>5514</v>
      </c>
      <c r="C2679" s="2" t="s">
        <v>5515</v>
      </c>
      <c r="D2679" s="12">
        <v>19500</v>
      </c>
      <c r="E2679" s="13">
        <v>3415</v>
      </c>
      <c r="F2679" t="s">
        <v>26</v>
      </c>
      <c r="G2679" t="s">
        <v>49</v>
      </c>
      <c r="H2679" t="s">
        <v>50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5482</v>
      </c>
      <c r="O2679">
        <f t="shared" si="164"/>
        <v>18</v>
      </c>
      <c r="P2679">
        <f t="shared" si="165"/>
        <v>126.48</v>
      </c>
      <c r="Q2679" s="11" t="s">
        <v>1166</v>
      </c>
      <c r="R2679" t="s">
        <v>5483</v>
      </c>
      <c r="S2679" s="4">
        <f t="shared" si="166"/>
        <v>41793.0294328704</v>
      </c>
      <c r="T2679" s="4">
        <f t="shared" si="167"/>
        <v>41823.0294328704</v>
      </c>
    </row>
    <row r="2680" ht="44" spans="1:20">
      <c r="A2680" s="1">
        <v>2678</v>
      </c>
      <c r="B2680" s="2" t="s">
        <v>5516</v>
      </c>
      <c r="C2680" s="2" t="s">
        <v>5517</v>
      </c>
      <c r="D2680" s="12">
        <v>8000000</v>
      </c>
      <c r="E2680" s="13">
        <v>1100</v>
      </c>
      <c r="F2680" t="s">
        <v>26</v>
      </c>
      <c r="G2680" t="s">
        <v>88</v>
      </c>
      <c r="H2680" t="s">
        <v>89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5482</v>
      </c>
      <c r="O2680">
        <f t="shared" si="164"/>
        <v>0</v>
      </c>
      <c r="P2680">
        <f t="shared" si="165"/>
        <v>550</v>
      </c>
      <c r="Q2680" s="11" t="s">
        <v>1166</v>
      </c>
      <c r="R2680" t="s">
        <v>5483</v>
      </c>
      <c r="S2680" s="4">
        <f t="shared" si="166"/>
        <v>42241.7982060185</v>
      </c>
      <c r="T2680" s="4">
        <f t="shared" si="167"/>
        <v>42271.7982060185</v>
      </c>
    </row>
    <row r="2681" ht="44" spans="1:20">
      <c r="A2681" s="1">
        <v>2679</v>
      </c>
      <c r="B2681" s="2" t="s">
        <v>5518</v>
      </c>
      <c r="C2681" s="2" t="s">
        <v>5519</v>
      </c>
      <c r="D2681" s="12">
        <v>40000</v>
      </c>
      <c r="E2681" s="13">
        <v>132</v>
      </c>
      <c r="F2681" t="s">
        <v>26</v>
      </c>
      <c r="G2681" t="s">
        <v>49</v>
      </c>
      <c r="H2681" t="s">
        <v>50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5482</v>
      </c>
      <c r="O2681">
        <f t="shared" si="164"/>
        <v>0</v>
      </c>
      <c r="P2681">
        <f t="shared" si="165"/>
        <v>44</v>
      </c>
      <c r="Q2681" s="11" t="s">
        <v>1166</v>
      </c>
      <c r="R2681" t="s">
        <v>5483</v>
      </c>
      <c r="S2681" s="4">
        <f t="shared" si="166"/>
        <v>42033.001087963</v>
      </c>
      <c r="T2681" s="4">
        <f t="shared" si="167"/>
        <v>42063.001087963</v>
      </c>
    </row>
    <row r="2682" ht="15" spans="1:20">
      <c r="A2682" s="1">
        <v>2680</v>
      </c>
      <c r="B2682" s="2" t="s">
        <v>5520</v>
      </c>
      <c r="C2682" s="2" t="s">
        <v>5521</v>
      </c>
      <c r="D2682" s="12">
        <v>32000</v>
      </c>
      <c r="E2682" s="13">
        <v>276</v>
      </c>
      <c r="F2682" t="s">
        <v>26</v>
      </c>
      <c r="G2682" t="s">
        <v>88</v>
      </c>
      <c r="H2682" t="s">
        <v>89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5482</v>
      </c>
      <c r="O2682">
        <f t="shared" si="164"/>
        <v>1</v>
      </c>
      <c r="P2682">
        <f t="shared" si="165"/>
        <v>69</v>
      </c>
      <c r="Q2682" s="11" t="s">
        <v>1166</v>
      </c>
      <c r="R2682" t="s">
        <v>5483</v>
      </c>
      <c r="S2682" s="4">
        <f t="shared" si="166"/>
        <v>42436.2117013889</v>
      </c>
      <c r="T2682" s="4">
        <f t="shared" si="167"/>
        <v>42466.1700347222</v>
      </c>
    </row>
    <row r="2683" ht="44" spans="1:20">
      <c r="A2683" s="1">
        <v>2681</v>
      </c>
      <c r="B2683" s="2" t="s">
        <v>5522</v>
      </c>
      <c r="C2683" s="2" t="s">
        <v>5523</v>
      </c>
      <c r="D2683" s="12">
        <v>8000</v>
      </c>
      <c r="E2683" s="13">
        <v>55</v>
      </c>
      <c r="F2683" t="s">
        <v>26</v>
      </c>
      <c r="G2683" t="s">
        <v>49</v>
      </c>
      <c r="H2683" t="s">
        <v>50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2408</v>
      </c>
      <c r="O2683">
        <f t="shared" si="164"/>
        <v>1</v>
      </c>
      <c r="P2683">
        <f t="shared" si="165"/>
        <v>27.5</v>
      </c>
      <c r="Q2683" s="11" t="s">
        <v>2409</v>
      </c>
      <c r="R2683" t="s">
        <v>2410</v>
      </c>
      <c r="S2683" s="4">
        <f t="shared" si="166"/>
        <v>41805.8952546296</v>
      </c>
      <c r="T2683" s="4">
        <f t="shared" si="167"/>
        <v>41830.8952546296</v>
      </c>
    </row>
    <row r="2684" ht="44" spans="1:20">
      <c r="A2684" s="1">
        <v>2682</v>
      </c>
      <c r="B2684" s="2" t="s">
        <v>5524</v>
      </c>
      <c r="C2684" s="2" t="s">
        <v>5525</v>
      </c>
      <c r="D2684" s="12">
        <v>6000</v>
      </c>
      <c r="E2684" s="13">
        <v>1698</v>
      </c>
      <c r="F2684" t="s">
        <v>26</v>
      </c>
      <c r="G2684" t="s">
        <v>49</v>
      </c>
      <c r="H2684" t="s">
        <v>50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2408</v>
      </c>
      <c r="O2684">
        <f t="shared" si="164"/>
        <v>28</v>
      </c>
      <c r="P2684">
        <f t="shared" si="165"/>
        <v>84.9</v>
      </c>
      <c r="Q2684" s="11" t="s">
        <v>2409</v>
      </c>
      <c r="R2684" t="s">
        <v>2410</v>
      </c>
      <c r="S2684" s="4">
        <f t="shared" si="166"/>
        <v>41932.8719907407</v>
      </c>
      <c r="T2684" s="4">
        <f t="shared" si="167"/>
        <v>41965.2493055556</v>
      </c>
    </row>
    <row r="2685" ht="44" spans="1:20">
      <c r="A2685" s="1">
        <v>2683</v>
      </c>
      <c r="B2685" s="2" t="s">
        <v>5526</v>
      </c>
      <c r="C2685" s="2" t="s">
        <v>5527</v>
      </c>
      <c r="D2685" s="12">
        <v>15000</v>
      </c>
      <c r="E2685" s="13">
        <v>36</v>
      </c>
      <c r="F2685" t="s">
        <v>26</v>
      </c>
      <c r="G2685" t="s">
        <v>49</v>
      </c>
      <c r="H2685" t="s">
        <v>50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2408</v>
      </c>
      <c r="O2685">
        <f t="shared" si="164"/>
        <v>0</v>
      </c>
      <c r="P2685">
        <f t="shared" si="165"/>
        <v>12</v>
      </c>
      <c r="Q2685" s="11" t="s">
        <v>2409</v>
      </c>
      <c r="R2685" t="s">
        <v>2410</v>
      </c>
      <c r="S2685" s="4">
        <f t="shared" si="166"/>
        <v>42034.7550925926</v>
      </c>
      <c r="T2685" s="4">
        <f t="shared" si="167"/>
        <v>42064.7550925926</v>
      </c>
    </row>
    <row r="2686" ht="44" spans="1:20">
      <c r="A2686" s="1">
        <v>2684</v>
      </c>
      <c r="B2686" s="2" t="s">
        <v>5528</v>
      </c>
      <c r="C2686" s="2" t="s">
        <v>5529</v>
      </c>
      <c r="D2686" s="12">
        <v>70000</v>
      </c>
      <c r="E2686" s="13">
        <v>800</v>
      </c>
      <c r="F2686" t="s">
        <v>26</v>
      </c>
      <c r="G2686" t="s">
        <v>49</v>
      </c>
      <c r="H2686" t="s">
        <v>50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2408</v>
      </c>
      <c r="O2686">
        <f t="shared" si="164"/>
        <v>1</v>
      </c>
      <c r="P2686">
        <f t="shared" si="165"/>
        <v>200</v>
      </c>
      <c r="Q2686" s="11" t="s">
        <v>2409</v>
      </c>
      <c r="R2686" t="s">
        <v>2410</v>
      </c>
      <c r="S2686" s="4">
        <f t="shared" si="166"/>
        <v>41820.9146412037</v>
      </c>
      <c r="T2686" s="4">
        <f t="shared" si="167"/>
        <v>41860.9146412037</v>
      </c>
    </row>
    <row r="2687" ht="44" spans="1:20">
      <c r="A2687" s="1">
        <v>2685</v>
      </c>
      <c r="B2687" s="2" t="s">
        <v>5530</v>
      </c>
      <c r="C2687" s="2" t="s">
        <v>5531</v>
      </c>
      <c r="D2687" s="12">
        <v>50000</v>
      </c>
      <c r="E2687" s="13">
        <v>10</v>
      </c>
      <c r="F2687" t="s">
        <v>26</v>
      </c>
      <c r="G2687" t="s">
        <v>49</v>
      </c>
      <c r="H2687" t="s">
        <v>50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2408</v>
      </c>
      <c r="O2687">
        <f t="shared" si="164"/>
        <v>0</v>
      </c>
      <c r="P2687">
        <f t="shared" si="165"/>
        <v>10</v>
      </c>
      <c r="Q2687" s="11" t="s">
        <v>2409</v>
      </c>
      <c r="R2687" t="s">
        <v>2410</v>
      </c>
      <c r="S2687" s="4">
        <f t="shared" si="166"/>
        <v>42061.6959490741</v>
      </c>
      <c r="T2687" s="4">
        <f t="shared" si="167"/>
        <v>42121.6542824074</v>
      </c>
    </row>
    <row r="2688" ht="44" spans="1:20">
      <c r="A2688" s="1">
        <v>2686</v>
      </c>
      <c r="B2688" s="2" t="s">
        <v>5532</v>
      </c>
      <c r="C2688" s="2" t="s">
        <v>5533</v>
      </c>
      <c r="D2688" s="12">
        <v>30000</v>
      </c>
      <c r="E2688" s="13">
        <v>0</v>
      </c>
      <c r="F2688" t="s">
        <v>26</v>
      </c>
      <c r="G2688" t="s">
        <v>49</v>
      </c>
      <c r="H2688" t="s">
        <v>50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2408</v>
      </c>
      <c r="O2688">
        <f t="shared" si="164"/>
        <v>0</v>
      </c>
      <c r="P2688">
        <f t="shared" si="165"/>
        <v>0</v>
      </c>
      <c r="Q2688" s="11" t="s">
        <v>2409</v>
      </c>
      <c r="R2688" t="s">
        <v>2410</v>
      </c>
      <c r="S2688" s="4">
        <f t="shared" si="166"/>
        <v>41892.9748032407</v>
      </c>
      <c r="T2688" s="4">
        <f t="shared" si="167"/>
        <v>41912.9748032407</v>
      </c>
    </row>
    <row r="2689" ht="44" spans="1:20">
      <c r="A2689" s="1">
        <v>2687</v>
      </c>
      <c r="B2689" s="2" t="s">
        <v>5534</v>
      </c>
      <c r="C2689" s="2" t="s">
        <v>5535</v>
      </c>
      <c r="D2689" s="12">
        <v>15000</v>
      </c>
      <c r="E2689" s="13">
        <v>0</v>
      </c>
      <c r="F2689" t="s">
        <v>26</v>
      </c>
      <c r="G2689" t="s">
        <v>49</v>
      </c>
      <c r="H2689" t="s">
        <v>50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2408</v>
      </c>
      <c r="O2689">
        <f t="shared" si="164"/>
        <v>0</v>
      </c>
      <c r="P2689">
        <f t="shared" si="165"/>
        <v>0</v>
      </c>
      <c r="Q2689" s="11" t="s">
        <v>2409</v>
      </c>
      <c r="R2689" t="s">
        <v>2410</v>
      </c>
      <c r="S2689" s="4">
        <f t="shared" si="166"/>
        <v>42154.6402546296</v>
      </c>
      <c r="T2689" s="4">
        <f t="shared" si="167"/>
        <v>42184.6402546296</v>
      </c>
    </row>
    <row r="2690" ht="29" spans="1:20">
      <c r="A2690" s="1">
        <v>2688</v>
      </c>
      <c r="B2690" s="2" t="s">
        <v>5536</v>
      </c>
      <c r="C2690" s="2" t="s">
        <v>5537</v>
      </c>
      <c r="D2690" s="12">
        <v>50000</v>
      </c>
      <c r="E2690" s="13">
        <v>74</v>
      </c>
      <c r="F2690" t="s">
        <v>26</v>
      </c>
      <c r="G2690" t="s">
        <v>49</v>
      </c>
      <c r="H2690" t="s">
        <v>50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2408</v>
      </c>
      <c r="O2690">
        <f t="shared" si="164"/>
        <v>0</v>
      </c>
      <c r="P2690">
        <f t="shared" si="165"/>
        <v>5.29</v>
      </c>
      <c r="Q2690" s="11" t="s">
        <v>2409</v>
      </c>
      <c r="R2690" t="s">
        <v>2410</v>
      </c>
      <c r="S2690" s="4">
        <f t="shared" si="166"/>
        <v>42028.1188657407</v>
      </c>
      <c r="T2690" s="4">
        <f t="shared" si="167"/>
        <v>42059.125</v>
      </c>
    </row>
    <row r="2691" ht="44" spans="1:20">
      <c r="A2691" s="1">
        <v>2689</v>
      </c>
      <c r="B2691" s="2" t="s">
        <v>5538</v>
      </c>
      <c r="C2691" s="2" t="s">
        <v>5539</v>
      </c>
      <c r="D2691" s="12">
        <v>35000</v>
      </c>
      <c r="E2691" s="13">
        <v>1</v>
      </c>
      <c r="F2691" t="s">
        <v>26</v>
      </c>
      <c r="G2691" t="s">
        <v>49</v>
      </c>
      <c r="H2691" t="s">
        <v>50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2408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2409</v>
      </c>
      <c r="R2691" t="s">
        <v>2410</v>
      </c>
      <c r="S2691" s="4">
        <f t="shared" ref="S2691:S2754" si="170">(((J2691/60)/60)/24)+DATE(1970,1,1)</f>
        <v>42551.9616898148</v>
      </c>
      <c r="T2691" s="4">
        <f t="shared" ref="T2691:T2754" si="171">(((I2691/60)/60)/24)+DATE(1970,1,1)</f>
        <v>42581.9616898148</v>
      </c>
    </row>
    <row r="2692" ht="44" spans="1:20">
      <c r="A2692" s="1">
        <v>2690</v>
      </c>
      <c r="B2692" s="2" t="s">
        <v>5540</v>
      </c>
      <c r="C2692" s="2" t="s">
        <v>5541</v>
      </c>
      <c r="D2692" s="12">
        <v>80000</v>
      </c>
      <c r="E2692" s="13">
        <v>8586</v>
      </c>
      <c r="F2692" t="s">
        <v>26</v>
      </c>
      <c r="G2692" t="s">
        <v>49</v>
      </c>
      <c r="H2692" t="s">
        <v>50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2408</v>
      </c>
      <c r="O2692">
        <f t="shared" si="168"/>
        <v>11</v>
      </c>
      <c r="P2692">
        <f t="shared" si="169"/>
        <v>72.76</v>
      </c>
      <c r="Q2692" s="11" t="s">
        <v>2409</v>
      </c>
      <c r="R2692" t="s">
        <v>2410</v>
      </c>
      <c r="S2692" s="4">
        <f t="shared" si="170"/>
        <v>42113.1050462963</v>
      </c>
      <c r="T2692" s="4">
        <f t="shared" si="171"/>
        <v>42158.1050462963</v>
      </c>
    </row>
    <row r="2693" ht="29" spans="1:20">
      <c r="A2693" s="1">
        <v>2691</v>
      </c>
      <c r="B2693" s="2" t="s">
        <v>5542</v>
      </c>
      <c r="C2693" s="2" t="s">
        <v>5543</v>
      </c>
      <c r="D2693" s="12">
        <v>65000</v>
      </c>
      <c r="E2693" s="13">
        <v>35</v>
      </c>
      <c r="F2693" t="s">
        <v>26</v>
      </c>
      <c r="G2693" t="s">
        <v>194</v>
      </c>
      <c r="H2693" t="s">
        <v>195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2408</v>
      </c>
      <c r="O2693">
        <f t="shared" si="168"/>
        <v>0</v>
      </c>
      <c r="P2693">
        <f t="shared" si="169"/>
        <v>17.5</v>
      </c>
      <c r="Q2693" s="11" t="s">
        <v>2409</v>
      </c>
      <c r="R2693" t="s">
        <v>2410</v>
      </c>
      <c r="S2693" s="4">
        <f t="shared" si="170"/>
        <v>42089.7240393519</v>
      </c>
      <c r="T2693" s="4">
        <f t="shared" si="171"/>
        <v>42134.7240393519</v>
      </c>
    </row>
    <row r="2694" ht="44" spans="1:20">
      <c r="A2694" s="1">
        <v>2692</v>
      </c>
      <c r="B2694" s="2" t="s">
        <v>5544</v>
      </c>
      <c r="C2694" s="2" t="s">
        <v>5545</v>
      </c>
      <c r="D2694" s="12">
        <v>3500</v>
      </c>
      <c r="E2694" s="13">
        <v>25</v>
      </c>
      <c r="F2694" t="s">
        <v>26</v>
      </c>
      <c r="G2694" t="s">
        <v>49</v>
      </c>
      <c r="H2694" t="s">
        <v>50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2408</v>
      </c>
      <c r="O2694">
        <f t="shared" si="168"/>
        <v>1</v>
      </c>
      <c r="P2694">
        <f t="shared" si="169"/>
        <v>25</v>
      </c>
      <c r="Q2694" s="11" t="s">
        <v>2409</v>
      </c>
      <c r="R2694" t="s">
        <v>2410</v>
      </c>
      <c r="S2694" s="4">
        <f t="shared" si="170"/>
        <v>42058.3340277778</v>
      </c>
      <c r="T2694" s="4">
        <f t="shared" si="171"/>
        <v>42088.2923611111</v>
      </c>
    </row>
    <row r="2695" ht="44" spans="1:20">
      <c r="A2695" s="1">
        <v>2693</v>
      </c>
      <c r="B2695" s="2" t="s">
        <v>5546</v>
      </c>
      <c r="C2695" s="2" t="s">
        <v>5547</v>
      </c>
      <c r="D2695" s="12">
        <v>5000</v>
      </c>
      <c r="E2695" s="13">
        <v>40</v>
      </c>
      <c r="F2695" t="s">
        <v>26</v>
      </c>
      <c r="G2695" t="s">
        <v>49</v>
      </c>
      <c r="H2695" t="s">
        <v>50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2408</v>
      </c>
      <c r="O2695">
        <f t="shared" si="168"/>
        <v>1</v>
      </c>
      <c r="P2695">
        <f t="shared" si="169"/>
        <v>13.33</v>
      </c>
      <c r="Q2695" s="11" t="s">
        <v>2409</v>
      </c>
      <c r="R2695" t="s">
        <v>2410</v>
      </c>
      <c r="S2695" s="4">
        <f t="shared" si="170"/>
        <v>41834.1384953704</v>
      </c>
      <c r="T2695" s="4">
        <f t="shared" si="171"/>
        <v>41864.1384953704</v>
      </c>
    </row>
    <row r="2696" ht="44" spans="1:20">
      <c r="A2696" s="1">
        <v>2694</v>
      </c>
      <c r="B2696" s="2" t="s">
        <v>5548</v>
      </c>
      <c r="C2696" s="2" t="s">
        <v>5549</v>
      </c>
      <c r="D2696" s="12">
        <v>30000</v>
      </c>
      <c r="E2696" s="13">
        <v>1</v>
      </c>
      <c r="F2696" t="s">
        <v>26</v>
      </c>
      <c r="G2696" t="s">
        <v>49</v>
      </c>
      <c r="H2696" t="s">
        <v>50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2408</v>
      </c>
      <c r="O2696">
        <f t="shared" si="168"/>
        <v>0</v>
      </c>
      <c r="P2696">
        <f t="shared" si="169"/>
        <v>1</v>
      </c>
      <c r="Q2696" s="11" t="s">
        <v>2409</v>
      </c>
      <c r="R2696" t="s">
        <v>2410</v>
      </c>
      <c r="S2696" s="4">
        <f t="shared" si="170"/>
        <v>41878.1404976852</v>
      </c>
      <c r="T2696" s="4">
        <f t="shared" si="171"/>
        <v>41908.1404976852</v>
      </c>
    </row>
    <row r="2697" ht="29" spans="1:20">
      <c r="A2697" s="1">
        <v>2695</v>
      </c>
      <c r="B2697" s="2" t="s">
        <v>5550</v>
      </c>
      <c r="C2697" s="2" t="s">
        <v>5551</v>
      </c>
      <c r="D2697" s="12">
        <v>15000</v>
      </c>
      <c r="E2697" s="13">
        <v>71</v>
      </c>
      <c r="F2697" t="s">
        <v>26</v>
      </c>
      <c r="G2697" t="s">
        <v>49</v>
      </c>
      <c r="H2697" t="s">
        <v>50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2408</v>
      </c>
      <c r="O2697">
        <f t="shared" si="168"/>
        <v>0</v>
      </c>
      <c r="P2697">
        <f t="shared" si="169"/>
        <v>23.67</v>
      </c>
      <c r="Q2697" s="11" t="s">
        <v>2409</v>
      </c>
      <c r="R2697" t="s">
        <v>2410</v>
      </c>
      <c r="S2697" s="4">
        <f t="shared" si="170"/>
        <v>42048.1819212963</v>
      </c>
      <c r="T2697" s="4">
        <f t="shared" si="171"/>
        <v>42108.1402546296</v>
      </c>
    </row>
    <row r="2698" ht="44" spans="1:20">
      <c r="A2698" s="1">
        <v>2696</v>
      </c>
      <c r="B2698" s="2" t="s">
        <v>5552</v>
      </c>
      <c r="C2698" s="2" t="s">
        <v>5553</v>
      </c>
      <c r="D2698" s="12">
        <v>60000</v>
      </c>
      <c r="E2698" s="13">
        <v>3390</v>
      </c>
      <c r="F2698" t="s">
        <v>26</v>
      </c>
      <c r="G2698" t="s">
        <v>49</v>
      </c>
      <c r="H2698" t="s">
        <v>50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2408</v>
      </c>
      <c r="O2698">
        <f t="shared" si="168"/>
        <v>6</v>
      </c>
      <c r="P2698">
        <f t="shared" si="169"/>
        <v>89.21</v>
      </c>
      <c r="Q2698" s="11" t="s">
        <v>2409</v>
      </c>
      <c r="R2698" t="s">
        <v>2410</v>
      </c>
      <c r="S2698" s="4">
        <f t="shared" si="170"/>
        <v>41964.8444444444</v>
      </c>
      <c r="T2698" s="4">
        <f t="shared" si="171"/>
        <v>41998.8444444444</v>
      </c>
    </row>
    <row r="2699" ht="44" spans="1:20">
      <c r="A2699" s="1">
        <v>2697</v>
      </c>
      <c r="B2699" s="2" t="s">
        <v>5554</v>
      </c>
      <c r="C2699" s="2" t="s">
        <v>5555</v>
      </c>
      <c r="D2699" s="12">
        <v>23000</v>
      </c>
      <c r="E2699" s="13">
        <v>6061</v>
      </c>
      <c r="F2699" t="s">
        <v>26</v>
      </c>
      <c r="G2699" t="s">
        <v>49</v>
      </c>
      <c r="H2699" t="s">
        <v>50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2408</v>
      </c>
      <c r="O2699">
        <f t="shared" si="168"/>
        <v>26</v>
      </c>
      <c r="P2699">
        <f t="shared" si="169"/>
        <v>116.56</v>
      </c>
      <c r="Q2699" s="11" t="s">
        <v>2409</v>
      </c>
      <c r="R2699" t="s">
        <v>2410</v>
      </c>
      <c r="S2699" s="4">
        <f t="shared" si="170"/>
        <v>42187.9400810185</v>
      </c>
      <c r="T2699" s="4">
        <f t="shared" si="171"/>
        <v>42218.9166666667</v>
      </c>
    </row>
    <row r="2700" ht="44" spans="1:20">
      <c r="A2700" s="1">
        <v>2698</v>
      </c>
      <c r="B2700" s="2" t="s">
        <v>5556</v>
      </c>
      <c r="C2700" s="2" t="s">
        <v>5557</v>
      </c>
      <c r="D2700" s="12">
        <v>8000</v>
      </c>
      <c r="E2700" s="13">
        <v>26.01</v>
      </c>
      <c r="F2700" t="s">
        <v>26</v>
      </c>
      <c r="G2700" t="s">
        <v>49</v>
      </c>
      <c r="H2700" t="s">
        <v>50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2408</v>
      </c>
      <c r="O2700">
        <f t="shared" si="168"/>
        <v>0</v>
      </c>
      <c r="P2700">
        <f t="shared" si="169"/>
        <v>13.01</v>
      </c>
      <c r="Q2700" s="11" t="s">
        <v>2409</v>
      </c>
      <c r="R2700" t="s">
        <v>2410</v>
      </c>
      <c r="S2700" s="4">
        <f t="shared" si="170"/>
        <v>41787.8982407407</v>
      </c>
      <c r="T2700" s="4">
        <f t="shared" si="171"/>
        <v>41817.8982407407</v>
      </c>
    </row>
    <row r="2701" ht="44" spans="1:20">
      <c r="A2701" s="1">
        <v>2699</v>
      </c>
      <c r="B2701" s="2" t="s">
        <v>5558</v>
      </c>
      <c r="C2701" s="2" t="s">
        <v>5559</v>
      </c>
      <c r="D2701" s="12">
        <v>2</v>
      </c>
      <c r="E2701" s="13">
        <v>0</v>
      </c>
      <c r="F2701" t="s">
        <v>26</v>
      </c>
      <c r="G2701" t="s">
        <v>194</v>
      </c>
      <c r="H2701" t="s">
        <v>195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2408</v>
      </c>
      <c r="O2701">
        <f t="shared" si="168"/>
        <v>0</v>
      </c>
      <c r="P2701">
        <f t="shared" si="169"/>
        <v>0</v>
      </c>
      <c r="Q2701" s="11" t="s">
        <v>2409</v>
      </c>
      <c r="R2701" t="s">
        <v>2410</v>
      </c>
      <c r="S2701" s="4">
        <f t="shared" si="170"/>
        <v>41829.8965625</v>
      </c>
      <c r="T2701" s="4">
        <f t="shared" si="171"/>
        <v>41859.8965625</v>
      </c>
    </row>
    <row r="2702" ht="44" spans="1:20">
      <c r="A2702" s="1">
        <v>2700</v>
      </c>
      <c r="B2702" s="2" t="s">
        <v>5560</v>
      </c>
      <c r="C2702" s="2" t="s">
        <v>5561</v>
      </c>
      <c r="D2702" s="12">
        <v>9999</v>
      </c>
      <c r="E2702" s="13">
        <v>70</v>
      </c>
      <c r="F2702" t="s">
        <v>26</v>
      </c>
      <c r="G2702" t="s">
        <v>49</v>
      </c>
      <c r="H2702" t="s">
        <v>50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2408</v>
      </c>
      <c r="O2702">
        <f t="shared" si="168"/>
        <v>1</v>
      </c>
      <c r="P2702">
        <f t="shared" si="169"/>
        <v>17.5</v>
      </c>
      <c r="Q2702" s="11" t="s">
        <v>2409</v>
      </c>
      <c r="R2702" t="s">
        <v>2410</v>
      </c>
      <c r="S2702" s="4">
        <f t="shared" si="170"/>
        <v>41870.8746759259</v>
      </c>
      <c r="T2702" s="4">
        <f t="shared" si="171"/>
        <v>41900.8746759259</v>
      </c>
    </row>
    <row r="2703" ht="44" spans="1:20">
      <c r="A2703" s="1">
        <v>2701</v>
      </c>
      <c r="B2703" s="2" t="s">
        <v>5562</v>
      </c>
      <c r="C2703" s="2" t="s">
        <v>5563</v>
      </c>
      <c r="D2703" s="12">
        <v>3400</v>
      </c>
      <c r="E2703" s="13">
        <v>1570</v>
      </c>
      <c r="F2703" t="s">
        <v>27</v>
      </c>
      <c r="G2703" t="s">
        <v>2514</v>
      </c>
      <c r="H2703" t="s">
        <v>89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5564</v>
      </c>
      <c r="O2703">
        <f t="shared" si="168"/>
        <v>46</v>
      </c>
      <c r="P2703">
        <f t="shared" si="169"/>
        <v>34.13</v>
      </c>
      <c r="Q2703" s="11" t="s">
        <v>21</v>
      </c>
      <c r="R2703" t="s">
        <v>5565</v>
      </c>
      <c r="S2703" s="4">
        <f t="shared" si="170"/>
        <v>42801.7746990741</v>
      </c>
      <c r="T2703" s="4">
        <f t="shared" si="171"/>
        <v>42832.7330324074</v>
      </c>
    </row>
    <row r="2704" ht="44" spans="1:20">
      <c r="A2704" s="1">
        <v>2702</v>
      </c>
      <c r="B2704" s="2" t="s">
        <v>5566</v>
      </c>
      <c r="C2704" s="2" t="s">
        <v>5567</v>
      </c>
      <c r="D2704" s="12">
        <v>10000</v>
      </c>
      <c r="E2704" s="13">
        <v>3441</v>
      </c>
      <c r="F2704" t="s">
        <v>27</v>
      </c>
      <c r="G2704" t="s">
        <v>49</v>
      </c>
      <c r="H2704" t="s">
        <v>50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5564</v>
      </c>
      <c r="O2704">
        <f t="shared" si="168"/>
        <v>34</v>
      </c>
      <c r="P2704">
        <f t="shared" si="169"/>
        <v>132.35</v>
      </c>
      <c r="Q2704" s="11" t="s">
        <v>21</v>
      </c>
      <c r="R2704" t="s">
        <v>5565</v>
      </c>
      <c r="S2704" s="4">
        <f t="shared" si="170"/>
        <v>42800.8018171296</v>
      </c>
      <c r="T2704" s="4">
        <f t="shared" si="171"/>
        <v>42830.760150463</v>
      </c>
    </row>
    <row r="2705" ht="29" spans="1:20">
      <c r="A2705" s="1">
        <v>2703</v>
      </c>
      <c r="B2705" s="2" t="s">
        <v>5568</v>
      </c>
      <c r="C2705" s="2" t="s">
        <v>5569</v>
      </c>
      <c r="D2705" s="12">
        <v>40000</v>
      </c>
      <c r="E2705" s="13">
        <v>41500</v>
      </c>
      <c r="F2705" t="s">
        <v>27</v>
      </c>
      <c r="G2705" t="s">
        <v>1465</v>
      </c>
      <c r="H2705" t="s">
        <v>1466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5564</v>
      </c>
      <c r="O2705">
        <f t="shared" si="168"/>
        <v>104</v>
      </c>
      <c r="P2705">
        <f t="shared" si="169"/>
        <v>922.22</v>
      </c>
      <c r="Q2705" s="11" t="s">
        <v>21</v>
      </c>
      <c r="R2705" t="s">
        <v>5565</v>
      </c>
      <c r="S2705" s="4">
        <f t="shared" si="170"/>
        <v>42756.690162037</v>
      </c>
      <c r="T2705" s="4">
        <f t="shared" si="171"/>
        <v>42816.6484953704</v>
      </c>
    </row>
    <row r="2706" ht="44" spans="1:20">
      <c r="A2706" s="1">
        <v>2704</v>
      </c>
      <c r="B2706" s="2" t="s">
        <v>5570</v>
      </c>
      <c r="C2706" s="2" t="s">
        <v>5571</v>
      </c>
      <c r="D2706" s="12">
        <v>19000</v>
      </c>
      <c r="E2706" s="13">
        <v>1145</v>
      </c>
      <c r="F2706" t="s">
        <v>27</v>
      </c>
      <c r="G2706" t="s">
        <v>49</v>
      </c>
      <c r="H2706" t="s">
        <v>50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5564</v>
      </c>
      <c r="O2706">
        <f t="shared" si="168"/>
        <v>6</v>
      </c>
      <c r="P2706">
        <f t="shared" si="169"/>
        <v>163.57</v>
      </c>
      <c r="Q2706" s="11" t="s">
        <v>21</v>
      </c>
      <c r="R2706" t="s">
        <v>5565</v>
      </c>
      <c r="S2706" s="4">
        <f t="shared" si="170"/>
        <v>42787.8624305556</v>
      </c>
      <c r="T2706" s="4">
        <f t="shared" si="171"/>
        <v>42830.8207638889</v>
      </c>
    </row>
    <row r="2707" ht="29" spans="1:20">
      <c r="A2707" s="1">
        <v>2705</v>
      </c>
      <c r="B2707" s="2" t="s">
        <v>5572</v>
      </c>
      <c r="C2707" s="2" t="s">
        <v>5573</v>
      </c>
      <c r="D2707" s="12">
        <v>16500</v>
      </c>
      <c r="E2707" s="13">
        <v>1739</v>
      </c>
      <c r="F2707" t="s">
        <v>27</v>
      </c>
      <c r="G2707" t="s">
        <v>49</v>
      </c>
      <c r="H2707" t="s">
        <v>50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5564</v>
      </c>
      <c r="O2707">
        <f t="shared" si="168"/>
        <v>11</v>
      </c>
      <c r="P2707">
        <f t="shared" si="169"/>
        <v>217.38</v>
      </c>
      <c r="Q2707" s="11" t="s">
        <v>21</v>
      </c>
      <c r="R2707" t="s">
        <v>5565</v>
      </c>
      <c r="S2707" s="4">
        <f t="shared" si="170"/>
        <v>42773.9161805556</v>
      </c>
      <c r="T2707" s="4">
        <f t="shared" si="171"/>
        <v>42818.8745138889</v>
      </c>
    </row>
    <row r="2708" ht="44" spans="1:20">
      <c r="A2708" s="1">
        <v>2706</v>
      </c>
      <c r="B2708" s="2" t="s">
        <v>5574</v>
      </c>
      <c r="C2708" s="2" t="s">
        <v>5575</v>
      </c>
      <c r="D2708" s="12">
        <v>35000</v>
      </c>
      <c r="E2708" s="13">
        <v>39304</v>
      </c>
      <c r="F2708" t="s">
        <v>28</v>
      </c>
      <c r="G2708" t="s">
        <v>49</v>
      </c>
      <c r="H2708" t="s">
        <v>50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5564</v>
      </c>
      <c r="O2708">
        <f t="shared" si="168"/>
        <v>112</v>
      </c>
      <c r="P2708">
        <f t="shared" si="169"/>
        <v>149.44</v>
      </c>
      <c r="Q2708" s="11" t="s">
        <v>21</v>
      </c>
      <c r="R2708" t="s">
        <v>5565</v>
      </c>
      <c r="S2708" s="4">
        <f t="shared" si="170"/>
        <v>41899.2949421296</v>
      </c>
      <c r="T2708" s="4">
        <f t="shared" si="171"/>
        <v>41928.2909722222</v>
      </c>
    </row>
    <row r="2709" ht="44" spans="1:20">
      <c r="A2709" s="1">
        <v>2707</v>
      </c>
      <c r="B2709" s="2" t="s">
        <v>5576</v>
      </c>
      <c r="C2709" s="2" t="s">
        <v>5577</v>
      </c>
      <c r="D2709" s="12">
        <v>8000</v>
      </c>
      <c r="E2709" s="13">
        <v>28067.57</v>
      </c>
      <c r="F2709" t="s">
        <v>28</v>
      </c>
      <c r="G2709" t="s">
        <v>49</v>
      </c>
      <c r="H2709" t="s">
        <v>50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5564</v>
      </c>
      <c r="O2709">
        <f t="shared" si="168"/>
        <v>351</v>
      </c>
      <c r="P2709">
        <f t="shared" si="169"/>
        <v>71.24</v>
      </c>
      <c r="Q2709" s="11" t="s">
        <v>21</v>
      </c>
      <c r="R2709" t="s">
        <v>5565</v>
      </c>
      <c r="S2709" s="4">
        <f t="shared" si="170"/>
        <v>41391.7829050926</v>
      </c>
      <c r="T2709" s="4">
        <f t="shared" si="171"/>
        <v>41421.2909722222</v>
      </c>
    </row>
    <row r="2710" ht="44" spans="1:20">
      <c r="A2710" s="1">
        <v>2708</v>
      </c>
      <c r="B2710" s="2" t="s">
        <v>5578</v>
      </c>
      <c r="C2710" s="2" t="s">
        <v>5579</v>
      </c>
      <c r="D2710" s="12">
        <v>20000</v>
      </c>
      <c r="E2710" s="13">
        <v>46643.07</v>
      </c>
      <c r="F2710" t="s">
        <v>28</v>
      </c>
      <c r="G2710" t="s">
        <v>58</v>
      </c>
      <c r="H2710" t="s">
        <v>59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5564</v>
      </c>
      <c r="O2710">
        <f t="shared" si="168"/>
        <v>233</v>
      </c>
      <c r="P2710">
        <f t="shared" si="169"/>
        <v>44.46</v>
      </c>
      <c r="Q2710" s="11" t="s">
        <v>21</v>
      </c>
      <c r="R2710" t="s">
        <v>5565</v>
      </c>
      <c r="S2710" s="4">
        <f t="shared" si="170"/>
        <v>42512.6982175926</v>
      </c>
      <c r="T2710" s="4">
        <f t="shared" si="171"/>
        <v>42572.6982175926</v>
      </c>
    </row>
    <row r="2711" ht="44" spans="1:20">
      <c r="A2711" s="1">
        <v>2709</v>
      </c>
      <c r="B2711" s="2" t="s">
        <v>5580</v>
      </c>
      <c r="C2711" s="2" t="s">
        <v>5581</v>
      </c>
      <c r="D2711" s="12">
        <v>50000</v>
      </c>
      <c r="E2711" s="13">
        <v>50803</v>
      </c>
      <c r="F2711" t="s">
        <v>28</v>
      </c>
      <c r="G2711" t="s">
        <v>49</v>
      </c>
      <c r="H2711" t="s">
        <v>50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5564</v>
      </c>
      <c r="O2711">
        <f t="shared" si="168"/>
        <v>102</v>
      </c>
      <c r="P2711">
        <f t="shared" si="169"/>
        <v>164.94</v>
      </c>
      <c r="Q2711" s="11" t="s">
        <v>21</v>
      </c>
      <c r="R2711" t="s">
        <v>5565</v>
      </c>
      <c r="S2711" s="4">
        <f t="shared" si="170"/>
        <v>42612.1497800926</v>
      </c>
      <c r="T2711" s="4">
        <f t="shared" si="171"/>
        <v>42647.1659722222</v>
      </c>
    </row>
    <row r="2712" ht="29" spans="1:20">
      <c r="A2712" s="1">
        <v>2710</v>
      </c>
      <c r="B2712" s="2" t="s">
        <v>5582</v>
      </c>
      <c r="C2712" s="2" t="s">
        <v>5583</v>
      </c>
      <c r="D2712" s="12">
        <v>60000</v>
      </c>
      <c r="E2712" s="13">
        <v>92340.21</v>
      </c>
      <c r="F2712" t="s">
        <v>28</v>
      </c>
      <c r="G2712" t="s">
        <v>49</v>
      </c>
      <c r="H2712" t="s">
        <v>50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5564</v>
      </c>
      <c r="O2712">
        <f t="shared" si="168"/>
        <v>154</v>
      </c>
      <c r="P2712">
        <f t="shared" si="169"/>
        <v>84.87</v>
      </c>
      <c r="Q2712" s="11" t="s">
        <v>21</v>
      </c>
      <c r="R2712" t="s">
        <v>5565</v>
      </c>
      <c r="S2712" s="4">
        <f t="shared" si="170"/>
        <v>41828.2294907407</v>
      </c>
      <c r="T2712" s="4">
        <f t="shared" si="171"/>
        <v>41860.0833333333</v>
      </c>
    </row>
    <row r="2713" ht="44" spans="1:20">
      <c r="A2713" s="1">
        <v>2711</v>
      </c>
      <c r="B2713" s="2" t="s">
        <v>5584</v>
      </c>
      <c r="C2713" s="2" t="s">
        <v>5585</v>
      </c>
      <c r="D2713" s="12">
        <v>3910</v>
      </c>
      <c r="E2713" s="13">
        <v>3938</v>
      </c>
      <c r="F2713" t="s">
        <v>28</v>
      </c>
      <c r="G2713" t="s">
        <v>58</v>
      </c>
      <c r="H2713" t="s">
        <v>59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5564</v>
      </c>
      <c r="O2713">
        <f t="shared" si="168"/>
        <v>101</v>
      </c>
      <c r="P2713">
        <f t="shared" si="169"/>
        <v>53.95</v>
      </c>
      <c r="Q2713" s="11" t="s">
        <v>21</v>
      </c>
      <c r="R2713" t="s">
        <v>5565</v>
      </c>
      <c r="S2713" s="4">
        <f t="shared" si="170"/>
        <v>41780.7452546296</v>
      </c>
      <c r="T2713" s="4">
        <f t="shared" si="171"/>
        <v>41810.9173611111</v>
      </c>
    </row>
    <row r="2714" ht="44" spans="1:20">
      <c r="A2714" s="1">
        <v>2712</v>
      </c>
      <c r="B2714" s="2" t="s">
        <v>5586</v>
      </c>
      <c r="C2714" s="2" t="s">
        <v>5587</v>
      </c>
      <c r="D2714" s="12">
        <v>5500</v>
      </c>
      <c r="E2714" s="13">
        <v>7226</v>
      </c>
      <c r="F2714" t="s">
        <v>28</v>
      </c>
      <c r="G2714" t="s">
        <v>49</v>
      </c>
      <c r="H2714" t="s">
        <v>50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5564</v>
      </c>
      <c r="O2714">
        <f t="shared" si="168"/>
        <v>131</v>
      </c>
      <c r="P2714">
        <f t="shared" si="169"/>
        <v>50.53</v>
      </c>
      <c r="Q2714" s="11" t="s">
        <v>21</v>
      </c>
      <c r="R2714" t="s">
        <v>5565</v>
      </c>
      <c r="S2714" s="4">
        <f t="shared" si="170"/>
        <v>41432.062037037</v>
      </c>
      <c r="T2714" s="4">
        <f t="shared" si="171"/>
        <v>41468.75</v>
      </c>
    </row>
    <row r="2715" ht="44" spans="1:20">
      <c r="A2715" s="1">
        <v>2713</v>
      </c>
      <c r="B2715" s="2" t="s">
        <v>5588</v>
      </c>
      <c r="C2715" s="2" t="s">
        <v>5589</v>
      </c>
      <c r="D2715" s="12">
        <v>150000</v>
      </c>
      <c r="E2715" s="13">
        <v>153362</v>
      </c>
      <c r="F2715" t="s">
        <v>28</v>
      </c>
      <c r="G2715" t="s">
        <v>49</v>
      </c>
      <c r="H2715" t="s">
        <v>50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5564</v>
      </c>
      <c r="O2715">
        <f t="shared" si="168"/>
        <v>102</v>
      </c>
      <c r="P2715">
        <f t="shared" si="169"/>
        <v>108</v>
      </c>
      <c r="Q2715" s="11" t="s">
        <v>21</v>
      </c>
      <c r="R2715" t="s">
        <v>5565</v>
      </c>
      <c r="S2715" s="4">
        <f t="shared" si="170"/>
        <v>42322.65375</v>
      </c>
      <c r="T2715" s="4">
        <f t="shared" si="171"/>
        <v>42362.65375</v>
      </c>
    </row>
    <row r="2716" ht="29" spans="1:20">
      <c r="A2716" s="1">
        <v>2714</v>
      </c>
      <c r="B2716" s="2" t="s">
        <v>5590</v>
      </c>
      <c r="C2716" s="2" t="s">
        <v>5591</v>
      </c>
      <c r="D2716" s="12">
        <v>25000</v>
      </c>
      <c r="E2716" s="13">
        <v>29089</v>
      </c>
      <c r="F2716" t="s">
        <v>28</v>
      </c>
      <c r="G2716" t="s">
        <v>49</v>
      </c>
      <c r="H2716" t="s">
        <v>50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5564</v>
      </c>
      <c r="O2716">
        <f t="shared" si="168"/>
        <v>116</v>
      </c>
      <c r="P2716">
        <f t="shared" si="169"/>
        <v>95.37</v>
      </c>
      <c r="Q2716" s="11" t="s">
        <v>21</v>
      </c>
      <c r="R2716" t="s">
        <v>5565</v>
      </c>
      <c r="S2716" s="4">
        <f t="shared" si="170"/>
        <v>42629.6550462963</v>
      </c>
      <c r="T2716" s="4">
        <f t="shared" si="171"/>
        <v>42657.9583333333</v>
      </c>
    </row>
    <row r="2717" ht="44" spans="1:20">
      <c r="A2717" s="1">
        <v>2715</v>
      </c>
      <c r="B2717" s="2" t="s">
        <v>5592</v>
      </c>
      <c r="C2717" s="2" t="s">
        <v>5593</v>
      </c>
      <c r="D2717" s="12">
        <v>12000</v>
      </c>
      <c r="E2717" s="13">
        <v>31754.69</v>
      </c>
      <c r="F2717" t="s">
        <v>28</v>
      </c>
      <c r="G2717" t="s">
        <v>49</v>
      </c>
      <c r="H2717" t="s">
        <v>50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5564</v>
      </c>
      <c r="O2717">
        <f t="shared" si="168"/>
        <v>265</v>
      </c>
      <c r="P2717">
        <f t="shared" si="169"/>
        <v>57.63</v>
      </c>
      <c r="Q2717" s="11" t="s">
        <v>21</v>
      </c>
      <c r="R2717" t="s">
        <v>5565</v>
      </c>
      <c r="S2717" s="4">
        <f t="shared" si="170"/>
        <v>42387.3984722222</v>
      </c>
      <c r="T2717" s="4">
        <f t="shared" si="171"/>
        <v>42421.3984722222</v>
      </c>
    </row>
    <row r="2718" ht="58" spans="1:20">
      <c r="A2718" s="1">
        <v>2716</v>
      </c>
      <c r="B2718" s="2" t="s">
        <v>5594</v>
      </c>
      <c r="C2718" s="2" t="s">
        <v>5595</v>
      </c>
      <c r="D2718" s="12">
        <v>10000</v>
      </c>
      <c r="E2718" s="13">
        <v>11998.01</v>
      </c>
      <c r="F2718" t="s">
        <v>28</v>
      </c>
      <c r="G2718" t="s">
        <v>537</v>
      </c>
      <c r="H2718" t="s">
        <v>89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5564</v>
      </c>
      <c r="O2718">
        <f t="shared" si="168"/>
        <v>120</v>
      </c>
      <c r="P2718">
        <f t="shared" si="169"/>
        <v>64.16</v>
      </c>
      <c r="Q2718" s="11" t="s">
        <v>21</v>
      </c>
      <c r="R2718" t="s">
        <v>5565</v>
      </c>
      <c r="S2718" s="4">
        <f t="shared" si="170"/>
        <v>42255.3332523148</v>
      </c>
      <c r="T2718" s="4">
        <f t="shared" si="171"/>
        <v>42285.3332523148</v>
      </c>
    </row>
    <row r="2719" ht="44" spans="1:20">
      <c r="A2719" s="1">
        <v>2717</v>
      </c>
      <c r="B2719" s="2" t="s">
        <v>5596</v>
      </c>
      <c r="C2719" s="2" t="s">
        <v>5597</v>
      </c>
      <c r="D2719" s="12">
        <v>25000</v>
      </c>
      <c r="E2719" s="13">
        <v>30026</v>
      </c>
      <c r="F2719" t="s">
        <v>28</v>
      </c>
      <c r="G2719" t="s">
        <v>49</v>
      </c>
      <c r="H2719" t="s">
        <v>50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5564</v>
      </c>
      <c r="O2719">
        <f t="shared" si="168"/>
        <v>120</v>
      </c>
      <c r="P2719">
        <f t="shared" si="169"/>
        <v>92.39</v>
      </c>
      <c r="Q2719" s="11" t="s">
        <v>21</v>
      </c>
      <c r="R2719" t="s">
        <v>5565</v>
      </c>
      <c r="S2719" s="4">
        <f t="shared" si="170"/>
        <v>41934.9149189815</v>
      </c>
      <c r="T2719" s="4">
        <f t="shared" si="171"/>
        <v>41979.9565856481</v>
      </c>
    </row>
    <row r="2720" ht="44" spans="1:20">
      <c r="A2720" s="1">
        <v>2718</v>
      </c>
      <c r="B2720" s="2" t="s">
        <v>5598</v>
      </c>
      <c r="C2720" s="2" t="s">
        <v>5599</v>
      </c>
      <c r="D2720" s="12">
        <v>18000</v>
      </c>
      <c r="E2720" s="13">
        <v>18645</v>
      </c>
      <c r="F2720" t="s">
        <v>28</v>
      </c>
      <c r="G2720" t="s">
        <v>49</v>
      </c>
      <c r="H2720" t="s">
        <v>50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5564</v>
      </c>
      <c r="O2720">
        <f t="shared" si="168"/>
        <v>104</v>
      </c>
      <c r="P2720">
        <f t="shared" si="169"/>
        <v>125.98</v>
      </c>
      <c r="Q2720" s="11" t="s">
        <v>21</v>
      </c>
      <c r="R2720" t="s">
        <v>5565</v>
      </c>
      <c r="S2720" s="4">
        <f t="shared" si="170"/>
        <v>42465.5965856481</v>
      </c>
      <c r="T2720" s="4">
        <f t="shared" si="171"/>
        <v>42493.9583333333</v>
      </c>
    </row>
    <row r="2721" ht="44" spans="1:20">
      <c r="A2721" s="1">
        <v>2719</v>
      </c>
      <c r="B2721" s="2" t="s">
        <v>5600</v>
      </c>
      <c r="C2721" s="2" t="s">
        <v>5601</v>
      </c>
      <c r="D2721" s="12">
        <v>6000</v>
      </c>
      <c r="E2721" s="13">
        <v>6530</v>
      </c>
      <c r="F2721" t="s">
        <v>28</v>
      </c>
      <c r="G2721" t="s">
        <v>49</v>
      </c>
      <c r="H2721" t="s">
        <v>50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5564</v>
      </c>
      <c r="O2721">
        <f t="shared" si="168"/>
        <v>109</v>
      </c>
      <c r="P2721">
        <f t="shared" si="169"/>
        <v>94.64</v>
      </c>
      <c r="Q2721" s="11" t="s">
        <v>21</v>
      </c>
      <c r="R2721" t="s">
        <v>5565</v>
      </c>
      <c r="S2721" s="4">
        <f t="shared" si="170"/>
        <v>42418.0311805556</v>
      </c>
      <c r="T2721" s="4">
        <f t="shared" si="171"/>
        <v>42477.9895138889</v>
      </c>
    </row>
    <row r="2722" ht="44" spans="1:20">
      <c r="A2722" s="1">
        <v>2720</v>
      </c>
      <c r="B2722" s="2" t="s">
        <v>5602</v>
      </c>
      <c r="C2722" s="2" t="s">
        <v>5603</v>
      </c>
      <c r="D2722" s="12">
        <v>25000</v>
      </c>
      <c r="E2722" s="13">
        <v>29531</v>
      </c>
      <c r="F2722" t="s">
        <v>28</v>
      </c>
      <c r="G2722" t="s">
        <v>49</v>
      </c>
      <c r="H2722" t="s">
        <v>50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5564</v>
      </c>
      <c r="O2722">
        <f t="shared" si="168"/>
        <v>118</v>
      </c>
      <c r="P2722">
        <f t="shared" si="169"/>
        <v>170.7</v>
      </c>
      <c r="Q2722" s="11" t="s">
        <v>21</v>
      </c>
      <c r="R2722" t="s">
        <v>5565</v>
      </c>
      <c r="S2722" s="4">
        <f t="shared" si="170"/>
        <v>42655.4658912037</v>
      </c>
      <c r="T2722" s="4">
        <f t="shared" si="171"/>
        <v>42685.5075578704</v>
      </c>
    </row>
    <row r="2723" ht="44" spans="1:20">
      <c r="A2723" s="1">
        <v>2721</v>
      </c>
      <c r="B2723" s="2" t="s">
        <v>5604</v>
      </c>
      <c r="C2723" s="2" t="s">
        <v>5605</v>
      </c>
      <c r="D2723" s="12">
        <v>750</v>
      </c>
      <c r="E2723" s="13">
        <v>10965</v>
      </c>
      <c r="F2723" t="s">
        <v>28</v>
      </c>
      <c r="G2723" t="s">
        <v>58</v>
      </c>
      <c r="H2723" t="s">
        <v>59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4029</v>
      </c>
      <c r="O2723">
        <f t="shared" si="168"/>
        <v>1462</v>
      </c>
      <c r="P2723">
        <f t="shared" si="169"/>
        <v>40.76</v>
      </c>
      <c r="Q2723" s="11" t="s">
        <v>1166</v>
      </c>
      <c r="R2723" t="s">
        <v>4030</v>
      </c>
      <c r="S2723" s="4">
        <f t="shared" si="170"/>
        <v>41493.5439583333</v>
      </c>
      <c r="T2723" s="4">
        <f t="shared" si="171"/>
        <v>41523.7916666667</v>
      </c>
    </row>
    <row r="2724" ht="44" spans="1:20">
      <c r="A2724" s="1">
        <v>2722</v>
      </c>
      <c r="B2724" s="2" t="s">
        <v>5606</v>
      </c>
      <c r="C2724" s="2" t="s">
        <v>5607</v>
      </c>
      <c r="D2724" s="12">
        <v>5000</v>
      </c>
      <c r="E2724" s="13">
        <v>12627</v>
      </c>
      <c r="F2724" t="s">
        <v>28</v>
      </c>
      <c r="G2724" t="s">
        <v>49</v>
      </c>
      <c r="H2724" t="s">
        <v>50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4029</v>
      </c>
      <c r="O2724">
        <f t="shared" si="168"/>
        <v>253</v>
      </c>
      <c r="P2724">
        <f t="shared" si="169"/>
        <v>68.25</v>
      </c>
      <c r="Q2724" s="11" t="s">
        <v>1166</v>
      </c>
      <c r="R2724" t="s">
        <v>4030</v>
      </c>
      <c r="S2724" s="4">
        <f t="shared" si="170"/>
        <v>42704.8570949074</v>
      </c>
      <c r="T2724" s="4">
        <f t="shared" si="171"/>
        <v>42764.8570949074</v>
      </c>
    </row>
    <row r="2725" ht="44" spans="1:20">
      <c r="A2725" s="1">
        <v>2723</v>
      </c>
      <c r="B2725" s="2" t="s">
        <v>5608</v>
      </c>
      <c r="C2725" s="2" t="s">
        <v>5609</v>
      </c>
      <c r="D2725" s="12">
        <v>12000</v>
      </c>
      <c r="E2725" s="13">
        <v>16806</v>
      </c>
      <c r="F2725" t="s">
        <v>28</v>
      </c>
      <c r="G2725" t="s">
        <v>49</v>
      </c>
      <c r="H2725" t="s">
        <v>50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4029</v>
      </c>
      <c r="O2725">
        <f t="shared" si="168"/>
        <v>140</v>
      </c>
      <c r="P2725">
        <f t="shared" si="169"/>
        <v>95.49</v>
      </c>
      <c r="Q2725" s="11" t="s">
        <v>1166</v>
      </c>
      <c r="R2725" t="s">
        <v>4030</v>
      </c>
      <c r="S2725" s="4">
        <f t="shared" si="170"/>
        <v>41944.8389814815</v>
      </c>
      <c r="T2725" s="4">
        <f t="shared" si="171"/>
        <v>42004.8806481481</v>
      </c>
    </row>
    <row r="2726" ht="44" spans="1:20">
      <c r="A2726" s="1">
        <v>2724</v>
      </c>
      <c r="B2726" s="2" t="s">
        <v>5610</v>
      </c>
      <c r="C2726" s="2" t="s">
        <v>5611</v>
      </c>
      <c r="D2726" s="12">
        <v>2468</v>
      </c>
      <c r="E2726" s="13">
        <v>7326.88</v>
      </c>
      <c r="F2726" t="s">
        <v>28</v>
      </c>
      <c r="G2726" t="s">
        <v>58</v>
      </c>
      <c r="H2726" t="s">
        <v>59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4029</v>
      </c>
      <c r="O2726">
        <f t="shared" si="168"/>
        <v>297</v>
      </c>
      <c r="P2726">
        <f t="shared" si="169"/>
        <v>7.19</v>
      </c>
      <c r="Q2726" s="11" t="s">
        <v>1166</v>
      </c>
      <c r="R2726" t="s">
        <v>4030</v>
      </c>
      <c r="S2726" s="4">
        <f t="shared" si="170"/>
        <v>42199.3270717593</v>
      </c>
      <c r="T2726" s="4">
        <f t="shared" si="171"/>
        <v>42231.3270717593</v>
      </c>
    </row>
    <row r="2727" ht="29" spans="1:20">
      <c r="A2727" s="1">
        <v>2725</v>
      </c>
      <c r="B2727" s="2" t="s">
        <v>5612</v>
      </c>
      <c r="C2727" s="2" t="s">
        <v>5613</v>
      </c>
      <c r="D2727" s="12">
        <v>40000</v>
      </c>
      <c r="E2727" s="13">
        <v>57817</v>
      </c>
      <c r="F2727" t="s">
        <v>28</v>
      </c>
      <c r="G2727" t="s">
        <v>194</v>
      </c>
      <c r="H2727" t="s">
        <v>195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4029</v>
      </c>
      <c r="O2727">
        <f t="shared" si="168"/>
        <v>145</v>
      </c>
      <c r="P2727">
        <f t="shared" si="169"/>
        <v>511.65</v>
      </c>
      <c r="Q2727" s="11" t="s">
        <v>1166</v>
      </c>
      <c r="R2727" t="s">
        <v>4030</v>
      </c>
      <c r="S2727" s="4">
        <f t="shared" si="170"/>
        <v>42745.7446180556</v>
      </c>
      <c r="T2727" s="4">
        <f t="shared" si="171"/>
        <v>42795.7446180556</v>
      </c>
    </row>
    <row r="2728" ht="15" spans="1:20">
      <c r="A2728" s="1">
        <v>2726</v>
      </c>
      <c r="B2728" s="2" t="s">
        <v>5614</v>
      </c>
      <c r="C2728" s="2" t="s">
        <v>5615</v>
      </c>
      <c r="D2728" s="12">
        <v>100000</v>
      </c>
      <c r="E2728" s="13">
        <v>105745</v>
      </c>
      <c r="F2728" t="s">
        <v>28</v>
      </c>
      <c r="G2728" t="s">
        <v>49</v>
      </c>
      <c r="H2728" t="s">
        <v>50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4029</v>
      </c>
      <c r="O2728">
        <f t="shared" si="168"/>
        <v>106</v>
      </c>
      <c r="P2728">
        <f t="shared" si="169"/>
        <v>261.75</v>
      </c>
      <c r="Q2728" s="11" t="s">
        <v>1166</v>
      </c>
      <c r="R2728" t="s">
        <v>4030</v>
      </c>
      <c r="S2728" s="4">
        <f t="shared" si="170"/>
        <v>42452.5799884259</v>
      </c>
      <c r="T2728" s="4">
        <f t="shared" si="171"/>
        <v>42482.5799884259</v>
      </c>
    </row>
    <row r="2729" ht="44" spans="1:20">
      <c r="A2729" s="1">
        <v>2727</v>
      </c>
      <c r="B2729" s="2" t="s">
        <v>5616</v>
      </c>
      <c r="C2729" s="2" t="s">
        <v>5617</v>
      </c>
      <c r="D2729" s="12">
        <v>10000</v>
      </c>
      <c r="E2729" s="13">
        <v>49321</v>
      </c>
      <c r="F2729" t="s">
        <v>28</v>
      </c>
      <c r="G2729" t="s">
        <v>49</v>
      </c>
      <c r="H2729" t="s">
        <v>50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4029</v>
      </c>
      <c r="O2729">
        <f t="shared" si="168"/>
        <v>493</v>
      </c>
      <c r="P2729">
        <f t="shared" si="169"/>
        <v>69.76</v>
      </c>
      <c r="Q2729" s="11" t="s">
        <v>1166</v>
      </c>
      <c r="R2729" t="s">
        <v>4030</v>
      </c>
      <c r="S2729" s="4">
        <f t="shared" si="170"/>
        <v>42198.6766550926</v>
      </c>
      <c r="T2729" s="4">
        <f t="shared" si="171"/>
        <v>42223.6766550926</v>
      </c>
    </row>
    <row r="2730" ht="29" spans="1:20">
      <c r="A2730" s="1">
        <v>2728</v>
      </c>
      <c r="B2730" s="2" t="s">
        <v>5618</v>
      </c>
      <c r="C2730" s="2" t="s">
        <v>5619</v>
      </c>
      <c r="D2730" s="12">
        <v>15000</v>
      </c>
      <c r="E2730" s="13">
        <v>30274</v>
      </c>
      <c r="F2730" t="s">
        <v>28</v>
      </c>
      <c r="G2730" t="s">
        <v>49</v>
      </c>
      <c r="H2730" t="s">
        <v>50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4029</v>
      </c>
      <c r="O2730">
        <f t="shared" si="168"/>
        <v>202</v>
      </c>
      <c r="P2730">
        <f t="shared" si="169"/>
        <v>77.23</v>
      </c>
      <c r="Q2730" s="11" t="s">
        <v>1166</v>
      </c>
      <c r="R2730" t="s">
        <v>4030</v>
      </c>
      <c r="S2730" s="4">
        <f t="shared" si="170"/>
        <v>42333.5999305556</v>
      </c>
      <c r="T2730" s="4">
        <f t="shared" si="171"/>
        <v>42368.5999305556</v>
      </c>
    </row>
    <row r="2731" ht="29" spans="1:20">
      <c r="A2731" s="1">
        <v>2729</v>
      </c>
      <c r="B2731" s="2" t="s">
        <v>5620</v>
      </c>
      <c r="C2731" s="2" t="s">
        <v>5621</v>
      </c>
      <c r="D2731" s="12">
        <v>7500</v>
      </c>
      <c r="E2731" s="13">
        <v>7833</v>
      </c>
      <c r="F2731" t="s">
        <v>28</v>
      </c>
      <c r="G2731" t="s">
        <v>49</v>
      </c>
      <c r="H2731" t="s">
        <v>50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4029</v>
      </c>
      <c r="O2731">
        <f t="shared" si="168"/>
        <v>104</v>
      </c>
      <c r="P2731">
        <f t="shared" si="169"/>
        <v>340.57</v>
      </c>
      <c r="Q2731" s="11" t="s">
        <v>1166</v>
      </c>
      <c r="R2731" t="s">
        <v>4030</v>
      </c>
      <c r="S2731" s="4">
        <f t="shared" si="170"/>
        <v>42095.2407060185</v>
      </c>
      <c r="T2731" s="4">
        <f t="shared" si="171"/>
        <v>42125.2407060185</v>
      </c>
    </row>
    <row r="2732" ht="44" spans="1:20">
      <c r="A2732" s="1">
        <v>2730</v>
      </c>
      <c r="B2732" s="2" t="s">
        <v>5622</v>
      </c>
      <c r="C2732" s="2" t="s">
        <v>5623</v>
      </c>
      <c r="D2732" s="12">
        <v>27000</v>
      </c>
      <c r="E2732" s="13">
        <v>45979.01</v>
      </c>
      <c r="F2732" t="s">
        <v>28</v>
      </c>
      <c r="G2732" t="s">
        <v>49</v>
      </c>
      <c r="H2732" t="s">
        <v>50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4029</v>
      </c>
      <c r="O2732">
        <f t="shared" si="168"/>
        <v>170</v>
      </c>
      <c r="P2732">
        <f t="shared" si="169"/>
        <v>67.42</v>
      </c>
      <c r="Q2732" s="11" t="s">
        <v>1166</v>
      </c>
      <c r="R2732" t="s">
        <v>4030</v>
      </c>
      <c r="S2732" s="4">
        <f t="shared" si="170"/>
        <v>41351.5413773148</v>
      </c>
      <c r="T2732" s="4">
        <f t="shared" si="171"/>
        <v>41386.5413773148</v>
      </c>
    </row>
    <row r="2733" ht="44" spans="1:20">
      <c r="A2733" s="1">
        <v>2731</v>
      </c>
      <c r="B2733" s="2" t="s">
        <v>5624</v>
      </c>
      <c r="C2733" s="2" t="s">
        <v>5625</v>
      </c>
      <c r="D2733" s="12">
        <v>30000</v>
      </c>
      <c r="E2733" s="13">
        <v>31291</v>
      </c>
      <c r="F2733" t="s">
        <v>28</v>
      </c>
      <c r="G2733" t="s">
        <v>49</v>
      </c>
      <c r="H2733" t="s">
        <v>50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4029</v>
      </c>
      <c r="O2733">
        <f t="shared" si="168"/>
        <v>104</v>
      </c>
      <c r="P2733">
        <f t="shared" si="169"/>
        <v>845.7</v>
      </c>
      <c r="Q2733" s="11" t="s">
        <v>1166</v>
      </c>
      <c r="R2733" t="s">
        <v>4030</v>
      </c>
      <c r="S2733" s="4">
        <f t="shared" si="170"/>
        <v>41872.5257175926</v>
      </c>
      <c r="T2733" s="4">
        <f t="shared" si="171"/>
        <v>41930.1666666667</v>
      </c>
    </row>
    <row r="2734" ht="44" spans="1:20">
      <c r="A2734" s="1">
        <v>2732</v>
      </c>
      <c r="B2734" s="2" t="s">
        <v>5626</v>
      </c>
      <c r="C2734" s="2" t="s">
        <v>5627</v>
      </c>
      <c r="D2734" s="12">
        <v>12000</v>
      </c>
      <c r="E2734" s="13">
        <v>14190</v>
      </c>
      <c r="F2734" t="s">
        <v>28</v>
      </c>
      <c r="G2734" t="s">
        <v>49</v>
      </c>
      <c r="H2734" t="s">
        <v>50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4029</v>
      </c>
      <c r="O2734">
        <f t="shared" si="168"/>
        <v>118</v>
      </c>
      <c r="P2734">
        <f t="shared" si="169"/>
        <v>97.19</v>
      </c>
      <c r="Q2734" s="11" t="s">
        <v>1166</v>
      </c>
      <c r="R2734" t="s">
        <v>4030</v>
      </c>
      <c r="S2734" s="4">
        <f t="shared" si="170"/>
        <v>41389.8081944444</v>
      </c>
      <c r="T2734" s="4">
        <f t="shared" si="171"/>
        <v>41422</v>
      </c>
    </row>
    <row r="2735" ht="44" spans="1:20">
      <c r="A2735" s="1">
        <v>2733</v>
      </c>
      <c r="B2735" s="2" t="s">
        <v>5628</v>
      </c>
      <c r="C2735" s="2" t="s">
        <v>5629</v>
      </c>
      <c r="D2735" s="12">
        <v>50000</v>
      </c>
      <c r="E2735" s="13">
        <v>53769</v>
      </c>
      <c r="F2735" t="s">
        <v>28</v>
      </c>
      <c r="G2735" t="s">
        <v>49</v>
      </c>
      <c r="H2735" t="s">
        <v>50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4029</v>
      </c>
      <c r="O2735">
        <f t="shared" si="168"/>
        <v>108</v>
      </c>
      <c r="P2735">
        <f t="shared" si="169"/>
        <v>451.84</v>
      </c>
      <c r="Q2735" s="11" t="s">
        <v>1166</v>
      </c>
      <c r="R2735" t="s">
        <v>4030</v>
      </c>
      <c r="S2735" s="4">
        <f t="shared" si="170"/>
        <v>42044.2728472222</v>
      </c>
      <c r="T2735" s="4">
        <f t="shared" si="171"/>
        <v>42104.2311805556</v>
      </c>
    </row>
    <row r="2736" ht="44" spans="1:20">
      <c r="A2736" s="1">
        <v>2734</v>
      </c>
      <c r="B2736" s="2" t="s">
        <v>5630</v>
      </c>
      <c r="C2736" s="2" t="s">
        <v>5631</v>
      </c>
      <c r="D2736" s="12">
        <v>1</v>
      </c>
      <c r="E2736" s="13">
        <v>22603</v>
      </c>
      <c r="F2736" t="s">
        <v>28</v>
      </c>
      <c r="G2736" t="s">
        <v>49</v>
      </c>
      <c r="H2736" t="s">
        <v>50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4029</v>
      </c>
      <c r="O2736">
        <f t="shared" si="168"/>
        <v>2260300</v>
      </c>
      <c r="P2736">
        <f t="shared" si="169"/>
        <v>138.67</v>
      </c>
      <c r="Q2736" s="11" t="s">
        <v>1166</v>
      </c>
      <c r="R2736" t="s">
        <v>4030</v>
      </c>
      <c r="S2736" s="4">
        <f t="shared" si="170"/>
        <v>42626.6688888889</v>
      </c>
      <c r="T2736" s="4">
        <f t="shared" si="171"/>
        <v>42656.9159722222</v>
      </c>
    </row>
    <row r="2737" ht="44" spans="1:20">
      <c r="A2737" s="1">
        <v>2735</v>
      </c>
      <c r="B2737" s="2" t="s">
        <v>5632</v>
      </c>
      <c r="C2737" s="2" t="s">
        <v>5633</v>
      </c>
      <c r="D2737" s="12">
        <v>750</v>
      </c>
      <c r="E2737" s="13">
        <v>7336.01</v>
      </c>
      <c r="F2737" t="s">
        <v>28</v>
      </c>
      <c r="G2737" t="s">
        <v>58</v>
      </c>
      <c r="H2737" t="s">
        <v>59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4029</v>
      </c>
      <c r="O2737">
        <f t="shared" si="168"/>
        <v>978</v>
      </c>
      <c r="P2737">
        <f t="shared" si="169"/>
        <v>21.64</v>
      </c>
      <c r="Q2737" s="11" t="s">
        <v>1166</v>
      </c>
      <c r="R2737" t="s">
        <v>4030</v>
      </c>
      <c r="S2737" s="4">
        <f t="shared" si="170"/>
        <v>41316.1209490741</v>
      </c>
      <c r="T2737" s="4">
        <f t="shared" si="171"/>
        <v>41346.8333333333</v>
      </c>
    </row>
    <row r="2738" ht="58" spans="1:20">
      <c r="A2738" s="1">
        <v>2736</v>
      </c>
      <c r="B2738" s="2" t="s">
        <v>5634</v>
      </c>
      <c r="C2738" s="2" t="s">
        <v>5635</v>
      </c>
      <c r="D2738" s="12">
        <v>8000</v>
      </c>
      <c r="E2738" s="13">
        <v>9832</v>
      </c>
      <c r="F2738" t="s">
        <v>28</v>
      </c>
      <c r="G2738" t="s">
        <v>194</v>
      </c>
      <c r="H2738" t="s">
        <v>195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4029</v>
      </c>
      <c r="O2738">
        <f t="shared" si="168"/>
        <v>123</v>
      </c>
      <c r="P2738">
        <f t="shared" si="169"/>
        <v>169.52</v>
      </c>
      <c r="Q2738" s="11" t="s">
        <v>1166</v>
      </c>
      <c r="R2738" t="s">
        <v>4030</v>
      </c>
      <c r="S2738" s="4">
        <f t="shared" si="170"/>
        <v>41722.6663541667</v>
      </c>
      <c r="T2738" s="4">
        <f t="shared" si="171"/>
        <v>41752.6663541667</v>
      </c>
    </row>
    <row r="2739" ht="44" spans="1:20">
      <c r="A2739" s="1">
        <v>2737</v>
      </c>
      <c r="B2739" s="2" t="s">
        <v>5636</v>
      </c>
      <c r="C2739" s="2" t="s">
        <v>5637</v>
      </c>
      <c r="D2739" s="12">
        <v>30000</v>
      </c>
      <c r="E2739" s="13">
        <v>73818.24</v>
      </c>
      <c r="F2739" t="s">
        <v>28</v>
      </c>
      <c r="G2739" t="s">
        <v>49</v>
      </c>
      <c r="H2739" t="s">
        <v>50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4029</v>
      </c>
      <c r="O2739">
        <f t="shared" si="168"/>
        <v>246</v>
      </c>
      <c r="P2739">
        <f t="shared" si="169"/>
        <v>161.88</v>
      </c>
      <c r="Q2739" s="11" t="s">
        <v>1166</v>
      </c>
      <c r="R2739" t="s">
        <v>4030</v>
      </c>
      <c r="S2739" s="4">
        <f t="shared" si="170"/>
        <v>41611.9176736111</v>
      </c>
      <c r="T2739" s="4">
        <f t="shared" si="171"/>
        <v>41654.7916666667</v>
      </c>
    </row>
    <row r="2740" ht="44" spans="1:20">
      <c r="A2740" s="1">
        <v>2738</v>
      </c>
      <c r="B2740" s="2" t="s">
        <v>5638</v>
      </c>
      <c r="C2740" s="2" t="s">
        <v>5639</v>
      </c>
      <c r="D2740" s="12">
        <v>5000</v>
      </c>
      <c r="E2740" s="13">
        <v>7397</v>
      </c>
      <c r="F2740" t="s">
        <v>28</v>
      </c>
      <c r="G2740" t="s">
        <v>49</v>
      </c>
      <c r="H2740" t="s">
        <v>50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4029</v>
      </c>
      <c r="O2740">
        <f t="shared" si="168"/>
        <v>148</v>
      </c>
      <c r="P2740">
        <f t="shared" si="169"/>
        <v>493.13</v>
      </c>
      <c r="Q2740" s="11" t="s">
        <v>1166</v>
      </c>
      <c r="R2740" t="s">
        <v>4030</v>
      </c>
      <c r="S2740" s="4">
        <f t="shared" si="170"/>
        <v>42620.1435648148</v>
      </c>
      <c r="T2740" s="4">
        <f t="shared" si="171"/>
        <v>42680.1435648148</v>
      </c>
    </row>
    <row r="2741" ht="44" spans="1:20">
      <c r="A2741" s="1">
        <v>2739</v>
      </c>
      <c r="B2741" s="2" t="s">
        <v>5640</v>
      </c>
      <c r="C2741" s="2" t="s">
        <v>5641</v>
      </c>
      <c r="D2741" s="12">
        <v>1100</v>
      </c>
      <c r="E2741" s="13">
        <v>4225</v>
      </c>
      <c r="F2741" t="s">
        <v>28</v>
      </c>
      <c r="G2741" t="s">
        <v>58</v>
      </c>
      <c r="H2741" t="s">
        <v>59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4029</v>
      </c>
      <c r="O2741">
        <f t="shared" si="168"/>
        <v>384</v>
      </c>
      <c r="P2741">
        <f t="shared" si="169"/>
        <v>22.12</v>
      </c>
      <c r="Q2741" s="11" t="s">
        <v>1166</v>
      </c>
      <c r="R2741" t="s">
        <v>4030</v>
      </c>
      <c r="S2741" s="4">
        <f t="shared" si="170"/>
        <v>41719.8879282407</v>
      </c>
      <c r="T2741" s="4">
        <f t="shared" si="171"/>
        <v>41764.8879282407</v>
      </c>
    </row>
    <row r="2742" ht="29" spans="1:20">
      <c r="A2742" s="1">
        <v>2740</v>
      </c>
      <c r="B2742" s="2" t="s">
        <v>5642</v>
      </c>
      <c r="C2742" s="2" t="s">
        <v>5643</v>
      </c>
      <c r="D2742" s="12">
        <v>300</v>
      </c>
      <c r="E2742" s="13">
        <v>310</v>
      </c>
      <c r="F2742" t="s">
        <v>28</v>
      </c>
      <c r="G2742" t="s">
        <v>49</v>
      </c>
      <c r="H2742" t="s">
        <v>50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4029</v>
      </c>
      <c r="O2742">
        <f t="shared" si="168"/>
        <v>103</v>
      </c>
      <c r="P2742">
        <f t="shared" si="169"/>
        <v>18.24</v>
      </c>
      <c r="Q2742" s="11" t="s">
        <v>1166</v>
      </c>
      <c r="R2742" t="s">
        <v>4030</v>
      </c>
      <c r="S2742" s="4">
        <f t="shared" si="170"/>
        <v>42045.0318518518</v>
      </c>
      <c r="T2742" s="4">
        <f t="shared" si="171"/>
        <v>42074.9901851852</v>
      </c>
    </row>
    <row r="2743" ht="29" spans="1:20">
      <c r="A2743" s="1">
        <v>2741</v>
      </c>
      <c r="B2743" s="2" t="s">
        <v>5644</v>
      </c>
      <c r="C2743" s="2" t="s">
        <v>5645</v>
      </c>
      <c r="D2743" s="12">
        <v>8000</v>
      </c>
      <c r="E2743" s="13">
        <v>35</v>
      </c>
      <c r="F2743" t="s">
        <v>26</v>
      </c>
      <c r="G2743" t="s">
        <v>49</v>
      </c>
      <c r="H2743" t="s">
        <v>50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5646</v>
      </c>
      <c r="O2743">
        <f t="shared" si="168"/>
        <v>0</v>
      </c>
      <c r="P2743">
        <f t="shared" si="169"/>
        <v>8.75</v>
      </c>
      <c r="Q2743" s="11" t="s">
        <v>1534</v>
      </c>
      <c r="R2743" t="s">
        <v>5647</v>
      </c>
      <c r="S2743" s="4">
        <f t="shared" si="170"/>
        <v>41911.6574305556</v>
      </c>
      <c r="T2743" s="4">
        <f t="shared" si="171"/>
        <v>41932.0881944444</v>
      </c>
    </row>
    <row r="2744" ht="44" spans="1:20">
      <c r="A2744" s="1">
        <v>2742</v>
      </c>
      <c r="B2744" s="2" t="s">
        <v>5648</v>
      </c>
      <c r="C2744" s="2" t="s">
        <v>5649</v>
      </c>
      <c r="D2744" s="12">
        <v>2500</v>
      </c>
      <c r="E2744" s="13">
        <v>731</v>
      </c>
      <c r="F2744" t="s">
        <v>26</v>
      </c>
      <c r="G2744" t="s">
        <v>49</v>
      </c>
      <c r="H2744" t="s">
        <v>50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5646</v>
      </c>
      <c r="O2744">
        <f t="shared" si="168"/>
        <v>29</v>
      </c>
      <c r="P2744">
        <f t="shared" si="169"/>
        <v>40.61</v>
      </c>
      <c r="Q2744" s="11" t="s">
        <v>1534</v>
      </c>
      <c r="R2744" t="s">
        <v>5647</v>
      </c>
      <c r="S2744" s="4">
        <f t="shared" si="170"/>
        <v>41030.7197569444</v>
      </c>
      <c r="T2744" s="4">
        <f t="shared" si="171"/>
        <v>41044.7197569444</v>
      </c>
    </row>
    <row r="2745" ht="58" spans="1:20">
      <c r="A2745" s="1">
        <v>2743</v>
      </c>
      <c r="B2745" s="2" t="s">
        <v>5650</v>
      </c>
      <c r="C2745" s="2" t="s">
        <v>5651</v>
      </c>
      <c r="D2745" s="12">
        <v>5999</v>
      </c>
      <c r="E2745" s="13">
        <v>0</v>
      </c>
      <c r="F2745" t="s">
        <v>26</v>
      </c>
      <c r="G2745" t="s">
        <v>49</v>
      </c>
      <c r="H2745" t="s">
        <v>50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5646</v>
      </c>
      <c r="O2745">
        <f t="shared" si="168"/>
        <v>0</v>
      </c>
      <c r="P2745">
        <f t="shared" si="169"/>
        <v>0</v>
      </c>
      <c r="Q2745" s="11" t="s">
        <v>1534</v>
      </c>
      <c r="R2745" t="s">
        <v>5647</v>
      </c>
      <c r="S2745" s="4">
        <f t="shared" si="170"/>
        <v>42632.3287847222</v>
      </c>
      <c r="T2745" s="4">
        <f t="shared" si="171"/>
        <v>42662.3287847222</v>
      </c>
    </row>
    <row r="2746" ht="44" spans="1:20">
      <c r="A2746" s="1">
        <v>2744</v>
      </c>
      <c r="B2746" s="2" t="s">
        <v>5652</v>
      </c>
      <c r="C2746" s="2" t="s">
        <v>5653</v>
      </c>
      <c r="D2746" s="12">
        <v>16000</v>
      </c>
      <c r="E2746" s="13">
        <v>835</v>
      </c>
      <c r="F2746" t="s">
        <v>26</v>
      </c>
      <c r="G2746" t="s">
        <v>49</v>
      </c>
      <c r="H2746" t="s">
        <v>50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5646</v>
      </c>
      <c r="O2746">
        <f t="shared" si="168"/>
        <v>5</v>
      </c>
      <c r="P2746">
        <f t="shared" si="169"/>
        <v>37.95</v>
      </c>
      <c r="Q2746" s="11" t="s">
        <v>1534</v>
      </c>
      <c r="R2746" t="s">
        <v>5647</v>
      </c>
      <c r="S2746" s="4">
        <f t="shared" si="170"/>
        <v>40938.0624768519</v>
      </c>
      <c r="T2746" s="4">
        <f t="shared" si="171"/>
        <v>40968.0624768519</v>
      </c>
    </row>
    <row r="2747" ht="44" spans="1:20">
      <c r="A2747" s="1">
        <v>2745</v>
      </c>
      <c r="B2747" s="2" t="s">
        <v>5654</v>
      </c>
      <c r="C2747" s="2" t="s">
        <v>5655</v>
      </c>
      <c r="D2747" s="12">
        <v>8000</v>
      </c>
      <c r="E2747" s="13">
        <v>1751</v>
      </c>
      <c r="F2747" t="s">
        <v>26</v>
      </c>
      <c r="G2747" t="s">
        <v>49</v>
      </c>
      <c r="H2747" t="s">
        <v>50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5646</v>
      </c>
      <c r="O2747">
        <f t="shared" si="168"/>
        <v>22</v>
      </c>
      <c r="P2747">
        <f t="shared" si="169"/>
        <v>35.73</v>
      </c>
      <c r="Q2747" s="11" t="s">
        <v>1534</v>
      </c>
      <c r="R2747" t="s">
        <v>5647</v>
      </c>
      <c r="S2747" s="4">
        <f t="shared" si="170"/>
        <v>41044.9880555556</v>
      </c>
      <c r="T2747" s="4">
        <f t="shared" si="171"/>
        <v>41104.9880555556</v>
      </c>
    </row>
    <row r="2748" ht="44" spans="1:20">
      <c r="A2748" s="1">
        <v>2746</v>
      </c>
      <c r="B2748" s="2" t="s">
        <v>5656</v>
      </c>
      <c r="C2748" s="2" t="s">
        <v>5657</v>
      </c>
      <c r="D2748" s="12">
        <v>3000</v>
      </c>
      <c r="E2748" s="13">
        <v>801</v>
      </c>
      <c r="F2748" t="s">
        <v>26</v>
      </c>
      <c r="G2748" t="s">
        <v>49</v>
      </c>
      <c r="H2748" t="s">
        <v>50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5646</v>
      </c>
      <c r="O2748">
        <f t="shared" si="168"/>
        <v>27</v>
      </c>
      <c r="P2748">
        <f t="shared" si="169"/>
        <v>42.16</v>
      </c>
      <c r="Q2748" s="11" t="s">
        <v>1534</v>
      </c>
      <c r="R2748" t="s">
        <v>5647</v>
      </c>
      <c r="S2748" s="4">
        <f t="shared" si="170"/>
        <v>41850.7813773148</v>
      </c>
      <c r="T2748" s="4">
        <f t="shared" si="171"/>
        <v>41880.7813773148</v>
      </c>
    </row>
    <row r="2749" ht="44" spans="1:20">
      <c r="A2749" s="1">
        <v>2747</v>
      </c>
      <c r="B2749" s="2" t="s">
        <v>5658</v>
      </c>
      <c r="C2749" s="2" t="s">
        <v>5659</v>
      </c>
      <c r="D2749" s="12">
        <v>500</v>
      </c>
      <c r="E2749" s="13">
        <v>140</v>
      </c>
      <c r="F2749" t="s">
        <v>26</v>
      </c>
      <c r="G2749" t="s">
        <v>49</v>
      </c>
      <c r="H2749" t="s">
        <v>50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5646</v>
      </c>
      <c r="O2749">
        <f t="shared" si="168"/>
        <v>28</v>
      </c>
      <c r="P2749">
        <f t="shared" si="169"/>
        <v>35</v>
      </c>
      <c r="Q2749" s="11" t="s">
        <v>1534</v>
      </c>
      <c r="R2749" t="s">
        <v>5647</v>
      </c>
      <c r="S2749" s="4">
        <f t="shared" si="170"/>
        <v>41044.6481134259</v>
      </c>
      <c r="T2749" s="4">
        <f t="shared" si="171"/>
        <v>41076.1319444444</v>
      </c>
    </row>
    <row r="2750" ht="44" spans="1:20">
      <c r="A2750" s="1">
        <v>2748</v>
      </c>
      <c r="B2750" s="2" t="s">
        <v>5660</v>
      </c>
      <c r="C2750" s="2" t="s">
        <v>5661</v>
      </c>
      <c r="D2750" s="12">
        <v>5000</v>
      </c>
      <c r="E2750" s="13">
        <v>53</v>
      </c>
      <c r="F2750" t="s">
        <v>26</v>
      </c>
      <c r="G2750" t="s">
        <v>49</v>
      </c>
      <c r="H2750" t="s">
        <v>50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5646</v>
      </c>
      <c r="O2750">
        <f t="shared" si="168"/>
        <v>1</v>
      </c>
      <c r="P2750">
        <f t="shared" si="169"/>
        <v>13.25</v>
      </c>
      <c r="Q2750" s="11" t="s">
        <v>1534</v>
      </c>
      <c r="R2750" t="s">
        <v>5647</v>
      </c>
      <c r="S2750" s="4">
        <f t="shared" si="170"/>
        <v>42585.7106712963</v>
      </c>
      <c r="T2750" s="4">
        <f t="shared" si="171"/>
        <v>42615.7106712963</v>
      </c>
    </row>
    <row r="2751" ht="29" spans="1:20">
      <c r="A2751" s="1">
        <v>2749</v>
      </c>
      <c r="B2751" s="2" t="s">
        <v>5662</v>
      </c>
      <c r="C2751" s="2" t="s">
        <v>5663</v>
      </c>
      <c r="D2751" s="12">
        <v>10000</v>
      </c>
      <c r="E2751" s="13">
        <v>110</v>
      </c>
      <c r="F2751" t="s">
        <v>26</v>
      </c>
      <c r="G2751" t="s">
        <v>49</v>
      </c>
      <c r="H2751" t="s">
        <v>50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5646</v>
      </c>
      <c r="O2751">
        <f t="shared" si="168"/>
        <v>1</v>
      </c>
      <c r="P2751">
        <f t="shared" si="169"/>
        <v>55</v>
      </c>
      <c r="Q2751" s="11" t="s">
        <v>1534</v>
      </c>
      <c r="R2751" t="s">
        <v>5647</v>
      </c>
      <c r="S2751" s="4">
        <f t="shared" si="170"/>
        <v>42068.7990393519</v>
      </c>
      <c r="T2751" s="4">
        <f t="shared" si="171"/>
        <v>42098.7573726852</v>
      </c>
    </row>
    <row r="2752" ht="44" spans="1:20">
      <c r="A2752" s="1">
        <v>2750</v>
      </c>
      <c r="B2752" s="2" t="s">
        <v>5664</v>
      </c>
      <c r="C2752" s="2" t="s">
        <v>5665</v>
      </c>
      <c r="D2752" s="12">
        <v>1999</v>
      </c>
      <c r="E2752" s="13">
        <v>0</v>
      </c>
      <c r="F2752" t="s">
        <v>26</v>
      </c>
      <c r="G2752" t="s">
        <v>49</v>
      </c>
      <c r="H2752" t="s">
        <v>50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5646</v>
      </c>
      <c r="O2752">
        <f t="shared" si="168"/>
        <v>0</v>
      </c>
      <c r="P2752">
        <f t="shared" si="169"/>
        <v>0</v>
      </c>
      <c r="Q2752" s="11" t="s">
        <v>1534</v>
      </c>
      <c r="R2752" t="s">
        <v>5647</v>
      </c>
      <c r="S2752" s="4">
        <f t="shared" si="170"/>
        <v>41078.8998263889</v>
      </c>
      <c r="T2752" s="4">
        <f t="shared" si="171"/>
        <v>41090.8333333333</v>
      </c>
    </row>
    <row r="2753" ht="44" spans="1:20">
      <c r="A2753" s="1">
        <v>2751</v>
      </c>
      <c r="B2753" s="2" t="s">
        <v>5666</v>
      </c>
      <c r="C2753" s="2" t="s">
        <v>5667</v>
      </c>
      <c r="D2753" s="12">
        <v>3274</v>
      </c>
      <c r="E2753" s="13">
        <v>0</v>
      </c>
      <c r="F2753" t="s">
        <v>26</v>
      </c>
      <c r="G2753" t="s">
        <v>49</v>
      </c>
      <c r="H2753" t="s">
        <v>50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5646</v>
      </c>
      <c r="O2753">
        <f t="shared" si="168"/>
        <v>0</v>
      </c>
      <c r="P2753">
        <f t="shared" si="169"/>
        <v>0</v>
      </c>
      <c r="Q2753" s="11" t="s">
        <v>1534</v>
      </c>
      <c r="R2753" t="s">
        <v>5647</v>
      </c>
      <c r="S2753" s="4">
        <f t="shared" si="170"/>
        <v>41747.8870601852</v>
      </c>
      <c r="T2753" s="4">
        <f t="shared" si="171"/>
        <v>41807.8870601852</v>
      </c>
    </row>
    <row r="2754" ht="44" spans="1:20">
      <c r="A2754" s="1">
        <v>2752</v>
      </c>
      <c r="B2754" s="2" t="s">
        <v>5668</v>
      </c>
      <c r="C2754" s="2" t="s">
        <v>5669</v>
      </c>
      <c r="D2754" s="12">
        <v>4800</v>
      </c>
      <c r="E2754" s="13">
        <v>550</v>
      </c>
      <c r="F2754" t="s">
        <v>26</v>
      </c>
      <c r="G2754" t="s">
        <v>49</v>
      </c>
      <c r="H2754" t="s">
        <v>50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5646</v>
      </c>
      <c r="O2754">
        <f t="shared" si="168"/>
        <v>11</v>
      </c>
      <c r="P2754">
        <f t="shared" si="169"/>
        <v>39.29</v>
      </c>
      <c r="Q2754" s="11" t="s">
        <v>1534</v>
      </c>
      <c r="R2754" t="s">
        <v>5647</v>
      </c>
      <c r="S2754" s="4">
        <f t="shared" si="170"/>
        <v>40855.7650925926</v>
      </c>
      <c r="T2754" s="4">
        <f t="shared" si="171"/>
        <v>40895.7650925926</v>
      </c>
    </row>
    <row r="2755" ht="44" spans="1:20">
      <c r="A2755" s="1">
        <v>2753</v>
      </c>
      <c r="B2755" s="2" t="s">
        <v>5670</v>
      </c>
      <c r="C2755" s="2" t="s">
        <v>5671</v>
      </c>
      <c r="D2755" s="12">
        <v>2000</v>
      </c>
      <c r="E2755" s="13">
        <v>380</v>
      </c>
      <c r="F2755" t="s">
        <v>26</v>
      </c>
      <c r="G2755" t="s">
        <v>49</v>
      </c>
      <c r="H2755" t="s">
        <v>50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5646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1534</v>
      </c>
      <c r="R2755" t="s">
        <v>5647</v>
      </c>
      <c r="S2755" s="4">
        <f t="shared" ref="S2755:S2818" si="174">(((J2755/60)/60)/24)+DATE(1970,1,1)</f>
        <v>41117.9007291667</v>
      </c>
      <c r="T2755" s="4">
        <f t="shared" ref="T2755:T2818" si="175">(((I2755/60)/60)/24)+DATE(1970,1,1)</f>
        <v>41147.9007291667</v>
      </c>
    </row>
    <row r="2756" ht="44" spans="1:20">
      <c r="A2756" s="1">
        <v>2754</v>
      </c>
      <c r="B2756" s="2" t="s">
        <v>5672</v>
      </c>
      <c r="C2756" s="2" t="s">
        <v>5673</v>
      </c>
      <c r="D2756" s="12">
        <v>10000</v>
      </c>
      <c r="E2756" s="13">
        <v>0</v>
      </c>
      <c r="F2756" t="s">
        <v>26</v>
      </c>
      <c r="G2756" t="s">
        <v>49</v>
      </c>
      <c r="H2756" t="s">
        <v>50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5646</v>
      </c>
      <c r="O2756">
        <f t="shared" si="172"/>
        <v>0</v>
      </c>
      <c r="P2756">
        <f t="shared" si="173"/>
        <v>0</v>
      </c>
      <c r="Q2756" s="11" t="s">
        <v>1534</v>
      </c>
      <c r="R2756" t="s">
        <v>5647</v>
      </c>
      <c r="S2756" s="4">
        <f t="shared" si="174"/>
        <v>41863.6360069444</v>
      </c>
      <c r="T2756" s="4">
        <f t="shared" si="175"/>
        <v>41893.6360069444</v>
      </c>
    </row>
    <row r="2757" ht="44" spans="1:20">
      <c r="A2757" s="1">
        <v>2755</v>
      </c>
      <c r="B2757" s="2" t="s">
        <v>5674</v>
      </c>
      <c r="C2757" s="2" t="s">
        <v>5675</v>
      </c>
      <c r="D2757" s="12">
        <v>500</v>
      </c>
      <c r="E2757" s="13">
        <v>260</v>
      </c>
      <c r="F2757" t="s">
        <v>26</v>
      </c>
      <c r="G2757" t="s">
        <v>2514</v>
      </c>
      <c r="H2757" t="s">
        <v>89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5646</v>
      </c>
      <c r="O2757">
        <f t="shared" si="172"/>
        <v>52</v>
      </c>
      <c r="P2757">
        <f t="shared" si="173"/>
        <v>17.33</v>
      </c>
      <c r="Q2757" s="11" t="s">
        <v>1534</v>
      </c>
      <c r="R2757" t="s">
        <v>5647</v>
      </c>
      <c r="S2757" s="4">
        <f t="shared" si="174"/>
        <v>42072.7908217593</v>
      </c>
      <c r="T2757" s="4">
        <f t="shared" si="175"/>
        <v>42102.7908217593</v>
      </c>
    </row>
    <row r="2758" ht="44" spans="1:20">
      <c r="A2758" s="1">
        <v>2756</v>
      </c>
      <c r="B2758" s="2" t="s">
        <v>5676</v>
      </c>
      <c r="C2758" s="2" t="s">
        <v>5677</v>
      </c>
      <c r="D2758" s="12">
        <v>10000</v>
      </c>
      <c r="E2758" s="13">
        <v>1048</v>
      </c>
      <c r="F2758" t="s">
        <v>26</v>
      </c>
      <c r="G2758" t="s">
        <v>49</v>
      </c>
      <c r="H2758" t="s">
        <v>50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5646</v>
      </c>
      <c r="O2758">
        <f t="shared" si="172"/>
        <v>10</v>
      </c>
      <c r="P2758">
        <f t="shared" si="173"/>
        <v>31.76</v>
      </c>
      <c r="Q2758" s="11" t="s">
        <v>1534</v>
      </c>
      <c r="R2758" t="s">
        <v>5647</v>
      </c>
      <c r="S2758" s="4">
        <f t="shared" si="174"/>
        <v>41620.900474537</v>
      </c>
      <c r="T2758" s="4">
        <f t="shared" si="175"/>
        <v>41650.900474537</v>
      </c>
    </row>
    <row r="2759" ht="29" spans="1:20">
      <c r="A2759" s="1">
        <v>2757</v>
      </c>
      <c r="B2759" s="2" t="s">
        <v>5678</v>
      </c>
      <c r="C2759" s="2" t="s">
        <v>5679</v>
      </c>
      <c r="D2759" s="12">
        <v>1500</v>
      </c>
      <c r="E2759" s="13">
        <v>10</v>
      </c>
      <c r="F2759" t="s">
        <v>26</v>
      </c>
      <c r="G2759" t="s">
        <v>49</v>
      </c>
      <c r="H2759" t="s">
        <v>50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5646</v>
      </c>
      <c r="O2759">
        <f t="shared" si="172"/>
        <v>1</v>
      </c>
      <c r="P2759">
        <f t="shared" si="173"/>
        <v>5</v>
      </c>
      <c r="Q2759" s="11" t="s">
        <v>1534</v>
      </c>
      <c r="R2759" t="s">
        <v>5647</v>
      </c>
      <c r="S2759" s="4">
        <f t="shared" si="174"/>
        <v>42573.6566203704</v>
      </c>
      <c r="T2759" s="4">
        <f t="shared" si="175"/>
        <v>42588.6566203704</v>
      </c>
    </row>
    <row r="2760" ht="58" spans="1:20">
      <c r="A2760" s="1">
        <v>2758</v>
      </c>
      <c r="B2760" s="2" t="s">
        <v>5680</v>
      </c>
      <c r="C2760" s="2" t="s">
        <v>5681</v>
      </c>
      <c r="D2760" s="12">
        <v>2000</v>
      </c>
      <c r="E2760" s="13">
        <v>234</v>
      </c>
      <c r="F2760" t="s">
        <v>26</v>
      </c>
      <c r="G2760" t="s">
        <v>84</v>
      </c>
      <c r="H2760" t="s">
        <v>85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5646</v>
      </c>
      <c r="O2760">
        <f t="shared" si="172"/>
        <v>12</v>
      </c>
      <c r="P2760">
        <f t="shared" si="173"/>
        <v>39</v>
      </c>
      <c r="Q2760" s="11" t="s">
        <v>1534</v>
      </c>
      <c r="R2760" t="s">
        <v>5647</v>
      </c>
      <c r="S2760" s="4">
        <f t="shared" si="174"/>
        <v>42639.4419328704</v>
      </c>
      <c r="T2760" s="4">
        <f t="shared" si="175"/>
        <v>42653.4419328704</v>
      </c>
    </row>
    <row r="2761" ht="44" spans="1:20">
      <c r="A2761" s="1">
        <v>2759</v>
      </c>
      <c r="B2761" s="2" t="s">
        <v>5682</v>
      </c>
      <c r="C2761" s="2" t="s">
        <v>5683</v>
      </c>
      <c r="D2761" s="12">
        <v>1000</v>
      </c>
      <c r="E2761" s="13">
        <v>105</v>
      </c>
      <c r="F2761" t="s">
        <v>26</v>
      </c>
      <c r="G2761" t="s">
        <v>84</v>
      </c>
      <c r="H2761" t="s">
        <v>85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5646</v>
      </c>
      <c r="O2761">
        <f t="shared" si="172"/>
        <v>11</v>
      </c>
      <c r="P2761">
        <f t="shared" si="173"/>
        <v>52.5</v>
      </c>
      <c r="Q2761" s="11" t="s">
        <v>1534</v>
      </c>
      <c r="R2761" t="s">
        <v>5647</v>
      </c>
      <c r="S2761" s="4">
        <f t="shared" si="174"/>
        <v>42524.3665046296</v>
      </c>
      <c r="T2761" s="4">
        <f t="shared" si="175"/>
        <v>42567.3665046296</v>
      </c>
    </row>
    <row r="2762" ht="44" spans="1:20">
      <c r="A2762" s="1">
        <v>2760</v>
      </c>
      <c r="B2762" s="2" t="s">
        <v>5684</v>
      </c>
      <c r="C2762" s="2" t="s">
        <v>5685</v>
      </c>
      <c r="D2762" s="12">
        <v>5000</v>
      </c>
      <c r="E2762" s="13">
        <v>0</v>
      </c>
      <c r="F2762" t="s">
        <v>26</v>
      </c>
      <c r="G2762" t="s">
        <v>58</v>
      </c>
      <c r="H2762" t="s">
        <v>59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5646</v>
      </c>
      <c r="O2762">
        <f t="shared" si="172"/>
        <v>0</v>
      </c>
      <c r="P2762">
        <f t="shared" si="173"/>
        <v>0</v>
      </c>
      <c r="Q2762" s="11" t="s">
        <v>1534</v>
      </c>
      <c r="R2762" t="s">
        <v>5647</v>
      </c>
      <c r="S2762" s="4">
        <f t="shared" si="174"/>
        <v>41415.4613194444</v>
      </c>
      <c r="T2762" s="4">
        <f t="shared" si="175"/>
        <v>41445.4613194444</v>
      </c>
    </row>
    <row r="2763" ht="29" spans="1:20">
      <c r="A2763" s="1">
        <v>2761</v>
      </c>
      <c r="B2763" s="2" t="s">
        <v>5686</v>
      </c>
      <c r="C2763" s="2" t="s">
        <v>5687</v>
      </c>
      <c r="D2763" s="12">
        <v>5000</v>
      </c>
      <c r="E2763" s="13">
        <v>36</v>
      </c>
      <c r="F2763" t="s">
        <v>26</v>
      </c>
      <c r="G2763" t="s">
        <v>49</v>
      </c>
      <c r="H2763" t="s">
        <v>50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5646</v>
      </c>
      <c r="O2763">
        <f t="shared" si="172"/>
        <v>1</v>
      </c>
      <c r="P2763">
        <f t="shared" si="173"/>
        <v>9</v>
      </c>
      <c r="Q2763" s="11" t="s">
        <v>1534</v>
      </c>
      <c r="R2763" t="s">
        <v>5647</v>
      </c>
      <c r="S2763" s="4">
        <f t="shared" si="174"/>
        <v>41247.0635763889</v>
      </c>
      <c r="T2763" s="4">
        <f t="shared" si="175"/>
        <v>41277.0635763889</v>
      </c>
    </row>
    <row r="2764" ht="44" spans="1:20">
      <c r="A2764" s="1">
        <v>2762</v>
      </c>
      <c r="B2764" s="2" t="s">
        <v>5688</v>
      </c>
      <c r="C2764" s="2" t="s">
        <v>5689</v>
      </c>
      <c r="D2764" s="12">
        <v>3250</v>
      </c>
      <c r="E2764" s="13">
        <v>25</v>
      </c>
      <c r="F2764" t="s">
        <v>26</v>
      </c>
      <c r="G2764" t="s">
        <v>49</v>
      </c>
      <c r="H2764" t="s">
        <v>50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5646</v>
      </c>
      <c r="O2764">
        <f t="shared" si="172"/>
        <v>1</v>
      </c>
      <c r="P2764">
        <f t="shared" si="173"/>
        <v>25</v>
      </c>
      <c r="Q2764" s="11" t="s">
        <v>1534</v>
      </c>
      <c r="R2764" t="s">
        <v>5647</v>
      </c>
      <c r="S2764" s="4">
        <f t="shared" si="174"/>
        <v>40927.0369791667</v>
      </c>
      <c r="T2764" s="4">
        <f t="shared" si="175"/>
        <v>40986.9953125</v>
      </c>
    </row>
    <row r="2765" ht="29" spans="1:20">
      <c r="A2765" s="1">
        <v>2763</v>
      </c>
      <c r="B2765" s="2" t="s">
        <v>5690</v>
      </c>
      <c r="C2765" s="2" t="s">
        <v>5691</v>
      </c>
      <c r="D2765" s="12">
        <v>39400</v>
      </c>
      <c r="E2765" s="13">
        <v>90</v>
      </c>
      <c r="F2765" t="s">
        <v>26</v>
      </c>
      <c r="G2765" t="s">
        <v>49</v>
      </c>
      <c r="H2765" t="s">
        <v>50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5646</v>
      </c>
      <c r="O2765">
        <f t="shared" si="172"/>
        <v>0</v>
      </c>
      <c r="P2765">
        <f t="shared" si="173"/>
        <v>30</v>
      </c>
      <c r="Q2765" s="11" t="s">
        <v>1534</v>
      </c>
      <c r="R2765" t="s">
        <v>5647</v>
      </c>
      <c r="S2765" s="4">
        <f t="shared" si="174"/>
        <v>41373.5796759259</v>
      </c>
      <c r="T2765" s="4">
        <f t="shared" si="175"/>
        <v>41418.5796759259</v>
      </c>
    </row>
    <row r="2766" ht="44" spans="1:20">
      <c r="A2766" s="1">
        <v>2764</v>
      </c>
      <c r="B2766" s="2" t="s">
        <v>5692</v>
      </c>
      <c r="C2766" s="2" t="s">
        <v>5693</v>
      </c>
      <c r="D2766" s="12">
        <v>4000</v>
      </c>
      <c r="E2766" s="13">
        <v>45</v>
      </c>
      <c r="F2766" t="s">
        <v>26</v>
      </c>
      <c r="G2766" t="s">
        <v>49</v>
      </c>
      <c r="H2766" t="s">
        <v>50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5646</v>
      </c>
      <c r="O2766">
        <f t="shared" si="172"/>
        <v>1</v>
      </c>
      <c r="P2766">
        <f t="shared" si="173"/>
        <v>11.25</v>
      </c>
      <c r="Q2766" s="11" t="s">
        <v>1534</v>
      </c>
      <c r="R2766" t="s">
        <v>5647</v>
      </c>
      <c r="S2766" s="4">
        <f t="shared" si="174"/>
        <v>41030.292025463</v>
      </c>
      <c r="T2766" s="4">
        <f t="shared" si="175"/>
        <v>41059.7916666667</v>
      </c>
    </row>
    <row r="2767" ht="44" spans="1:20">
      <c r="A2767" s="1">
        <v>2765</v>
      </c>
      <c r="B2767" s="2" t="s">
        <v>5694</v>
      </c>
      <c r="C2767" s="2" t="s">
        <v>5695</v>
      </c>
      <c r="D2767" s="12">
        <v>4000</v>
      </c>
      <c r="E2767" s="13">
        <v>0</v>
      </c>
      <c r="F2767" t="s">
        <v>26</v>
      </c>
      <c r="G2767" t="s">
        <v>49</v>
      </c>
      <c r="H2767" t="s">
        <v>50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5646</v>
      </c>
      <c r="O2767">
        <f t="shared" si="172"/>
        <v>0</v>
      </c>
      <c r="P2767">
        <f t="shared" si="173"/>
        <v>0</v>
      </c>
      <c r="Q2767" s="11" t="s">
        <v>1534</v>
      </c>
      <c r="R2767" t="s">
        <v>5647</v>
      </c>
      <c r="S2767" s="4">
        <f t="shared" si="174"/>
        <v>41194.5790277778</v>
      </c>
      <c r="T2767" s="4">
        <f t="shared" si="175"/>
        <v>41210.5790277778</v>
      </c>
    </row>
    <row r="2768" ht="44" spans="1:20">
      <c r="A2768" s="1">
        <v>2766</v>
      </c>
      <c r="B2768" s="2" t="s">
        <v>5696</v>
      </c>
      <c r="C2768" s="2" t="s">
        <v>5697</v>
      </c>
      <c r="D2768" s="12">
        <v>5000</v>
      </c>
      <c r="E2768" s="13">
        <v>100</v>
      </c>
      <c r="F2768" t="s">
        <v>26</v>
      </c>
      <c r="G2768" t="s">
        <v>49</v>
      </c>
      <c r="H2768" t="s">
        <v>50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5646</v>
      </c>
      <c r="O2768">
        <f t="shared" si="172"/>
        <v>2</v>
      </c>
      <c r="P2768">
        <f t="shared" si="173"/>
        <v>25</v>
      </c>
      <c r="Q2768" s="11" t="s">
        <v>1534</v>
      </c>
      <c r="R2768" t="s">
        <v>5647</v>
      </c>
      <c r="S2768" s="4">
        <f t="shared" si="174"/>
        <v>40736.6680324074</v>
      </c>
      <c r="T2768" s="4">
        <f t="shared" si="175"/>
        <v>40766.6680324074</v>
      </c>
    </row>
    <row r="2769" ht="44" spans="1:20">
      <c r="A2769" s="1">
        <v>2767</v>
      </c>
      <c r="B2769" s="2" t="s">
        <v>5698</v>
      </c>
      <c r="C2769" s="2" t="s">
        <v>5699</v>
      </c>
      <c r="D2769" s="12">
        <v>4000</v>
      </c>
      <c r="E2769" s="13">
        <v>34</v>
      </c>
      <c r="F2769" t="s">
        <v>26</v>
      </c>
      <c r="G2769" t="s">
        <v>194</v>
      </c>
      <c r="H2769" t="s">
        <v>195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5646</v>
      </c>
      <c r="O2769">
        <f t="shared" si="172"/>
        <v>1</v>
      </c>
      <c r="P2769">
        <f t="shared" si="173"/>
        <v>11.33</v>
      </c>
      <c r="Q2769" s="11" t="s">
        <v>1534</v>
      </c>
      <c r="R2769" t="s">
        <v>5647</v>
      </c>
      <c r="S2769" s="4">
        <f t="shared" si="174"/>
        <v>42172.958912037</v>
      </c>
      <c r="T2769" s="4">
        <f t="shared" si="175"/>
        <v>42232.958912037</v>
      </c>
    </row>
    <row r="2770" ht="44" spans="1:20">
      <c r="A2770" s="1">
        <v>2768</v>
      </c>
      <c r="B2770" s="2" t="s">
        <v>5700</v>
      </c>
      <c r="C2770" s="2" t="s">
        <v>5701</v>
      </c>
      <c r="D2770" s="12">
        <v>7000</v>
      </c>
      <c r="E2770" s="13">
        <v>1002</v>
      </c>
      <c r="F2770" t="s">
        <v>26</v>
      </c>
      <c r="G2770" t="s">
        <v>49</v>
      </c>
      <c r="H2770" t="s">
        <v>50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5646</v>
      </c>
      <c r="O2770">
        <f t="shared" si="172"/>
        <v>14</v>
      </c>
      <c r="P2770">
        <f t="shared" si="173"/>
        <v>29.47</v>
      </c>
      <c r="Q2770" s="11" t="s">
        <v>1534</v>
      </c>
      <c r="R2770" t="s">
        <v>5647</v>
      </c>
      <c r="S2770" s="4">
        <f t="shared" si="174"/>
        <v>40967.614849537</v>
      </c>
      <c r="T2770" s="4">
        <f t="shared" si="175"/>
        <v>40997.5731828704</v>
      </c>
    </row>
    <row r="2771" ht="44" spans="1:20">
      <c r="A2771" s="1">
        <v>2769</v>
      </c>
      <c r="B2771" s="2" t="s">
        <v>5702</v>
      </c>
      <c r="C2771" s="2" t="s">
        <v>5703</v>
      </c>
      <c r="D2771" s="12">
        <v>800</v>
      </c>
      <c r="E2771" s="13">
        <v>2</v>
      </c>
      <c r="F2771" t="s">
        <v>26</v>
      </c>
      <c r="G2771" t="s">
        <v>58</v>
      </c>
      <c r="H2771" t="s">
        <v>59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5646</v>
      </c>
      <c r="O2771">
        <f t="shared" si="172"/>
        <v>0</v>
      </c>
      <c r="P2771">
        <f t="shared" si="173"/>
        <v>1</v>
      </c>
      <c r="Q2771" s="11" t="s">
        <v>1534</v>
      </c>
      <c r="R2771" t="s">
        <v>5647</v>
      </c>
      <c r="S2771" s="4">
        <f t="shared" si="174"/>
        <v>41745.8262731481</v>
      </c>
      <c r="T2771" s="4">
        <f t="shared" si="175"/>
        <v>41795.8262731481</v>
      </c>
    </row>
    <row r="2772" ht="44" spans="1:20">
      <c r="A2772" s="1">
        <v>2770</v>
      </c>
      <c r="B2772" s="2" t="s">
        <v>5704</v>
      </c>
      <c r="C2772" s="2" t="s">
        <v>5705</v>
      </c>
      <c r="D2772" s="12">
        <v>20000</v>
      </c>
      <c r="E2772" s="13">
        <v>2082.25</v>
      </c>
      <c r="F2772" t="s">
        <v>26</v>
      </c>
      <c r="G2772" t="s">
        <v>49</v>
      </c>
      <c r="H2772" t="s">
        <v>50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5646</v>
      </c>
      <c r="O2772">
        <f t="shared" si="172"/>
        <v>10</v>
      </c>
      <c r="P2772">
        <f t="shared" si="173"/>
        <v>63.1</v>
      </c>
      <c r="Q2772" s="11" t="s">
        <v>1534</v>
      </c>
      <c r="R2772" t="s">
        <v>5647</v>
      </c>
      <c r="S2772" s="4">
        <f t="shared" si="174"/>
        <v>41686.7052083333</v>
      </c>
      <c r="T2772" s="4">
        <f t="shared" si="175"/>
        <v>41716.6635416667</v>
      </c>
    </row>
    <row r="2773" ht="44" spans="1:20">
      <c r="A2773" s="1">
        <v>2771</v>
      </c>
      <c r="B2773" s="2" t="s">
        <v>5706</v>
      </c>
      <c r="C2773" s="2" t="s">
        <v>5707</v>
      </c>
      <c r="D2773" s="12">
        <v>19980</v>
      </c>
      <c r="E2773" s="13">
        <v>0</v>
      </c>
      <c r="F2773" t="s">
        <v>26</v>
      </c>
      <c r="G2773" t="s">
        <v>49</v>
      </c>
      <c r="H2773" t="s">
        <v>50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5646</v>
      </c>
      <c r="O2773">
        <f t="shared" si="172"/>
        <v>0</v>
      </c>
      <c r="P2773">
        <f t="shared" si="173"/>
        <v>0</v>
      </c>
      <c r="Q2773" s="11" t="s">
        <v>1534</v>
      </c>
      <c r="R2773" t="s">
        <v>5647</v>
      </c>
      <c r="S2773" s="4">
        <f t="shared" si="174"/>
        <v>41257.531712963</v>
      </c>
      <c r="T2773" s="4">
        <f t="shared" si="175"/>
        <v>41306.7083333333</v>
      </c>
    </row>
    <row r="2774" ht="44" spans="1:20">
      <c r="A2774" s="1">
        <v>2772</v>
      </c>
      <c r="B2774" s="2" t="s">
        <v>5708</v>
      </c>
      <c r="C2774" s="2" t="s">
        <v>5709</v>
      </c>
      <c r="D2774" s="12">
        <v>8000</v>
      </c>
      <c r="E2774" s="13">
        <v>0</v>
      </c>
      <c r="F2774" t="s">
        <v>26</v>
      </c>
      <c r="G2774" t="s">
        <v>49</v>
      </c>
      <c r="H2774" t="s">
        <v>50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5646</v>
      </c>
      <c r="O2774">
        <f t="shared" si="172"/>
        <v>0</v>
      </c>
      <c r="P2774">
        <f t="shared" si="173"/>
        <v>0</v>
      </c>
      <c r="Q2774" s="11" t="s">
        <v>1534</v>
      </c>
      <c r="R2774" t="s">
        <v>5647</v>
      </c>
      <c r="S2774" s="4">
        <f t="shared" si="174"/>
        <v>41537.8691435185</v>
      </c>
      <c r="T2774" s="4">
        <f t="shared" si="175"/>
        <v>41552.8691435185</v>
      </c>
    </row>
    <row r="2775" ht="44" spans="1:20">
      <c r="A2775" s="1">
        <v>2773</v>
      </c>
      <c r="B2775" s="2" t="s">
        <v>5710</v>
      </c>
      <c r="C2775" s="2" t="s">
        <v>5711</v>
      </c>
      <c r="D2775" s="12">
        <v>530</v>
      </c>
      <c r="E2775" s="13">
        <v>1</v>
      </c>
      <c r="F2775" t="s">
        <v>26</v>
      </c>
      <c r="G2775" t="s">
        <v>194</v>
      </c>
      <c r="H2775" t="s">
        <v>195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5646</v>
      </c>
      <c r="O2775">
        <f t="shared" si="172"/>
        <v>0</v>
      </c>
      <c r="P2775">
        <f t="shared" si="173"/>
        <v>1</v>
      </c>
      <c r="Q2775" s="11" t="s">
        <v>1534</v>
      </c>
      <c r="R2775" t="s">
        <v>5647</v>
      </c>
      <c r="S2775" s="4">
        <f t="shared" si="174"/>
        <v>42474.8648263889</v>
      </c>
      <c r="T2775" s="4">
        <f t="shared" si="175"/>
        <v>42484.8648263889</v>
      </c>
    </row>
    <row r="2776" ht="44" spans="1:20">
      <c r="A2776" s="1">
        <v>2774</v>
      </c>
      <c r="B2776" s="2" t="s">
        <v>5712</v>
      </c>
      <c r="C2776" s="2" t="s">
        <v>5713</v>
      </c>
      <c r="D2776" s="12">
        <v>4000</v>
      </c>
      <c r="E2776" s="13">
        <v>570</v>
      </c>
      <c r="F2776" t="s">
        <v>26</v>
      </c>
      <c r="G2776" t="s">
        <v>49</v>
      </c>
      <c r="H2776" t="s">
        <v>50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5646</v>
      </c>
      <c r="O2776">
        <f t="shared" si="172"/>
        <v>14</v>
      </c>
      <c r="P2776">
        <f t="shared" si="173"/>
        <v>43.85</v>
      </c>
      <c r="Q2776" s="11" t="s">
        <v>1534</v>
      </c>
      <c r="R2776" t="s">
        <v>5647</v>
      </c>
      <c r="S2776" s="4">
        <f t="shared" si="174"/>
        <v>41311.1264814815</v>
      </c>
      <c r="T2776" s="4">
        <f t="shared" si="175"/>
        <v>41341.1264814815</v>
      </c>
    </row>
    <row r="2777" ht="44" spans="1:20">
      <c r="A2777" s="1">
        <v>2775</v>
      </c>
      <c r="B2777" s="2" t="s">
        <v>5714</v>
      </c>
      <c r="C2777" s="2" t="s">
        <v>5715</v>
      </c>
      <c r="D2777" s="12">
        <v>5000</v>
      </c>
      <c r="E2777" s="13">
        <v>150</v>
      </c>
      <c r="F2777" t="s">
        <v>26</v>
      </c>
      <c r="G2777" t="s">
        <v>49</v>
      </c>
      <c r="H2777" t="s">
        <v>50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5646</v>
      </c>
      <c r="O2777">
        <f t="shared" si="172"/>
        <v>3</v>
      </c>
      <c r="P2777">
        <f t="shared" si="173"/>
        <v>75</v>
      </c>
      <c r="Q2777" s="11" t="s">
        <v>1534</v>
      </c>
      <c r="R2777" t="s">
        <v>5647</v>
      </c>
      <c r="S2777" s="4">
        <f t="shared" si="174"/>
        <v>40863.0133564815</v>
      </c>
      <c r="T2777" s="4">
        <f t="shared" si="175"/>
        <v>40893.0133564815</v>
      </c>
    </row>
    <row r="2778" ht="58" spans="1:20">
      <c r="A2778" s="1">
        <v>2776</v>
      </c>
      <c r="B2778" s="2" t="s">
        <v>5716</v>
      </c>
      <c r="C2778" s="2" t="s">
        <v>5717</v>
      </c>
      <c r="D2778" s="12">
        <v>21000</v>
      </c>
      <c r="E2778" s="13">
        <v>1655</v>
      </c>
      <c r="F2778" t="s">
        <v>26</v>
      </c>
      <c r="G2778" t="s">
        <v>49</v>
      </c>
      <c r="H2778" t="s">
        <v>50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5646</v>
      </c>
      <c r="O2778">
        <f t="shared" si="172"/>
        <v>8</v>
      </c>
      <c r="P2778">
        <f t="shared" si="173"/>
        <v>45.97</v>
      </c>
      <c r="Q2778" s="11" t="s">
        <v>1534</v>
      </c>
      <c r="R2778" t="s">
        <v>5647</v>
      </c>
      <c r="S2778" s="4">
        <f t="shared" si="174"/>
        <v>42136.2971759259</v>
      </c>
      <c r="T2778" s="4">
        <f t="shared" si="175"/>
        <v>42167.2971759259</v>
      </c>
    </row>
    <row r="2779" ht="44" spans="1:20">
      <c r="A2779" s="1">
        <v>2777</v>
      </c>
      <c r="B2779" s="2" t="s">
        <v>5718</v>
      </c>
      <c r="C2779" s="2" t="s">
        <v>5719</v>
      </c>
      <c r="D2779" s="12">
        <v>3000</v>
      </c>
      <c r="E2779" s="13">
        <v>10</v>
      </c>
      <c r="F2779" t="s">
        <v>26</v>
      </c>
      <c r="G2779" t="s">
        <v>49</v>
      </c>
      <c r="H2779" t="s">
        <v>50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5646</v>
      </c>
      <c r="O2779">
        <f t="shared" si="172"/>
        <v>0</v>
      </c>
      <c r="P2779">
        <f t="shared" si="173"/>
        <v>10</v>
      </c>
      <c r="Q2779" s="11" t="s">
        <v>1534</v>
      </c>
      <c r="R2779" t="s">
        <v>5647</v>
      </c>
      <c r="S2779" s="4">
        <f t="shared" si="174"/>
        <v>42172.6690277778</v>
      </c>
      <c r="T2779" s="4">
        <f t="shared" si="175"/>
        <v>42202.6690277778</v>
      </c>
    </row>
    <row r="2780" ht="58" spans="1:20">
      <c r="A2780" s="1">
        <v>2778</v>
      </c>
      <c r="B2780" s="2" t="s">
        <v>5720</v>
      </c>
      <c r="C2780" s="2" t="s">
        <v>5721</v>
      </c>
      <c r="D2780" s="12">
        <v>5500</v>
      </c>
      <c r="E2780" s="13">
        <v>1405</v>
      </c>
      <c r="F2780" t="s">
        <v>26</v>
      </c>
      <c r="G2780" t="s">
        <v>49</v>
      </c>
      <c r="H2780" t="s">
        <v>50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5646</v>
      </c>
      <c r="O2780">
        <f t="shared" si="172"/>
        <v>26</v>
      </c>
      <c r="P2780">
        <f t="shared" si="173"/>
        <v>93.67</v>
      </c>
      <c r="Q2780" s="11" t="s">
        <v>1534</v>
      </c>
      <c r="R2780" t="s">
        <v>5647</v>
      </c>
      <c r="S2780" s="4">
        <f t="shared" si="174"/>
        <v>41846.9780787037</v>
      </c>
      <c r="T2780" s="4">
        <f t="shared" si="175"/>
        <v>41876.9780787037</v>
      </c>
    </row>
    <row r="2781" ht="44" spans="1:20">
      <c r="A2781" s="1">
        <v>2779</v>
      </c>
      <c r="B2781" s="2" t="s">
        <v>5722</v>
      </c>
      <c r="C2781" s="2" t="s">
        <v>5723</v>
      </c>
      <c r="D2781" s="12">
        <v>2500</v>
      </c>
      <c r="E2781" s="13">
        <v>53</v>
      </c>
      <c r="F2781" t="s">
        <v>26</v>
      </c>
      <c r="G2781" t="s">
        <v>49</v>
      </c>
      <c r="H2781" t="s">
        <v>50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5646</v>
      </c>
      <c r="O2781">
        <f t="shared" si="172"/>
        <v>2</v>
      </c>
      <c r="P2781">
        <f t="shared" si="173"/>
        <v>53</v>
      </c>
      <c r="Q2781" s="11" t="s">
        <v>1534</v>
      </c>
      <c r="R2781" t="s">
        <v>5647</v>
      </c>
      <c r="S2781" s="4">
        <f t="shared" si="174"/>
        <v>42300.5858912037</v>
      </c>
      <c r="T2781" s="4">
        <f t="shared" si="175"/>
        <v>42330.6275578704</v>
      </c>
    </row>
    <row r="2782" ht="29" spans="1:20">
      <c r="A2782" s="1">
        <v>2780</v>
      </c>
      <c r="B2782" s="2" t="s">
        <v>5724</v>
      </c>
      <c r="C2782" s="2" t="s">
        <v>5725</v>
      </c>
      <c r="D2782" s="12">
        <v>100000</v>
      </c>
      <c r="E2782" s="13">
        <v>0</v>
      </c>
      <c r="F2782" t="s">
        <v>26</v>
      </c>
      <c r="G2782" t="s">
        <v>1264</v>
      </c>
      <c r="H2782" t="s">
        <v>89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5646</v>
      </c>
      <c r="O2782">
        <f t="shared" si="172"/>
        <v>0</v>
      </c>
      <c r="P2782">
        <f t="shared" si="173"/>
        <v>0</v>
      </c>
      <c r="Q2782" s="11" t="s">
        <v>1534</v>
      </c>
      <c r="R2782" t="s">
        <v>5647</v>
      </c>
      <c r="S2782" s="4">
        <f t="shared" si="174"/>
        <v>42774.4477777778</v>
      </c>
      <c r="T2782" s="4">
        <f t="shared" si="175"/>
        <v>42804.4477777778</v>
      </c>
    </row>
    <row r="2783" ht="44" spans="1:20">
      <c r="A2783" s="1">
        <v>2781</v>
      </c>
      <c r="B2783" s="2" t="s">
        <v>5726</v>
      </c>
      <c r="C2783" s="2" t="s">
        <v>5727</v>
      </c>
      <c r="D2783" s="12">
        <v>1250</v>
      </c>
      <c r="E2783" s="13">
        <v>1316</v>
      </c>
      <c r="F2783" t="s">
        <v>28</v>
      </c>
      <c r="G2783" t="s">
        <v>49</v>
      </c>
      <c r="H2783" t="s">
        <v>50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1123</v>
      </c>
      <c r="O2783">
        <f t="shared" si="172"/>
        <v>105</v>
      </c>
      <c r="P2783">
        <f t="shared" si="173"/>
        <v>47</v>
      </c>
      <c r="Q2783" s="11" t="s">
        <v>21</v>
      </c>
      <c r="R2783" t="s">
        <v>1124</v>
      </c>
      <c r="S2783" s="4">
        <f t="shared" si="174"/>
        <v>42018.9415972222</v>
      </c>
      <c r="T2783" s="4">
        <f t="shared" si="175"/>
        <v>42047.2916666667</v>
      </c>
    </row>
    <row r="2784" ht="29" spans="1:20">
      <c r="A2784" s="1">
        <v>2782</v>
      </c>
      <c r="B2784" s="2" t="s">
        <v>5728</v>
      </c>
      <c r="C2784" s="2" t="s">
        <v>5729</v>
      </c>
      <c r="D2784" s="12">
        <v>1000</v>
      </c>
      <c r="E2784" s="13">
        <v>1200</v>
      </c>
      <c r="F2784" t="s">
        <v>28</v>
      </c>
      <c r="G2784" t="s">
        <v>49</v>
      </c>
      <c r="H2784" t="s">
        <v>50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1123</v>
      </c>
      <c r="O2784">
        <f t="shared" si="172"/>
        <v>120</v>
      </c>
      <c r="P2784">
        <f t="shared" si="173"/>
        <v>66.67</v>
      </c>
      <c r="Q2784" s="11" t="s">
        <v>21</v>
      </c>
      <c r="R2784" t="s">
        <v>1124</v>
      </c>
      <c r="S2784" s="4">
        <f t="shared" si="174"/>
        <v>42026.9249768518</v>
      </c>
      <c r="T2784" s="4">
        <f t="shared" si="175"/>
        <v>42052.2076388889</v>
      </c>
    </row>
    <row r="2785" ht="44" spans="1:20">
      <c r="A2785" s="1">
        <v>2783</v>
      </c>
      <c r="B2785" s="2" t="s">
        <v>5730</v>
      </c>
      <c r="C2785" s="2" t="s">
        <v>5731</v>
      </c>
      <c r="D2785" s="12">
        <v>1000</v>
      </c>
      <c r="E2785" s="13">
        <v>1145</v>
      </c>
      <c r="F2785" t="s">
        <v>28</v>
      </c>
      <c r="G2785" t="s">
        <v>58</v>
      </c>
      <c r="H2785" t="s">
        <v>59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1123</v>
      </c>
      <c r="O2785">
        <f t="shared" si="172"/>
        <v>115</v>
      </c>
      <c r="P2785">
        <f t="shared" si="173"/>
        <v>18.77</v>
      </c>
      <c r="Q2785" s="11" t="s">
        <v>21</v>
      </c>
      <c r="R2785" t="s">
        <v>1124</v>
      </c>
      <c r="S2785" s="4">
        <f t="shared" si="174"/>
        <v>42103.5352546296</v>
      </c>
      <c r="T2785" s="4">
        <f t="shared" si="175"/>
        <v>42117.5352546296</v>
      </c>
    </row>
    <row r="2786" ht="44" spans="1:20">
      <c r="A2786" s="1">
        <v>2784</v>
      </c>
      <c r="B2786" s="2" t="s">
        <v>5732</v>
      </c>
      <c r="C2786" s="2" t="s">
        <v>5733</v>
      </c>
      <c r="D2786" s="12">
        <v>6000</v>
      </c>
      <c r="E2786" s="13">
        <v>7140</v>
      </c>
      <c r="F2786" t="s">
        <v>28</v>
      </c>
      <c r="G2786" t="s">
        <v>49</v>
      </c>
      <c r="H2786" t="s">
        <v>50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1123</v>
      </c>
      <c r="O2786">
        <f t="shared" si="172"/>
        <v>119</v>
      </c>
      <c r="P2786">
        <f t="shared" si="173"/>
        <v>66.11</v>
      </c>
      <c r="Q2786" s="11" t="s">
        <v>21</v>
      </c>
      <c r="R2786" t="s">
        <v>1124</v>
      </c>
      <c r="S2786" s="4">
        <f t="shared" si="174"/>
        <v>41920.7875347222</v>
      </c>
      <c r="T2786" s="4">
        <f t="shared" si="175"/>
        <v>41941.7875347222</v>
      </c>
    </row>
    <row r="2787" ht="44" spans="1:20">
      <c r="A2787" s="1">
        <v>2785</v>
      </c>
      <c r="B2787" s="2" t="s">
        <v>5734</v>
      </c>
      <c r="C2787" s="2" t="s">
        <v>5735</v>
      </c>
      <c r="D2787" s="12">
        <v>5000</v>
      </c>
      <c r="E2787" s="13">
        <v>5234</v>
      </c>
      <c r="F2787" t="s">
        <v>28</v>
      </c>
      <c r="G2787" t="s">
        <v>49</v>
      </c>
      <c r="H2787" t="s">
        <v>50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1123</v>
      </c>
      <c r="O2787">
        <f t="shared" si="172"/>
        <v>105</v>
      </c>
      <c r="P2787">
        <f t="shared" si="173"/>
        <v>36.86</v>
      </c>
      <c r="Q2787" s="11" t="s">
        <v>21</v>
      </c>
      <c r="R2787" t="s">
        <v>1124</v>
      </c>
      <c r="S2787" s="4">
        <f t="shared" si="174"/>
        <v>42558.1894328704</v>
      </c>
      <c r="T2787" s="4">
        <f t="shared" si="175"/>
        <v>42587.875</v>
      </c>
    </row>
    <row r="2788" ht="29" spans="1:20">
      <c r="A2788" s="1">
        <v>2786</v>
      </c>
      <c r="B2788" s="2" t="s">
        <v>5736</v>
      </c>
      <c r="C2788" s="2" t="s">
        <v>5737</v>
      </c>
      <c r="D2788" s="12">
        <v>2500</v>
      </c>
      <c r="E2788" s="13">
        <v>2946</v>
      </c>
      <c r="F2788" t="s">
        <v>28</v>
      </c>
      <c r="G2788" t="s">
        <v>58</v>
      </c>
      <c r="H2788" t="s">
        <v>59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1123</v>
      </c>
      <c r="O2788">
        <f t="shared" si="172"/>
        <v>118</v>
      </c>
      <c r="P2788">
        <f t="shared" si="173"/>
        <v>39.81</v>
      </c>
      <c r="Q2788" s="11" t="s">
        <v>21</v>
      </c>
      <c r="R2788" t="s">
        <v>1124</v>
      </c>
      <c r="S2788" s="4">
        <f t="shared" si="174"/>
        <v>41815.569212963</v>
      </c>
      <c r="T2788" s="4">
        <f t="shared" si="175"/>
        <v>41829.569212963</v>
      </c>
    </row>
    <row r="2789" ht="44" spans="1:20">
      <c r="A2789" s="1">
        <v>2787</v>
      </c>
      <c r="B2789" s="2" t="s">
        <v>5738</v>
      </c>
      <c r="C2789" s="2" t="s">
        <v>5739</v>
      </c>
      <c r="D2789" s="12">
        <v>1000</v>
      </c>
      <c r="E2789" s="13">
        <v>1197</v>
      </c>
      <c r="F2789" t="s">
        <v>28</v>
      </c>
      <c r="G2789" t="s">
        <v>49</v>
      </c>
      <c r="H2789" t="s">
        <v>50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1123</v>
      </c>
      <c r="O2789">
        <f t="shared" si="172"/>
        <v>120</v>
      </c>
      <c r="P2789">
        <f t="shared" si="173"/>
        <v>31.5</v>
      </c>
      <c r="Q2789" s="11" t="s">
        <v>21</v>
      </c>
      <c r="R2789" t="s">
        <v>1124</v>
      </c>
      <c r="S2789" s="4">
        <f t="shared" si="174"/>
        <v>41808.1985185185</v>
      </c>
      <c r="T2789" s="4">
        <f t="shared" si="175"/>
        <v>41838.1985185185</v>
      </c>
    </row>
    <row r="2790" ht="44" spans="1:20">
      <c r="A2790" s="1">
        <v>2788</v>
      </c>
      <c r="B2790" s="2" t="s">
        <v>5740</v>
      </c>
      <c r="C2790" s="2" t="s">
        <v>5741</v>
      </c>
      <c r="D2790" s="12">
        <v>2000</v>
      </c>
      <c r="E2790" s="13">
        <v>2050</v>
      </c>
      <c r="F2790" t="s">
        <v>28</v>
      </c>
      <c r="G2790" t="s">
        <v>49</v>
      </c>
      <c r="H2790" t="s">
        <v>50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1123</v>
      </c>
      <c r="O2790">
        <f t="shared" si="172"/>
        <v>103</v>
      </c>
      <c r="P2790">
        <f t="shared" si="173"/>
        <v>102.5</v>
      </c>
      <c r="Q2790" s="11" t="s">
        <v>21</v>
      </c>
      <c r="R2790" t="s">
        <v>1124</v>
      </c>
      <c r="S2790" s="4">
        <f t="shared" si="174"/>
        <v>42550.7018865741</v>
      </c>
      <c r="T2790" s="4">
        <f t="shared" si="175"/>
        <v>42580.7018865741</v>
      </c>
    </row>
    <row r="2791" ht="29" spans="1:20">
      <c r="A2791" s="1">
        <v>2789</v>
      </c>
      <c r="B2791" s="2" t="s">
        <v>5742</v>
      </c>
      <c r="C2791" s="2" t="s">
        <v>5743</v>
      </c>
      <c r="D2791" s="12">
        <v>3000</v>
      </c>
      <c r="E2791" s="13">
        <v>3035</v>
      </c>
      <c r="F2791" t="s">
        <v>28</v>
      </c>
      <c r="G2791" t="s">
        <v>49</v>
      </c>
      <c r="H2791" t="s">
        <v>50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1123</v>
      </c>
      <c r="O2791">
        <f t="shared" si="172"/>
        <v>101</v>
      </c>
      <c r="P2791">
        <f t="shared" si="173"/>
        <v>126.46</v>
      </c>
      <c r="Q2791" s="11" t="s">
        <v>21</v>
      </c>
      <c r="R2791" t="s">
        <v>1124</v>
      </c>
      <c r="S2791" s="4">
        <f t="shared" si="174"/>
        <v>42056.013125</v>
      </c>
      <c r="T2791" s="4">
        <f t="shared" si="175"/>
        <v>42075.1666666667</v>
      </c>
    </row>
    <row r="2792" ht="44" spans="1:20">
      <c r="A2792" s="1">
        <v>2790</v>
      </c>
      <c r="B2792" s="2" t="s">
        <v>5744</v>
      </c>
      <c r="C2792" s="2" t="s">
        <v>5745</v>
      </c>
      <c r="D2792" s="12">
        <v>3000</v>
      </c>
      <c r="E2792" s="13">
        <v>3160</v>
      </c>
      <c r="F2792" t="s">
        <v>28</v>
      </c>
      <c r="G2792" t="s">
        <v>49</v>
      </c>
      <c r="H2792" t="s">
        <v>50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1123</v>
      </c>
      <c r="O2792">
        <f t="shared" si="172"/>
        <v>105</v>
      </c>
      <c r="P2792">
        <f t="shared" si="173"/>
        <v>47.88</v>
      </c>
      <c r="Q2792" s="11" t="s">
        <v>21</v>
      </c>
      <c r="R2792" t="s">
        <v>1124</v>
      </c>
      <c r="S2792" s="4">
        <f t="shared" si="174"/>
        <v>42016.9386921296</v>
      </c>
      <c r="T2792" s="4">
        <f t="shared" si="175"/>
        <v>42046.9386921296</v>
      </c>
    </row>
    <row r="2793" ht="44" spans="1:20">
      <c r="A2793" s="1">
        <v>2791</v>
      </c>
      <c r="B2793" s="2" t="s">
        <v>5746</v>
      </c>
      <c r="C2793" s="2" t="s">
        <v>5747</v>
      </c>
      <c r="D2793" s="12">
        <v>2000</v>
      </c>
      <c r="E2793" s="13">
        <v>2050</v>
      </c>
      <c r="F2793" t="s">
        <v>28</v>
      </c>
      <c r="G2793" t="s">
        <v>49</v>
      </c>
      <c r="H2793" t="s">
        <v>50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1123</v>
      </c>
      <c r="O2793">
        <f t="shared" si="172"/>
        <v>103</v>
      </c>
      <c r="P2793">
        <f t="shared" si="173"/>
        <v>73.21</v>
      </c>
      <c r="Q2793" s="11" t="s">
        <v>21</v>
      </c>
      <c r="R2793" t="s">
        <v>1124</v>
      </c>
      <c r="S2793" s="4">
        <f t="shared" si="174"/>
        <v>42591.8999884259</v>
      </c>
      <c r="T2793" s="4">
        <f t="shared" si="175"/>
        <v>42622.1666666667</v>
      </c>
    </row>
    <row r="2794" ht="44" spans="1:20">
      <c r="A2794" s="1">
        <v>2792</v>
      </c>
      <c r="B2794" s="2" t="s">
        <v>5748</v>
      </c>
      <c r="C2794" s="2" t="s">
        <v>5749</v>
      </c>
      <c r="D2794" s="12">
        <v>2000</v>
      </c>
      <c r="E2794" s="13">
        <v>2152</v>
      </c>
      <c r="F2794" t="s">
        <v>28</v>
      </c>
      <c r="G2794" t="s">
        <v>49</v>
      </c>
      <c r="H2794" t="s">
        <v>50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1123</v>
      </c>
      <c r="O2794">
        <f t="shared" si="172"/>
        <v>108</v>
      </c>
      <c r="P2794">
        <f t="shared" si="173"/>
        <v>89.67</v>
      </c>
      <c r="Q2794" s="11" t="s">
        <v>21</v>
      </c>
      <c r="R2794" t="s">
        <v>1124</v>
      </c>
      <c r="S2794" s="4">
        <f t="shared" si="174"/>
        <v>42183.2310069444</v>
      </c>
      <c r="T2794" s="4">
        <f t="shared" si="175"/>
        <v>42228.2310069444</v>
      </c>
    </row>
    <row r="2795" ht="58" spans="1:20">
      <c r="A2795" s="1">
        <v>2793</v>
      </c>
      <c r="B2795" s="2" t="s">
        <v>5750</v>
      </c>
      <c r="C2795" s="2" t="s">
        <v>5751</v>
      </c>
      <c r="D2795" s="12">
        <v>10000</v>
      </c>
      <c r="E2795" s="13">
        <v>11056.75</v>
      </c>
      <c r="F2795" t="s">
        <v>28</v>
      </c>
      <c r="G2795" t="s">
        <v>84</v>
      </c>
      <c r="H2795" t="s">
        <v>85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1123</v>
      </c>
      <c r="O2795">
        <f t="shared" si="172"/>
        <v>111</v>
      </c>
      <c r="P2795">
        <f t="shared" si="173"/>
        <v>151.46</v>
      </c>
      <c r="Q2795" s="11" t="s">
        <v>21</v>
      </c>
      <c r="R2795" t="s">
        <v>1124</v>
      </c>
      <c r="S2795" s="4">
        <f t="shared" si="174"/>
        <v>42176.4190393519</v>
      </c>
      <c r="T2795" s="4">
        <f t="shared" si="175"/>
        <v>42206.4190393519</v>
      </c>
    </row>
    <row r="2796" ht="58" spans="1:20">
      <c r="A2796" s="1">
        <v>2794</v>
      </c>
      <c r="B2796" s="2" t="s">
        <v>5752</v>
      </c>
      <c r="C2796" s="2" t="s">
        <v>5753</v>
      </c>
      <c r="D2796" s="12">
        <v>50</v>
      </c>
      <c r="E2796" s="13">
        <v>75</v>
      </c>
      <c r="F2796" t="s">
        <v>28</v>
      </c>
      <c r="G2796" t="s">
        <v>58</v>
      </c>
      <c r="H2796" t="s">
        <v>59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1123</v>
      </c>
      <c r="O2796">
        <f t="shared" si="172"/>
        <v>150</v>
      </c>
      <c r="P2796">
        <f t="shared" si="173"/>
        <v>25</v>
      </c>
      <c r="Q2796" s="11" t="s">
        <v>21</v>
      </c>
      <c r="R2796" t="s">
        <v>1124</v>
      </c>
      <c r="S2796" s="4">
        <f t="shared" si="174"/>
        <v>42416.6916550926</v>
      </c>
      <c r="T2796" s="4">
        <f t="shared" si="175"/>
        <v>42432.7916666667</v>
      </c>
    </row>
    <row r="2797" ht="44" spans="1:20">
      <c r="A2797" s="1">
        <v>2795</v>
      </c>
      <c r="B2797" s="2" t="s">
        <v>5754</v>
      </c>
      <c r="C2797" s="2" t="s">
        <v>5755</v>
      </c>
      <c r="D2797" s="12">
        <v>700</v>
      </c>
      <c r="E2797" s="13">
        <v>730</v>
      </c>
      <c r="F2797" t="s">
        <v>28</v>
      </c>
      <c r="G2797" t="s">
        <v>49</v>
      </c>
      <c r="H2797" t="s">
        <v>50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1123</v>
      </c>
      <c r="O2797">
        <f t="shared" si="172"/>
        <v>104</v>
      </c>
      <c r="P2797">
        <f t="shared" si="173"/>
        <v>36.5</v>
      </c>
      <c r="Q2797" s="11" t="s">
        <v>21</v>
      </c>
      <c r="R2797" t="s">
        <v>1124</v>
      </c>
      <c r="S2797" s="4">
        <f t="shared" si="174"/>
        <v>41780.5259375</v>
      </c>
      <c r="T2797" s="4">
        <f t="shared" si="175"/>
        <v>41796.9583333333</v>
      </c>
    </row>
    <row r="2798" ht="44" spans="1:20">
      <c r="A2798" s="1">
        <v>2796</v>
      </c>
      <c r="B2798" s="2" t="s">
        <v>5756</v>
      </c>
      <c r="C2798" s="2" t="s">
        <v>5757</v>
      </c>
      <c r="D2798" s="12">
        <v>800</v>
      </c>
      <c r="E2798" s="13">
        <v>924</v>
      </c>
      <c r="F2798" t="s">
        <v>28</v>
      </c>
      <c r="G2798" t="s">
        <v>58</v>
      </c>
      <c r="H2798" t="s">
        <v>59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1123</v>
      </c>
      <c r="O2798">
        <f t="shared" si="172"/>
        <v>116</v>
      </c>
      <c r="P2798">
        <f t="shared" si="173"/>
        <v>44</v>
      </c>
      <c r="Q2798" s="11" t="s">
        <v>21</v>
      </c>
      <c r="R2798" t="s">
        <v>1124</v>
      </c>
      <c r="S2798" s="4">
        <f t="shared" si="174"/>
        <v>41795.5281018519</v>
      </c>
      <c r="T2798" s="4">
        <f t="shared" si="175"/>
        <v>41825.5281018519</v>
      </c>
    </row>
    <row r="2799" ht="44" spans="1:20">
      <c r="A2799" s="1">
        <v>2797</v>
      </c>
      <c r="B2799" s="2" t="s">
        <v>5758</v>
      </c>
      <c r="C2799" s="2" t="s">
        <v>5759</v>
      </c>
      <c r="D2799" s="12">
        <v>8000</v>
      </c>
      <c r="E2799" s="13">
        <v>8211.61</v>
      </c>
      <c r="F2799" t="s">
        <v>28</v>
      </c>
      <c r="G2799" t="s">
        <v>58</v>
      </c>
      <c r="H2799" t="s">
        <v>59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1123</v>
      </c>
      <c r="O2799">
        <f t="shared" si="172"/>
        <v>103</v>
      </c>
      <c r="P2799">
        <f t="shared" si="173"/>
        <v>87.36</v>
      </c>
      <c r="Q2799" s="11" t="s">
        <v>21</v>
      </c>
      <c r="R2799" t="s">
        <v>1124</v>
      </c>
      <c r="S2799" s="4">
        <f t="shared" si="174"/>
        <v>41798.9402777778</v>
      </c>
      <c r="T2799" s="4">
        <f t="shared" si="175"/>
        <v>41828.9402777778</v>
      </c>
    </row>
    <row r="2800" ht="44" spans="1:20">
      <c r="A2800" s="1">
        <v>2798</v>
      </c>
      <c r="B2800" s="2" t="s">
        <v>5760</v>
      </c>
      <c r="C2800" s="2" t="s">
        <v>5761</v>
      </c>
      <c r="D2800" s="12">
        <v>5000</v>
      </c>
      <c r="E2800" s="13">
        <v>5070</v>
      </c>
      <c r="F2800" t="s">
        <v>28</v>
      </c>
      <c r="G2800" t="s">
        <v>58</v>
      </c>
      <c r="H2800" t="s">
        <v>59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1123</v>
      </c>
      <c r="O2800">
        <f t="shared" si="172"/>
        <v>101</v>
      </c>
      <c r="P2800">
        <f t="shared" si="173"/>
        <v>36.47</v>
      </c>
      <c r="Q2800" s="11" t="s">
        <v>21</v>
      </c>
      <c r="R2800" t="s">
        <v>1124</v>
      </c>
      <c r="S2800" s="4">
        <f t="shared" si="174"/>
        <v>42201.6750115741</v>
      </c>
      <c r="T2800" s="4">
        <f t="shared" si="175"/>
        <v>42216.6666666667</v>
      </c>
    </row>
    <row r="2801" ht="44" spans="1:20">
      <c r="A2801" s="1">
        <v>2799</v>
      </c>
      <c r="B2801" s="2" t="s">
        <v>5762</v>
      </c>
      <c r="C2801" s="2" t="s">
        <v>5763</v>
      </c>
      <c r="D2801" s="12">
        <v>5000</v>
      </c>
      <c r="E2801" s="13">
        <v>5831.74</v>
      </c>
      <c r="F2801" t="s">
        <v>28</v>
      </c>
      <c r="G2801" t="s">
        <v>58</v>
      </c>
      <c r="H2801" t="s">
        <v>59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1123</v>
      </c>
      <c r="O2801">
        <f t="shared" si="172"/>
        <v>117</v>
      </c>
      <c r="P2801">
        <f t="shared" si="173"/>
        <v>44.86</v>
      </c>
      <c r="Q2801" s="11" t="s">
        <v>21</v>
      </c>
      <c r="R2801" t="s">
        <v>1124</v>
      </c>
      <c r="S2801" s="4">
        <f t="shared" si="174"/>
        <v>42507.2646990741</v>
      </c>
      <c r="T2801" s="4">
        <f t="shared" si="175"/>
        <v>42538.6666666667</v>
      </c>
    </row>
    <row r="2802" ht="44" spans="1:20">
      <c r="A2802" s="1">
        <v>2800</v>
      </c>
      <c r="B2802" s="2" t="s">
        <v>5764</v>
      </c>
      <c r="C2802" s="2" t="s">
        <v>5765</v>
      </c>
      <c r="D2802" s="12">
        <v>1000</v>
      </c>
      <c r="E2802" s="13">
        <v>1330</v>
      </c>
      <c r="F2802" t="s">
        <v>28</v>
      </c>
      <c r="G2802" t="s">
        <v>58</v>
      </c>
      <c r="H2802" t="s">
        <v>59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1123</v>
      </c>
      <c r="O2802">
        <f t="shared" si="172"/>
        <v>133</v>
      </c>
      <c r="P2802">
        <f t="shared" si="173"/>
        <v>42.9</v>
      </c>
      <c r="Q2802" s="11" t="s">
        <v>21</v>
      </c>
      <c r="R2802" t="s">
        <v>1124</v>
      </c>
      <c r="S2802" s="4">
        <f t="shared" si="174"/>
        <v>41948.5528472222</v>
      </c>
      <c r="T2802" s="4">
        <f t="shared" si="175"/>
        <v>42008.5528472222</v>
      </c>
    </row>
    <row r="2803" ht="44" spans="1:20">
      <c r="A2803" s="1">
        <v>2801</v>
      </c>
      <c r="B2803" s="2" t="s">
        <v>5766</v>
      </c>
      <c r="C2803" s="2" t="s">
        <v>5767</v>
      </c>
      <c r="D2803" s="12">
        <v>500</v>
      </c>
      <c r="E2803" s="13">
        <v>666</v>
      </c>
      <c r="F2803" t="s">
        <v>28</v>
      </c>
      <c r="G2803" t="s">
        <v>84</v>
      </c>
      <c r="H2803" t="s">
        <v>85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1123</v>
      </c>
      <c r="O2803">
        <f t="shared" si="172"/>
        <v>133</v>
      </c>
      <c r="P2803">
        <f t="shared" si="173"/>
        <v>51.23</v>
      </c>
      <c r="Q2803" s="11" t="s">
        <v>21</v>
      </c>
      <c r="R2803" t="s">
        <v>1124</v>
      </c>
      <c r="S2803" s="4">
        <f t="shared" si="174"/>
        <v>41900.2431597222</v>
      </c>
      <c r="T2803" s="4">
        <f t="shared" si="175"/>
        <v>41922.4583333333</v>
      </c>
    </row>
    <row r="2804" ht="44" spans="1:20">
      <c r="A2804" s="1">
        <v>2802</v>
      </c>
      <c r="B2804" s="2" t="s">
        <v>5768</v>
      </c>
      <c r="C2804" s="2" t="s">
        <v>5769</v>
      </c>
      <c r="D2804" s="12">
        <v>3000</v>
      </c>
      <c r="E2804" s="13">
        <v>3055</v>
      </c>
      <c r="F2804" t="s">
        <v>28</v>
      </c>
      <c r="G2804" t="s">
        <v>58</v>
      </c>
      <c r="H2804" t="s">
        <v>59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1123</v>
      </c>
      <c r="O2804">
        <f t="shared" si="172"/>
        <v>102</v>
      </c>
      <c r="P2804">
        <f t="shared" si="173"/>
        <v>33.94</v>
      </c>
      <c r="Q2804" s="11" t="s">
        <v>21</v>
      </c>
      <c r="R2804" t="s">
        <v>1124</v>
      </c>
      <c r="S2804" s="4">
        <f t="shared" si="174"/>
        <v>42192.6470717593</v>
      </c>
      <c r="T2804" s="4">
        <f t="shared" si="175"/>
        <v>42222.6470717593</v>
      </c>
    </row>
    <row r="2805" ht="44" spans="1:20">
      <c r="A2805" s="1">
        <v>2803</v>
      </c>
      <c r="B2805" s="2" t="s">
        <v>5770</v>
      </c>
      <c r="C2805" s="2" t="s">
        <v>5771</v>
      </c>
      <c r="D2805" s="12">
        <v>10000</v>
      </c>
      <c r="E2805" s="13">
        <v>12795</v>
      </c>
      <c r="F2805" t="s">
        <v>28</v>
      </c>
      <c r="G2805" t="s">
        <v>49</v>
      </c>
      <c r="H2805" t="s">
        <v>50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1123</v>
      </c>
      <c r="O2805">
        <f t="shared" si="172"/>
        <v>128</v>
      </c>
      <c r="P2805">
        <f t="shared" si="173"/>
        <v>90.74</v>
      </c>
      <c r="Q2805" s="11" t="s">
        <v>21</v>
      </c>
      <c r="R2805" t="s">
        <v>1124</v>
      </c>
      <c r="S2805" s="4">
        <f t="shared" si="174"/>
        <v>42158.0656944444</v>
      </c>
      <c r="T2805" s="4">
        <f t="shared" si="175"/>
        <v>42201</v>
      </c>
    </row>
    <row r="2806" ht="44" spans="1:20">
      <c r="A2806" s="1">
        <v>2804</v>
      </c>
      <c r="B2806" s="2" t="s">
        <v>5772</v>
      </c>
      <c r="C2806" s="2" t="s">
        <v>5773</v>
      </c>
      <c r="D2806" s="12">
        <v>1000</v>
      </c>
      <c r="E2806" s="13">
        <v>1150</v>
      </c>
      <c r="F2806" t="s">
        <v>28</v>
      </c>
      <c r="G2806" t="s">
        <v>58</v>
      </c>
      <c r="H2806" t="s">
        <v>59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1123</v>
      </c>
      <c r="O2806">
        <f t="shared" si="172"/>
        <v>115</v>
      </c>
      <c r="P2806">
        <f t="shared" si="173"/>
        <v>50</v>
      </c>
      <c r="Q2806" s="11" t="s">
        <v>21</v>
      </c>
      <c r="R2806" t="s">
        <v>1124</v>
      </c>
      <c r="S2806" s="4">
        <f t="shared" si="174"/>
        <v>41881.453587963</v>
      </c>
      <c r="T2806" s="4">
        <f t="shared" si="175"/>
        <v>41911.453587963</v>
      </c>
    </row>
    <row r="2807" ht="58" spans="1:20">
      <c r="A2807" s="1">
        <v>2805</v>
      </c>
      <c r="B2807" s="2" t="s">
        <v>5774</v>
      </c>
      <c r="C2807" s="2" t="s">
        <v>5775</v>
      </c>
      <c r="D2807" s="12">
        <v>400</v>
      </c>
      <c r="E2807" s="13">
        <v>440</v>
      </c>
      <c r="F2807" t="s">
        <v>28</v>
      </c>
      <c r="G2807" t="s">
        <v>58</v>
      </c>
      <c r="H2807" t="s">
        <v>59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1123</v>
      </c>
      <c r="O2807">
        <f t="shared" si="172"/>
        <v>110</v>
      </c>
      <c r="P2807">
        <f t="shared" si="173"/>
        <v>24.44</v>
      </c>
      <c r="Q2807" s="11" t="s">
        <v>21</v>
      </c>
      <c r="R2807" t="s">
        <v>1124</v>
      </c>
      <c r="S2807" s="4">
        <f t="shared" si="174"/>
        <v>42213.505474537</v>
      </c>
      <c r="T2807" s="4">
        <f t="shared" si="175"/>
        <v>42238.505474537</v>
      </c>
    </row>
    <row r="2808" ht="44" spans="1:20">
      <c r="A2808" s="1">
        <v>2806</v>
      </c>
      <c r="B2808" s="2" t="s">
        <v>5776</v>
      </c>
      <c r="C2808" s="2" t="s">
        <v>5777</v>
      </c>
      <c r="D2808" s="12">
        <v>3000</v>
      </c>
      <c r="E2808" s="13">
        <v>3363</v>
      </c>
      <c r="F2808" t="s">
        <v>28</v>
      </c>
      <c r="G2808" t="s">
        <v>58</v>
      </c>
      <c r="H2808" t="s">
        <v>59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1123</v>
      </c>
      <c r="O2808">
        <f t="shared" si="172"/>
        <v>112</v>
      </c>
      <c r="P2808">
        <f t="shared" si="173"/>
        <v>44.25</v>
      </c>
      <c r="Q2808" s="11" t="s">
        <v>21</v>
      </c>
      <c r="R2808" t="s">
        <v>1124</v>
      </c>
      <c r="S2808" s="4">
        <f t="shared" si="174"/>
        <v>42185.2672453704</v>
      </c>
      <c r="T2808" s="4">
        <f t="shared" si="175"/>
        <v>42221.4583333333</v>
      </c>
    </row>
    <row r="2809" ht="15" spans="1:20">
      <c r="A2809" s="1">
        <v>2807</v>
      </c>
      <c r="B2809" s="2" t="s">
        <v>5778</v>
      </c>
      <c r="C2809" s="2" t="s">
        <v>5779</v>
      </c>
      <c r="D2809" s="12">
        <v>5000</v>
      </c>
      <c r="E2809" s="13">
        <v>6300</v>
      </c>
      <c r="F2809" t="s">
        <v>28</v>
      </c>
      <c r="G2809" t="s">
        <v>49</v>
      </c>
      <c r="H2809" t="s">
        <v>50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1123</v>
      </c>
      <c r="O2809">
        <f t="shared" si="172"/>
        <v>126</v>
      </c>
      <c r="P2809">
        <f t="shared" si="173"/>
        <v>67.74</v>
      </c>
      <c r="Q2809" s="11" t="s">
        <v>21</v>
      </c>
      <c r="R2809" t="s">
        <v>1124</v>
      </c>
      <c r="S2809" s="4">
        <f t="shared" si="174"/>
        <v>42154.873125</v>
      </c>
      <c r="T2809" s="4">
        <f t="shared" si="175"/>
        <v>42184.873125</v>
      </c>
    </row>
    <row r="2810" ht="44" spans="1:20">
      <c r="A2810" s="1">
        <v>2808</v>
      </c>
      <c r="B2810" s="2" t="s">
        <v>5780</v>
      </c>
      <c r="C2810" s="2" t="s">
        <v>5781</v>
      </c>
      <c r="D2810" s="12">
        <v>4500</v>
      </c>
      <c r="E2810" s="13">
        <v>4511</v>
      </c>
      <c r="F2810" t="s">
        <v>28</v>
      </c>
      <c r="G2810" t="s">
        <v>49</v>
      </c>
      <c r="H2810" t="s">
        <v>50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1123</v>
      </c>
      <c r="O2810">
        <f t="shared" si="172"/>
        <v>100</v>
      </c>
      <c r="P2810">
        <f t="shared" si="173"/>
        <v>65.38</v>
      </c>
      <c r="Q2810" s="11" t="s">
        <v>21</v>
      </c>
      <c r="R2810" t="s">
        <v>1124</v>
      </c>
      <c r="S2810" s="4">
        <f t="shared" si="174"/>
        <v>42208.8464699074</v>
      </c>
      <c r="T2810" s="4">
        <f t="shared" si="175"/>
        <v>42238.8464699074</v>
      </c>
    </row>
    <row r="2811" ht="44" spans="1:20">
      <c r="A2811" s="1">
        <v>2809</v>
      </c>
      <c r="B2811" s="2" t="s">
        <v>5782</v>
      </c>
      <c r="C2811" s="2" t="s">
        <v>5783</v>
      </c>
      <c r="D2811" s="12">
        <v>2500</v>
      </c>
      <c r="E2811" s="13">
        <v>2560</v>
      </c>
      <c r="F2811" t="s">
        <v>28</v>
      </c>
      <c r="G2811" t="s">
        <v>49</v>
      </c>
      <c r="H2811" t="s">
        <v>50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1123</v>
      </c>
      <c r="O2811">
        <f t="shared" si="172"/>
        <v>102</v>
      </c>
      <c r="P2811">
        <f t="shared" si="173"/>
        <v>121.9</v>
      </c>
      <c r="Q2811" s="11" t="s">
        <v>21</v>
      </c>
      <c r="R2811" t="s">
        <v>1124</v>
      </c>
      <c r="S2811" s="4">
        <f t="shared" si="174"/>
        <v>42451.4968171296</v>
      </c>
      <c r="T2811" s="4">
        <f t="shared" si="175"/>
        <v>42459.6104166667</v>
      </c>
    </row>
    <row r="2812" ht="44" spans="1:20">
      <c r="A2812" s="1">
        <v>2810</v>
      </c>
      <c r="B2812" s="2" t="s">
        <v>5784</v>
      </c>
      <c r="C2812" s="2" t="s">
        <v>5785</v>
      </c>
      <c r="D2812" s="12">
        <v>2500</v>
      </c>
      <c r="E2812" s="13">
        <v>2705</v>
      </c>
      <c r="F2812" t="s">
        <v>28</v>
      </c>
      <c r="G2812" t="s">
        <v>49</v>
      </c>
      <c r="H2812" t="s">
        <v>50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1123</v>
      </c>
      <c r="O2812">
        <f t="shared" si="172"/>
        <v>108</v>
      </c>
      <c r="P2812">
        <f t="shared" si="173"/>
        <v>47.46</v>
      </c>
      <c r="Q2812" s="11" t="s">
        <v>21</v>
      </c>
      <c r="R2812" t="s">
        <v>1124</v>
      </c>
      <c r="S2812" s="4">
        <f t="shared" si="174"/>
        <v>41759.1396296296</v>
      </c>
      <c r="T2812" s="4">
        <f t="shared" si="175"/>
        <v>41791.1659722222</v>
      </c>
    </row>
    <row r="2813" ht="44" spans="1:20">
      <c r="A2813" s="1">
        <v>2811</v>
      </c>
      <c r="B2813" s="2" t="s">
        <v>5786</v>
      </c>
      <c r="C2813" s="2" t="s">
        <v>5787</v>
      </c>
      <c r="D2813" s="12">
        <v>10000</v>
      </c>
      <c r="E2813" s="13">
        <v>10027</v>
      </c>
      <c r="F2813" t="s">
        <v>28</v>
      </c>
      <c r="G2813" t="s">
        <v>58</v>
      </c>
      <c r="H2813" t="s">
        <v>59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1123</v>
      </c>
      <c r="O2813">
        <f t="shared" si="172"/>
        <v>100</v>
      </c>
      <c r="P2813">
        <f t="shared" si="173"/>
        <v>92.84</v>
      </c>
      <c r="Q2813" s="11" t="s">
        <v>21</v>
      </c>
      <c r="R2813" t="s">
        <v>1124</v>
      </c>
      <c r="S2813" s="4">
        <f t="shared" si="174"/>
        <v>42028.4965625</v>
      </c>
      <c r="T2813" s="4">
        <f t="shared" si="175"/>
        <v>42058.4965625</v>
      </c>
    </row>
    <row r="2814" ht="44" spans="1:20">
      <c r="A2814" s="1">
        <v>2812</v>
      </c>
      <c r="B2814" s="2" t="s">
        <v>5788</v>
      </c>
      <c r="C2814" s="2" t="s">
        <v>5789</v>
      </c>
      <c r="D2814" s="12">
        <v>5000</v>
      </c>
      <c r="E2814" s="13">
        <v>5665</v>
      </c>
      <c r="F2814" t="s">
        <v>28</v>
      </c>
      <c r="G2814" t="s">
        <v>194</v>
      </c>
      <c r="H2814" t="s">
        <v>195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1123</v>
      </c>
      <c r="O2814">
        <f t="shared" si="172"/>
        <v>113</v>
      </c>
      <c r="P2814">
        <f t="shared" si="173"/>
        <v>68.25</v>
      </c>
      <c r="Q2814" s="11" t="s">
        <v>21</v>
      </c>
      <c r="R2814" t="s">
        <v>1124</v>
      </c>
      <c r="S2814" s="4">
        <f t="shared" si="174"/>
        <v>42054.7441898148</v>
      </c>
      <c r="T2814" s="4">
        <f t="shared" si="175"/>
        <v>42100.1666666667</v>
      </c>
    </row>
    <row r="2815" ht="44" spans="1:20">
      <c r="A2815" s="1">
        <v>2813</v>
      </c>
      <c r="B2815" s="2" t="s">
        <v>5790</v>
      </c>
      <c r="C2815" s="2" t="s">
        <v>5791</v>
      </c>
      <c r="D2815" s="12">
        <v>2800</v>
      </c>
      <c r="E2815" s="13">
        <v>3572.12</v>
      </c>
      <c r="F2815" t="s">
        <v>28</v>
      </c>
      <c r="G2815" t="s">
        <v>49</v>
      </c>
      <c r="H2815" t="s">
        <v>50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1123</v>
      </c>
      <c r="O2815">
        <f t="shared" si="172"/>
        <v>128</v>
      </c>
      <c r="P2815">
        <f t="shared" si="173"/>
        <v>37.21</v>
      </c>
      <c r="Q2815" s="11" t="s">
        <v>21</v>
      </c>
      <c r="R2815" t="s">
        <v>1124</v>
      </c>
      <c r="S2815" s="4">
        <f t="shared" si="174"/>
        <v>42693.7426041667</v>
      </c>
      <c r="T2815" s="4">
        <f t="shared" si="175"/>
        <v>42718.7426041667</v>
      </c>
    </row>
    <row r="2816" ht="44" spans="1:20">
      <c r="A2816" s="1">
        <v>2814</v>
      </c>
      <c r="B2816" s="2" t="s">
        <v>5792</v>
      </c>
      <c r="C2816" s="2" t="s">
        <v>5793</v>
      </c>
      <c r="D2816" s="12">
        <v>1500</v>
      </c>
      <c r="E2816" s="13">
        <v>1616</v>
      </c>
      <c r="F2816" t="s">
        <v>28</v>
      </c>
      <c r="G2816" t="s">
        <v>58</v>
      </c>
      <c r="H2816" t="s">
        <v>59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1123</v>
      </c>
      <c r="O2816">
        <f t="shared" si="172"/>
        <v>108</v>
      </c>
      <c r="P2816">
        <f t="shared" si="173"/>
        <v>25.25</v>
      </c>
      <c r="Q2816" s="11" t="s">
        <v>21</v>
      </c>
      <c r="R2816" t="s">
        <v>1124</v>
      </c>
      <c r="S2816" s="4">
        <f t="shared" si="174"/>
        <v>42103.3994791667</v>
      </c>
      <c r="T2816" s="4">
        <f t="shared" si="175"/>
        <v>42133.3994791667</v>
      </c>
    </row>
    <row r="2817" ht="44" spans="1:20">
      <c r="A2817" s="1">
        <v>2815</v>
      </c>
      <c r="B2817" s="2" t="s">
        <v>5794</v>
      </c>
      <c r="C2817" s="2" t="s">
        <v>5795</v>
      </c>
      <c r="D2817" s="12">
        <v>250</v>
      </c>
      <c r="E2817" s="13">
        <v>605</v>
      </c>
      <c r="F2817" t="s">
        <v>28</v>
      </c>
      <c r="G2817" t="s">
        <v>194</v>
      </c>
      <c r="H2817" t="s">
        <v>195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1123</v>
      </c>
      <c r="O2817">
        <f t="shared" si="172"/>
        <v>242</v>
      </c>
      <c r="P2817">
        <f t="shared" si="173"/>
        <v>43.21</v>
      </c>
      <c r="Q2817" s="11" t="s">
        <v>21</v>
      </c>
      <c r="R2817" t="s">
        <v>1124</v>
      </c>
      <c r="S2817" s="4">
        <f t="shared" si="174"/>
        <v>42559.776724537</v>
      </c>
      <c r="T2817" s="4">
        <f t="shared" si="175"/>
        <v>42589.776724537</v>
      </c>
    </row>
    <row r="2818" ht="44" spans="1:20">
      <c r="A2818" s="1">
        <v>2816</v>
      </c>
      <c r="B2818" s="2" t="s">
        <v>5796</v>
      </c>
      <c r="C2818" s="2" t="s">
        <v>5797</v>
      </c>
      <c r="D2818" s="12">
        <v>3000</v>
      </c>
      <c r="E2818" s="13">
        <v>4247</v>
      </c>
      <c r="F2818" t="s">
        <v>28</v>
      </c>
      <c r="G2818" t="s">
        <v>58</v>
      </c>
      <c r="H2818" t="s">
        <v>59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1123</v>
      </c>
      <c r="O2818">
        <f t="shared" si="172"/>
        <v>142</v>
      </c>
      <c r="P2818">
        <f t="shared" si="173"/>
        <v>25.13</v>
      </c>
      <c r="Q2818" s="11" t="s">
        <v>21</v>
      </c>
      <c r="R2818" t="s">
        <v>1124</v>
      </c>
      <c r="S2818" s="4">
        <f t="shared" si="174"/>
        <v>42188.4675</v>
      </c>
      <c r="T2818" s="4">
        <f t="shared" si="175"/>
        <v>42218.6666666667</v>
      </c>
    </row>
    <row r="2819" ht="44" spans="1:20">
      <c r="A2819" s="1">
        <v>2817</v>
      </c>
      <c r="B2819" s="2" t="s">
        <v>5798</v>
      </c>
      <c r="C2819" s="2" t="s">
        <v>5799</v>
      </c>
      <c r="D2819" s="12">
        <v>600</v>
      </c>
      <c r="E2819" s="13">
        <v>780</v>
      </c>
      <c r="F2819" t="s">
        <v>28</v>
      </c>
      <c r="G2819" t="s">
        <v>58</v>
      </c>
      <c r="H2819" t="s">
        <v>59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1123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21</v>
      </c>
      <c r="R2819" t="s">
        <v>1124</v>
      </c>
      <c r="S2819" s="4">
        <f t="shared" ref="S2819:S2882" si="178">(((J2819/60)/60)/24)+DATE(1970,1,1)</f>
        <v>42023.6349768519</v>
      </c>
      <c r="T2819" s="4">
        <f t="shared" ref="T2819:T2882" si="179">(((I2819/60)/60)/24)+DATE(1970,1,1)</f>
        <v>42063.6349768519</v>
      </c>
    </row>
    <row r="2820" ht="44" spans="1:20">
      <c r="A2820" s="1">
        <v>2818</v>
      </c>
      <c r="B2820" s="2" t="s">
        <v>5800</v>
      </c>
      <c r="C2820" s="2" t="s">
        <v>5801</v>
      </c>
      <c r="D2820" s="12">
        <v>10000</v>
      </c>
      <c r="E2820" s="13">
        <v>10603</v>
      </c>
      <c r="F2820" t="s">
        <v>28</v>
      </c>
      <c r="G2820" t="s">
        <v>49</v>
      </c>
      <c r="H2820" t="s">
        <v>50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1123</v>
      </c>
      <c r="O2820">
        <f t="shared" si="176"/>
        <v>106</v>
      </c>
      <c r="P2820">
        <f t="shared" si="177"/>
        <v>103.95</v>
      </c>
      <c r="Q2820" s="11" t="s">
        <v>21</v>
      </c>
      <c r="R2820" t="s">
        <v>1124</v>
      </c>
      <c r="S2820" s="4">
        <f t="shared" si="178"/>
        <v>42250.5982175926</v>
      </c>
      <c r="T2820" s="4">
        <f t="shared" si="179"/>
        <v>42270.5982175926</v>
      </c>
    </row>
    <row r="2821" ht="44" spans="1:20">
      <c r="A2821" s="1">
        <v>2819</v>
      </c>
      <c r="B2821" s="2" t="s">
        <v>5802</v>
      </c>
      <c r="C2821" s="2" t="s">
        <v>5803</v>
      </c>
      <c r="D2821" s="12">
        <v>5000</v>
      </c>
      <c r="E2821" s="13">
        <v>5240</v>
      </c>
      <c r="F2821" t="s">
        <v>28</v>
      </c>
      <c r="G2821" t="s">
        <v>58</v>
      </c>
      <c r="H2821" t="s">
        <v>59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1123</v>
      </c>
      <c r="O2821">
        <f t="shared" si="176"/>
        <v>105</v>
      </c>
      <c r="P2821">
        <f t="shared" si="177"/>
        <v>50.38</v>
      </c>
      <c r="Q2821" s="11" t="s">
        <v>21</v>
      </c>
      <c r="R2821" t="s">
        <v>1124</v>
      </c>
      <c r="S2821" s="4">
        <f t="shared" si="178"/>
        <v>42139.5255671296</v>
      </c>
      <c r="T2821" s="4">
        <f t="shared" si="179"/>
        <v>42169.5255671296</v>
      </c>
    </row>
    <row r="2822" ht="44" spans="1:20">
      <c r="A2822" s="1">
        <v>2820</v>
      </c>
      <c r="B2822" s="2" t="s">
        <v>5804</v>
      </c>
      <c r="C2822" s="2" t="s">
        <v>5805</v>
      </c>
      <c r="D2822" s="12">
        <v>200</v>
      </c>
      <c r="E2822" s="13">
        <v>272</v>
      </c>
      <c r="F2822" t="s">
        <v>28</v>
      </c>
      <c r="G2822" t="s">
        <v>58</v>
      </c>
      <c r="H2822" t="s">
        <v>59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1123</v>
      </c>
      <c r="O2822">
        <f t="shared" si="176"/>
        <v>136</v>
      </c>
      <c r="P2822">
        <f t="shared" si="177"/>
        <v>13.6</v>
      </c>
      <c r="Q2822" s="11" t="s">
        <v>21</v>
      </c>
      <c r="R2822" t="s">
        <v>1124</v>
      </c>
      <c r="S2822" s="4">
        <f t="shared" si="178"/>
        <v>42401.6109837963</v>
      </c>
      <c r="T2822" s="4">
        <f t="shared" si="179"/>
        <v>42426</v>
      </c>
    </row>
    <row r="2823" ht="44" spans="1:20">
      <c r="A2823" s="1">
        <v>2821</v>
      </c>
      <c r="B2823" s="2" t="s">
        <v>5806</v>
      </c>
      <c r="C2823" s="2" t="s">
        <v>5807</v>
      </c>
      <c r="D2823" s="12">
        <v>1000</v>
      </c>
      <c r="E2823" s="13">
        <v>1000</v>
      </c>
      <c r="F2823" t="s">
        <v>28</v>
      </c>
      <c r="G2823" t="s">
        <v>58</v>
      </c>
      <c r="H2823" t="s">
        <v>59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1123</v>
      </c>
      <c r="O2823">
        <f t="shared" si="176"/>
        <v>100</v>
      </c>
      <c r="P2823">
        <f t="shared" si="177"/>
        <v>28.57</v>
      </c>
      <c r="Q2823" s="11" t="s">
        <v>21</v>
      </c>
      <c r="R2823" t="s">
        <v>1124</v>
      </c>
      <c r="S2823" s="4">
        <f t="shared" si="178"/>
        <v>41875.9228587963</v>
      </c>
      <c r="T2823" s="4">
        <f t="shared" si="179"/>
        <v>41905.9228587963</v>
      </c>
    </row>
    <row r="2824" ht="44" spans="1:20">
      <c r="A2824" s="1">
        <v>2822</v>
      </c>
      <c r="B2824" s="2" t="s">
        <v>5808</v>
      </c>
      <c r="C2824" s="2" t="s">
        <v>5809</v>
      </c>
      <c r="D2824" s="12">
        <v>6000</v>
      </c>
      <c r="E2824" s="13">
        <v>6000</v>
      </c>
      <c r="F2824" t="s">
        <v>28</v>
      </c>
      <c r="G2824" t="s">
        <v>49</v>
      </c>
      <c r="H2824" t="s">
        <v>50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1123</v>
      </c>
      <c r="O2824">
        <f t="shared" si="176"/>
        <v>100</v>
      </c>
      <c r="P2824">
        <f t="shared" si="177"/>
        <v>63.83</v>
      </c>
      <c r="Q2824" s="11" t="s">
        <v>21</v>
      </c>
      <c r="R2824" t="s">
        <v>1124</v>
      </c>
      <c r="S2824" s="4">
        <f t="shared" si="178"/>
        <v>42060.6839351852</v>
      </c>
      <c r="T2824" s="4">
        <f t="shared" si="179"/>
        <v>42090.6422685185</v>
      </c>
    </row>
    <row r="2825" ht="44" spans="1:20">
      <c r="A2825" s="1">
        <v>2823</v>
      </c>
      <c r="B2825" s="2" t="s">
        <v>5810</v>
      </c>
      <c r="C2825" s="2" t="s">
        <v>5811</v>
      </c>
      <c r="D2825" s="12">
        <v>100</v>
      </c>
      <c r="E2825" s="13">
        <v>124</v>
      </c>
      <c r="F2825" t="s">
        <v>28</v>
      </c>
      <c r="G2825" t="s">
        <v>58</v>
      </c>
      <c r="H2825" t="s">
        <v>59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1123</v>
      </c>
      <c r="O2825">
        <f t="shared" si="176"/>
        <v>124</v>
      </c>
      <c r="P2825">
        <f t="shared" si="177"/>
        <v>8.86</v>
      </c>
      <c r="Q2825" s="11" t="s">
        <v>21</v>
      </c>
      <c r="R2825" t="s">
        <v>1124</v>
      </c>
      <c r="S2825" s="4">
        <f t="shared" si="178"/>
        <v>42067.0116435185</v>
      </c>
      <c r="T2825" s="4">
        <f t="shared" si="179"/>
        <v>42094.9576388889</v>
      </c>
    </row>
    <row r="2826" ht="29" spans="1:20">
      <c r="A2826" s="1">
        <v>2824</v>
      </c>
      <c r="B2826" s="2" t="s">
        <v>5812</v>
      </c>
      <c r="C2826" s="2" t="s">
        <v>5813</v>
      </c>
      <c r="D2826" s="12">
        <v>650</v>
      </c>
      <c r="E2826" s="13">
        <v>760</v>
      </c>
      <c r="F2826" t="s">
        <v>28</v>
      </c>
      <c r="G2826" t="s">
        <v>49</v>
      </c>
      <c r="H2826" t="s">
        <v>50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1123</v>
      </c>
      <c r="O2826">
        <f t="shared" si="176"/>
        <v>117</v>
      </c>
      <c r="P2826">
        <f t="shared" si="177"/>
        <v>50.67</v>
      </c>
      <c r="Q2826" s="11" t="s">
        <v>21</v>
      </c>
      <c r="R2826" t="s">
        <v>1124</v>
      </c>
      <c r="S2826" s="4">
        <f t="shared" si="178"/>
        <v>42136.270787037</v>
      </c>
      <c r="T2826" s="4">
        <f t="shared" si="179"/>
        <v>42168.0715277778</v>
      </c>
    </row>
    <row r="2827" ht="44" spans="1:20">
      <c r="A2827" s="1">
        <v>2825</v>
      </c>
      <c r="B2827" s="2" t="s">
        <v>5814</v>
      </c>
      <c r="C2827" s="2" t="s">
        <v>5815</v>
      </c>
      <c r="D2827" s="12">
        <v>3000</v>
      </c>
      <c r="E2827" s="13">
        <v>3100</v>
      </c>
      <c r="F2827" t="s">
        <v>28</v>
      </c>
      <c r="G2827" t="s">
        <v>58</v>
      </c>
      <c r="H2827" t="s">
        <v>59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1123</v>
      </c>
      <c r="O2827">
        <f t="shared" si="176"/>
        <v>103</v>
      </c>
      <c r="P2827">
        <f t="shared" si="177"/>
        <v>60.78</v>
      </c>
      <c r="Q2827" s="11" t="s">
        <v>21</v>
      </c>
      <c r="R2827" t="s">
        <v>1124</v>
      </c>
      <c r="S2827" s="4">
        <f t="shared" si="178"/>
        <v>42312.792662037</v>
      </c>
      <c r="T2827" s="4">
        <f t="shared" si="179"/>
        <v>42342.792662037</v>
      </c>
    </row>
    <row r="2828" ht="44" spans="1:20">
      <c r="A2828" s="1">
        <v>2826</v>
      </c>
      <c r="B2828" s="2" t="s">
        <v>5816</v>
      </c>
      <c r="C2828" s="2" t="s">
        <v>5817</v>
      </c>
      <c r="D2828" s="12">
        <v>2000</v>
      </c>
      <c r="E2828" s="13">
        <v>2155</v>
      </c>
      <c r="F2828" t="s">
        <v>28</v>
      </c>
      <c r="G2828" t="s">
        <v>49</v>
      </c>
      <c r="H2828" t="s">
        <v>50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1123</v>
      </c>
      <c r="O2828">
        <f t="shared" si="176"/>
        <v>108</v>
      </c>
      <c r="P2828">
        <f t="shared" si="177"/>
        <v>113.42</v>
      </c>
      <c r="Q2828" s="11" t="s">
        <v>21</v>
      </c>
      <c r="R2828" t="s">
        <v>1124</v>
      </c>
      <c r="S2828" s="4">
        <f t="shared" si="178"/>
        <v>42171.0348611111</v>
      </c>
      <c r="T2828" s="4">
        <f t="shared" si="179"/>
        <v>42195.2916666667</v>
      </c>
    </row>
    <row r="2829" ht="44" spans="1:20">
      <c r="A2829" s="1">
        <v>2827</v>
      </c>
      <c r="B2829" s="2" t="s">
        <v>5818</v>
      </c>
      <c r="C2829" s="2" t="s">
        <v>5819</v>
      </c>
      <c r="D2829" s="12">
        <v>2000</v>
      </c>
      <c r="E2829" s="13">
        <v>2405</v>
      </c>
      <c r="F2829" t="s">
        <v>28</v>
      </c>
      <c r="G2829" t="s">
        <v>49</v>
      </c>
      <c r="H2829" t="s">
        <v>50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1123</v>
      </c>
      <c r="O2829">
        <f t="shared" si="176"/>
        <v>120</v>
      </c>
      <c r="P2829">
        <f t="shared" si="177"/>
        <v>104.57</v>
      </c>
      <c r="Q2829" s="11" t="s">
        <v>21</v>
      </c>
      <c r="R2829" t="s">
        <v>1124</v>
      </c>
      <c r="S2829" s="4">
        <f t="shared" si="178"/>
        <v>42494.6836342593</v>
      </c>
      <c r="T2829" s="4">
        <f t="shared" si="179"/>
        <v>42524.6875</v>
      </c>
    </row>
    <row r="2830" ht="44" spans="1:20">
      <c r="A2830" s="1">
        <v>2828</v>
      </c>
      <c r="B2830" s="2" t="s">
        <v>5820</v>
      </c>
      <c r="C2830" s="2" t="s">
        <v>5821</v>
      </c>
      <c r="D2830" s="12">
        <v>9500</v>
      </c>
      <c r="E2830" s="13">
        <v>9536</v>
      </c>
      <c r="F2830" t="s">
        <v>28</v>
      </c>
      <c r="G2830" t="s">
        <v>58</v>
      </c>
      <c r="H2830" t="s">
        <v>59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1123</v>
      </c>
      <c r="O2830">
        <f t="shared" si="176"/>
        <v>100</v>
      </c>
      <c r="P2830">
        <f t="shared" si="177"/>
        <v>98.31</v>
      </c>
      <c r="Q2830" s="11" t="s">
        <v>21</v>
      </c>
      <c r="R2830" t="s">
        <v>1124</v>
      </c>
      <c r="S2830" s="4">
        <f t="shared" si="178"/>
        <v>42254.2646875</v>
      </c>
      <c r="T2830" s="4">
        <f t="shared" si="179"/>
        <v>42279.9583333333</v>
      </c>
    </row>
    <row r="2831" ht="44" spans="1:20">
      <c r="A2831" s="1">
        <v>2829</v>
      </c>
      <c r="B2831" s="2" t="s">
        <v>5822</v>
      </c>
      <c r="C2831" s="2" t="s">
        <v>5823</v>
      </c>
      <c r="D2831" s="12">
        <v>2500</v>
      </c>
      <c r="E2831" s="13">
        <v>2663</v>
      </c>
      <c r="F2831" t="s">
        <v>28</v>
      </c>
      <c r="G2831" t="s">
        <v>58</v>
      </c>
      <c r="H2831" t="s">
        <v>59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1123</v>
      </c>
      <c r="O2831">
        <f t="shared" si="176"/>
        <v>107</v>
      </c>
      <c r="P2831">
        <f t="shared" si="177"/>
        <v>35.04</v>
      </c>
      <c r="Q2831" s="11" t="s">
        <v>21</v>
      </c>
      <c r="R2831" t="s">
        <v>1124</v>
      </c>
      <c r="S2831" s="4">
        <f t="shared" si="178"/>
        <v>42495.4342361111</v>
      </c>
      <c r="T2831" s="4">
        <f t="shared" si="179"/>
        <v>42523.4342361111</v>
      </c>
    </row>
    <row r="2832" ht="29" spans="1:20">
      <c r="A2832" s="1">
        <v>2830</v>
      </c>
      <c r="B2832" s="2" t="s">
        <v>5824</v>
      </c>
      <c r="C2832" s="2" t="s">
        <v>5825</v>
      </c>
      <c r="D2832" s="12">
        <v>3000</v>
      </c>
      <c r="E2832" s="13">
        <v>3000</v>
      </c>
      <c r="F2832" t="s">
        <v>28</v>
      </c>
      <c r="G2832" t="s">
        <v>49</v>
      </c>
      <c r="H2832" t="s">
        <v>50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1123</v>
      </c>
      <c r="O2832">
        <f t="shared" si="176"/>
        <v>100</v>
      </c>
      <c r="P2832">
        <f t="shared" si="177"/>
        <v>272.73</v>
      </c>
      <c r="Q2832" s="11" t="s">
        <v>21</v>
      </c>
      <c r="R2832" t="s">
        <v>1124</v>
      </c>
      <c r="S2832" s="4">
        <f t="shared" si="178"/>
        <v>41758.8396759259</v>
      </c>
      <c r="T2832" s="4">
        <f t="shared" si="179"/>
        <v>41771.1659722222</v>
      </c>
    </row>
    <row r="2833" ht="29" spans="1:20">
      <c r="A2833" s="1">
        <v>2831</v>
      </c>
      <c r="B2833" s="2" t="s">
        <v>5826</v>
      </c>
      <c r="C2833" s="2" t="s">
        <v>5827</v>
      </c>
      <c r="D2833" s="12">
        <v>3000</v>
      </c>
      <c r="E2833" s="13">
        <v>3320</v>
      </c>
      <c r="F2833" t="s">
        <v>28</v>
      </c>
      <c r="G2833" t="s">
        <v>49</v>
      </c>
      <c r="H2833" t="s">
        <v>50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1123</v>
      </c>
      <c r="O2833">
        <f t="shared" si="176"/>
        <v>111</v>
      </c>
      <c r="P2833">
        <f t="shared" si="177"/>
        <v>63.85</v>
      </c>
      <c r="Q2833" s="11" t="s">
        <v>21</v>
      </c>
      <c r="R2833" t="s">
        <v>1124</v>
      </c>
      <c r="S2833" s="4">
        <f t="shared" si="178"/>
        <v>42171.8248842593</v>
      </c>
      <c r="T2833" s="4">
        <f t="shared" si="179"/>
        <v>42201.8248842593</v>
      </c>
    </row>
    <row r="2834" ht="44" spans="1:20">
      <c r="A2834" s="1">
        <v>2832</v>
      </c>
      <c r="B2834" s="2" t="s">
        <v>5828</v>
      </c>
      <c r="C2834" s="2" t="s">
        <v>5829</v>
      </c>
      <c r="D2834" s="12">
        <v>2500</v>
      </c>
      <c r="E2834" s="13">
        <v>2867.99</v>
      </c>
      <c r="F2834" t="s">
        <v>28</v>
      </c>
      <c r="G2834" t="s">
        <v>58</v>
      </c>
      <c r="H2834" t="s">
        <v>59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1123</v>
      </c>
      <c r="O2834">
        <f t="shared" si="176"/>
        <v>115</v>
      </c>
      <c r="P2834">
        <f t="shared" si="177"/>
        <v>30.19</v>
      </c>
      <c r="Q2834" s="11" t="s">
        <v>21</v>
      </c>
      <c r="R2834" t="s">
        <v>1124</v>
      </c>
      <c r="S2834" s="4">
        <f t="shared" si="178"/>
        <v>41938.7094212963</v>
      </c>
      <c r="T2834" s="4">
        <f t="shared" si="179"/>
        <v>41966.9166666667</v>
      </c>
    </row>
    <row r="2835" ht="15" spans="1:20">
      <c r="A2835" s="1">
        <v>2833</v>
      </c>
      <c r="B2835" s="2" t="s">
        <v>5830</v>
      </c>
      <c r="C2835" s="2" t="s">
        <v>5831</v>
      </c>
      <c r="D2835" s="12">
        <v>2700</v>
      </c>
      <c r="E2835" s="13">
        <v>2923</v>
      </c>
      <c r="F2835" t="s">
        <v>28</v>
      </c>
      <c r="G2835" t="s">
        <v>49</v>
      </c>
      <c r="H2835" t="s">
        <v>50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1123</v>
      </c>
      <c r="O2835">
        <f t="shared" si="176"/>
        <v>108</v>
      </c>
      <c r="P2835">
        <f t="shared" si="177"/>
        <v>83.51</v>
      </c>
      <c r="Q2835" s="11" t="s">
        <v>21</v>
      </c>
      <c r="R2835" t="s">
        <v>1124</v>
      </c>
      <c r="S2835" s="4">
        <f t="shared" si="178"/>
        <v>42268.1276967593</v>
      </c>
      <c r="T2835" s="4">
        <f t="shared" si="179"/>
        <v>42288.0833333333</v>
      </c>
    </row>
    <row r="2836" ht="44" spans="1:20">
      <c r="A2836" s="1">
        <v>2834</v>
      </c>
      <c r="B2836" s="2" t="s">
        <v>5832</v>
      </c>
      <c r="C2836" s="2" t="s">
        <v>5833</v>
      </c>
      <c r="D2836" s="12">
        <v>800</v>
      </c>
      <c r="E2836" s="13">
        <v>1360</v>
      </c>
      <c r="F2836" t="s">
        <v>28</v>
      </c>
      <c r="G2836" t="s">
        <v>58</v>
      </c>
      <c r="H2836" t="s">
        <v>59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1123</v>
      </c>
      <c r="O2836">
        <f t="shared" si="176"/>
        <v>170</v>
      </c>
      <c r="P2836">
        <f t="shared" si="177"/>
        <v>64.76</v>
      </c>
      <c r="Q2836" s="11" t="s">
        <v>21</v>
      </c>
      <c r="R2836" t="s">
        <v>1124</v>
      </c>
      <c r="S2836" s="4">
        <f t="shared" si="178"/>
        <v>42019.959837963</v>
      </c>
      <c r="T2836" s="4">
        <f t="shared" si="179"/>
        <v>42034.959837963</v>
      </c>
    </row>
    <row r="2837" ht="44" spans="1:20">
      <c r="A2837" s="1">
        <v>2835</v>
      </c>
      <c r="B2837" s="2" t="s">
        <v>5834</v>
      </c>
      <c r="C2837" s="2" t="s">
        <v>5835</v>
      </c>
      <c r="D2837" s="12">
        <v>1000</v>
      </c>
      <c r="E2837" s="13">
        <v>1870.99</v>
      </c>
      <c r="F2837" t="s">
        <v>28</v>
      </c>
      <c r="G2837" t="s">
        <v>58</v>
      </c>
      <c r="H2837" t="s">
        <v>59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1123</v>
      </c>
      <c r="O2837">
        <f t="shared" si="176"/>
        <v>187</v>
      </c>
      <c r="P2837">
        <f t="shared" si="177"/>
        <v>20.12</v>
      </c>
      <c r="Q2837" s="11" t="s">
        <v>21</v>
      </c>
      <c r="R2837" t="s">
        <v>1124</v>
      </c>
      <c r="S2837" s="4">
        <f t="shared" si="178"/>
        <v>42313.703900463</v>
      </c>
      <c r="T2837" s="4">
        <f t="shared" si="179"/>
        <v>42343</v>
      </c>
    </row>
    <row r="2838" ht="44" spans="1:20">
      <c r="A2838" s="1">
        <v>2836</v>
      </c>
      <c r="B2838" s="2" t="s">
        <v>5836</v>
      </c>
      <c r="C2838" s="2" t="s">
        <v>5837</v>
      </c>
      <c r="D2838" s="12">
        <v>450</v>
      </c>
      <c r="E2838" s="13">
        <v>485</v>
      </c>
      <c r="F2838" t="s">
        <v>28</v>
      </c>
      <c r="G2838" t="s">
        <v>49</v>
      </c>
      <c r="H2838" t="s">
        <v>50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1123</v>
      </c>
      <c r="O2838">
        <f t="shared" si="176"/>
        <v>108</v>
      </c>
      <c r="P2838">
        <f t="shared" si="177"/>
        <v>44.09</v>
      </c>
      <c r="Q2838" s="11" t="s">
        <v>21</v>
      </c>
      <c r="R2838" t="s">
        <v>1124</v>
      </c>
      <c r="S2838" s="4">
        <f t="shared" si="178"/>
        <v>42746.2617824074</v>
      </c>
      <c r="T2838" s="4">
        <f t="shared" si="179"/>
        <v>42784.2076388889</v>
      </c>
    </row>
    <row r="2839" ht="58" spans="1:20">
      <c r="A2839" s="1">
        <v>2837</v>
      </c>
      <c r="B2839" s="2" t="s">
        <v>5838</v>
      </c>
      <c r="C2839" s="2" t="s">
        <v>5839</v>
      </c>
      <c r="D2839" s="12">
        <v>850</v>
      </c>
      <c r="E2839" s="13">
        <v>850</v>
      </c>
      <c r="F2839" t="s">
        <v>28</v>
      </c>
      <c r="G2839" t="s">
        <v>194</v>
      </c>
      <c r="H2839" t="s">
        <v>195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1123</v>
      </c>
      <c r="O2839">
        <f t="shared" si="176"/>
        <v>100</v>
      </c>
      <c r="P2839">
        <f t="shared" si="177"/>
        <v>40.48</v>
      </c>
      <c r="Q2839" s="11" t="s">
        <v>21</v>
      </c>
      <c r="R2839" t="s">
        <v>1124</v>
      </c>
      <c r="S2839" s="4">
        <f t="shared" si="178"/>
        <v>42307.9083796296</v>
      </c>
      <c r="T2839" s="4">
        <f t="shared" si="179"/>
        <v>42347.9500462963</v>
      </c>
    </row>
    <row r="2840" ht="44" spans="1:20">
      <c r="A2840" s="1">
        <v>2838</v>
      </c>
      <c r="B2840" s="2" t="s">
        <v>5840</v>
      </c>
      <c r="C2840" s="2" t="s">
        <v>5841</v>
      </c>
      <c r="D2840" s="12">
        <v>2000</v>
      </c>
      <c r="E2840" s="13">
        <v>2405</v>
      </c>
      <c r="F2840" t="s">
        <v>28</v>
      </c>
      <c r="G2840" t="s">
        <v>49</v>
      </c>
      <c r="H2840" t="s">
        <v>50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1123</v>
      </c>
      <c r="O2840">
        <f t="shared" si="176"/>
        <v>120</v>
      </c>
      <c r="P2840">
        <f t="shared" si="177"/>
        <v>44.54</v>
      </c>
      <c r="Q2840" s="11" t="s">
        <v>21</v>
      </c>
      <c r="R2840" t="s">
        <v>1124</v>
      </c>
      <c r="S2840" s="4">
        <f t="shared" si="178"/>
        <v>41842.6075925926</v>
      </c>
      <c r="T2840" s="4">
        <f t="shared" si="179"/>
        <v>41864.9166666667</v>
      </c>
    </row>
    <row r="2841" ht="44" spans="1:20">
      <c r="A2841" s="1">
        <v>2839</v>
      </c>
      <c r="B2841" s="2" t="s">
        <v>5842</v>
      </c>
      <c r="C2841" s="2" t="s">
        <v>5843</v>
      </c>
      <c r="D2841" s="12">
        <v>3500</v>
      </c>
      <c r="E2841" s="13">
        <v>3900</v>
      </c>
      <c r="F2841" t="s">
        <v>28</v>
      </c>
      <c r="G2841" t="s">
        <v>49</v>
      </c>
      <c r="H2841" t="s">
        <v>50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1123</v>
      </c>
      <c r="O2841">
        <f t="shared" si="176"/>
        <v>111</v>
      </c>
      <c r="P2841">
        <f t="shared" si="177"/>
        <v>125.81</v>
      </c>
      <c r="Q2841" s="11" t="s">
        <v>21</v>
      </c>
      <c r="R2841" t="s">
        <v>1124</v>
      </c>
      <c r="S2841" s="4">
        <f t="shared" si="178"/>
        <v>41853.2402083333</v>
      </c>
      <c r="T2841" s="4">
        <f t="shared" si="179"/>
        <v>41876.2076388889</v>
      </c>
    </row>
    <row r="2842" ht="58" spans="1:20">
      <c r="A2842" s="1">
        <v>2840</v>
      </c>
      <c r="B2842" s="2" t="s">
        <v>5844</v>
      </c>
      <c r="C2842" s="2" t="s">
        <v>5845</v>
      </c>
      <c r="D2842" s="12">
        <v>2500</v>
      </c>
      <c r="E2842" s="13">
        <v>2600</v>
      </c>
      <c r="F2842" t="s">
        <v>28</v>
      </c>
      <c r="G2842" t="s">
        <v>58</v>
      </c>
      <c r="H2842" t="s">
        <v>59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1123</v>
      </c>
      <c r="O2842">
        <f t="shared" si="176"/>
        <v>104</v>
      </c>
      <c r="P2842">
        <f t="shared" si="177"/>
        <v>19.7</v>
      </c>
      <c r="Q2842" s="11" t="s">
        <v>21</v>
      </c>
      <c r="R2842" t="s">
        <v>1124</v>
      </c>
      <c r="S2842" s="4">
        <f t="shared" si="178"/>
        <v>42060.0356365741</v>
      </c>
      <c r="T2842" s="4">
        <f t="shared" si="179"/>
        <v>42081.7083333333</v>
      </c>
    </row>
    <row r="2843" ht="44" spans="1:20">
      <c r="A2843" s="1">
        <v>2841</v>
      </c>
      <c r="B2843" s="2" t="s">
        <v>5846</v>
      </c>
      <c r="C2843" s="2" t="s">
        <v>5847</v>
      </c>
      <c r="D2843" s="12">
        <v>1000</v>
      </c>
      <c r="E2843" s="13">
        <v>10</v>
      </c>
      <c r="F2843" t="s">
        <v>26</v>
      </c>
      <c r="G2843" t="s">
        <v>58</v>
      </c>
      <c r="H2843" t="s">
        <v>59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1123</v>
      </c>
      <c r="O2843">
        <f t="shared" si="176"/>
        <v>1</v>
      </c>
      <c r="P2843">
        <f t="shared" si="177"/>
        <v>10</v>
      </c>
      <c r="Q2843" s="11" t="s">
        <v>21</v>
      </c>
      <c r="R2843" t="s">
        <v>1124</v>
      </c>
      <c r="S2843" s="4">
        <f t="shared" si="178"/>
        <v>42291.7395486111</v>
      </c>
      <c r="T2843" s="4">
        <f t="shared" si="179"/>
        <v>42351.7812152778</v>
      </c>
    </row>
    <row r="2844" ht="44" spans="1:20">
      <c r="A2844" s="1">
        <v>2842</v>
      </c>
      <c r="B2844" s="2" t="s">
        <v>5848</v>
      </c>
      <c r="C2844" s="2" t="s">
        <v>5849</v>
      </c>
      <c r="D2844" s="12">
        <v>1500</v>
      </c>
      <c r="E2844" s="13">
        <v>0</v>
      </c>
      <c r="F2844" t="s">
        <v>26</v>
      </c>
      <c r="G2844" t="s">
        <v>58</v>
      </c>
      <c r="H2844" t="s">
        <v>59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1123</v>
      </c>
      <c r="O2844">
        <f t="shared" si="176"/>
        <v>0</v>
      </c>
      <c r="P2844">
        <f t="shared" si="177"/>
        <v>0</v>
      </c>
      <c r="Q2844" s="11" t="s">
        <v>21</v>
      </c>
      <c r="R2844" t="s">
        <v>1124</v>
      </c>
      <c r="S2844" s="4">
        <f t="shared" si="178"/>
        <v>41784.9524884259</v>
      </c>
      <c r="T2844" s="4">
        <f t="shared" si="179"/>
        <v>41811.4583333333</v>
      </c>
    </row>
    <row r="2845" ht="44" spans="1:20">
      <c r="A2845" s="1">
        <v>2843</v>
      </c>
      <c r="B2845" s="2" t="s">
        <v>5850</v>
      </c>
      <c r="C2845" s="2" t="s">
        <v>5851</v>
      </c>
      <c r="D2845" s="12">
        <v>1200</v>
      </c>
      <c r="E2845" s="13">
        <v>0</v>
      </c>
      <c r="F2845" t="s">
        <v>26</v>
      </c>
      <c r="G2845" t="s">
        <v>49</v>
      </c>
      <c r="H2845" t="s">
        <v>50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1123</v>
      </c>
      <c r="O2845">
        <f t="shared" si="176"/>
        <v>0</v>
      </c>
      <c r="P2845">
        <f t="shared" si="177"/>
        <v>0</v>
      </c>
      <c r="Q2845" s="11" t="s">
        <v>21</v>
      </c>
      <c r="R2845" t="s">
        <v>1124</v>
      </c>
      <c r="S2845" s="4">
        <f t="shared" si="178"/>
        <v>42492.7378472222</v>
      </c>
      <c r="T2845" s="4">
        <f t="shared" si="179"/>
        <v>42534.1666666667</v>
      </c>
    </row>
    <row r="2846" ht="44" spans="1:20">
      <c r="A2846" s="1">
        <v>2844</v>
      </c>
      <c r="B2846" s="2" t="s">
        <v>5852</v>
      </c>
      <c r="C2846" s="2" t="s">
        <v>5853</v>
      </c>
      <c r="D2846" s="12">
        <v>550</v>
      </c>
      <c r="E2846" s="13">
        <v>30</v>
      </c>
      <c r="F2846" t="s">
        <v>26</v>
      </c>
      <c r="G2846" t="s">
        <v>2061</v>
      </c>
      <c r="H2846" t="s">
        <v>89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1123</v>
      </c>
      <c r="O2846">
        <f t="shared" si="176"/>
        <v>5</v>
      </c>
      <c r="P2846">
        <f t="shared" si="177"/>
        <v>30</v>
      </c>
      <c r="Q2846" s="11" t="s">
        <v>21</v>
      </c>
      <c r="R2846" t="s">
        <v>1124</v>
      </c>
      <c r="S2846" s="4">
        <f t="shared" si="178"/>
        <v>42709.5460648148</v>
      </c>
      <c r="T2846" s="4">
        <f t="shared" si="179"/>
        <v>42739.5460648148</v>
      </c>
    </row>
    <row r="2847" ht="44" spans="1:20">
      <c r="A2847" s="1">
        <v>2845</v>
      </c>
      <c r="B2847" s="2" t="s">
        <v>5854</v>
      </c>
      <c r="C2847" s="2" t="s">
        <v>5855</v>
      </c>
      <c r="D2847" s="12">
        <v>7500</v>
      </c>
      <c r="E2847" s="13">
        <v>2366</v>
      </c>
      <c r="F2847" t="s">
        <v>26</v>
      </c>
      <c r="G2847" t="s">
        <v>49</v>
      </c>
      <c r="H2847" t="s">
        <v>50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1123</v>
      </c>
      <c r="O2847">
        <f t="shared" si="176"/>
        <v>32</v>
      </c>
      <c r="P2847">
        <f t="shared" si="177"/>
        <v>60.67</v>
      </c>
      <c r="Q2847" s="11" t="s">
        <v>21</v>
      </c>
      <c r="R2847" t="s">
        <v>1124</v>
      </c>
      <c r="S2847" s="4">
        <f t="shared" si="178"/>
        <v>42103.0165856481</v>
      </c>
      <c r="T2847" s="4">
        <f t="shared" si="179"/>
        <v>42163.0165856481</v>
      </c>
    </row>
    <row r="2848" ht="44" spans="1:20">
      <c r="A2848" s="1">
        <v>2846</v>
      </c>
      <c r="B2848" s="2" t="s">
        <v>5856</v>
      </c>
      <c r="C2848" s="2" t="s">
        <v>5857</v>
      </c>
      <c r="D2848" s="12">
        <v>8000</v>
      </c>
      <c r="E2848" s="13">
        <v>0</v>
      </c>
      <c r="F2848" t="s">
        <v>26</v>
      </c>
      <c r="G2848" t="s">
        <v>49</v>
      </c>
      <c r="H2848" t="s">
        <v>50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1123</v>
      </c>
      <c r="O2848">
        <f t="shared" si="176"/>
        <v>0</v>
      </c>
      <c r="P2848">
        <f t="shared" si="177"/>
        <v>0</v>
      </c>
      <c r="Q2848" s="11" t="s">
        <v>21</v>
      </c>
      <c r="R2848" t="s">
        <v>1124</v>
      </c>
      <c r="S2848" s="4">
        <f t="shared" si="178"/>
        <v>42108.6920601852</v>
      </c>
      <c r="T2848" s="4">
        <f t="shared" si="179"/>
        <v>42153.6920601852</v>
      </c>
    </row>
    <row r="2849" ht="44" spans="1:20">
      <c r="A2849" s="1">
        <v>2847</v>
      </c>
      <c r="B2849" s="2" t="s">
        <v>5858</v>
      </c>
      <c r="C2849" s="2" t="s">
        <v>5859</v>
      </c>
      <c r="D2849" s="12">
        <v>2000</v>
      </c>
      <c r="E2849" s="13">
        <v>0</v>
      </c>
      <c r="F2849" t="s">
        <v>26</v>
      </c>
      <c r="G2849" t="s">
        <v>49</v>
      </c>
      <c r="H2849" t="s">
        <v>50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1123</v>
      </c>
      <c r="O2849">
        <f t="shared" si="176"/>
        <v>0</v>
      </c>
      <c r="P2849">
        <f t="shared" si="177"/>
        <v>0</v>
      </c>
      <c r="Q2849" s="11" t="s">
        <v>21</v>
      </c>
      <c r="R2849" t="s">
        <v>1124</v>
      </c>
      <c r="S2849" s="4">
        <f t="shared" si="178"/>
        <v>42453.8063078704</v>
      </c>
      <c r="T2849" s="4">
        <f t="shared" si="179"/>
        <v>42513.8063078704</v>
      </c>
    </row>
    <row r="2850" ht="44" spans="1:20">
      <c r="A2850" s="1">
        <v>2848</v>
      </c>
      <c r="B2850" s="2" t="s">
        <v>5860</v>
      </c>
      <c r="C2850" s="2" t="s">
        <v>5861</v>
      </c>
      <c r="D2850" s="12">
        <v>35000</v>
      </c>
      <c r="E2850" s="13">
        <v>70</v>
      </c>
      <c r="F2850" t="s">
        <v>26</v>
      </c>
      <c r="G2850" t="s">
        <v>49</v>
      </c>
      <c r="H2850" t="s">
        <v>50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1123</v>
      </c>
      <c r="O2850">
        <f t="shared" si="176"/>
        <v>0</v>
      </c>
      <c r="P2850">
        <f t="shared" si="177"/>
        <v>23.33</v>
      </c>
      <c r="Q2850" s="11" t="s">
        <v>21</v>
      </c>
      <c r="R2850" t="s">
        <v>1124</v>
      </c>
      <c r="S2850" s="4">
        <f t="shared" si="178"/>
        <v>42123.6488310185</v>
      </c>
      <c r="T2850" s="4">
        <f t="shared" si="179"/>
        <v>42153.6488310185</v>
      </c>
    </row>
    <row r="2851" ht="44" spans="1:20">
      <c r="A2851" s="1">
        <v>2849</v>
      </c>
      <c r="B2851" s="2" t="s">
        <v>5862</v>
      </c>
      <c r="C2851" s="2" t="s">
        <v>5863</v>
      </c>
      <c r="D2851" s="12">
        <v>500</v>
      </c>
      <c r="E2851" s="13">
        <v>5</v>
      </c>
      <c r="F2851" t="s">
        <v>26</v>
      </c>
      <c r="G2851" t="s">
        <v>58</v>
      </c>
      <c r="H2851" t="s">
        <v>59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1123</v>
      </c>
      <c r="O2851">
        <f t="shared" si="176"/>
        <v>1</v>
      </c>
      <c r="P2851">
        <f t="shared" si="177"/>
        <v>5</v>
      </c>
      <c r="Q2851" s="11" t="s">
        <v>21</v>
      </c>
      <c r="R2851" t="s">
        <v>1124</v>
      </c>
      <c r="S2851" s="4">
        <f t="shared" si="178"/>
        <v>42453.4282407407</v>
      </c>
      <c r="T2851" s="4">
        <f t="shared" si="179"/>
        <v>42483.4282407407</v>
      </c>
    </row>
    <row r="2852" ht="44" spans="1:20">
      <c r="A2852" s="1">
        <v>2850</v>
      </c>
      <c r="B2852" s="2" t="s">
        <v>5864</v>
      </c>
      <c r="C2852" s="2" t="s">
        <v>5865</v>
      </c>
      <c r="D2852" s="12">
        <v>8000</v>
      </c>
      <c r="E2852" s="13">
        <v>311</v>
      </c>
      <c r="F2852" t="s">
        <v>26</v>
      </c>
      <c r="G2852" t="s">
        <v>49</v>
      </c>
      <c r="H2852" t="s">
        <v>50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1123</v>
      </c>
      <c r="O2852">
        <f t="shared" si="176"/>
        <v>4</v>
      </c>
      <c r="P2852">
        <f t="shared" si="177"/>
        <v>23.92</v>
      </c>
      <c r="Q2852" s="11" t="s">
        <v>21</v>
      </c>
      <c r="R2852" t="s">
        <v>1124</v>
      </c>
      <c r="S2852" s="4">
        <f t="shared" si="178"/>
        <v>41858.0070717593</v>
      </c>
      <c r="T2852" s="4">
        <f t="shared" si="179"/>
        <v>41888.0070717593</v>
      </c>
    </row>
    <row r="2853" ht="44" spans="1:20">
      <c r="A2853" s="1">
        <v>2851</v>
      </c>
      <c r="B2853" s="2" t="s">
        <v>5866</v>
      </c>
      <c r="C2853" s="2" t="s">
        <v>5867</v>
      </c>
      <c r="D2853" s="12">
        <v>4500</v>
      </c>
      <c r="E2853" s="13">
        <v>0</v>
      </c>
      <c r="F2853" t="s">
        <v>26</v>
      </c>
      <c r="G2853" t="s">
        <v>2514</v>
      </c>
      <c r="H2853" t="s">
        <v>89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1123</v>
      </c>
      <c r="O2853">
        <f t="shared" si="176"/>
        <v>0</v>
      </c>
      <c r="P2853">
        <f t="shared" si="177"/>
        <v>0</v>
      </c>
      <c r="Q2853" s="11" t="s">
        <v>21</v>
      </c>
      <c r="R2853" t="s">
        <v>1124</v>
      </c>
      <c r="S2853" s="4">
        <f t="shared" si="178"/>
        <v>42390.002650463</v>
      </c>
      <c r="T2853" s="4">
        <f t="shared" si="179"/>
        <v>42398.9701388889</v>
      </c>
    </row>
    <row r="2854" ht="44" spans="1:20">
      <c r="A2854" s="1">
        <v>2852</v>
      </c>
      <c r="B2854" s="2" t="s">
        <v>5868</v>
      </c>
      <c r="C2854" s="2" t="s">
        <v>5869</v>
      </c>
      <c r="D2854" s="12">
        <v>5000</v>
      </c>
      <c r="E2854" s="13">
        <v>95</v>
      </c>
      <c r="F2854" t="s">
        <v>26</v>
      </c>
      <c r="G2854" t="s">
        <v>49</v>
      </c>
      <c r="H2854" t="s">
        <v>50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1123</v>
      </c>
      <c r="O2854">
        <f t="shared" si="176"/>
        <v>2</v>
      </c>
      <c r="P2854">
        <f t="shared" si="177"/>
        <v>15.83</v>
      </c>
      <c r="Q2854" s="11" t="s">
        <v>21</v>
      </c>
      <c r="R2854" t="s">
        <v>1124</v>
      </c>
      <c r="S2854" s="4">
        <f t="shared" si="178"/>
        <v>41781.0451736111</v>
      </c>
      <c r="T2854" s="4">
        <f t="shared" si="179"/>
        <v>41811.0451736111</v>
      </c>
    </row>
    <row r="2855" ht="44" spans="1:20">
      <c r="A2855" s="1">
        <v>2853</v>
      </c>
      <c r="B2855" s="2" t="s">
        <v>5870</v>
      </c>
      <c r="C2855" s="2" t="s">
        <v>5871</v>
      </c>
      <c r="D2855" s="12">
        <v>9500</v>
      </c>
      <c r="E2855" s="13">
        <v>0</v>
      </c>
      <c r="F2855" t="s">
        <v>26</v>
      </c>
      <c r="G2855" t="s">
        <v>194</v>
      </c>
      <c r="H2855" t="s">
        <v>195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1123</v>
      </c>
      <c r="O2855">
        <f t="shared" si="176"/>
        <v>0</v>
      </c>
      <c r="P2855">
        <f t="shared" si="177"/>
        <v>0</v>
      </c>
      <c r="Q2855" s="11" t="s">
        <v>21</v>
      </c>
      <c r="R2855" t="s">
        <v>1124</v>
      </c>
      <c r="S2855" s="4">
        <f t="shared" si="178"/>
        <v>41836.1909375</v>
      </c>
      <c r="T2855" s="4">
        <f t="shared" si="179"/>
        <v>41896.1909375</v>
      </c>
    </row>
    <row r="2856" ht="44" spans="1:20">
      <c r="A2856" s="1">
        <v>2854</v>
      </c>
      <c r="B2856" s="2" t="s">
        <v>5872</v>
      </c>
      <c r="C2856" s="2" t="s">
        <v>5873</v>
      </c>
      <c r="D2856" s="12">
        <v>1000</v>
      </c>
      <c r="E2856" s="13">
        <v>417</v>
      </c>
      <c r="F2856" t="s">
        <v>26</v>
      </c>
      <c r="G2856" t="s">
        <v>58</v>
      </c>
      <c r="H2856" t="s">
        <v>59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1123</v>
      </c>
      <c r="O2856">
        <f t="shared" si="176"/>
        <v>42</v>
      </c>
      <c r="P2856">
        <f t="shared" si="177"/>
        <v>29.79</v>
      </c>
      <c r="Q2856" s="11" t="s">
        <v>21</v>
      </c>
      <c r="R2856" t="s">
        <v>1124</v>
      </c>
      <c r="S2856" s="4">
        <f t="shared" si="178"/>
        <v>42111.7166550926</v>
      </c>
      <c r="T2856" s="4">
        <f t="shared" si="179"/>
        <v>42131.7166550926</v>
      </c>
    </row>
    <row r="2857" ht="44" spans="1:20">
      <c r="A2857" s="1">
        <v>2855</v>
      </c>
      <c r="B2857" s="2" t="s">
        <v>5874</v>
      </c>
      <c r="C2857" s="2" t="s">
        <v>5875</v>
      </c>
      <c r="D2857" s="12">
        <v>600</v>
      </c>
      <c r="E2857" s="13">
        <v>300</v>
      </c>
      <c r="F2857" t="s">
        <v>26</v>
      </c>
      <c r="G2857" t="s">
        <v>49</v>
      </c>
      <c r="H2857" t="s">
        <v>50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1123</v>
      </c>
      <c r="O2857">
        <f t="shared" si="176"/>
        <v>50</v>
      </c>
      <c r="P2857">
        <f t="shared" si="177"/>
        <v>60</v>
      </c>
      <c r="Q2857" s="11" t="s">
        <v>21</v>
      </c>
      <c r="R2857" t="s">
        <v>1124</v>
      </c>
      <c r="S2857" s="4">
        <f t="shared" si="178"/>
        <v>42370.0077662037</v>
      </c>
      <c r="T2857" s="4">
        <f t="shared" si="179"/>
        <v>42398.9819444444</v>
      </c>
    </row>
    <row r="2858" ht="44" spans="1:20">
      <c r="A2858" s="1">
        <v>2856</v>
      </c>
      <c r="B2858" s="2" t="s">
        <v>5876</v>
      </c>
      <c r="C2858" s="2" t="s">
        <v>5877</v>
      </c>
      <c r="D2858" s="12">
        <v>3000</v>
      </c>
      <c r="E2858" s="13">
        <v>146</v>
      </c>
      <c r="F2858" t="s">
        <v>26</v>
      </c>
      <c r="G2858" t="s">
        <v>49</v>
      </c>
      <c r="H2858" t="s">
        <v>50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1123</v>
      </c>
      <c r="O2858">
        <f t="shared" si="176"/>
        <v>5</v>
      </c>
      <c r="P2858">
        <f t="shared" si="177"/>
        <v>24.33</v>
      </c>
      <c r="Q2858" s="11" t="s">
        <v>21</v>
      </c>
      <c r="R2858" t="s">
        <v>1124</v>
      </c>
      <c r="S2858" s="4">
        <f t="shared" si="178"/>
        <v>42165.0375810185</v>
      </c>
      <c r="T2858" s="4">
        <f t="shared" si="179"/>
        <v>42224.8986111111</v>
      </c>
    </row>
    <row r="2859" ht="58" spans="1:20">
      <c r="A2859" s="1">
        <v>2857</v>
      </c>
      <c r="B2859" s="2" t="s">
        <v>5878</v>
      </c>
      <c r="C2859" s="2" t="s">
        <v>5879</v>
      </c>
      <c r="D2859" s="12">
        <v>38000</v>
      </c>
      <c r="E2859" s="13">
        <v>7500</v>
      </c>
      <c r="F2859" t="s">
        <v>26</v>
      </c>
      <c r="G2859" t="s">
        <v>1465</v>
      </c>
      <c r="H2859" t="s">
        <v>1466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1123</v>
      </c>
      <c r="O2859">
        <f t="shared" si="176"/>
        <v>20</v>
      </c>
      <c r="P2859">
        <f t="shared" si="177"/>
        <v>500</v>
      </c>
      <c r="Q2859" s="11" t="s">
        <v>21</v>
      </c>
      <c r="R2859" t="s">
        <v>1124</v>
      </c>
      <c r="S2859" s="4">
        <f t="shared" si="178"/>
        <v>42726.9200810185</v>
      </c>
      <c r="T2859" s="4">
        <f t="shared" si="179"/>
        <v>42786.75</v>
      </c>
    </row>
    <row r="2860" ht="44" spans="1:20">
      <c r="A2860" s="1">
        <v>2858</v>
      </c>
      <c r="B2860" s="2" t="s">
        <v>5880</v>
      </c>
      <c r="C2860" s="2" t="s">
        <v>5881</v>
      </c>
      <c r="D2860" s="12">
        <v>1000</v>
      </c>
      <c r="E2860" s="13">
        <v>0</v>
      </c>
      <c r="F2860" t="s">
        <v>26</v>
      </c>
      <c r="G2860" t="s">
        <v>422</v>
      </c>
      <c r="H2860" t="s">
        <v>89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1123</v>
      </c>
      <c r="O2860">
        <f t="shared" si="176"/>
        <v>0</v>
      </c>
      <c r="P2860">
        <f t="shared" si="177"/>
        <v>0</v>
      </c>
      <c r="Q2860" s="11" t="s">
        <v>21</v>
      </c>
      <c r="R2860" t="s">
        <v>1124</v>
      </c>
      <c r="S2860" s="4">
        <f t="shared" si="178"/>
        <v>41954.5450810185</v>
      </c>
      <c r="T2860" s="4">
        <f t="shared" si="179"/>
        <v>41978.4777777778</v>
      </c>
    </row>
    <row r="2861" ht="29" spans="1:20">
      <c r="A2861" s="1">
        <v>2859</v>
      </c>
      <c r="B2861" s="2" t="s">
        <v>5882</v>
      </c>
      <c r="C2861" s="2" t="s">
        <v>5883</v>
      </c>
      <c r="D2861" s="12">
        <v>2000</v>
      </c>
      <c r="E2861" s="13">
        <v>35</v>
      </c>
      <c r="F2861" t="s">
        <v>26</v>
      </c>
      <c r="G2861" t="s">
        <v>84</v>
      </c>
      <c r="H2861" t="s">
        <v>85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1123</v>
      </c>
      <c r="O2861">
        <f t="shared" si="176"/>
        <v>2</v>
      </c>
      <c r="P2861">
        <f t="shared" si="177"/>
        <v>35</v>
      </c>
      <c r="Q2861" s="11" t="s">
        <v>21</v>
      </c>
      <c r="R2861" t="s">
        <v>1124</v>
      </c>
      <c r="S2861" s="4">
        <f t="shared" si="178"/>
        <v>42233.3623148148</v>
      </c>
      <c r="T2861" s="4">
        <f t="shared" si="179"/>
        <v>42293.3623148148</v>
      </c>
    </row>
    <row r="2862" ht="44" spans="1:20">
      <c r="A2862" s="1">
        <v>2860</v>
      </c>
      <c r="B2862" s="2" t="s">
        <v>5884</v>
      </c>
      <c r="C2862" s="2" t="s">
        <v>5885</v>
      </c>
      <c r="D2862" s="12">
        <v>4000</v>
      </c>
      <c r="E2862" s="13">
        <v>266</v>
      </c>
      <c r="F2862" t="s">
        <v>26</v>
      </c>
      <c r="G2862" t="s">
        <v>49</v>
      </c>
      <c r="H2862" t="s">
        <v>50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1123</v>
      </c>
      <c r="O2862">
        <f t="shared" si="176"/>
        <v>7</v>
      </c>
      <c r="P2862">
        <f t="shared" si="177"/>
        <v>29.56</v>
      </c>
      <c r="Q2862" s="11" t="s">
        <v>21</v>
      </c>
      <c r="R2862" t="s">
        <v>1124</v>
      </c>
      <c r="S2862" s="4">
        <f t="shared" si="178"/>
        <v>42480.8006481481</v>
      </c>
      <c r="T2862" s="4">
        <f t="shared" si="179"/>
        <v>42540.8006481481</v>
      </c>
    </row>
    <row r="2863" ht="44" spans="1:20">
      <c r="A2863" s="1">
        <v>2861</v>
      </c>
      <c r="B2863" s="2" t="s">
        <v>5886</v>
      </c>
      <c r="C2863" s="2" t="s">
        <v>5887</v>
      </c>
      <c r="D2863" s="12">
        <v>250</v>
      </c>
      <c r="E2863" s="13">
        <v>80</v>
      </c>
      <c r="F2863" t="s">
        <v>26</v>
      </c>
      <c r="G2863" t="s">
        <v>84</v>
      </c>
      <c r="H2863" t="s">
        <v>85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1123</v>
      </c>
      <c r="O2863">
        <f t="shared" si="176"/>
        <v>32</v>
      </c>
      <c r="P2863">
        <f t="shared" si="177"/>
        <v>26.67</v>
      </c>
      <c r="Q2863" s="11" t="s">
        <v>21</v>
      </c>
      <c r="R2863" t="s">
        <v>1124</v>
      </c>
      <c r="S2863" s="4">
        <f t="shared" si="178"/>
        <v>42257.5908333333</v>
      </c>
      <c r="T2863" s="4">
        <f t="shared" si="179"/>
        <v>42271.5908333333</v>
      </c>
    </row>
    <row r="2864" ht="44" spans="1:20">
      <c r="A2864" s="1">
        <v>2862</v>
      </c>
      <c r="B2864" s="2" t="s">
        <v>5888</v>
      </c>
      <c r="C2864" s="2" t="s">
        <v>5889</v>
      </c>
      <c r="D2864" s="12">
        <v>12700</v>
      </c>
      <c r="E2864" s="13">
        <v>55</v>
      </c>
      <c r="F2864" t="s">
        <v>26</v>
      </c>
      <c r="G2864" t="s">
        <v>49</v>
      </c>
      <c r="H2864" t="s">
        <v>50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1123</v>
      </c>
      <c r="O2864">
        <f t="shared" si="176"/>
        <v>0</v>
      </c>
      <c r="P2864">
        <f t="shared" si="177"/>
        <v>18.33</v>
      </c>
      <c r="Q2864" s="11" t="s">
        <v>21</v>
      </c>
      <c r="R2864" t="s">
        <v>1124</v>
      </c>
      <c r="S2864" s="4">
        <f t="shared" si="178"/>
        <v>41784.7896875</v>
      </c>
      <c r="T2864" s="4">
        <f t="shared" si="179"/>
        <v>41814.7896875</v>
      </c>
    </row>
    <row r="2865" ht="44" spans="1:20">
      <c r="A2865" s="1">
        <v>2863</v>
      </c>
      <c r="B2865" s="2" t="s">
        <v>5890</v>
      </c>
      <c r="C2865" s="2" t="s">
        <v>5891</v>
      </c>
      <c r="D2865" s="12">
        <v>50000</v>
      </c>
      <c r="E2865" s="13">
        <v>20</v>
      </c>
      <c r="F2865" t="s">
        <v>26</v>
      </c>
      <c r="G2865" t="s">
        <v>49</v>
      </c>
      <c r="H2865" t="s">
        <v>50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1123</v>
      </c>
      <c r="O2865">
        <f t="shared" si="176"/>
        <v>0</v>
      </c>
      <c r="P2865">
        <f t="shared" si="177"/>
        <v>20</v>
      </c>
      <c r="Q2865" s="11" t="s">
        <v>21</v>
      </c>
      <c r="R2865" t="s">
        <v>1124</v>
      </c>
      <c r="S2865" s="4">
        <f t="shared" si="178"/>
        <v>41831.6750347222</v>
      </c>
      <c r="T2865" s="4">
        <f t="shared" si="179"/>
        <v>41891.6750347222</v>
      </c>
    </row>
    <row r="2866" ht="15" spans="1:20">
      <c r="A2866" s="1">
        <v>2864</v>
      </c>
      <c r="B2866" s="2" t="s">
        <v>5892</v>
      </c>
      <c r="C2866" s="2" t="s">
        <v>5893</v>
      </c>
      <c r="D2866" s="12">
        <v>2500</v>
      </c>
      <c r="E2866" s="13">
        <v>40</v>
      </c>
      <c r="F2866" t="s">
        <v>26</v>
      </c>
      <c r="G2866" t="s">
        <v>58</v>
      </c>
      <c r="H2866" t="s">
        <v>59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1123</v>
      </c>
      <c r="O2866">
        <f t="shared" si="176"/>
        <v>2</v>
      </c>
      <c r="P2866">
        <f t="shared" si="177"/>
        <v>13.33</v>
      </c>
      <c r="Q2866" s="11" t="s">
        <v>21</v>
      </c>
      <c r="R2866" t="s">
        <v>1124</v>
      </c>
      <c r="S2866" s="4">
        <f t="shared" si="178"/>
        <v>42172.6135069444</v>
      </c>
      <c r="T2866" s="4">
        <f t="shared" si="179"/>
        <v>42202.5541666667</v>
      </c>
    </row>
    <row r="2867" ht="44" spans="1:20">
      <c r="A2867" s="1">
        <v>2865</v>
      </c>
      <c r="B2867" s="2" t="s">
        <v>5894</v>
      </c>
      <c r="C2867" s="2" t="s">
        <v>5895</v>
      </c>
      <c r="D2867" s="12">
        <v>2888</v>
      </c>
      <c r="E2867" s="13">
        <v>0</v>
      </c>
      <c r="F2867" t="s">
        <v>26</v>
      </c>
      <c r="G2867" t="s">
        <v>49</v>
      </c>
      <c r="H2867" t="s">
        <v>50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1123</v>
      </c>
      <c r="O2867">
        <f t="shared" si="176"/>
        <v>0</v>
      </c>
      <c r="P2867">
        <f t="shared" si="177"/>
        <v>0</v>
      </c>
      <c r="Q2867" s="11" t="s">
        <v>21</v>
      </c>
      <c r="R2867" t="s">
        <v>1124</v>
      </c>
      <c r="S2867" s="4">
        <f t="shared" si="178"/>
        <v>41950.1141087963</v>
      </c>
      <c r="T2867" s="4">
        <f t="shared" si="179"/>
        <v>42010.1141087963</v>
      </c>
    </row>
    <row r="2868" ht="44" spans="1:20">
      <c r="A2868" s="1">
        <v>2866</v>
      </c>
      <c r="B2868" s="2" t="s">
        <v>5896</v>
      </c>
      <c r="C2868" s="2" t="s">
        <v>5897</v>
      </c>
      <c r="D2868" s="12">
        <v>5000</v>
      </c>
      <c r="E2868" s="13">
        <v>45</v>
      </c>
      <c r="F2868" t="s">
        <v>26</v>
      </c>
      <c r="G2868" t="s">
        <v>49</v>
      </c>
      <c r="H2868" t="s">
        <v>50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1123</v>
      </c>
      <c r="O2868">
        <f t="shared" si="176"/>
        <v>1</v>
      </c>
      <c r="P2868">
        <f t="shared" si="177"/>
        <v>22.5</v>
      </c>
      <c r="Q2868" s="11" t="s">
        <v>21</v>
      </c>
      <c r="R2868" t="s">
        <v>1124</v>
      </c>
      <c r="S2868" s="4">
        <f t="shared" si="178"/>
        <v>42627.9551041667</v>
      </c>
      <c r="T2868" s="4">
        <f t="shared" si="179"/>
        <v>42657.9166666667</v>
      </c>
    </row>
    <row r="2869" ht="44" spans="1:20">
      <c r="A2869" s="1">
        <v>2867</v>
      </c>
      <c r="B2869" s="2" t="s">
        <v>5898</v>
      </c>
      <c r="C2869" s="2" t="s">
        <v>5899</v>
      </c>
      <c r="D2869" s="12">
        <v>2500</v>
      </c>
      <c r="E2869" s="13">
        <v>504</v>
      </c>
      <c r="F2869" t="s">
        <v>26</v>
      </c>
      <c r="G2869" t="s">
        <v>49</v>
      </c>
      <c r="H2869" t="s">
        <v>50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1123</v>
      </c>
      <c r="O2869">
        <f t="shared" si="176"/>
        <v>20</v>
      </c>
      <c r="P2869">
        <f t="shared" si="177"/>
        <v>50.4</v>
      </c>
      <c r="Q2869" s="11" t="s">
        <v>21</v>
      </c>
      <c r="R2869" t="s">
        <v>1124</v>
      </c>
      <c r="S2869" s="4">
        <f t="shared" si="178"/>
        <v>42531.1952777778</v>
      </c>
      <c r="T2869" s="4">
        <f t="shared" si="179"/>
        <v>42555.1666666667</v>
      </c>
    </row>
    <row r="2870" ht="44" spans="1:20">
      <c r="A2870" s="1">
        <v>2868</v>
      </c>
      <c r="B2870" s="2" t="s">
        <v>5900</v>
      </c>
      <c r="C2870" s="2" t="s">
        <v>5901</v>
      </c>
      <c r="D2870" s="12">
        <v>15000</v>
      </c>
      <c r="E2870" s="13">
        <v>6301.76</v>
      </c>
      <c r="F2870" t="s">
        <v>26</v>
      </c>
      <c r="G2870" t="s">
        <v>49</v>
      </c>
      <c r="H2870" t="s">
        <v>50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1123</v>
      </c>
      <c r="O2870">
        <f t="shared" si="176"/>
        <v>42</v>
      </c>
      <c r="P2870">
        <f t="shared" si="177"/>
        <v>105.03</v>
      </c>
      <c r="Q2870" s="11" t="s">
        <v>21</v>
      </c>
      <c r="R2870" t="s">
        <v>1124</v>
      </c>
      <c r="S2870" s="4">
        <f t="shared" si="178"/>
        <v>42618.8270138889</v>
      </c>
      <c r="T2870" s="4">
        <f t="shared" si="179"/>
        <v>42648.8270138889</v>
      </c>
    </row>
    <row r="2871" ht="58" spans="1:20">
      <c r="A2871" s="1">
        <v>2869</v>
      </c>
      <c r="B2871" s="2" t="s">
        <v>5902</v>
      </c>
      <c r="C2871" s="2" t="s">
        <v>5903</v>
      </c>
      <c r="D2871" s="12">
        <v>20000</v>
      </c>
      <c r="E2871" s="13">
        <v>177</v>
      </c>
      <c r="F2871" t="s">
        <v>26</v>
      </c>
      <c r="G2871" t="s">
        <v>49</v>
      </c>
      <c r="H2871" t="s">
        <v>50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1123</v>
      </c>
      <c r="O2871">
        <f t="shared" si="176"/>
        <v>1</v>
      </c>
      <c r="P2871">
        <f t="shared" si="177"/>
        <v>35.4</v>
      </c>
      <c r="Q2871" s="11" t="s">
        <v>21</v>
      </c>
      <c r="R2871" t="s">
        <v>1124</v>
      </c>
      <c r="S2871" s="4">
        <f t="shared" si="178"/>
        <v>42540.5935300926</v>
      </c>
      <c r="T2871" s="4">
        <f t="shared" si="179"/>
        <v>42570.5935300926</v>
      </c>
    </row>
    <row r="2872" ht="44" spans="1:20">
      <c r="A2872" s="1">
        <v>2870</v>
      </c>
      <c r="B2872" s="2" t="s">
        <v>5904</v>
      </c>
      <c r="C2872" s="2" t="s">
        <v>5905</v>
      </c>
      <c r="D2872" s="12">
        <v>5000</v>
      </c>
      <c r="E2872" s="13">
        <v>750</v>
      </c>
      <c r="F2872" t="s">
        <v>26</v>
      </c>
      <c r="G2872" t="s">
        <v>49</v>
      </c>
      <c r="H2872" t="s">
        <v>50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1123</v>
      </c>
      <c r="O2872">
        <f t="shared" si="176"/>
        <v>15</v>
      </c>
      <c r="P2872">
        <f t="shared" si="177"/>
        <v>83.33</v>
      </c>
      <c r="Q2872" s="11" t="s">
        <v>21</v>
      </c>
      <c r="R2872" t="s">
        <v>1124</v>
      </c>
      <c r="S2872" s="4">
        <f t="shared" si="178"/>
        <v>41746.1894097222</v>
      </c>
      <c r="T2872" s="4">
        <f t="shared" si="179"/>
        <v>41776.1894097222</v>
      </c>
    </row>
    <row r="2873" ht="44" spans="1:20">
      <c r="A2873" s="1">
        <v>2871</v>
      </c>
      <c r="B2873" s="2" t="s">
        <v>5906</v>
      </c>
      <c r="C2873" s="2" t="s">
        <v>5907</v>
      </c>
      <c r="D2873" s="12">
        <v>10000</v>
      </c>
      <c r="E2873" s="13">
        <v>467</v>
      </c>
      <c r="F2873" t="s">
        <v>26</v>
      </c>
      <c r="G2873" t="s">
        <v>49</v>
      </c>
      <c r="H2873" t="s">
        <v>50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1123</v>
      </c>
      <c r="O2873">
        <f t="shared" si="176"/>
        <v>5</v>
      </c>
      <c r="P2873">
        <f t="shared" si="177"/>
        <v>35.92</v>
      </c>
      <c r="Q2873" s="11" t="s">
        <v>21</v>
      </c>
      <c r="R2873" t="s">
        <v>1124</v>
      </c>
      <c r="S2873" s="4">
        <f t="shared" si="178"/>
        <v>41974.7385763889</v>
      </c>
      <c r="T2873" s="4">
        <f t="shared" si="179"/>
        <v>41994.7385763889</v>
      </c>
    </row>
    <row r="2874" ht="29" spans="1:20">
      <c r="A2874" s="1">
        <v>2872</v>
      </c>
      <c r="B2874" s="2" t="s">
        <v>5908</v>
      </c>
      <c r="C2874" s="2" t="s">
        <v>5909</v>
      </c>
      <c r="D2874" s="12">
        <v>3000</v>
      </c>
      <c r="E2874" s="13">
        <v>0</v>
      </c>
      <c r="F2874" t="s">
        <v>26</v>
      </c>
      <c r="G2874" t="s">
        <v>49</v>
      </c>
      <c r="H2874" t="s">
        <v>50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1123</v>
      </c>
      <c r="O2874">
        <f t="shared" si="176"/>
        <v>0</v>
      </c>
      <c r="P2874">
        <f t="shared" si="177"/>
        <v>0</v>
      </c>
      <c r="Q2874" s="11" t="s">
        <v>21</v>
      </c>
      <c r="R2874" t="s">
        <v>1124</v>
      </c>
      <c r="S2874" s="4">
        <f t="shared" si="178"/>
        <v>42115.1161805556</v>
      </c>
      <c r="T2874" s="4">
        <f t="shared" si="179"/>
        <v>42175.1161805556</v>
      </c>
    </row>
    <row r="2875" ht="44" spans="1:20">
      <c r="A2875" s="1">
        <v>2873</v>
      </c>
      <c r="B2875" s="2" t="s">
        <v>5910</v>
      </c>
      <c r="C2875" s="2" t="s">
        <v>5911</v>
      </c>
      <c r="D2875" s="12">
        <v>2500</v>
      </c>
      <c r="E2875" s="13">
        <v>953</v>
      </c>
      <c r="F2875" t="s">
        <v>26</v>
      </c>
      <c r="G2875" t="s">
        <v>49</v>
      </c>
      <c r="H2875" t="s">
        <v>50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1123</v>
      </c>
      <c r="O2875">
        <f t="shared" si="176"/>
        <v>38</v>
      </c>
      <c r="P2875">
        <f t="shared" si="177"/>
        <v>119.13</v>
      </c>
      <c r="Q2875" s="11" t="s">
        <v>21</v>
      </c>
      <c r="R2875" t="s">
        <v>1124</v>
      </c>
      <c r="S2875" s="4">
        <f t="shared" si="178"/>
        <v>42002.8174884259</v>
      </c>
      <c r="T2875" s="4">
        <f t="shared" si="179"/>
        <v>42032.8174884259</v>
      </c>
    </row>
    <row r="2876" ht="44" spans="1:20">
      <c r="A2876" s="1">
        <v>2874</v>
      </c>
      <c r="B2876" s="2" t="s">
        <v>5912</v>
      </c>
      <c r="C2876" s="2" t="s">
        <v>5913</v>
      </c>
      <c r="D2876" s="12">
        <v>5000</v>
      </c>
      <c r="E2876" s="13">
        <v>271</v>
      </c>
      <c r="F2876" t="s">
        <v>26</v>
      </c>
      <c r="G2876" t="s">
        <v>49</v>
      </c>
      <c r="H2876" t="s">
        <v>50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1123</v>
      </c>
      <c r="O2876">
        <f t="shared" si="176"/>
        <v>5</v>
      </c>
      <c r="P2876">
        <f t="shared" si="177"/>
        <v>90.33</v>
      </c>
      <c r="Q2876" s="11" t="s">
        <v>21</v>
      </c>
      <c r="R2876" t="s">
        <v>1124</v>
      </c>
      <c r="S2876" s="4">
        <f t="shared" si="178"/>
        <v>42722.8447453704</v>
      </c>
      <c r="T2876" s="4">
        <f t="shared" si="179"/>
        <v>42752.8447453704</v>
      </c>
    </row>
    <row r="2877" ht="44" spans="1:20">
      <c r="A2877" s="1">
        <v>2875</v>
      </c>
      <c r="B2877" s="2" t="s">
        <v>5914</v>
      </c>
      <c r="C2877" s="2" t="s">
        <v>5915</v>
      </c>
      <c r="D2877" s="12">
        <v>20000</v>
      </c>
      <c r="E2877" s="13">
        <v>7</v>
      </c>
      <c r="F2877" t="s">
        <v>26</v>
      </c>
      <c r="G2877" t="s">
        <v>49</v>
      </c>
      <c r="H2877" t="s">
        <v>50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1123</v>
      </c>
      <c r="O2877">
        <f t="shared" si="176"/>
        <v>0</v>
      </c>
      <c r="P2877">
        <f t="shared" si="177"/>
        <v>2.33</v>
      </c>
      <c r="Q2877" s="11" t="s">
        <v>21</v>
      </c>
      <c r="R2877" t="s">
        <v>1124</v>
      </c>
      <c r="S2877" s="4">
        <f t="shared" si="178"/>
        <v>42465.1283912037</v>
      </c>
      <c r="T2877" s="4">
        <f t="shared" si="179"/>
        <v>42495.1283912037</v>
      </c>
    </row>
    <row r="2878" ht="44" spans="1:20">
      <c r="A2878" s="1">
        <v>2876</v>
      </c>
      <c r="B2878" s="2" t="s">
        <v>5916</v>
      </c>
      <c r="C2878" s="2" t="s">
        <v>5917</v>
      </c>
      <c r="D2878" s="12">
        <v>150000</v>
      </c>
      <c r="E2878" s="13">
        <v>0</v>
      </c>
      <c r="F2878" t="s">
        <v>26</v>
      </c>
      <c r="G2878" t="s">
        <v>49</v>
      </c>
      <c r="H2878" t="s">
        <v>50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1123</v>
      </c>
      <c r="O2878">
        <f t="shared" si="176"/>
        <v>0</v>
      </c>
      <c r="P2878">
        <f t="shared" si="177"/>
        <v>0</v>
      </c>
      <c r="Q2878" s="11" t="s">
        <v>21</v>
      </c>
      <c r="R2878" t="s">
        <v>1124</v>
      </c>
      <c r="S2878" s="4">
        <f t="shared" si="178"/>
        <v>42171.7439699074</v>
      </c>
      <c r="T2878" s="4">
        <f t="shared" si="179"/>
        <v>42201.7439699074</v>
      </c>
    </row>
    <row r="2879" ht="44" spans="1:20">
      <c r="A2879" s="1">
        <v>2877</v>
      </c>
      <c r="B2879" s="2" t="s">
        <v>5918</v>
      </c>
      <c r="C2879" s="2" t="s">
        <v>5919</v>
      </c>
      <c r="D2879" s="12">
        <v>6000</v>
      </c>
      <c r="E2879" s="13">
        <v>650</v>
      </c>
      <c r="F2879" t="s">
        <v>26</v>
      </c>
      <c r="G2879" t="s">
        <v>49</v>
      </c>
      <c r="H2879" t="s">
        <v>50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1123</v>
      </c>
      <c r="O2879">
        <f t="shared" si="176"/>
        <v>11</v>
      </c>
      <c r="P2879">
        <f t="shared" si="177"/>
        <v>108.33</v>
      </c>
      <c r="Q2879" s="11" t="s">
        <v>21</v>
      </c>
      <c r="R2879" t="s">
        <v>1124</v>
      </c>
      <c r="S2879" s="4">
        <f t="shared" si="178"/>
        <v>42672.9551388889</v>
      </c>
      <c r="T2879" s="4">
        <f t="shared" si="179"/>
        <v>42704.7083333333</v>
      </c>
    </row>
    <row r="2880" ht="44" spans="1:20">
      <c r="A2880" s="1">
        <v>2878</v>
      </c>
      <c r="B2880" s="2" t="s">
        <v>5920</v>
      </c>
      <c r="C2880" s="2" t="s">
        <v>5921</v>
      </c>
      <c r="D2880" s="12">
        <v>3000</v>
      </c>
      <c r="E2880" s="13">
        <v>63</v>
      </c>
      <c r="F2880" t="s">
        <v>26</v>
      </c>
      <c r="G2880" t="s">
        <v>58</v>
      </c>
      <c r="H2880" t="s">
        <v>59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1123</v>
      </c>
      <c r="O2880">
        <f t="shared" si="176"/>
        <v>2</v>
      </c>
      <c r="P2880">
        <f t="shared" si="177"/>
        <v>15.75</v>
      </c>
      <c r="Q2880" s="11" t="s">
        <v>21</v>
      </c>
      <c r="R2880" t="s">
        <v>1124</v>
      </c>
      <c r="S2880" s="4">
        <f t="shared" si="178"/>
        <v>42128.6156828704</v>
      </c>
      <c r="T2880" s="4">
        <f t="shared" si="179"/>
        <v>42188.6156828704</v>
      </c>
    </row>
    <row r="2881" ht="44" spans="1:20">
      <c r="A2881" s="1">
        <v>2879</v>
      </c>
      <c r="B2881" s="2" t="s">
        <v>5922</v>
      </c>
      <c r="C2881" s="2" t="s">
        <v>5923</v>
      </c>
      <c r="D2881" s="12">
        <v>11200</v>
      </c>
      <c r="E2881" s="13">
        <v>29</v>
      </c>
      <c r="F2881" t="s">
        <v>26</v>
      </c>
      <c r="G2881" t="s">
        <v>49</v>
      </c>
      <c r="H2881" t="s">
        <v>50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1123</v>
      </c>
      <c r="O2881">
        <f t="shared" si="176"/>
        <v>0</v>
      </c>
      <c r="P2881">
        <f t="shared" si="177"/>
        <v>29</v>
      </c>
      <c r="Q2881" s="11" t="s">
        <v>21</v>
      </c>
      <c r="R2881" t="s">
        <v>1124</v>
      </c>
      <c r="S2881" s="4">
        <f t="shared" si="178"/>
        <v>42359.7252430556</v>
      </c>
      <c r="T2881" s="4">
        <f t="shared" si="179"/>
        <v>42389.7252430556</v>
      </c>
    </row>
    <row r="2882" ht="44" spans="1:20">
      <c r="A2882" s="1">
        <v>2880</v>
      </c>
      <c r="B2882" s="2" t="s">
        <v>5924</v>
      </c>
      <c r="C2882" s="2" t="s">
        <v>5925</v>
      </c>
      <c r="D2882" s="12">
        <v>12000</v>
      </c>
      <c r="E2882" s="13">
        <v>2800</v>
      </c>
      <c r="F2882" t="s">
        <v>26</v>
      </c>
      <c r="G2882" t="s">
        <v>49</v>
      </c>
      <c r="H2882" t="s">
        <v>50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1123</v>
      </c>
      <c r="O2882">
        <f t="shared" si="176"/>
        <v>23</v>
      </c>
      <c r="P2882">
        <f t="shared" si="177"/>
        <v>96.55</v>
      </c>
      <c r="Q2882" s="11" t="s">
        <v>21</v>
      </c>
      <c r="R2882" t="s">
        <v>1124</v>
      </c>
      <c r="S2882" s="4">
        <f t="shared" si="178"/>
        <v>42192.9056944444</v>
      </c>
      <c r="T2882" s="4">
        <f t="shared" si="179"/>
        <v>42236.7118055556</v>
      </c>
    </row>
    <row r="2883" ht="44" spans="1:20">
      <c r="A2883" s="1">
        <v>2881</v>
      </c>
      <c r="B2883" s="2" t="s">
        <v>5926</v>
      </c>
      <c r="C2883" s="2" t="s">
        <v>5927</v>
      </c>
      <c r="D2883" s="12">
        <v>5500</v>
      </c>
      <c r="E2883" s="13">
        <v>0</v>
      </c>
      <c r="F2883" t="s">
        <v>26</v>
      </c>
      <c r="G2883" t="s">
        <v>49</v>
      </c>
      <c r="H2883" t="s">
        <v>50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1123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21</v>
      </c>
      <c r="R2883" t="s">
        <v>1124</v>
      </c>
      <c r="S2883" s="4">
        <f t="shared" ref="S2883:S2946" si="182">(((J2883/60)/60)/24)+DATE(1970,1,1)</f>
        <v>41916.5976388889</v>
      </c>
      <c r="T2883" s="4">
        <f t="shared" ref="T2883:T2946" si="183">(((I2883/60)/60)/24)+DATE(1970,1,1)</f>
        <v>41976.6393055556</v>
      </c>
    </row>
    <row r="2884" ht="44" spans="1:20">
      <c r="A2884" s="1">
        <v>2882</v>
      </c>
      <c r="B2884" s="2" t="s">
        <v>5928</v>
      </c>
      <c r="C2884" s="2" t="s">
        <v>5929</v>
      </c>
      <c r="D2884" s="12">
        <v>750</v>
      </c>
      <c r="E2884" s="13">
        <v>252</v>
      </c>
      <c r="F2884" t="s">
        <v>26</v>
      </c>
      <c r="G2884" t="s">
        <v>49</v>
      </c>
      <c r="H2884" t="s">
        <v>50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1123</v>
      </c>
      <c r="O2884">
        <f t="shared" si="180"/>
        <v>34</v>
      </c>
      <c r="P2884">
        <f t="shared" si="181"/>
        <v>63</v>
      </c>
      <c r="Q2884" s="11" t="s">
        <v>21</v>
      </c>
      <c r="R2884" t="s">
        <v>1124</v>
      </c>
      <c r="S2884" s="4">
        <f t="shared" si="182"/>
        <v>42461.5962731481</v>
      </c>
      <c r="T2884" s="4">
        <f t="shared" si="183"/>
        <v>42491.5962731481</v>
      </c>
    </row>
    <row r="2885" ht="44" spans="1:20">
      <c r="A2885" s="1">
        <v>2883</v>
      </c>
      <c r="B2885" s="2" t="s">
        <v>5930</v>
      </c>
      <c r="C2885" s="2" t="s">
        <v>5931</v>
      </c>
      <c r="D2885" s="12">
        <v>10000</v>
      </c>
      <c r="E2885" s="13">
        <v>1908</v>
      </c>
      <c r="F2885" t="s">
        <v>26</v>
      </c>
      <c r="G2885" t="s">
        <v>49</v>
      </c>
      <c r="H2885" t="s">
        <v>50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1123</v>
      </c>
      <c r="O2885">
        <f t="shared" si="180"/>
        <v>19</v>
      </c>
      <c r="P2885">
        <f t="shared" si="181"/>
        <v>381.6</v>
      </c>
      <c r="Q2885" s="11" t="s">
        <v>21</v>
      </c>
      <c r="R2885" t="s">
        <v>1124</v>
      </c>
      <c r="S2885" s="4">
        <f t="shared" si="182"/>
        <v>42370.9032060185</v>
      </c>
      <c r="T2885" s="4">
        <f t="shared" si="183"/>
        <v>42406.2076388889</v>
      </c>
    </row>
    <row r="2886" ht="29" spans="1:20">
      <c r="A2886" s="1">
        <v>2884</v>
      </c>
      <c r="B2886" s="2" t="s">
        <v>5932</v>
      </c>
      <c r="C2886" s="2" t="s">
        <v>5933</v>
      </c>
      <c r="D2886" s="12">
        <v>45000</v>
      </c>
      <c r="E2886" s="13">
        <v>185</v>
      </c>
      <c r="F2886" t="s">
        <v>26</v>
      </c>
      <c r="G2886" t="s">
        <v>49</v>
      </c>
      <c r="H2886" t="s">
        <v>50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1123</v>
      </c>
      <c r="O2886">
        <f t="shared" si="180"/>
        <v>0</v>
      </c>
      <c r="P2886">
        <f t="shared" si="181"/>
        <v>46.25</v>
      </c>
      <c r="Q2886" s="11" t="s">
        <v>21</v>
      </c>
      <c r="R2886" t="s">
        <v>1124</v>
      </c>
      <c r="S2886" s="4">
        <f t="shared" si="182"/>
        <v>41948.7272569444</v>
      </c>
      <c r="T2886" s="4">
        <f t="shared" si="183"/>
        <v>41978.7272569444</v>
      </c>
    </row>
    <row r="2887" ht="29" spans="1:20">
      <c r="A2887" s="1">
        <v>2885</v>
      </c>
      <c r="B2887" s="2" t="s">
        <v>5934</v>
      </c>
      <c r="C2887" s="2" t="s">
        <v>5935</v>
      </c>
      <c r="D2887" s="12">
        <v>400</v>
      </c>
      <c r="E2887" s="13">
        <v>130</v>
      </c>
      <c r="F2887" t="s">
        <v>26</v>
      </c>
      <c r="G2887" t="s">
        <v>49</v>
      </c>
      <c r="H2887" t="s">
        <v>50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1123</v>
      </c>
      <c r="O2887">
        <f t="shared" si="180"/>
        <v>33</v>
      </c>
      <c r="P2887">
        <f t="shared" si="181"/>
        <v>26</v>
      </c>
      <c r="Q2887" s="11" t="s">
        <v>21</v>
      </c>
      <c r="R2887" t="s">
        <v>1124</v>
      </c>
      <c r="S2887" s="4">
        <f t="shared" si="182"/>
        <v>42047.076400463</v>
      </c>
      <c r="T2887" s="4">
        <f t="shared" si="183"/>
        <v>42077.0347337963</v>
      </c>
    </row>
    <row r="2888" ht="44" spans="1:20">
      <c r="A2888" s="1">
        <v>2886</v>
      </c>
      <c r="B2888" s="2" t="s">
        <v>5936</v>
      </c>
      <c r="C2888" s="2" t="s">
        <v>5937</v>
      </c>
      <c r="D2888" s="12">
        <v>200</v>
      </c>
      <c r="E2888" s="13">
        <v>10</v>
      </c>
      <c r="F2888" t="s">
        <v>26</v>
      </c>
      <c r="G2888" t="s">
        <v>49</v>
      </c>
      <c r="H2888" t="s">
        <v>50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1123</v>
      </c>
      <c r="O2888">
        <f t="shared" si="180"/>
        <v>5</v>
      </c>
      <c r="P2888">
        <f t="shared" si="181"/>
        <v>10</v>
      </c>
      <c r="Q2888" s="11" t="s">
        <v>21</v>
      </c>
      <c r="R2888" t="s">
        <v>1124</v>
      </c>
      <c r="S2888" s="4">
        <f t="shared" si="182"/>
        <v>42261.6329166667</v>
      </c>
      <c r="T2888" s="4">
        <f t="shared" si="183"/>
        <v>42266.1659722222</v>
      </c>
    </row>
    <row r="2889" ht="44" spans="1:20">
      <c r="A2889" s="1">
        <v>2887</v>
      </c>
      <c r="B2889" s="2" t="s">
        <v>5938</v>
      </c>
      <c r="C2889" s="2" t="s">
        <v>5939</v>
      </c>
      <c r="D2889" s="12">
        <v>3000</v>
      </c>
      <c r="E2889" s="13">
        <v>5</v>
      </c>
      <c r="F2889" t="s">
        <v>26</v>
      </c>
      <c r="G2889" t="s">
        <v>49</v>
      </c>
      <c r="H2889" t="s">
        <v>50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1123</v>
      </c>
      <c r="O2889">
        <f t="shared" si="180"/>
        <v>0</v>
      </c>
      <c r="P2889">
        <f t="shared" si="181"/>
        <v>5</v>
      </c>
      <c r="Q2889" s="11" t="s">
        <v>21</v>
      </c>
      <c r="R2889" t="s">
        <v>1124</v>
      </c>
      <c r="S2889" s="4">
        <f t="shared" si="182"/>
        <v>41985.4273611111</v>
      </c>
      <c r="T2889" s="4">
        <f t="shared" si="183"/>
        <v>42015.4273611111</v>
      </c>
    </row>
    <row r="2890" ht="44" spans="1:20">
      <c r="A2890" s="1">
        <v>2888</v>
      </c>
      <c r="B2890" s="2" t="s">
        <v>5940</v>
      </c>
      <c r="C2890" s="2" t="s">
        <v>5941</v>
      </c>
      <c r="D2890" s="12">
        <v>30000</v>
      </c>
      <c r="E2890" s="13">
        <v>0</v>
      </c>
      <c r="F2890" t="s">
        <v>26</v>
      </c>
      <c r="G2890" t="s">
        <v>49</v>
      </c>
      <c r="H2890" t="s">
        <v>50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1123</v>
      </c>
      <c r="O2890">
        <f t="shared" si="180"/>
        <v>0</v>
      </c>
      <c r="P2890">
        <f t="shared" si="181"/>
        <v>0</v>
      </c>
      <c r="Q2890" s="11" t="s">
        <v>21</v>
      </c>
      <c r="R2890" t="s">
        <v>1124</v>
      </c>
      <c r="S2890" s="4">
        <f t="shared" si="182"/>
        <v>41922.5351851852</v>
      </c>
      <c r="T2890" s="4">
        <f t="shared" si="183"/>
        <v>41930.2076388889</v>
      </c>
    </row>
    <row r="2891" ht="44" spans="1:20">
      <c r="A2891" s="1">
        <v>2889</v>
      </c>
      <c r="B2891" s="2" t="s">
        <v>5942</v>
      </c>
      <c r="C2891" s="2" t="s">
        <v>5943</v>
      </c>
      <c r="D2891" s="12">
        <v>3000</v>
      </c>
      <c r="E2891" s="13">
        <v>1142</v>
      </c>
      <c r="F2891" t="s">
        <v>26</v>
      </c>
      <c r="G2891" t="s">
        <v>49</v>
      </c>
      <c r="H2891" t="s">
        <v>50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1123</v>
      </c>
      <c r="O2891">
        <f t="shared" si="180"/>
        <v>38</v>
      </c>
      <c r="P2891">
        <f t="shared" si="181"/>
        <v>81.57</v>
      </c>
      <c r="Q2891" s="11" t="s">
        <v>21</v>
      </c>
      <c r="R2891" t="s">
        <v>1124</v>
      </c>
      <c r="S2891" s="4">
        <f t="shared" si="182"/>
        <v>41850.8632523148</v>
      </c>
      <c r="T2891" s="4">
        <f t="shared" si="183"/>
        <v>41880.8632523148</v>
      </c>
    </row>
    <row r="2892" ht="44" spans="1:20">
      <c r="A2892" s="1">
        <v>2890</v>
      </c>
      <c r="B2892" s="2" t="s">
        <v>5944</v>
      </c>
      <c r="C2892" s="2" t="s">
        <v>5945</v>
      </c>
      <c r="D2892" s="12">
        <v>2000</v>
      </c>
      <c r="E2892" s="13">
        <v>21</v>
      </c>
      <c r="F2892" t="s">
        <v>26</v>
      </c>
      <c r="G2892" t="s">
        <v>49</v>
      </c>
      <c r="H2892" t="s">
        <v>50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1123</v>
      </c>
      <c r="O2892">
        <f t="shared" si="180"/>
        <v>1</v>
      </c>
      <c r="P2892">
        <f t="shared" si="181"/>
        <v>7</v>
      </c>
      <c r="Q2892" s="11" t="s">
        <v>21</v>
      </c>
      <c r="R2892" t="s">
        <v>1124</v>
      </c>
      <c r="S2892" s="4">
        <f t="shared" si="182"/>
        <v>41831.742962963</v>
      </c>
      <c r="T2892" s="4">
        <f t="shared" si="183"/>
        <v>41860.125</v>
      </c>
    </row>
    <row r="2893" ht="44" spans="1:20">
      <c r="A2893" s="1">
        <v>2891</v>
      </c>
      <c r="B2893" s="2" t="s">
        <v>5946</v>
      </c>
      <c r="C2893" s="2" t="s">
        <v>5947</v>
      </c>
      <c r="D2893" s="12">
        <v>10000</v>
      </c>
      <c r="E2893" s="13">
        <v>273</v>
      </c>
      <c r="F2893" t="s">
        <v>26</v>
      </c>
      <c r="G2893" t="s">
        <v>49</v>
      </c>
      <c r="H2893" t="s">
        <v>50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1123</v>
      </c>
      <c r="O2893">
        <f t="shared" si="180"/>
        <v>3</v>
      </c>
      <c r="P2893">
        <f t="shared" si="181"/>
        <v>27.3</v>
      </c>
      <c r="Q2893" s="11" t="s">
        <v>21</v>
      </c>
      <c r="R2893" t="s">
        <v>1124</v>
      </c>
      <c r="S2893" s="4">
        <f t="shared" si="182"/>
        <v>42415.8834259259</v>
      </c>
      <c r="T2893" s="4">
        <f t="shared" si="183"/>
        <v>42475.8417592593</v>
      </c>
    </row>
    <row r="2894" ht="44" spans="1:20">
      <c r="A2894" s="1">
        <v>2892</v>
      </c>
      <c r="B2894" s="2" t="s">
        <v>5948</v>
      </c>
      <c r="C2894" s="2" t="s">
        <v>5949</v>
      </c>
      <c r="D2894" s="12">
        <v>5500</v>
      </c>
      <c r="E2894" s="13">
        <v>500</v>
      </c>
      <c r="F2894" t="s">
        <v>26</v>
      </c>
      <c r="G2894" t="s">
        <v>49</v>
      </c>
      <c r="H2894" t="s">
        <v>50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1123</v>
      </c>
      <c r="O2894">
        <f t="shared" si="180"/>
        <v>9</v>
      </c>
      <c r="P2894">
        <f t="shared" si="181"/>
        <v>29.41</v>
      </c>
      <c r="Q2894" s="11" t="s">
        <v>21</v>
      </c>
      <c r="R2894" t="s">
        <v>1124</v>
      </c>
      <c r="S2894" s="4">
        <f t="shared" si="182"/>
        <v>41869.7141666667</v>
      </c>
      <c r="T2894" s="4">
        <f t="shared" si="183"/>
        <v>41876.875</v>
      </c>
    </row>
    <row r="2895" ht="15" spans="1:20">
      <c r="A2895" s="1">
        <v>2893</v>
      </c>
      <c r="B2895" s="2" t="s">
        <v>5950</v>
      </c>
      <c r="C2895" s="2" t="s">
        <v>5951</v>
      </c>
      <c r="D2895" s="12">
        <v>5000</v>
      </c>
      <c r="E2895" s="13">
        <v>25</v>
      </c>
      <c r="F2895" t="s">
        <v>26</v>
      </c>
      <c r="G2895" t="s">
        <v>49</v>
      </c>
      <c r="H2895" t="s">
        <v>50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1123</v>
      </c>
      <c r="O2895">
        <f t="shared" si="180"/>
        <v>1</v>
      </c>
      <c r="P2895">
        <f t="shared" si="181"/>
        <v>12.5</v>
      </c>
      <c r="Q2895" s="11" t="s">
        <v>21</v>
      </c>
      <c r="R2895" t="s">
        <v>1124</v>
      </c>
      <c r="S2895" s="4">
        <f t="shared" si="182"/>
        <v>41953.7730902778</v>
      </c>
      <c r="T2895" s="4">
        <f t="shared" si="183"/>
        <v>42013.0833333333</v>
      </c>
    </row>
    <row r="2896" ht="29" spans="1:20">
      <c r="A2896" s="1">
        <v>2894</v>
      </c>
      <c r="B2896" s="2" t="s">
        <v>5952</v>
      </c>
      <c r="C2896" s="2" t="s">
        <v>5953</v>
      </c>
      <c r="D2896" s="12">
        <v>50000</v>
      </c>
      <c r="E2896" s="13">
        <v>0</v>
      </c>
      <c r="F2896" t="s">
        <v>26</v>
      </c>
      <c r="G2896" t="s">
        <v>49</v>
      </c>
      <c r="H2896" t="s">
        <v>50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1123</v>
      </c>
      <c r="O2896">
        <f t="shared" si="180"/>
        <v>0</v>
      </c>
      <c r="P2896">
        <f t="shared" si="181"/>
        <v>0</v>
      </c>
      <c r="Q2896" s="11" t="s">
        <v>21</v>
      </c>
      <c r="R2896" t="s">
        <v>1124</v>
      </c>
      <c r="S2896" s="4">
        <f t="shared" si="182"/>
        <v>42037.9862847222</v>
      </c>
      <c r="T2896" s="4">
        <f t="shared" si="183"/>
        <v>42097.9446180556</v>
      </c>
    </row>
    <row r="2897" ht="44" spans="1:20">
      <c r="A2897" s="1">
        <v>2895</v>
      </c>
      <c r="B2897" s="2" t="s">
        <v>5954</v>
      </c>
      <c r="C2897" s="2" t="s">
        <v>5955</v>
      </c>
      <c r="D2897" s="12">
        <v>500</v>
      </c>
      <c r="E2897" s="13">
        <v>23</v>
      </c>
      <c r="F2897" t="s">
        <v>26</v>
      </c>
      <c r="G2897" t="s">
        <v>49</v>
      </c>
      <c r="H2897" t="s">
        <v>50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1123</v>
      </c>
      <c r="O2897">
        <f t="shared" si="180"/>
        <v>5</v>
      </c>
      <c r="P2897">
        <f t="shared" si="181"/>
        <v>5.75</v>
      </c>
      <c r="Q2897" s="11" t="s">
        <v>21</v>
      </c>
      <c r="R2897" t="s">
        <v>1124</v>
      </c>
      <c r="S2897" s="4">
        <f t="shared" si="182"/>
        <v>41811.555462963</v>
      </c>
      <c r="T2897" s="4">
        <f t="shared" si="183"/>
        <v>41812.875</v>
      </c>
    </row>
    <row r="2898" ht="44" spans="1:20">
      <c r="A2898" s="1">
        <v>2896</v>
      </c>
      <c r="B2898" s="2" t="s">
        <v>5956</v>
      </c>
      <c r="C2898" s="2" t="s">
        <v>5957</v>
      </c>
      <c r="D2898" s="12">
        <v>3000</v>
      </c>
      <c r="E2898" s="13">
        <v>625</v>
      </c>
      <c r="F2898" t="s">
        <v>26</v>
      </c>
      <c r="G2898" t="s">
        <v>49</v>
      </c>
      <c r="H2898" t="s">
        <v>50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1123</v>
      </c>
      <c r="O2898">
        <f t="shared" si="180"/>
        <v>21</v>
      </c>
      <c r="P2898">
        <f t="shared" si="181"/>
        <v>52.08</v>
      </c>
      <c r="Q2898" s="11" t="s">
        <v>21</v>
      </c>
      <c r="R2898" t="s">
        <v>1124</v>
      </c>
      <c r="S2898" s="4">
        <f t="shared" si="182"/>
        <v>42701.9088078704</v>
      </c>
      <c r="T2898" s="4">
        <f t="shared" si="183"/>
        <v>42716.25</v>
      </c>
    </row>
    <row r="2899" ht="44" spans="1:20">
      <c r="A2899" s="1">
        <v>2897</v>
      </c>
      <c r="B2899" s="2" t="s">
        <v>5958</v>
      </c>
      <c r="C2899" s="2" t="s">
        <v>5959</v>
      </c>
      <c r="D2899" s="12">
        <v>12000</v>
      </c>
      <c r="E2899" s="13">
        <v>550</v>
      </c>
      <c r="F2899" t="s">
        <v>26</v>
      </c>
      <c r="G2899" t="s">
        <v>49</v>
      </c>
      <c r="H2899" t="s">
        <v>50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1123</v>
      </c>
      <c r="O2899">
        <f t="shared" si="180"/>
        <v>5</v>
      </c>
      <c r="P2899">
        <f t="shared" si="181"/>
        <v>183.33</v>
      </c>
      <c r="Q2899" s="11" t="s">
        <v>21</v>
      </c>
      <c r="R2899" t="s">
        <v>1124</v>
      </c>
      <c r="S2899" s="4">
        <f t="shared" si="182"/>
        <v>42258.6465046296</v>
      </c>
      <c r="T2899" s="4">
        <f t="shared" si="183"/>
        <v>42288.6451967593</v>
      </c>
    </row>
    <row r="2900" ht="44" spans="1:20">
      <c r="A2900" s="1">
        <v>2898</v>
      </c>
      <c r="B2900" s="2" t="s">
        <v>5960</v>
      </c>
      <c r="C2900" s="2" t="s">
        <v>5961</v>
      </c>
      <c r="D2900" s="12">
        <v>7500</v>
      </c>
      <c r="E2900" s="13">
        <v>316</v>
      </c>
      <c r="F2900" t="s">
        <v>26</v>
      </c>
      <c r="G2900" t="s">
        <v>49</v>
      </c>
      <c r="H2900" t="s">
        <v>50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1123</v>
      </c>
      <c r="O2900">
        <f t="shared" si="180"/>
        <v>4</v>
      </c>
      <c r="P2900">
        <f t="shared" si="181"/>
        <v>26.33</v>
      </c>
      <c r="Q2900" s="11" t="s">
        <v>21</v>
      </c>
      <c r="R2900" t="s">
        <v>1124</v>
      </c>
      <c r="S2900" s="4">
        <f t="shared" si="182"/>
        <v>42278.6649652778</v>
      </c>
      <c r="T2900" s="4">
        <f t="shared" si="183"/>
        <v>42308.6649652778</v>
      </c>
    </row>
    <row r="2901" ht="44" spans="1:20">
      <c r="A2901" s="1">
        <v>2899</v>
      </c>
      <c r="B2901" s="2" t="s">
        <v>5962</v>
      </c>
      <c r="C2901" s="2" t="s">
        <v>5963</v>
      </c>
      <c r="D2901" s="12">
        <v>10000</v>
      </c>
      <c r="E2901" s="13">
        <v>0</v>
      </c>
      <c r="F2901" t="s">
        <v>26</v>
      </c>
      <c r="G2901" t="s">
        <v>49</v>
      </c>
      <c r="H2901" t="s">
        <v>50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1123</v>
      </c>
      <c r="O2901">
        <f t="shared" si="180"/>
        <v>0</v>
      </c>
      <c r="P2901">
        <f t="shared" si="181"/>
        <v>0</v>
      </c>
      <c r="Q2901" s="11" t="s">
        <v>21</v>
      </c>
      <c r="R2901" t="s">
        <v>1124</v>
      </c>
      <c r="S2901" s="4">
        <f t="shared" si="182"/>
        <v>42515.0782175926</v>
      </c>
      <c r="T2901" s="4">
        <f t="shared" si="183"/>
        <v>42575.0782175926</v>
      </c>
    </row>
    <row r="2902" ht="58" spans="1:20">
      <c r="A2902" s="1">
        <v>2900</v>
      </c>
      <c r="B2902" s="2" t="s">
        <v>5964</v>
      </c>
      <c r="C2902" s="2" t="s">
        <v>5965</v>
      </c>
      <c r="D2902" s="12">
        <v>5500</v>
      </c>
      <c r="E2902" s="13">
        <v>3405</v>
      </c>
      <c r="F2902" t="s">
        <v>26</v>
      </c>
      <c r="G2902" t="s">
        <v>49</v>
      </c>
      <c r="H2902" t="s">
        <v>50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1123</v>
      </c>
      <c r="O2902">
        <f t="shared" si="180"/>
        <v>62</v>
      </c>
      <c r="P2902">
        <f t="shared" si="181"/>
        <v>486.43</v>
      </c>
      <c r="Q2902" s="11" t="s">
        <v>21</v>
      </c>
      <c r="R2902" t="s">
        <v>1124</v>
      </c>
      <c r="S2902" s="4">
        <f t="shared" si="182"/>
        <v>41830.2341666667</v>
      </c>
      <c r="T2902" s="4">
        <f t="shared" si="183"/>
        <v>41860.2341666667</v>
      </c>
    </row>
    <row r="2903" ht="44" spans="1:20">
      <c r="A2903" s="1">
        <v>2901</v>
      </c>
      <c r="B2903" s="2" t="s">
        <v>5966</v>
      </c>
      <c r="C2903" s="2" t="s">
        <v>5967</v>
      </c>
      <c r="D2903" s="12">
        <v>750</v>
      </c>
      <c r="E2903" s="13">
        <v>6</v>
      </c>
      <c r="F2903" t="s">
        <v>26</v>
      </c>
      <c r="G2903" t="s">
        <v>49</v>
      </c>
      <c r="H2903" t="s">
        <v>50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1123</v>
      </c>
      <c r="O2903">
        <f t="shared" si="180"/>
        <v>1</v>
      </c>
      <c r="P2903">
        <f t="shared" si="181"/>
        <v>3</v>
      </c>
      <c r="Q2903" s="11" t="s">
        <v>21</v>
      </c>
      <c r="R2903" t="s">
        <v>1124</v>
      </c>
      <c r="S2903" s="4">
        <f t="shared" si="182"/>
        <v>41982.9043865741</v>
      </c>
      <c r="T2903" s="4">
        <f t="shared" si="183"/>
        <v>42042.9043865741</v>
      </c>
    </row>
    <row r="2904" ht="29" spans="1:20">
      <c r="A2904" s="1">
        <v>2902</v>
      </c>
      <c r="B2904" s="2" t="s">
        <v>5968</v>
      </c>
      <c r="C2904" s="2" t="s">
        <v>5969</v>
      </c>
      <c r="D2904" s="12">
        <v>150000</v>
      </c>
      <c r="E2904" s="13">
        <v>25</v>
      </c>
      <c r="F2904" t="s">
        <v>26</v>
      </c>
      <c r="G2904" t="s">
        <v>49</v>
      </c>
      <c r="H2904" t="s">
        <v>50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1123</v>
      </c>
      <c r="O2904">
        <f t="shared" si="180"/>
        <v>0</v>
      </c>
      <c r="P2904">
        <f t="shared" si="181"/>
        <v>25</v>
      </c>
      <c r="Q2904" s="11" t="s">
        <v>21</v>
      </c>
      <c r="R2904" t="s">
        <v>1124</v>
      </c>
      <c r="S2904" s="4">
        <f t="shared" si="182"/>
        <v>42210.4397685185</v>
      </c>
      <c r="T2904" s="4">
        <f t="shared" si="183"/>
        <v>42240.4397685185</v>
      </c>
    </row>
    <row r="2905" ht="44" spans="1:20">
      <c r="A2905" s="1">
        <v>2903</v>
      </c>
      <c r="B2905" s="2" t="s">
        <v>5970</v>
      </c>
      <c r="C2905" s="2" t="s">
        <v>5971</v>
      </c>
      <c r="D2905" s="12">
        <v>5000</v>
      </c>
      <c r="E2905" s="13">
        <v>39</v>
      </c>
      <c r="F2905" t="s">
        <v>26</v>
      </c>
      <c r="G2905" t="s">
        <v>49</v>
      </c>
      <c r="H2905" t="s">
        <v>50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1123</v>
      </c>
      <c r="O2905">
        <f t="shared" si="180"/>
        <v>1</v>
      </c>
      <c r="P2905">
        <f t="shared" si="181"/>
        <v>9.75</v>
      </c>
      <c r="Q2905" s="11" t="s">
        <v>21</v>
      </c>
      <c r="R2905" t="s">
        <v>1124</v>
      </c>
      <c r="S2905" s="4">
        <f t="shared" si="182"/>
        <v>42196.166875</v>
      </c>
      <c r="T2905" s="4">
        <f t="shared" si="183"/>
        <v>42256.166875</v>
      </c>
    </row>
    <row r="2906" ht="44" spans="1:20">
      <c r="A2906" s="1">
        <v>2904</v>
      </c>
      <c r="B2906" s="2" t="s">
        <v>5972</v>
      </c>
      <c r="C2906" s="2" t="s">
        <v>5973</v>
      </c>
      <c r="D2906" s="12">
        <v>1500</v>
      </c>
      <c r="E2906" s="13">
        <v>75</v>
      </c>
      <c r="F2906" t="s">
        <v>26</v>
      </c>
      <c r="G2906" t="s">
        <v>58</v>
      </c>
      <c r="H2906" t="s">
        <v>59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1123</v>
      </c>
      <c r="O2906">
        <f t="shared" si="180"/>
        <v>5</v>
      </c>
      <c r="P2906">
        <f t="shared" si="181"/>
        <v>18.75</v>
      </c>
      <c r="Q2906" s="11" t="s">
        <v>21</v>
      </c>
      <c r="R2906" t="s">
        <v>1124</v>
      </c>
      <c r="S2906" s="4">
        <f t="shared" si="182"/>
        <v>41940.9679513889</v>
      </c>
      <c r="T2906" s="4">
        <f t="shared" si="183"/>
        <v>41952.5</v>
      </c>
    </row>
    <row r="2907" ht="44" spans="1:20">
      <c r="A2907" s="1">
        <v>2905</v>
      </c>
      <c r="B2907" s="2" t="s">
        <v>5974</v>
      </c>
      <c r="C2907" s="2" t="s">
        <v>5975</v>
      </c>
      <c r="D2907" s="12">
        <v>3500</v>
      </c>
      <c r="E2907" s="13">
        <v>622</v>
      </c>
      <c r="F2907" t="s">
        <v>26</v>
      </c>
      <c r="G2907" t="s">
        <v>49</v>
      </c>
      <c r="H2907" t="s">
        <v>50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1123</v>
      </c>
      <c r="O2907">
        <f t="shared" si="180"/>
        <v>18</v>
      </c>
      <c r="P2907">
        <f t="shared" si="181"/>
        <v>36.59</v>
      </c>
      <c r="Q2907" s="11" t="s">
        <v>21</v>
      </c>
      <c r="R2907" t="s">
        <v>1124</v>
      </c>
      <c r="S2907" s="4">
        <f t="shared" si="182"/>
        <v>42606.0568634259</v>
      </c>
      <c r="T2907" s="4">
        <f t="shared" si="183"/>
        <v>42620.0568634259</v>
      </c>
    </row>
    <row r="2908" ht="44" spans="1:20">
      <c r="A2908" s="1">
        <v>2906</v>
      </c>
      <c r="B2908" s="2" t="s">
        <v>5976</v>
      </c>
      <c r="C2908" s="2" t="s">
        <v>5977</v>
      </c>
      <c r="D2908" s="12">
        <v>6000</v>
      </c>
      <c r="E2908" s="13">
        <v>565</v>
      </c>
      <c r="F2908" t="s">
        <v>26</v>
      </c>
      <c r="G2908" t="s">
        <v>49</v>
      </c>
      <c r="H2908" t="s">
        <v>50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1123</v>
      </c>
      <c r="O2908">
        <f t="shared" si="180"/>
        <v>9</v>
      </c>
      <c r="P2908">
        <f t="shared" si="181"/>
        <v>80.71</v>
      </c>
      <c r="Q2908" s="11" t="s">
        <v>21</v>
      </c>
      <c r="R2908" t="s">
        <v>1124</v>
      </c>
      <c r="S2908" s="4">
        <f t="shared" si="182"/>
        <v>42199.648912037</v>
      </c>
      <c r="T2908" s="4">
        <f t="shared" si="183"/>
        <v>42217.0416666667</v>
      </c>
    </row>
    <row r="2909" ht="44" spans="1:20">
      <c r="A2909" s="1">
        <v>2907</v>
      </c>
      <c r="B2909" s="2" t="s">
        <v>5978</v>
      </c>
      <c r="C2909" s="2" t="s">
        <v>5979</v>
      </c>
      <c r="D2909" s="12">
        <v>2500</v>
      </c>
      <c r="E2909" s="13">
        <v>2</v>
      </c>
      <c r="F2909" t="s">
        <v>26</v>
      </c>
      <c r="G2909" t="s">
        <v>49</v>
      </c>
      <c r="H2909" t="s">
        <v>50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1123</v>
      </c>
      <c r="O2909">
        <f t="shared" si="180"/>
        <v>0</v>
      </c>
      <c r="P2909">
        <f t="shared" si="181"/>
        <v>1</v>
      </c>
      <c r="Q2909" s="11" t="s">
        <v>21</v>
      </c>
      <c r="R2909" t="s">
        <v>1124</v>
      </c>
      <c r="S2909" s="4">
        <f t="shared" si="182"/>
        <v>42444.8777430555</v>
      </c>
      <c r="T2909" s="4">
        <f t="shared" si="183"/>
        <v>42504.8777430555</v>
      </c>
    </row>
    <row r="2910" ht="58" spans="1:20">
      <c r="A2910" s="1">
        <v>2908</v>
      </c>
      <c r="B2910" s="2" t="s">
        <v>5980</v>
      </c>
      <c r="C2910" s="2" t="s">
        <v>5981</v>
      </c>
      <c r="D2910" s="12">
        <v>9600</v>
      </c>
      <c r="E2910" s="13">
        <v>264</v>
      </c>
      <c r="F2910" t="s">
        <v>26</v>
      </c>
      <c r="G2910" t="s">
        <v>49</v>
      </c>
      <c r="H2910" t="s">
        <v>50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1123</v>
      </c>
      <c r="O2910">
        <f t="shared" si="180"/>
        <v>3</v>
      </c>
      <c r="P2910">
        <f t="shared" si="181"/>
        <v>52.8</v>
      </c>
      <c r="Q2910" s="11" t="s">
        <v>21</v>
      </c>
      <c r="R2910" t="s">
        <v>1124</v>
      </c>
      <c r="S2910" s="4">
        <f t="shared" si="182"/>
        <v>42499.7317013889</v>
      </c>
      <c r="T2910" s="4">
        <f t="shared" si="183"/>
        <v>42529.7317013889</v>
      </c>
    </row>
    <row r="2911" ht="44" spans="1:20">
      <c r="A2911" s="1">
        <v>2909</v>
      </c>
      <c r="B2911" s="2" t="s">
        <v>5982</v>
      </c>
      <c r="C2911" s="2" t="s">
        <v>5983</v>
      </c>
      <c r="D2911" s="12">
        <v>180000</v>
      </c>
      <c r="E2911" s="13">
        <v>20</v>
      </c>
      <c r="F2911" t="s">
        <v>26</v>
      </c>
      <c r="G2911" t="s">
        <v>49</v>
      </c>
      <c r="H2911" t="s">
        <v>50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1123</v>
      </c>
      <c r="O2911">
        <f t="shared" si="180"/>
        <v>0</v>
      </c>
      <c r="P2911">
        <f t="shared" si="181"/>
        <v>20</v>
      </c>
      <c r="Q2911" s="11" t="s">
        <v>21</v>
      </c>
      <c r="R2911" t="s">
        <v>1124</v>
      </c>
      <c r="S2911" s="4">
        <f t="shared" si="182"/>
        <v>41929.2662152778</v>
      </c>
      <c r="T2911" s="4">
        <f t="shared" si="183"/>
        <v>41968.8236111111</v>
      </c>
    </row>
    <row r="2912" ht="44" spans="1:20">
      <c r="A2912" s="1">
        <v>2910</v>
      </c>
      <c r="B2912" s="2" t="s">
        <v>5984</v>
      </c>
      <c r="C2912" s="2" t="s">
        <v>5985</v>
      </c>
      <c r="D2912" s="12">
        <v>30000</v>
      </c>
      <c r="E2912" s="13">
        <v>1</v>
      </c>
      <c r="F2912" t="s">
        <v>26</v>
      </c>
      <c r="G2912" t="s">
        <v>58</v>
      </c>
      <c r="H2912" t="s">
        <v>59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1123</v>
      </c>
      <c r="O2912">
        <f t="shared" si="180"/>
        <v>0</v>
      </c>
      <c r="P2912">
        <f t="shared" si="181"/>
        <v>1</v>
      </c>
      <c r="Q2912" s="11" t="s">
        <v>21</v>
      </c>
      <c r="R2912" t="s">
        <v>1124</v>
      </c>
      <c r="S2912" s="4">
        <f t="shared" si="182"/>
        <v>42107.8412847222</v>
      </c>
      <c r="T2912" s="4">
        <f t="shared" si="183"/>
        <v>42167.8412847222</v>
      </c>
    </row>
    <row r="2913" ht="44" spans="1:20">
      <c r="A2913" s="1">
        <v>2911</v>
      </c>
      <c r="B2913" s="2" t="s">
        <v>5986</v>
      </c>
      <c r="C2913" s="2" t="s">
        <v>5987</v>
      </c>
      <c r="D2913" s="12">
        <v>1800</v>
      </c>
      <c r="E2913" s="13">
        <v>657</v>
      </c>
      <c r="F2913" t="s">
        <v>26</v>
      </c>
      <c r="G2913" t="s">
        <v>49</v>
      </c>
      <c r="H2913" t="s">
        <v>50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1123</v>
      </c>
      <c r="O2913">
        <f t="shared" si="180"/>
        <v>37</v>
      </c>
      <c r="P2913">
        <f t="shared" si="181"/>
        <v>46.93</v>
      </c>
      <c r="Q2913" s="11" t="s">
        <v>21</v>
      </c>
      <c r="R2913" t="s">
        <v>1124</v>
      </c>
      <c r="S2913" s="4">
        <f t="shared" si="182"/>
        <v>42142.7688194444</v>
      </c>
      <c r="T2913" s="4">
        <f t="shared" si="183"/>
        <v>42182.7688194444</v>
      </c>
    </row>
    <row r="2914" ht="44" spans="1:20">
      <c r="A2914" s="1">
        <v>2912</v>
      </c>
      <c r="B2914" s="2" t="s">
        <v>5988</v>
      </c>
      <c r="C2914" s="2" t="s">
        <v>5989</v>
      </c>
      <c r="D2914" s="12">
        <v>14440</v>
      </c>
      <c r="E2914" s="13">
        <v>2030</v>
      </c>
      <c r="F2914" t="s">
        <v>26</v>
      </c>
      <c r="G2914" t="s">
        <v>49</v>
      </c>
      <c r="H2914" t="s">
        <v>50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1123</v>
      </c>
      <c r="O2914">
        <f t="shared" si="180"/>
        <v>14</v>
      </c>
      <c r="P2914">
        <f t="shared" si="181"/>
        <v>78.08</v>
      </c>
      <c r="Q2914" s="11" t="s">
        <v>21</v>
      </c>
      <c r="R2914" t="s">
        <v>1124</v>
      </c>
      <c r="S2914" s="4">
        <f t="shared" si="182"/>
        <v>42354.1316435185</v>
      </c>
      <c r="T2914" s="4">
        <f t="shared" si="183"/>
        <v>42384.1316435185</v>
      </c>
    </row>
    <row r="2915" ht="44" spans="1:20">
      <c r="A2915" s="1">
        <v>2913</v>
      </c>
      <c r="B2915" s="2" t="s">
        <v>5990</v>
      </c>
      <c r="C2915" s="2" t="s">
        <v>5991</v>
      </c>
      <c r="D2915" s="12">
        <v>10000</v>
      </c>
      <c r="E2915" s="13">
        <v>2</v>
      </c>
      <c r="F2915" t="s">
        <v>26</v>
      </c>
      <c r="G2915" t="s">
        <v>49</v>
      </c>
      <c r="H2915" t="s">
        <v>50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1123</v>
      </c>
      <c r="O2915">
        <f t="shared" si="180"/>
        <v>0</v>
      </c>
      <c r="P2915">
        <f t="shared" si="181"/>
        <v>1</v>
      </c>
      <c r="Q2915" s="11" t="s">
        <v>21</v>
      </c>
      <c r="R2915" t="s">
        <v>1124</v>
      </c>
      <c r="S2915" s="4">
        <f t="shared" si="182"/>
        <v>41828.9229050926</v>
      </c>
      <c r="T2915" s="4">
        <f t="shared" si="183"/>
        <v>41888.9229050926</v>
      </c>
    </row>
    <row r="2916" ht="29" spans="1:20">
      <c r="A2916" s="1">
        <v>2914</v>
      </c>
      <c r="B2916" s="2" t="s">
        <v>5992</v>
      </c>
      <c r="C2916" s="2" t="s">
        <v>5993</v>
      </c>
      <c r="D2916" s="12">
        <v>25000</v>
      </c>
      <c r="E2916" s="13">
        <v>1</v>
      </c>
      <c r="F2916" t="s">
        <v>26</v>
      </c>
      <c r="G2916" t="s">
        <v>58</v>
      </c>
      <c r="H2916" t="s">
        <v>59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1123</v>
      </c>
      <c r="O2916">
        <f t="shared" si="180"/>
        <v>0</v>
      </c>
      <c r="P2916">
        <f t="shared" si="181"/>
        <v>1</v>
      </c>
      <c r="Q2916" s="11" t="s">
        <v>21</v>
      </c>
      <c r="R2916" t="s">
        <v>1124</v>
      </c>
      <c r="S2916" s="4">
        <f t="shared" si="182"/>
        <v>42017.907337963</v>
      </c>
      <c r="T2916" s="4">
        <f t="shared" si="183"/>
        <v>42077.8656712963</v>
      </c>
    </row>
    <row r="2917" ht="44" spans="1:20">
      <c r="A2917" s="1">
        <v>2915</v>
      </c>
      <c r="B2917" s="2" t="s">
        <v>5994</v>
      </c>
      <c r="C2917" s="2" t="s">
        <v>5995</v>
      </c>
      <c r="D2917" s="12">
        <v>1000</v>
      </c>
      <c r="E2917" s="13">
        <v>611</v>
      </c>
      <c r="F2917" t="s">
        <v>26</v>
      </c>
      <c r="G2917" t="s">
        <v>58</v>
      </c>
      <c r="H2917" t="s">
        <v>59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1123</v>
      </c>
      <c r="O2917">
        <f t="shared" si="180"/>
        <v>61</v>
      </c>
      <c r="P2917">
        <f t="shared" si="181"/>
        <v>203.67</v>
      </c>
      <c r="Q2917" s="11" t="s">
        <v>21</v>
      </c>
      <c r="R2917" t="s">
        <v>1124</v>
      </c>
      <c r="S2917" s="4">
        <f t="shared" si="182"/>
        <v>42415.3980324074</v>
      </c>
      <c r="T2917" s="4">
        <f t="shared" si="183"/>
        <v>42445.3563657407</v>
      </c>
    </row>
    <row r="2918" ht="44" spans="1:20">
      <c r="A2918" s="1">
        <v>2916</v>
      </c>
      <c r="B2918" s="2" t="s">
        <v>5996</v>
      </c>
      <c r="C2918" s="2" t="s">
        <v>5997</v>
      </c>
      <c r="D2918" s="12">
        <v>1850</v>
      </c>
      <c r="E2918" s="13">
        <v>145</v>
      </c>
      <c r="F2918" t="s">
        <v>26</v>
      </c>
      <c r="G2918" t="s">
        <v>58</v>
      </c>
      <c r="H2918" t="s">
        <v>59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1123</v>
      </c>
      <c r="O2918">
        <f t="shared" si="180"/>
        <v>8</v>
      </c>
      <c r="P2918">
        <f t="shared" si="181"/>
        <v>20.71</v>
      </c>
      <c r="Q2918" s="11" t="s">
        <v>21</v>
      </c>
      <c r="R2918" t="s">
        <v>1124</v>
      </c>
      <c r="S2918" s="4">
        <f t="shared" si="182"/>
        <v>41755.476724537</v>
      </c>
      <c r="T2918" s="4">
        <f t="shared" si="183"/>
        <v>41778.476724537</v>
      </c>
    </row>
    <row r="2919" ht="44" spans="1:20">
      <c r="A2919" s="1">
        <v>2917</v>
      </c>
      <c r="B2919" s="2" t="s">
        <v>5998</v>
      </c>
      <c r="C2919" s="2" t="s">
        <v>5999</v>
      </c>
      <c r="D2919" s="12">
        <v>2000</v>
      </c>
      <c r="E2919" s="13">
        <v>437</v>
      </c>
      <c r="F2919" t="s">
        <v>26</v>
      </c>
      <c r="G2919" t="s">
        <v>49</v>
      </c>
      <c r="H2919" t="s">
        <v>50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1123</v>
      </c>
      <c r="O2919">
        <f t="shared" si="180"/>
        <v>22</v>
      </c>
      <c r="P2919">
        <f t="shared" si="181"/>
        <v>48.56</v>
      </c>
      <c r="Q2919" s="11" t="s">
        <v>21</v>
      </c>
      <c r="R2919" t="s">
        <v>1124</v>
      </c>
      <c r="S2919" s="4">
        <f t="shared" si="182"/>
        <v>42245.2343402778</v>
      </c>
      <c r="T2919" s="4">
        <f t="shared" si="183"/>
        <v>42263.2343402778</v>
      </c>
    </row>
    <row r="2920" ht="44" spans="1:20">
      <c r="A2920" s="1">
        <v>2918</v>
      </c>
      <c r="B2920" s="2" t="s">
        <v>6000</v>
      </c>
      <c r="C2920" s="2" t="s">
        <v>6001</v>
      </c>
      <c r="D2920" s="12">
        <v>5000</v>
      </c>
      <c r="E2920" s="13">
        <v>1362</v>
      </c>
      <c r="F2920" t="s">
        <v>26</v>
      </c>
      <c r="G2920" t="s">
        <v>49</v>
      </c>
      <c r="H2920" t="s">
        <v>50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1123</v>
      </c>
      <c r="O2920">
        <f t="shared" si="180"/>
        <v>27</v>
      </c>
      <c r="P2920">
        <f t="shared" si="181"/>
        <v>68.1</v>
      </c>
      <c r="Q2920" s="11" t="s">
        <v>21</v>
      </c>
      <c r="R2920" t="s">
        <v>1124</v>
      </c>
      <c r="S2920" s="4">
        <f t="shared" si="182"/>
        <v>42278.6297106482</v>
      </c>
      <c r="T2920" s="4">
        <f t="shared" si="183"/>
        <v>42306.6297106482</v>
      </c>
    </row>
    <row r="2921" ht="44" spans="1:20">
      <c r="A2921" s="1">
        <v>2919</v>
      </c>
      <c r="B2921" s="2" t="s">
        <v>6002</v>
      </c>
      <c r="C2921" s="2" t="s">
        <v>6003</v>
      </c>
      <c r="D2921" s="12">
        <v>600</v>
      </c>
      <c r="E2921" s="13">
        <v>51</v>
      </c>
      <c r="F2921" t="s">
        <v>26</v>
      </c>
      <c r="G2921" t="s">
        <v>49</v>
      </c>
      <c r="H2921" t="s">
        <v>50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1123</v>
      </c>
      <c r="O2921">
        <f t="shared" si="180"/>
        <v>9</v>
      </c>
      <c r="P2921">
        <f t="shared" si="181"/>
        <v>8.5</v>
      </c>
      <c r="Q2921" s="11" t="s">
        <v>21</v>
      </c>
      <c r="R2921" t="s">
        <v>1124</v>
      </c>
      <c r="S2921" s="4">
        <f t="shared" si="182"/>
        <v>41826.6195486111</v>
      </c>
      <c r="T2921" s="4">
        <f t="shared" si="183"/>
        <v>41856.6195486111</v>
      </c>
    </row>
    <row r="2922" ht="44" spans="1:20">
      <c r="A2922" s="1">
        <v>2920</v>
      </c>
      <c r="B2922" s="2" t="s">
        <v>6004</v>
      </c>
      <c r="C2922" s="2" t="s">
        <v>6005</v>
      </c>
      <c r="D2922" s="12">
        <v>2500</v>
      </c>
      <c r="E2922" s="13">
        <v>671</v>
      </c>
      <c r="F2922" t="s">
        <v>26</v>
      </c>
      <c r="G2922" t="s">
        <v>194</v>
      </c>
      <c r="H2922" t="s">
        <v>195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1123</v>
      </c>
      <c r="O2922">
        <f t="shared" si="180"/>
        <v>27</v>
      </c>
      <c r="P2922">
        <f t="shared" si="181"/>
        <v>51.62</v>
      </c>
      <c r="Q2922" s="11" t="s">
        <v>21</v>
      </c>
      <c r="R2922" t="s">
        <v>1124</v>
      </c>
      <c r="S2922" s="4">
        <f t="shared" si="182"/>
        <v>42058.7924768519</v>
      </c>
      <c r="T2922" s="4">
        <f t="shared" si="183"/>
        <v>42088.7508101852</v>
      </c>
    </row>
    <row r="2923" ht="29" spans="1:20">
      <c r="A2923" s="1">
        <v>2921</v>
      </c>
      <c r="B2923" s="2" t="s">
        <v>6006</v>
      </c>
      <c r="C2923" s="2" t="s">
        <v>6007</v>
      </c>
      <c r="D2923" s="12">
        <v>100</v>
      </c>
      <c r="E2923" s="13">
        <v>129</v>
      </c>
      <c r="F2923" t="s">
        <v>28</v>
      </c>
      <c r="G2923" t="s">
        <v>49</v>
      </c>
      <c r="H2923" t="s">
        <v>50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6008</v>
      </c>
      <c r="O2923">
        <f t="shared" si="180"/>
        <v>129</v>
      </c>
      <c r="P2923">
        <f t="shared" si="181"/>
        <v>43</v>
      </c>
      <c r="Q2923" s="11" t="s">
        <v>21</v>
      </c>
      <c r="R2923" t="s">
        <v>6009</v>
      </c>
      <c r="S2923" s="4">
        <f t="shared" si="182"/>
        <v>41877.8866203704</v>
      </c>
      <c r="T2923" s="4">
        <f t="shared" si="183"/>
        <v>41907.8866203704</v>
      </c>
    </row>
    <row r="2924" ht="44" spans="1:20">
      <c r="A2924" s="1">
        <v>2922</v>
      </c>
      <c r="B2924" s="2" t="s">
        <v>6010</v>
      </c>
      <c r="C2924" s="2" t="s">
        <v>6011</v>
      </c>
      <c r="D2924" s="12">
        <v>500</v>
      </c>
      <c r="E2924" s="13">
        <v>500</v>
      </c>
      <c r="F2924" t="s">
        <v>28</v>
      </c>
      <c r="G2924" t="s">
        <v>58</v>
      </c>
      <c r="H2924" t="s">
        <v>59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6008</v>
      </c>
      <c r="O2924">
        <f t="shared" si="180"/>
        <v>100</v>
      </c>
      <c r="P2924">
        <f t="shared" si="181"/>
        <v>83.33</v>
      </c>
      <c r="Q2924" s="11" t="s">
        <v>21</v>
      </c>
      <c r="R2924" t="s">
        <v>6009</v>
      </c>
      <c r="S2924" s="4">
        <f t="shared" si="182"/>
        <v>42097.8741550926</v>
      </c>
      <c r="T2924" s="4">
        <f t="shared" si="183"/>
        <v>42142.8741550926</v>
      </c>
    </row>
    <row r="2925" ht="44" spans="1:20">
      <c r="A2925" s="1">
        <v>2923</v>
      </c>
      <c r="B2925" s="2" t="s">
        <v>6012</v>
      </c>
      <c r="C2925" s="2" t="s">
        <v>6013</v>
      </c>
      <c r="D2925" s="12">
        <v>300</v>
      </c>
      <c r="E2925" s="13">
        <v>300</v>
      </c>
      <c r="F2925" t="s">
        <v>28</v>
      </c>
      <c r="G2925" t="s">
        <v>49</v>
      </c>
      <c r="H2925" t="s">
        <v>50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6008</v>
      </c>
      <c r="O2925">
        <f t="shared" si="180"/>
        <v>100</v>
      </c>
      <c r="P2925">
        <f t="shared" si="181"/>
        <v>30</v>
      </c>
      <c r="Q2925" s="11" t="s">
        <v>21</v>
      </c>
      <c r="R2925" t="s">
        <v>6009</v>
      </c>
      <c r="S2925" s="4">
        <f t="shared" si="182"/>
        <v>42013.1525347222</v>
      </c>
      <c r="T2925" s="4">
        <f t="shared" si="183"/>
        <v>42028.125</v>
      </c>
    </row>
    <row r="2926" ht="44" spans="1:20">
      <c r="A2926" s="1">
        <v>2924</v>
      </c>
      <c r="B2926" s="2" t="s">
        <v>6014</v>
      </c>
      <c r="C2926" s="2" t="s">
        <v>6015</v>
      </c>
      <c r="D2926" s="12">
        <v>25000</v>
      </c>
      <c r="E2926" s="13">
        <v>25800</v>
      </c>
      <c r="F2926" t="s">
        <v>28</v>
      </c>
      <c r="G2926" t="s">
        <v>49</v>
      </c>
      <c r="H2926" t="s">
        <v>50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6008</v>
      </c>
      <c r="O2926">
        <f t="shared" si="180"/>
        <v>103</v>
      </c>
      <c r="P2926">
        <f t="shared" si="181"/>
        <v>175.51</v>
      </c>
      <c r="Q2926" s="11" t="s">
        <v>21</v>
      </c>
      <c r="R2926" t="s">
        <v>6009</v>
      </c>
      <c r="S2926" s="4">
        <f t="shared" si="182"/>
        <v>42103.5568287037</v>
      </c>
      <c r="T2926" s="4">
        <f t="shared" si="183"/>
        <v>42133.1659722222</v>
      </c>
    </row>
    <row r="2927" ht="44" spans="1:20">
      <c r="A2927" s="1">
        <v>2925</v>
      </c>
      <c r="B2927" s="2" t="s">
        <v>6016</v>
      </c>
      <c r="C2927" s="2" t="s">
        <v>6017</v>
      </c>
      <c r="D2927" s="12">
        <v>45000</v>
      </c>
      <c r="E2927" s="13">
        <v>46100.69</v>
      </c>
      <c r="F2927" t="s">
        <v>28</v>
      </c>
      <c r="G2927" t="s">
        <v>49</v>
      </c>
      <c r="H2927" t="s">
        <v>50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6008</v>
      </c>
      <c r="O2927">
        <f t="shared" si="180"/>
        <v>102</v>
      </c>
      <c r="P2927">
        <f t="shared" si="181"/>
        <v>231.66</v>
      </c>
      <c r="Q2927" s="11" t="s">
        <v>21</v>
      </c>
      <c r="R2927" t="s">
        <v>6009</v>
      </c>
      <c r="S2927" s="4">
        <f t="shared" si="182"/>
        <v>41863.5841203704</v>
      </c>
      <c r="T2927" s="4">
        <f t="shared" si="183"/>
        <v>41893.5841203704</v>
      </c>
    </row>
    <row r="2928" ht="44" spans="1:20">
      <c r="A2928" s="1">
        <v>2926</v>
      </c>
      <c r="B2928" s="2" t="s">
        <v>6018</v>
      </c>
      <c r="C2928" s="2" t="s">
        <v>6019</v>
      </c>
      <c r="D2928" s="12">
        <v>3000</v>
      </c>
      <c r="E2928" s="13">
        <v>3750</v>
      </c>
      <c r="F2928" t="s">
        <v>28</v>
      </c>
      <c r="G2928" t="s">
        <v>49</v>
      </c>
      <c r="H2928" t="s">
        <v>50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6008</v>
      </c>
      <c r="O2928">
        <f t="shared" si="180"/>
        <v>125</v>
      </c>
      <c r="P2928">
        <f t="shared" si="181"/>
        <v>75</v>
      </c>
      <c r="Q2928" s="11" t="s">
        <v>21</v>
      </c>
      <c r="R2928" t="s">
        <v>6009</v>
      </c>
      <c r="S2928" s="4">
        <f t="shared" si="182"/>
        <v>42044.7659606481</v>
      </c>
      <c r="T2928" s="4">
        <f t="shared" si="183"/>
        <v>42058.7659606481</v>
      </c>
    </row>
    <row r="2929" ht="44" spans="1:20">
      <c r="A2929" s="1">
        <v>2927</v>
      </c>
      <c r="B2929" s="2" t="s">
        <v>6020</v>
      </c>
      <c r="C2929" s="2" t="s">
        <v>6021</v>
      </c>
      <c r="D2929" s="12">
        <v>1800</v>
      </c>
      <c r="E2929" s="13">
        <v>2355</v>
      </c>
      <c r="F2929" t="s">
        <v>28</v>
      </c>
      <c r="G2929" t="s">
        <v>49</v>
      </c>
      <c r="H2929" t="s">
        <v>50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6008</v>
      </c>
      <c r="O2929">
        <f t="shared" si="180"/>
        <v>131</v>
      </c>
      <c r="P2929">
        <f t="shared" si="181"/>
        <v>112.14</v>
      </c>
      <c r="Q2929" s="11" t="s">
        <v>21</v>
      </c>
      <c r="R2929" t="s">
        <v>6009</v>
      </c>
      <c r="S2929" s="4">
        <f t="shared" si="182"/>
        <v>41806.6693171296</v>
      </c>
      <c r="T2929" s="4">
        <f t="shared" si="183"/>
        <v>41835.2083333333</v>
      </c>
    </row>
    <row r="2930" ht="29" spans="1:20">
      <c r="A2930" s="1">
        <v>2928</v>
      </c>
      <c r="B2930" s="2" t="s">
        <v>6022</v>
      </c>
      <c r="C2930" s="2" t="s">
        <v>6023</v>
      </c>
      <c r="D2930" s="12">
        <v>1000</v>
      </c>
      <c r="E2930" s="13">
        <v>1000</v>
      </c>
      <c r="F2930" t="s">
        <v>28</v>
      </c>
      <c r="G2930" t="s">
        <v>49</v>
      </c>
      <c r="H2930" t="s">
        <v>50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6008</v>
      </c>
      <c r="O2930">
        <f t="shared" si="180"/>
        <v>100</v>
      </c>
      <c r="P2930">
        <f t="shared" si="181"/>
        <v>41.67</v>
      </c>
      <c r="Q2930" s="11" t="s">
        <v>21</v>
      </c>
      <c r="R2930" t="s">
        <v>6009</v>
      </c>
      <c r="S2930" s="4">
        <f t="shared" si="182"/>
        <v>42403.9982175926</v>
      </c>
      <c r="T2930" s="4">
        <f t="shared" si="183"/>
        <v>42433.9982175926</v>
      </c>
    </row>
    <row r="2931" ht="44" spans="1:20">
      <c r="A2931" s="1">
        <v>2929</v>
      </c>
      <c r="B2931" s="2" t="s">
        <v>6024</v>
      </c>
      <c r="C2931" s="2" t="s">
        <v>6025</v>
      </c>
      <c r="D2931" s="12">
        <v>8000</v>
      </c>
      <c r="E2931" s="13">
        <v>8165.55</v>
      </c>
      <c r="F2931" t="s">
        <v>28</v>
      </c>
      <c r="G2931" t="s">
        <v>49</v>
      </c>
      <c r="H2931" t="s">
        <v>50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6008</v>
      </c>
      <c r="O2931">
        <f t="shared" si="180"/>
        <v>102</v>
      </c>
      <c r="P2931">
        <f t="shared" si="181"/>
        <v>255.17</v>
      </c>
      <c r="Q2931" s="11" t="s">
        <v>21</v>
      </c>
      <c r="R2931" t="s">
        <v>6009</v>
      </c>
      <c r="S2931" s="4">
        <f t="shared" si="182"/>
        <v>41754.5643287037</v>
      </c>
      <c r="T2931" s="4">
        <f t="shared" si="183"/>
        <v>41784.5643287037</v>
      </c>
    </row>
    <row r="2932" ht="44" spans="1:20">
      <c r="A2932" s="1">
        <v>2930</v>
      </c>
      <c r="B2932" s="2" t="s">
        <v>6026</v>
      </c>
      <c r="C2932" s="2" t="s">
        <v>6027</v>
      </c>
      <c r="D2932" s="12">
        <v>10000</v>
      </c>
      <c r="E2932" s="13">
        <v>10092</v>
      </c>
      <c r="F2932" t="s">
        <v>28</v>
      </c>
      <c r="G2932" t="s">
        <v>58</v>
      </c>
      <c r="H2932" t="s">
        <v>59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6008</v>
      </c>
      <c r="O2932">
        <f t="shared" si="180"/>
        <v>101</v>
      </c>
      <c r="P2932">
        <f t="shared" si="181"/>
        <v>162.77</v>
      </c>
      <c r="Q2932" s="11" t="s">
        <v>21</v>
      </c>
      <c r="R2932" t="s">
        <v>6009</v>
      </c>
      <c r="S2932" s="4">
        <f t="shared" si="182"/>
        <v>42101.5840740741</v>
      </c>
      <c r="T2932" s="4">
        <f t="shared" si="183"/>
        <v>42131.5840740741</v>
      </c>
    </row>
    <row r="2933" ht="44" spans="1:20">
      <c r="A2933" s="1">
        <v>2931</v>
      </c>
      <c r="B2933" s="2" t="s">
        <v>6028</v>
      </c>
      <c r="C2933" s="2" t="s">
        <v>6029</v>
      </c>
      <c r="D2933" s="12">
        <v>750</v>
      </c>
      <c r="E2933" s="13">
        <v>795</v>
      </c>
      <c r="F2933" t="s">
        <v>28</v>
      </c>
      <c r="G2933" t="s">
        <v>194</v>
      </c>
      <c r="H2933" t="s">
        <v>195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6008</v>
      </c>
      <c r="O2933">
        <f t="shared" si="180"/>
        <v>106</v>
      </c>
      <c r="P2933">
        <f t="shared" si="181"/>
        <v>88.33</v>
      </c>
      <c r="Q2933" s="11" t="s">
        <v>21</v>
      </c>
      <c r="R2933" t="s">
        <v>6009</v>
      </c>
      <c r="S2933" s="4">
        <f t="shared" si="182"/>
        <v>41872.2912384259</v>
      </c>
      <c r="T2933" s="4">
        <f t="shared" si="183"/>
        <v>41897.2555555556</v>
      </c>
    </row>
    <row r="2934" ht="44" spans="1:20">
      <c r="A2934" s="1">
        <v>2932</v>
      </c>
      <c r="B2934" s="2" t="s">
        <v>6030</v>
      </c>
      <c r="C2934" s="2" t="s">
        <v>6031</v>
      </c>
      <c r="D2934" s="12">
        <v>3100</v>
      </c>
      <c r="E2934" s="13">
        <v>3258</v>
      </c>
      <c r="F2934" t="s">
        <v>28</v>
      </c>
      <c r="G2934" t="s">
        <v>84</v>
      </c>
      <c r="H2934" t="s">
        <v>85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6008</v>
      </c>
      <c r="O2934">
        <f t="shared" si="180"/>
        <v>105</v>
      </c>
      <c r="P2934">
        <f t="shared" si="181"/>
        <v>85.74</v>
      </c>
      <c r="Q2934" s="11" t="s">
        <v>21</v>
      </c>
      <c r="R2934" t="s">
        <v>6009</v>
      </c>
      <c r="S2934" s="4">
        <f t="shared" si="182"/>
        <v>42025.1647800926</v>
      </c>
      <c r="T2934" s="4">
        <f t="shared" si="183"/>
        <v>42056.4583333333</v>
      </c>
    </row>
    <row r="2935" ht="44" spans="1:20">
      <c r="A2935" s="1">
        <v>2933</v>
      </c>
      <c r="B2935" s="2" t="s">
        <v>6032</v>
      </c>
      <c r="C2935" s="2" t="s">
        <v>6033</v>
      </c>
      <c r="D2935" s="12">
        <v>2500</v>
      </c>
      <c r="E2935" s="13">
        <v>2569</v>
      </c>
      <c r="F2935" t="s">
        <v>28</v>
      </c>
      <c r="G2935" t="s">
        <v>49</v>
      </c>
      <c r="H2935" t="s">
        <v>50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6008</v>
      </c>
      <c r="O2935">
        <f t="shared" si="180"/>
        <v>103</v>
      </c>
      <c r="P2935">
        <f t="shared" si="181"/>
        <v>47.57</v>
      </c>
      <c r="Q2935" s="11" t="s">
        <v>21</v>
      </c>
      <c r="R2935" t="s">
        <v>6009</v>
      </c>
      <c r="S2935" s="4">
        <f t="shared" si="182"/>
        <v>42495.9566319444</v>
      </c>
      <c r="T2935" s="4">
        <f t="shared" si="183"/>
        <v>42525.9566319444</v>
      </c>
    </row>
    <row r="2936" ht="44" spans="1:20">
      <c r="A2936" s="1">
        <v>2934</v>
      </c>
      <c r="B2936" s="2" t="s">
        <v>6034</v>
      </c>
      <c r="C2936" s="2" t="s">
        <v>6035</v>
      </c>
      <c r="D2936" s="12">
        <v>2500</v>
      </c>
      <c r="E2936" s="13">
        <v>2700</v>
      </c>
      <c r="F2936" t="s">
        <v>28</v>
      </c>
      <c r="G2936" t="s">
        <v>194</v>
      </c>
      <c r="H2936" t="s">
        <v>195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6008</v>
      </c>
      <c r="O2936">
        <f t="shared" si="180"/>
        <v>108</v>
      </c>
      <c r="P2936">
        <f t="shared" si="181"/>
        <v>72.97</v>
      </c>
      <c r="Q2936" s="11" t="s">
        <v>21</v>
      </c>
      <c r="R2936" t="s">
        <v>6009</v>
      </c>
      <c r="S2936" s="4">
        <f t="shared" si="182"/>
        <v>41775.6361574074</v>
      </c>
      <c r="T2936" s="4">
        <f t="shared" si="183"/>
        <v>41805.6361574074</v>
      </c>
    </row>
    <row r="2937" ht="44" spans="1:20">
      <c r="A2937" s="1">
        <v>2935</v>
      </c>
      <c r="B2937" s="2" t="s">
        <v>6036</v>
      </c>
      <c r="C2937" s="2" t="s">
        <v>6037</v>
      </c>
      <c r="D2937" s="12">
        <v>3500</v>
      </c>
      <c r="E2937" s="13">
        <v>3531</v>
      </c>
      <c r="F2937" t="s">
        <v>28</v>
      </c>
      <c r="G2937" t="s">
        <v>49</v>
      </c>
      <c r="H2937" t="s">
        <v>50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6008</v>
      </c>
      <c r="O2937">
        <f t="shared" si="180"/>
        <v>101</v>
      </c>
      <c r="P2937">
        <f t="shared" si="181"/>
        <v>90.54</v>
      </c>
      <c r="Q2937" s="11" t="s">
        <v>21</v>
      </c>
      <c r="R2937" t="s">
        <v>6009</v>
      </c>
      <c r="S2937" s="4">
        <f t="shared" si="182"/>
        <v>42553.5834259259</v>
      </c>
      <c r="T2937" s="4">
        <f t="shared" si="183"/>
        <v>42611.7083333333</v>
      </c>
    </row>
    <row r="2938" ht="44" spans="1:20">
      <c r="A2938" s="1">
        <v>2936</v>
      </c>
      <c r="B2938" s="2" t="s">
        <v>6038</v>
      </c>
      <c r="C2938" s="2" t="s">
        <v>6039</v>
      </c>
      <c r="D2938" s="12">
        <v>1000</v>
      </c>
      <c r="E2938" s="13">
        <v>1280</v>
      </c>
      <c r="F2938" t="s">
        <v>28</v>
      </c>
      <c r="G2938" t="s">
        <v>49</v>
      </c>
      <c r="H2938" t="s">
        <v>50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6008</v>
      </c>
      <c r="O2938">
        <f t="shared" si="180"/>
        <v>128</v>
      </c>
      <c r="P2938">
        <f t="shared" si="181"/>
        <v>37.65</v>
      </c>
      <c r="Q2938" s="11" t="s">
        <v>21</v>
      </c>
      <c r="R2938" t="s">
        <v>6009</v>
      </c>
      <c r="S2938" s="4">
        <f t="shared" si="182"/>
        <v>41912.6507291667</v>
      </c>
      <c r="T2938" s="4">
        <f t="shared" si="183"/>
        <v>41925.2076388889</v>
      </c>
    </row>
    <row r="2939" ht="29" spans="1:20">
      <c r="A2939" s="1">
        <v>2937</v>
      </c>
      <c r="B2939" s="2" t="s">
        <v>6040</v>
      </c>
      <c r="C2939" s="2" t="s">
        <v>6041</v>
      </c>
      <c r="D2939" s="12">
        <v>1500</v>
      </c>
      <c r="E2939" s="13">
        <v>2000</v>
      </c>
      <c r="F2939" t="s">
        <v>28</v>
      </c>
      <c r="G2939" t="s">
        <v>58</v>
      </c>
      <c r="H2939" t="s">
        <v>59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6008</v>
      </c>
      <c r="O2939">
        <f t="shared" si="180"/>
        <v>133</v>
      </c>
      <c r="P2939">
        <f t="shared" si="181"/>
        <v>36.36</v>
      </c>
      <c r="Q2939" s="11" t="s">
        <v>21</v>
      </c>
      <c r="R2939" t="s">
        <v>6009</v>
      </c>
      <c r="S2939" s="4">
        <f t="shared" si="182"/>
        <v>41803.4573263889</v>
      </c>
      <c r="T2939" s="4">
        <f t="shared" si="183"/>
        <v>41833.4573263889</v>
      </c>
    </row>
    <row r="2940" ht="44" spans="1:20">
      <c r="A2940" s="1">
        <v>2938</v>
      </c>
      <c r="B2940" s="2" t="s">
        <v>6042</v>
      </c>
      <c r="C2940" s="2" t="s">
        <v>6043</v>
      </c>
      <c r="D2940" s="12">
        <v>4000</v>
      </c>
      <c r="E2940" s="13">
        <v>4055</v>
      </c>
      <c r="F2940" t="s">
        <v>28</v>
      </c>
      <c r="G2940" t="s">
        <v>49</v>
      </c>
      <c r="H2940" t="s">
        <v>50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6008</v>
      </c>
      <c r="O2940">
        <f t="shared" si="180"/>
        <v>101</v>
      </c>
      <c r="P2940">
        <f t="shared" si="181"/>
        <v>126.72</v>
      </c>
      <c r="Q2940" s="11" t="s">
        <v>21</v>
      </c>
      <c r="R2940" t="s">
        <v>6009</v>
      </c>
      <c r="S2940" s="4">
        <f t="shared" si="182"/>
        <v>42004.7038657407</v>
      </c>
      <c r="T2940" s="4">
        <f t="shared" si="183"/>
        <v>42034.7038657407</v>
      </c>
    </row>
    <row r="2941" ht="44" spans="1:20">
      <c r="A2941" s="1">
        <v>2939</v>
      </c>
      <c r="B2941" s="2" t="s">
        <v>6044</v>
      </c>
      <c r="C2941" s="2" t="s">
        <v>6045</v>
      </c>
      <c r="D2941" s="12">
        <v>8000</v>
      </c>
      <c r="E2941" s="13">
        <v>8230</v>
      </c>
      <c r="F2941" t="s">
        <v>28</v>
      </c>
      <c r="G2941" t="s">
        <v>49</v>
      </c>
      <c r="H2941" t="s">
        <v>50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6008</v>
      </c>
      <c r="O2941">
        <f t="shared" si="180"/>
        <v>103</v>
      </c>
      <c r="P2941">
        <f t="shared" si="181"/>
        <v>329.2</v>
      </c>
      <c r="Q2941" s="11" t="s">
        <v>21</v>
      </c>
      <c r="R2941" t="s">
        <v>6009</v>
      </c>
      <c r="S2941" s="4">
        <f t="shared" si="182"/>
        <v>41845.8091666667</v>
      </c>
      <c r="T2941" s="4">
        <f t="shared" si="183"/>
        <v>41879.0416666667</v>
      </c>
    </row>
    <row r="2942" ht="44" spans="1:20">
      <c r="A2942" s="1">
        <v>2940</v>
      </c>
      <c r="B2942" s="2" t="s">
        <v>6046</v>
      </c>
      <c r="C2942" s="2" t="s">
        <v>6047</v>
      </c>
      <c r="D2942" s="12">
        <v>2500</v>
      </c>
      <c r="E2942" s="13">
        <v>2681</v>
      </c>
      <c r="F2942" t="s">
        <v>28</v>
      </c>
      <c r="G2942" t="s">
        <v>49</v>
      </c>
      <c r="H2942" t="s">
        <v>50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6008</v>
      </c>
      <c r="O2942">
        <f t="shared" si="180"/>
        <v>107</v>
      </c>
      <c r="P2942">
        <f t="shared" si="181"/>
        <v>81.24</v>
      </c>
      <c r="Q2942" s="11" t="s">
        <v>21</v>
      </c>
      <c r="R2942" t="s">
        <v>6009</v>
      </c>
      <c r="S2942" s="4">
        <f t="shared" si="182"/>
        <v>41982.7733564815</v>
      </c>
      <c r="T2942" s="4">
        <f t="shared" si="183"/>
        <v>42022.7733564815</v>
      </c>
    </row>
    <row r="2943" ht="44" spans="1:20">
      <c r="A2943" s="1">
        <v>2941</v>
      </c>
      <c r="B2943" s="2" t="s">
        <v>6048</v>
      </c>
      <c r="C2943" s="2" t="s">
        <v>6049</v>
      </c>
      <c r="D2943" s="12">
        <v>25000</v>
      </c>
      <c r="E2943" s="13">
        <v>1</v>
      </c>
      <c r="F2943" t="s">
        <v>26</v>
      </c>
      <c r="G2943" t="s">
        <v>49</v>
      </c>
      <c r="H2943" t="s">
        <v>50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5564</v>
      </c>
      <c r="O2943">
        <f t="shared" si="180"/>
        <v>0</v>
      </c>
      <c r="P2943">
        <f t="shared" si="181"/>
        <v>1</v>
      </c>
      <c r="Q2943" s="11" t="s">
        <v>21</v>
      </c>
      <c r="R2943" t="s">
        <v>5565</v>
      </c>
      <c r="S2943" s="4">
        <f t="shared" si="182"/>
        <v>42034.9601273148</v>
      </c>
      <c r="T2943" s="4">
        <f t="shared" si="183"/>
        <v>42064.9601273148</v>
      </c>
    </row>
    <row r="2944" ht="44" spans="1:20">
      <c r="A2944" s="1">
        <v>2942</v>
      </c>
      <c r="B2944" s="2" t="s">
        <v>6050</v>
      </c>
      <c r="C2944" s="2" t="s">
        <v>6051</v>
      </c>
      <c r="D2944" s="12">
        <v>200000</v>
      </c>
      <c r="E2944" s="13">
        <v>40850</v>
      </c>
      <c r="F2944" t="s">
        <v>26</v>
      </c>
      <c r="G2944" t="s">
        <v>194</v>
      </c>
      <c r="H2944" t="s">
        <v>195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5564</v>
      </c>
      <c r="O2944">
        <f t="shared" si="180"/>
        <v>20</v>
      </c>
      <c r="P2944">
        <f t="shared" si="181"/>
        <v>202.23</v>
      </c>
      <c r="Q2944" s="11" t="s">
        <v>21</v>
      </c>
      <c r="R2944" t="s">
        <v>5565</v>
      </c>
      <c r="S2944" s="4">
        <f t="shared" si="182"/>
        <v>42334.8039236111</v>
      </c>
      <c r="T2944" s="4">
        <f t="shared" si="183"/>
        <v>42354.8458333333</v>
      </c>
    </row>
    <row r="2945" ht="44" spans="1:20">
      <c r="A2945" s="1">
        <v>2943</v>
      </c>
      <c r="B2945" s="2" t="s">
        <v>6052</v>
      </c>
      <c r="C2945" s="2" t="s">
        <v>6053</v>
      </c>
      <c r="D2945" s="12">
        <v>3000</v>
      </c>
      <c r="E2945" s="13">
        <v>0</v>
      </c>
      <c r="F2945" t="s">
        <v>26</v>
      </c>
      <c r="G2945" t="s">
        <v>49</v>
      </c>
      <c r="H2945" t="s">
        <v>50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5564</v>
      </c>
      <c r="O2945">
        <f t="shared" si="180"/>
        <v>0</v>
      </c>
      <c r="P2945">
        <f t="shared" si="181"/>
        <v>0</v>
      </c>
      <c r="Q2945" s="11" t="s">
        <v>21</v>
      </c>
      <c r="R2945" t="s">
        <v>5565</v>
      </c>
      <c r="S2945" s="4">
        <f t="shared" si="182"/>
        <v>42077.1293981481</v>
      </c>
      <c r="T2945" s="4">
        <f t="shared" si="183"/>
        <v>42107.1293981481</v>
      </c>
    </row>
    <row r="2946" ht="44" spans="1:20">
      <c r="A2946" s="1">
        <v>2944</v>
      </c>
      <c r="B2946" s="2" t="s">
        <v>6054</v>
      </c>
      <c r="C2946" s="2" t="s">
        <v>6055</v>
      </c>
      <c r="D2946" s="12">
        <v>10000</v>
      </c>
      <c r="E2946" s="13">
        <v>100</v>
      </c>
      <c r="F2946" t="s">
        <v>26</v>
      </c>
      <c r="G2946" t="s">
        <v>49</v>
      </c>
      <c r="H2946" t="s">
        <v>50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5564</v>
      </c>
      <c r="O2946">
        <f t="shared" si="180"/>
        <v>1</v>
      </c>
      <c r="P2946">
        <f t="shared" si="181"/>
        <v>100</v>
      </c>
      <c r="Q2946" s="11" t="s">
        <v>21</v>
      </c>
      <c r="R2946" t="s">
        <v>5565</v>
      </c>
      <c r="S2946" s="4">
        <f t="shared" si="182"/>
        <v>42132.9143287037</v>
      </c>
      <c r="T2946" s="4">
        <f t="shared" si="183"/>
        <v>42162.9143287037</v>
      </c>
    </row>
    <row r="2947" ht="58" spans="1:20">
      <c r="A2947" s="1">
        <v>2945</v>
      </c>
      <c r="B2947" s="2" t="s">
        <v>6056</v>
      </c>
      <c r="C2947" s="2" t="s">
        <v>6057</v>
      </c>
      <c r="D2947" s="12">
        <v>50000</v>
      </c>
      <c r="E2947" s="13">
        <v>0</v>
      </c>
      <c r="F2947" t="s">
        <v>26</v>
      </c>
      <c r="G2947" t="s">
        <v>49</v>
      </c>
      <c r="H2947" t="s">
        <v>50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5564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21</v>
      </c>
      <c r="R2947" t="s">
        <v>5565</v>
      </c>
      <c r="S2947" s="4">
        <f t="shared" ref="S2947:S3010" si="186">(((J2947/60)/60)/24)+DATE(1970,1,1)</f>
        <v>42118.1395833333</v>
      </c>
      <c r="T2947" s="4">
        <f t="shared" ref="T2947:T3010" si="187">(((I2947/60)/60)/24)+DATE(1970,1,1)</f>
        <v>42148.1395833333</v>
      </c>
    </row>
    <row r="2948" ht="44" spans="1:20">
      <c r="A2948" s="1">
        <v>2946</v>
      </c>
      <c r="B2948" s="2" t="s">
        <v>6058</v>
      </c>
      <c r="C2948" s="2" t="s">
        <v>6059</v>
      </c>
      <c r="D2948" s="12">
        <v>2000</v>
      </c>
      <c r="E2948" s="13">
        <v>2</v>
      </c>
      <c r="F2948" t="s">
        <v>26</v>
      </c>
      <c r="G2948" t="s">
        <v>58</v>
      </c>
      <c r="H2948" t="s">
        <v>59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5564</v>
      </c>
      <c r="O2948">
        <f t="shared" si="184"/>
        <v>0</v>
      </c>
      <c r="P2948">
        <f t="shared" si="185"/>
        <v>1</v>
      </c>
      <c r="Q2948" s="11" t="s">
        <v>21</v>
      </c>
      <c r="R2948" t="s">
        <v>5565</v>
      </c>
      <c r="S2948" s="4">
        <f t="shared" si="186"/>
        <v>42567.5311574074</v>
      </c>
      <c r="T2948" s="4">
        <f t="shared" si="187"/>
        <v>42597.5311574074</v>
      </c>
    </row>
    <row r="2949" ht="44" spans="1:20">
      <c r="A2949" s="1">
        <v>2947</v>
      </c>
      <c r="B2949" s="2" t="s">
        <v>6060</v>
      </c>
      <c r="C2949" s="2" t="s">
        <v>6061</v>
      </c>
      <c r="D2949" s="12">
        <v>25000</v>
      </c>
      <c r="E2949" s="13">
        <v>1072</v>
      </c>
      <c r="F2949" t="s">
        <v>26</v>
      </c>
      <c r="G2949" t="s">
        <v>49</v>
      </c>
      <c r="H2949" t="s">
        <v>50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5564</v>
      </c>
      <c r="O2949">
        <f t="shared" si="184"/>
        <v>4</v>
      </c>
      <c r="P2949">
        <f t="shared" si="185"/>
        <v>82.46</v>
      </c>
      <c r="Q2949" s="11" t="s">
        <v>21</v>
      </c>
      <c r="R2949" t="s">
        <v>5565</v>
      </c>
      <c r="S2949" s="4">
        <f t="shared" si="186"/>
        <v>42649.5621180556</v>
      </c>
      <c r="T2949" s="4">
        <f t="shared" si="187"/>
        <v>42698.7159722222</v>
      </c>
    </row>
    <row r="2950" ht="58" spans="1:20">
      <c r="A2950" s="1">
        <v>2948</v>
      </c>
      <c r="B2950" s="2" t="s">
        <v>6062</v>
      </c>
      <c r="C2950" s="2" t="s">
        <v>6063</v>
      </c>
      <c r="D2950" s="12">
        <v>500000</v>
      </c>
      <c r="E2950" s="13">
        <v>24</v>
      </c>
      <c r="F2950" t="s">
        <v>26</v>
      </c>
      <c r="G2950" t="s">
        <v>49</v>
      </c>
      <c r="H2950" t="s">
        <v>50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5564</v>
      </c>
      <c r="O2950">
        <f t="shared" si="184"/>
        <v>0</v>
      </c>
      <c r="P2950">
        <f t="shared" si="185"/>
        <v>2.67</v>
      </c>
      <c r="Q2950" s="11" t="s">
        <v>21</v>
      </c>
      <c r="R2950" t="s">
        <v>5565</v>
      </c>
      <c r="S2950" s="4">
        <f t="shared" si="186"/>
        <v>42097.649224537</v>
      </c>
      <c r="T2950" s="4">
        <f t="shared" si="187"/>
        <v>42157.649224537</v>
      </c>
    </row>
    <row r="2951" ht="44" spans="1:20">
      <c r="A2951" s="1">
        <v>2949</v>
      </c>
      <c r="B2951" s="2" t="s">
        <v>6064</v>
      </c>
      <c r="C2951" s="2" t="s">
        <v>6065</v>
      </c>
      <c r="D2951" s="12">
        <v>1000</v>
      </c>
      <c r="E2951" s="13">
        <v>25</v>
      </c>
      <c r="F2951" t="s">
        <v>26</v>
      </c>
      <c r="G2951" t="s">
        <v>49</v>
      </c>
      <c r="H2951" t="s">
        <v>50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5564</v>
      </c>
      <c r="O2951">
        <f t="shared" si="184"/>
        <v>3</v>
      </c>
      <c r="P2951">
        <f t="shared" si="185"/>
        <v>12.5</v>
      </c>
      <c r="Q2951" s="11" t="s">
        <v>21</v>
      </c>
      <c r="R2951" t="s">
        <v>5565</v>
      </c>
      <c r="S2951" s="4">
        <f t="shared" si="186"/>
        <v>42297.8231134259</v>
      </c>
      <c r="T2951" s="4">
        <f t="shared" si="187"/>
        <v>42327.8647800926</v>
      </c>
    </row>
    <row r="2952" ht="44" spans="1:20">
      <c r="A2952" s="1">
        <v>2950</v>
      </c>
      <c r="B2952" s="2" t="s">
        <v>6066</v>
      </c>
      <c r="C2952" s="2" t="s">
        <v>6067</v>
      </c>
      <c r="D2952" s="12">
        <v>5000000</v>
      </c>
      <c r="E2952" s="13">
        <v>0</v>
      </c>
      <c r="F2952" t="s">
        <v>26</v>
      </c>
      <c r="G2952" t="s">
        <v>49</v>
      </c>
      <c r="H2952" t="s">
        <v>50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5564</v>
      </c>
      <c r="O2952">
        <f t="shared" si="184"/>
        <v>0</v>
      </c>
      <c r="P2952">
        <f t="shared" si="185"/>
        <v>0</v>
      </c>
      <c r="Q2952" s="11" t="s">
        <v>21</v>
      </c>
      <c r="R2952" t="s">
        <v>5565</v>
      </c>
      <c r="S2952" s="4">
        <f t="shared" si="186"/>
        <v>42362.3651851852</v>
      </c>
      <c r="T2952" s="4">
        <f t="shared" si="187"/>
        <v>42392.3651851852</v>
      </c>
    </row>
    <row r="2953" ht="58" spans="1:20">
      <c r="A2953" s="1">
        <v>2951</v>
      </c>
      <c r="B2953" s="2" t="s">
        <v>6068</v>
      </c>
      <c r="C2953" s="2" t="s">
        <v>6069</v>
      </c>
      <c r="D2953" s="12">
        <v>50000</v>
      </c>
      <c r="E2953" s="13">
        <v>1096</v>
      </c>
      <c r="F2953" t="s">
        <v>25</v>
      </c>
      <c r="G2953" t="s">
        <v>49</v>
      </c>
      <c r="H2953" t="s">
        <v>50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5564</v>
      </c>
      <c r="O2953">
        <f t="shared" si="184"/>
        <v>2</v>
      </c>
      <c r="P2953">
        <f t="shared" si="185"/>
        <v>18.9</v>
      </c>
      <c r="Q2953" s="11" t="s">
        <v>21</v>
      </c>
      <c r="R2953" t="s">
        <v>5565</v>
      </c>
      <c r="S2953" s="4">
        <f t="shared" si="186"/>
        <v>41872.8029282407</v>
      </c>
      <c r="T2953" s="4">
        <f t="shared" si="187"/>
        <v>41917.8029282407</v>
      </c>
    </row>
    <row r="2954" ht="44" spans="1:20">
      <c r="A2954" s="1">
        <v>2952</v>
      </c>
      <c r="B2954" s="2" t="s">
        <v>6070</v>
      </c>
      <c r="C2954" s="2" t="s">
        <v>6071</v>
      </c>
      <c r="D2954" s="12">
        <v>20000</v>
      </c>
      <c r="E2954" s="13">
        <v>1605</v>
      </c>
      <c r="F2954" t="s">
        <v>25</v>
      </c>
      <c r="G2954" t="s">
        <v>49</v>
      </c>
      <c r="H2954" t="s">
        <v>50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5564</v>
      </c>
      <c r="O2954">
        <f t="shared" si="184"/>
        <v>8</v>
      </c>
      <c r="P2954">
        <f t="shared" si="185"/>
        <v>200.63</v>
      </c>
      <c r="Q2954" s="11" t="s">
        <v>21</v>
      </c>
      <c r="R2954" t="s">
        <v>5565</v>
      </c>
      <c r="S2954" s="4">
        <f t="shared" si="186"/>
        <v>42628.6902662037</v>
      </c>
      <c r="T2954" s="4">
        <f t="shared" si="187"/>
        <v>42660.1666666667</v>
      </c>
    </row>
    <row r="2955" ht="44" spans="1:20">
      <c r="A2955" s="1">
        <v>2953</v>
      </c>
      <c r="B2955" s="2" t="s">
        <v>6072</v>
      </c>
      <c r="C2955" s="2" t="s">
        <v>6073</v>
      </c>
      <c r="D2955" s="12">
        <v>400000</v>
      </c>
      <c r="E2955" s="13">
        <v>605</v>
      </c>
      <c r="F2955" t="s">
        <v>25</v>
      </c>
      <c r="G2955" t="s">
        <v>49</v>
      </c>
      <c r="H2955" t="s">
        <v>50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5564</v>
      </c>
      <c r="O2955">
        <f t="shared" si="184"/>
        <v>0</v>
      </c>
      <c r="P2955">
        <f t="shared" si="185"/>
        <v>201.67</v>
      </c>
      <c r="Q2955" s="11" t="s">
        <v>21</v>
      </c>
      <c r="R2955" t="s">
        <v>5565</v>
      </c>
      <c r="S2955" s="4">
        <f t="shared" si="186"/>
        <v>42255.7919097222</v>
      </c>
      <c r="T2955" s="4">
        <f t="shared" si="187"/>
        <v>42285.7919097222</v>
      </c>
    </row>
    <row r="2956" ht="44" spans="1:20">
      <c r="A2956" s="1">
        <v>2954</v>
      </c>
      <c r="B2956" s="2" t="s">
        <v>6074</v>
      </c>
      <c r="C2956" s="2" t="s">
        <v>6075</v>
      </c>
      <c r="D2956" s="12">
        <v>15000</v>
      </c>
      <c r="E2956" s="13">
        <v>0</v>
      </c>
      <c r="F2956" t="s">
        <v>25</v>
      </c>
      <c r="G2956" t="s">
        <v>49</v>
      </c>
      <c r="H2956" t="s">
        <v>50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5564</v>
      </c>
      <c r="O2956">
        <f t="shared" si="184"/>
        <v>0</v>
      </c>
      <c r="P2956">
        <f t="shared" si="185"/>
        <v>0</v>
      </c>
      <c r="Q2956" s="11" t="s">
        <v>21</v>
      </c>
      <c r="R2956" t="s">
        <v>5565</v>
      </c>
      <c r="S2956" s="4">
        <f t="shared" si="186"/>
        <v>42790.5833680556</v>
      </c>
      <c r="T2956" s="4">
        <f t="shared" si="187"/>
        <v>42810.5417013889</v>
      </c>
    </row>
    <row r="2957" ht="29" spans="1:20">
      <c r="A2957" s="1">
        <v>2955</v>
      </c>
      <c r="B2957" s="2" t="s">
        <v>6076</v>
      </c>
      <c r="C2957" s="2" t="s">
        <v>6077</v>
      </c>
      <c r="D2957" s="12">
        <v>1200</v>
      </c>
      <c r="E2957" s="13">
        <v>715</v>
      </c>
      <c r="F2957" t="s">
        <v>25</v>
      </c>
      <c r="G2957" t="s">
        <v>49</v>
      </c>
      <c r="H2957" t="s">
        <v>50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5564</v>
      </c>
      <c r="O2957">
        <f t="shared" si="184"/>
        <v>60</v>
      </c>
      <c r="P2957">
        <f t="shared" si="185"/>
        <v>65</v>
      </c>
      <c r="Q2957" s="11" t="s">
        <v>21</v>
      </c>
      <c r="R2957" t="s">
        <v>5565</v>
      </c>
      <c r="S2957" s="4">
        <f t="shared" si="186"/>
        <v>42141.7413078704</v>
      </c>
      <c r="T2957" s="4">
        <f t="shared" si="187"/>
        <v>42171.7413078704</v>
      </c>
    </row>
    <row r="2958" ht="44" spans="1:20">
      <c r="A2958" s="1">
        <v>2956</v>
      </c>
      <c r="B2958" s="2" t="s">
        <v>6078</v>
      </c>
      <c r="C2958" s="2" t="s">
        <v>6079</v>
      </c>
      <c r="D2958" s="12">
        <v>7900</v>
      </c>
      <c r="E2958" s="13">
        <v>1322</v>
      </c>
      <c r="F2958" t="s">
        <v>25</v>
      </c>
      <c r="G2958" t="s">
        <v>49</v>
      </c>
      <c r="H2958" t="s">
        <v>50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5564</v>
      </c>
      <c r="O2958">
        <f t="shared" si="184"/>
        <v>17</v>
      </c>
      <c r="P2958">
        <f t="shared" si="185"/>
        <v>66.1</v>
      </c>
      <c r="Q2958" s="11" t="s">
        <v>21</v>
      </c>
      <c r="R2958" t="s">
        <v>5565</v>
      </c>
      <c r="S2958" s="4">
        <f t="shared" si="186"/>
        <v>42464.958912037</v>
      </c>
      <c r="T2958" s="4">
        <f t="shared" si="187"/>
        <v>42494.958912037</v>
      </c>
    </row>
    <row r="2959" ht="44" spans="1:20">
      <c r="A2959" s="1">
        <v>2957</v>
      </c>
      <c r="B2959" s="2" t="s">
        <v>6080</v>
      </c>
      <c r="C2959" s="2" t="s">
        <v>6081</v>
      </c>
      <c r="D2959" s="12">
        <v>15000</v>
      </c>
      <c r="E2959" s="13">
        <v>280</v>
      </c>
      <c r="F2959" t="s">
        <v>25</v>
      </c>
      <c r="G2959" t="s">
        <v>49</v>
      </c>
      <c r="H2959" t="s">
        <v>50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5564</v>
      </c>
      <c r="O2959">
        <f t="shared" si="184"/>
        <v>2</v>
      </c>
      <c r="P2959">
        <f t="shared" si="185"/>
        <v>93.33</v>
      </c>
      <c r="Q2959" s="11" t="s">
        <v>21</v>
      </c>
      <c r="R2959" t="s">
        <v>5565</v>
      </c>
      <c r="S2959" s="4">
        <f t="shared" si="186"/>
        <v>42031.01125</v>
      </c>
      <c r="T2959" s="4">
        <f t="shared" si="187"/>
        <v>42090.9695833333</v>
      </c>
    </row>
    <row r="2960" ht="44" spans="1:20">
      <c r="A2960" s="1">
        <v>2958</v>
      </c>
      <c r="B2960" s="2" t="s">
        <v>6082</v>
      </c>
      <c r="C2960" s="2" t="s">
        <v>6083</v>
      </c>
      <c r="D2960" s="12">
        <v>80000</v>
      </c>
      <c r="E2960" s="13">
        <v>0</v>
      </c>
      <c r="F2960" t="s">
        <v>25</v>
      </c>
      <c r="G2960" t="s">
        <v>49</v>
      </c>
      <c r="H2960" t="s">
        <v>50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5564</v>
      </c>
      <c r="O2960">
        <f t="shared" si="184"/>
        <v>0</v>
      </c>
      <c r="P2960">
        <f t="shared" si="185"/>
        <v>0</v>
      </c>
      <c r="Q2960" s="11" t="s">
        <v>21</v>
      </c>
      <c r="R2960" t="s">
        <v>5565</v>
      </c>
      <c r="S2960" s="4">
        <f t="shared" si="186"/>
        <v>42438.7791319444</v>
      </c>
      <c r="T2960" s="4">
        <f t="shared" si="187"/>
        <v>42498.7374652778</v>
      </c>
    </row>
    <row r="2961" ht="44" spans="1:20">
      <c r="A2961" s="1">
        <v>2959</v>
      </c>
      <c r="B2961" s="2" t="s">
        <v>6084</v>
      </c>
      <c r="C2961" s="2" t="s">
        <v>6085</v>
      </c>
      <c r="D2961" s="12">
        <v>10000</v>
      </c>
      <c r="E2961" s="13">
        <v>0</v>
      </c>
      <c r="F2961" t="s">
        <v>25</v>
      </c>
      <c r="G2961" t="s">
        <v>58</v>
      </c>
      <c r="H2961" t="s">
        <v>59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5564</v>
      </c>
      <c r="O2961">
        <f t="shared" si="184"/>
        <v>0</v>
      </c>
      <c r="P2961">
        <f t="shared" si="185"/>
        <v>0</v>
      </c>
      <c r="Q2961" s="11" t="s">
        <v>21</v>
      </c>
      <c r="R2961" t="s">
        <v>5565</v>
      </c>
      <c r="S2961" s="4">
        <f t="shared" si="186"/>
        <v>42498.0083912037</v>
      </c>
      <c r="T2961" s="4">
        <f t="shared" si="187"/>
        <v>42528.0083912037</v>
      </c>
    </row>
    <row r="2962" ht="44" spans="1:20">
      <c r="A2962" s="1">
        <v>2960</v>
      </c>
      <c r="B2962" s="2" t="s">
        <v>6086</v>
      </c>
      <c r="C2962" s="2" t="s">
        <v>6087</v>
      </c>
      <c r="D2962" s="12">
        <v>30000000</v>
      </c>
      <c r="E2962" s="13">
        <v>0</v>
      </c>
      <c r="F2962" t="s">
        <v>25</v>
      </c>
      <c r="G2962" t="s">
        <v>49</v>
      </c>
      <c r="H2962" t="s">
        <v>50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5564</v>
      </c>
      <c r="O2962">
        <f t="shared" si="184"/>
        <v>0</v>
      </c>
      <c r="P2962">
        <f t="shared" si="185"/>
        <v>0</v>
      </c>
      <c r="Q2962" s="11" t="s">
        <v>21</v>
      </c>
      <c r="R2962" t="s">
        <v>5565</v>
      </c>
      <c r="S2962" s="4">
        <f t="shared" si="186"/>
        <v>41863.7572106481</v>
      </c>
      <c r="T2962" s="4">
        <f t="shared" si="187"/>
        <v>41893.7572106481</v>
      </c>
    </row>
    <row r="2963" ht="44" spans="1:20">
      <c r="A2963" s="1">
        <v>2961</v>
      </c>
      <c r="B2963" s="2" t="s">
        <v>6088</v>
      </c>
      <c r="C2963" s="2" t="s">
        <v>6089</v>
      </c>
      <c r="D2963" s="12">
        <v>5000</v>
      </c>
      <c r="E2963" s="13">
        <v>5481</v>
      </c>
      <c r="F2963" t="s">
        <v>28</v>
      </c>
      <c r="G2963" t="s">
        <v>49</v>
      </c>
      <c r="H2963" t="s">
        <v>50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1123</v>
      </c>
      <c r="O2963">
        <f t="shared" si="184"/>
        <v>110</v>
      </c>
      <c r="P2963">
        <f t="shared" si="185"/>
        <v>50.75</v>
      </c>
      <c r="Q2963" s="11" t="s">
        <v>21</v>
      </c>
      <c r="R2963" t="s">
        <v>1124</v>
      </c>
      <c r="S2963" s="4">
        <f t="shared" si="186"/>
        <v>42061.2124884259</v>
      </c>
      <c r="T2963" s="4">
        <f t="shared" si="187"/>
        <v>42089.1666666667</v>
      </c>
    </row>
    <row r="2964" ht="44" spans="1:20">
      <c r="A2964" s="1">
        <v>2962</v>
      </c>
      <c r="B2964" s="2" t="s">
        <v>6090</v>
      </c>
      <c r="C2964" s="2" t="s">
        <v>6091</v>
      </c>
      <c r="D2964" s="12">
        <v>1000</v>
      </c>
      <c r="E2964" s="13">
        <v>1218</v>
      </c>
      <c r="F2964" t="s">
        <v>28</v>
      </c>
      <c r="G2964" t="s">
        <v>49</v>
      </c>
      <c r="H2964" t="s">
        <v>50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1123</v>
      </c>
      <c r="O2964">
        <f t="shared" si="184"/>
        <v>122</v>
      </c>
      <c r="P2964">
        <f t="shared" si="185"/>
        <v>60.9</v>
      </c>
      <c r="Q2964" s="11" t="s">
        <v>21</v>
      </c>
      <c r="R2964" t="s">
        <v>1124</v>
      </c>
      <c r="S2964" s="4">
        <f t="shared" si="186"/>
        <v>42036.2442824074</v>
      </c>
      <c r="T2964" s="4">
        <f t="shared" si="187"/>
        <v>42064.2909722222</v>
      </c>
    </row>
    <row r="2965" ht="58" spans="1:20">
      <c r="A2965" s="1">
        <v>2963</v>
      </c>
      <c r="B2965" s="2" t="s">
        <v>6092</v>
      </c>
      <c r="C2965" s="2" t="s">
        <v>6093</v>
      </c>
      <c r="D2965" s="12">
        <v>10000</v>
      </c>
      <c r="E2965" s="13">
        <v>10685</v>
      </c>
      <c r="F2965" t="s">
        <v>28</v>
      </c>
      <c r="G2965" t="s">
        <v>49</v>
      </c>
      <c r="H2965" t="s">
        <v>50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1123</v>
      </c>
      <c r="O2965">
        <f t="shared" si="184"/>
        <v>107</v>
      </c>
      <c r="P2965">
        <f t="shared" si="185"/>
        <v>109.03</v>
      </c>
      <c r="Q2965" s="11" t="s">
        <v>21</v>
      </c>
      <c r="R2965" t="s">
        <v>1124</v>
      </c>
      <c r="S2965" s="4">
        <f t="shared" si="186"/>
        <v>42157.4701851852</v>
      </c>
      <c r="T2965" s="4">
        <f t="shared" si="187"/>
        <v>42187.4701851852</v>
      </c>
    </row>
    <row r="2966" ht="44" spans="1:20">
      <c r="A2966" s="1">
        <v>2964</v>
      </c>
      <c r="B2966" s="2" t="s">
        <v>6094</v>
      </c>
      <c r="C2966" s="2" t="s">
        <v>6095</v>
      </c>
      <c r="D2966" s="12">
        <v>5000</v>
      </c>
      <c r="E2966" s="13">
        <v>5035.69</v>
      </c>
      <c r="F2966" t="s">
        <v>28</v>
      </c>
      <c r="G2966" t="s">
        <v>49</v>
      </c>
      <c r="H2966" t="s">
        <v>50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1123</v>
      </c>
      <c r="O2966">
        <f t="shared" si="184"/>
        <v>101</v>
      </c>
      <c r="P2966">
        <f t="shared" si="185"/>
        <v>25.69</v>
      </c>
      <c r="Q2966" s="11" t="s">
        <v>21</v>
      </c>
      <c r="R2966" t="s">
        <v>1124</v>
      </c>
      <c r="S2966" s="4">
        <f t="shared" si="186"/>
        <v>41827.9099421296</v>
      </c>
      <c r="T2966" s="4">
        <f t="shared" si="187"/>
        <v>41857.8972222222</v>
      </c>
    </row>
    <row r="2967" ht="44" spans="1:20">
      <c r="A2967" s="1">
        <v>2965</v>
      </c>
      <c r="B2967" s="2" t="s">
        <v>6096</v>
      </c>
      <c r="C2967" s="2" t="s">
        <v>6097</v>
      </c>
      <c r="D2967" s="12">
        <v>1500</v>
      </c>
      <c r="E2967" s="13">
        <v>1635</v>
      </c>
      <c r="F2967" t="s">
        <v>28</v>
      </c>
      <c r="G2967" t="s">
        <v>49</v>
      </c>
      <c r="H2967" t="s">
        <v>50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1123</v>
      </c>
      <c r="O2967">
        <f t="shared" si="184"/>
        <v>109</v>
      </c>
      <c r="P2967">
        <f t="shared" si="185"/>
        <v>41.92</v>
      </c>
      <c r="Q2967" s="11" t="s">
        <v>21</v>
      </c>
      <c r="R2967" t="s">
        <v>1124</v>
      </c>
      <c r="S2967" s="4">
        <f t="shared" si="186"/>
        <v>42162.7295486111</v>
      </c>
      <c r="T2967" s="4">
        <f t="shared" si="187"/>
        <v>42192.7295486111</v>
      </c>
    </row>
    <row r="2968" ht="44" spans="1:20">
      <c r="A2968" s="1">
        <v>2966</v>
      </c>
      <c r="B2968" s="2" t="s">
        <v>6098</v>
      </c>
      <c r="C2968" s="2" t="s">
        <v>6099</v>
      </c>
      <c r="D2968" s="12">
        <v>10000</v>
      </c>
      <c r="E2968" s="13">
        <v>11363</v>
      </c>
      <c r="F2968" t="s">
        <v>28</v>
      </c>
      <c r="G2968" t="s">
        <v>49</v>
      </c>
      <c r="H2968" t="s">
        <v>50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1123</v>
      </c>
      <c r="O2968">
        <f t="shared" si="184"/>
        <v>114</v>
      </c>
      <c r="P2968">
        <f t="shared" si="185"/>
        <v>88.77</v>
      </c>
      <c r="Q2968" s="11" t="s">
        <v>21</v>
      </c>
      <c r="R2968" t="s">
        <v>1124</v>
      </c>
      <c r="S2968" s="4">
        <f t="shared" si="186"/>
        <v>42233.7385648148</v>
      </c>
      <c r="T2968" s="4">
        <f t="shared" si="187"/>
        <v>42263.7385648148</v>
      </c>
    </row>
    <row r="2969" ht="44" spans="1:20">
      <c r="A2969" s="1">
        <v>2967</v>
      </c>
      <c r="B2969" s="2" t="s">
        <v>6100</v>
      </c>
      <c r="C2969" s="2" t="s">
        <v>6101</v>
      </c>
      <c r="D2969" s="12">
        <v>5000</v>
      </c>
      <c r="E2969" s="13">
        <v>5696</v>
      </c>
      <c r="F2969" t="s">
        <v>28</v>
      </c>
      <c r="G2969" t="s">
        <v>49</v>
      </c>
      <c r="H2969" t="s">
        <v>50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1123</v>
      </c>
      <c r="O2969">
        <f t="shared" si="184"/>
        <v>114</v>
      </c>
      <c r="P2969">
        <f t="shared" si="185"/>
        <v>80.23</v>
      </c>
      <c r="Q2969" s="11" t="s">
        <v>21</v>
      </c>
      <c r="R2969" t="s">
        <v>1124</v>
      </c>
      <c r="S2969" s="4">
        <f t="shared" si="186"/>
        <v>42042.1978240741</v>
      </c>
      <c r="T2969" s="4">
        <f t="shared" si="187"/>
        <v>42072.1561574074</v>
      </c>
    </row>
    <row r="2970" ht="29" spans="1:20">
      <c r="A2970" s="1">
        <v>2968</v>
      </c>
      <c r="B2970" s="2" t="s">
        <v>6102</v>
      </c>
      <c r="C2970" s="2" t="s">
        <v>6103</v>
      </c>
      <c r="D2970" s="12">
        <v>3500</v>
      </c>
      <c r="E2970" s="13">
        <v>3710</v>
      </c>
      <c r="F2970" t="s">
        <v>28</v>
      </c>
      <c r="G2970" t="s">
        <v>49</v>
      </c>
      <c r="H2970" t="s">
        <v>50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1123</v>
      </c>
      <c r="O2970">
        <f t="shared" si="184"/>
        <v>106</v>
      </c>
      <c r="P2970">
        <f t="shared" si="185"/>
        <v>78.94</v>
      </c>
      <c r="Q2970" s="11" t="s">
        <v>21</v>
      </c>
      <c r="R2970" t="s">
        <v>1124</v>
      </c>
      <c r="S2970" s="4">
        <f t="shared" si="186"/>
        <v>42585.5238425926</v>
      </c>
      <c r="T2970" s="4">
        <f t="shared" si="187"/>
        <v>42599.1659722222</v>
      </c>
    </row>
    <row r="2971" ht="44" spans="1:20">
      <c r="A2971" s="1">
        <v>2969</v>
      </c>
      <c r="B2971" s="2" t="s">
        <v>6104</v>
      </c>
      <c r="C2971" s="2" t="s">
        <v>6105</v>
      </c>
      <c r="D2971" s="12">
        <v>1000</v>
      </c>
      <c r="E2971" s="13">
        <v>1625</v>
      </c>
      <c r="F2971" t="s">
        <v>28</v>
      </c>
      <c r="G2971" t="s">
        <v>194</v>
      </c>
      <c r="H2971" t="s">
        <v>195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1123</v>
      </c>
      <c r="O2971">
        <f t="shared" si="184"/>
        <v>163</v>
      </c>
      <c r="P2971">
        <f t="shared" si="185"/>
        <v>95.59</v>
      </c>
      <c r="Q2971" s="11" t="s">
        <v>21</v>
      </c>
      <c r="R2971" t="s">
        <v>1124</v>
      </c>
      <c r="S2971" s="4">
        <f t="shared" si="186"/>
        <v>42097.7864930556</v>
      </c>
      <c r="T2971" s="4">
        <f t="shared" si="187"/>
        <v>42127.9520833333</v>
      </c>
    </row>
    <row r="2972" ht="44" spans="1:20">
      <c r="A2972" s="1">
        <v>2970</v>
      </c>
      <c r="B2972" s="2" t="s">
        <v>6106</v>
      </c>
      <c r="C2972" s="2" t="s">
        <v>6107</v>
      </c>
      <c r="D2972" s="12">
        <v>6000</v>
      </c>
      <c r="E2972" s="13">
        <v>6360</v>
      </c>
      <c r="F2972" t="s">
        <v>28</v>
      </c>
      <c r="G2972" t="s">
        <v>49</v>
      </c>
      <c r="H2972" t="s">
        <v>50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1123</v>
      </c>
      <c r="O2972">
        <f t="shared" si="184"/>
        <v>106</v>
      </c>
      <c r="P2972">
        <f t="shared" si="185"/>
        <v>69.89</v>
      </c>
      <c r="Q2972" s="11" t="s">
        <v>21</v>
      </c>
      <c r="R2972" t="s">
        <v>1124</v>
      </c>
      <c r="S2972" s="4">
        <f t="shared" si="186"/>
        <v>41808.6695717593</v>
      </c>
      <c r="T2972" s="4">
        <f t="shared" si="187"/>
        <v>41838.6695717593</v>
      </c>
    </row>
    <row r="2973" ht="44" spans="1:20">
      <c r="A2973" s="1">
        <v>2971</v>
      </c>
      <c r="B2973" s="2" t="s">
        <v>6108</v>
      </c>
      <c r="C2973" s="2" t="s">
        <v>6109</v>
      </c>
      <c r="D2973" s="12">
        <v>3200</v>
      </c>
      <c r="E2973" s="13">
        <v>3205</v>
      </c>
      <c r="F2973" t="s">
        <v>28</v>
      </c>
      <c r="G2973" t="s">
        <v>49</v>
      </c>
      <c r="H2973" t="s">
        <v>50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1123</v>
      </c>
      <c r="O2973">
        <f t="shared" si="184"/>
        <v>100</v>
      </c>
      <c r="P2973">
        <f t="shared" si="185"/>
        <v>74.53</v>
      </c>
      <c r="Q2973" s="11" t="s">
        <v>21</v>
      </c>
      <c r="R2973" t="s">
        <v>1124</v>
      </c>
      <c r="S2973" s="4">
        <f t="shared" si="186"/>
        <v>41852.6583101852</v>
      </c>
      <c r="T2973" s="4">
        <f t="shared" si="187"/>
        <v>41882.6583101852</v>
      </c>
    </row>
    <row r="2974" ht="29" spans="1:20">
      <c r="A2974" s="1">
        <v>2972</v>
      </c>
      <c r="B2974" s="2" t="s">
        <v>6110</v>
      </c>
      <c r="C2974" s="2" t="s">
        <v>6111</v>
      </c>
      <c r="D2974" s="12">
        <v>2000</v>
      </c>
      <c r="E2974" s="13">
        <v>2107</v>
      </c>
      <c r="F2974" t="s">
        <v>28</v>
      </c>
      <c r="G2974" t="s">
        <v>49</v>
      </c>
      <c r="H2974" t="s">
        <v>50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1123</v>
      </c>
      <c r="O2974">
        <f t="shared" si="184"/>
        <v>105</v>
      </c>
      <c r="P2974">
        <f t="shared" si="185"/>
        <v>123.94</v>
      </c>
      <c r="Q2974" s="11" t="s">
        <v>21</v>
      </c>
      <c r="R2974" t="s">
        <v>1124</v>
      </c>
      <c r="S2974" s="4">
        <f t="shared" si="186"/>
        <v>42694.1101851852</v>
      </c>
      <c r="T2974" s="4">
        <f t="shared" si="187"/>
        <v>42709.0416666667</v>
      </c>
    </row>
    <row r="2975" ht="44" spans="1:20">
      <c r="A2975" s="1">
        <v>2973</v>
      </c>
      <c r="B2975" s="2" t="s">
        <v>6112</v>
      </c>
      <c r="C2975" s="2" t="s">
        <v>6113</v>
      </c>
      <c r="D2975" s="12">
        <v>5000</v>
      </c>
      <c r="E2975" s="13">
        <v>8740</v>
      </c>
      <c r="F2975" t="s">
        <v>28</v>
      </c>
      <c r="G2975" t="s">
        <v>49</v>
      </c>
      <c r="H2975" t="s">
        <v>50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1123</v>
      </c>
      <c r="O2975">
        <f t="shared" si="184"/>
        <v>175</v>
      </c>
      <c r="P2975">
        <f t="shared" si="185"/>
        <v>264.85</v>
      </c>
      <c r="Q2975" s="11" t="s">
        <v>21</v>
      </c>
      <c r="R2975" t="s">
        <v>1124</v>
      </c>
      <c r="S2975" s="4">
        <f t="shared" si="186"/>
        <v>42341.8183796296</v>
      </c>
      <c r="T2975" s="4">
        <f t="shared" si="187"/>
        <v>42370.1666666667</v>
      </c>
    </row>
    <row r="2976" ht="44" spans="1:20">
      <c r="A2976" s="1">
        <v>2974</v>
      </c>
      <c r="B2976" s="2" t="s">
        <v>6114</v>
      </c>
      <c r="C2976" s="2" t="s">
        <v>6115</v>
      </c>
      <c r="D2976" s="12">
        <v>5000</v>
      </c>
      <c r="E2976" s="13">
        <v>5100</v>
      </c>
      <c r="F2976" t="s">
        <v>28</v>
      </c>
      <c r="G2976" t="s">
        <v>49</v>
      </c>
      <c r="H2976" t="s">
        <v>50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1123</v>
      </c>
      <c r="O2976">
        <f t="shared" si="184"/>
        <v>102</v>
      </c>
      <c r="P2976">
        <f t="shared" si="185"/>
        <v>58.62</v>
      </c>
      <c r="Q2976" s="11" t="s">
        <v>21</v>
      </c>
      <c r="R2976" t="s">
        <v>1124</v>
      </c>
      <c r="S2976" s="4">
        <f t="shared" si="186"/>
        <v>41880.0610069444</v>
      </c>
      <c r="T2976" s="4">
        <f t="shared" si="187"/>
        <v>41908.0659722222</v>
      </c>
    </row>
    <row r="2977" ht="44" spans="1:20">
      <c r="A2977" s="1">
        <v>2975</v>
      </c>
      <c r="B2977" s="2" t="s">
        <v>6116</v>
      </c>
      <c r="C2977" s="2" t="s">
        <v>6117</v>
      </c>
      <c r="D2977" s="12">
        <v>8000</v>
      </c>
      <c r="E2977" s="13">
        <v>8010</v>
      </c>
      <c r="F2977" t="s">
        <v>28</v>
      </c>
      <c r="G2977" t="s">
        <v>49</v>
      </c>
      <c r="H2977" t="s">
        <v>50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1123</v>
      </c>
      <c r="O2977">
        <f t="shared" si="184"/>
        <v>100</v>
      </c>
      <c r="P2977">
        <f t="shared" si="185"/>
        <v>70.88</v>
      </c>
      <c r="Q2977" s="11" t="s">
        <v>21</v>
      </c>
      <c r="R2977" t="s">
        <v>1124</v>
      </c>
      <c r="S2977" s="4">
        <f t="shared" si="186"/>
        <v>41941.6838657407</v>
      </c>
      <c r="T2977" s="4">
        <f t="shared" si="187"/>
        <v>41970.125</v>
      </c>
    </row>
    <row r="2978" ht="44" spans="1:20">
      <c r="A2978" s="1">
        <v>2976</v>
      </c>
      <c r="B2978" s="2" t="s">
        <v>6118</v>
      </c>
      <c r="C2978" s="2" t="s">
        <v>6119</v>
      </c>
      <c r="D2978" s="12">
        <v>70</v>
      </c>
      <c r="E2978" s="13">
        <v>120</v>
      </c>
      <c r="F2978" t="s">
        <v>28</v>
      </c>
      <c r="G2978" t="s">
        <v>58</v>
      </c>
      <c r="H2978" t="s">
        <v>59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1123</v>
      </c>
      <c r="O2978">
        <f t="shared" si="184"/>
        <v>171</v>
      </c>
      <c r="P2978">
        <f t="shared" si="185"/>
        <v>8.57</v>
      </c>
      <c r="Q2978" s="11" t="s">
        <v>21</v>
      </c>
      <c r="R2978" t="s">
        <v>1124</v>
      </c>
      <c r="S2978" s="4">
        <f t="shared" si="186"/>
        <v>42425.7306712963</v>
      </c>
      <c r="T2978" s="4">
        <f t="shared" si="187"/>
        <v>42442.5</v>
      </c>
    </row>
    <row r="2979" ht="58" spans="1:20">
      <c r="A2979" s="1">
        <v>2977</v>
      </c>
      <c r="B2979" s="2" t="s">
        <v>6120</v>
      </c>
      <c r="C2979" s="2" t="s">
        <v>6121</v>
      </c>
      <c r="D2979" s="12">
        <v>3000</v>
      </c>
      <c r="E2979" s="13">
        <v>3407</v>
      </c>
      <c r="F2979" t="s">
        <v>28</v>
      </c>
      <c r="G2979" t="s">
        <v>49</v>
      </c>
      <c r="H2979" t="s">
        <v>50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1123</v>
      </c>
      <c r="O2979">
        <f t="shared" si="184"/>
        <v>114</v>
      </c>
      <c r="P2979">
        <f t="shared" si="185"/>
        <v>113.57</v>
      </c>
      <c r="Q2979" s="11" t="s">
        <v>21</v>
      </c>
      <c r="R2979" t="s">
        <v>1124</v>
      </c>
      <c r="S2979" s="4">
        <f t="shared" si="186"/>
        <v>42026.8811805556</v>
      </c>
      <c r="T2979" s="4">
        <f t="shared" si="187"/>
        <v>42086.0930555556</v>
      </c>
    </row>
    <row r="2980" ht="44" spans="1:20">
      <c r="A2980" s="1">
        <v>2978</v>
      </c>
      <c r="B2980" s="2" t="s">
        <v>6122</v>
      </c>
      <c r="C2980" s="2" t="s">
        <v>6123</v>
      </c>
      <c r="D2980" s="12">
        <v>750</v>
      </c>
      <c r="E2980" s="13">
        <v>971</v>
      </c>
      <c r="F2980" t="s">
        <v>28</v>
      </c>
      <c r="G2980" t="s">
        <v>49</v>
      </c>
      <c r="H2980" t="s">
        <v>50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1123</v>
      </c>
      <c r="O2980">
        <f t="shared" si="184"/>
        <v>129</v>
      </c>
      <c r="P2980">
        <f t="shared" si="185"/>
        <v>60.69</v>
      </c>
      <c r="Q2980" s="11" t="s">
        <v>21</v>
      </c>
      <c r="R2980" t="s">
        <v>1124</v>
      </c>
      <c r="S2980" s="4">
        <f t="shared" si="186"/>
        <v>41922.6405902778</v>
      </c>
      <c r="T2980" s="4">
        <f t="shared" si="187"/>
        <v>41932.2493055556</v>
      </c>
    </row>
    <row r="2981" ht="44" spans="1:20">
      <c r="A2981" s="1">
        <v>2979</v>
      </c>
      <c r="B2981" s="2" t="s">
        <v>6124</v>
      </c>
      <c r="C2981" s="2" t="s">
        <v>6125</v>
      </c>
      <c r="D2981" s="12">
        <v>5000</v>
      </c>
      <c r="E2981" s="13">
        <v>5070</v>
      </c>
      <c r="F2981" t="s">
        <v>28</v>
      </c>
      <c r="G2981" t="s">
        <v>49</v>
      </c>
      <c r="H2981" t="s">
        <v>50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1123</v>
      </c>
      <c r="O2981">
        <f t="shared" si="184"/>
        <v>101</v>
      </c>
      <c r="P2981">
        <f t="shared" si="185"/>
        <v>110.22</v>
      </c>
      <c r="Q2981" s="11" t="s">
        <v>21</v>
      </c>
      <c r="R2981" t="s">
        <v>1124</v>
      </c>
      <c r="S2981" s="4">
        <f t="shared" si="186"/>
        <v>41993.8243402778</v>
      </c>
      <c r="T2981" s="4">
        <f t="shared" si="187"/>
        <v>42010.25</v>
      </c>
    </row>
    <row r="2982" ht="44" spans="1:20">
      <c r="A2982" s="1">
        <v>2980</v>
      </c>
      <c r="B2982" s="2" t="s">
        <v>6126</v>
      </c>
      <c r="C2982" s="2" t="s">
        <v>6127</v>
      </c>
      <c r="D2982" s="12">
        <v>3000</v>
      </c>
      <c r="E2982" s="13">
        <v>3275</v>
      </c>
      <c r="F2982" t="s">
        <v>28</v>
      </c>
      <c r="G2982" t="s">
        <v>49</v>
      </c>
      <c r="H2982" t="s">
        <v>50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1123</v>
      </c>
      <c r="O2982">
        <f t="shared" si="184"/>
        <v>109</v>
      </c>
      <c r="P2982">
        <f t="shared" si="185"/>
        <v>136.46</v>
      </c>
      <c r="Q2982" s="11" t="s">
        <v>21</v>
      </c>
      <c r="R2982" t="s">
        <v>1124</v>
      </c>
      <c r="S2982" s="4">
        <f t="shared" si="186"/>
        <v>42219.9158564815</v>
      </c>
      <c r="T2982" s="4">
        <f t="shared" si="187"/>
        <v>42240.0833333333</v>
      </c>
    </row>
    <row r="2983" ht="44" spans="1:20">
      <c r="A2983" s="1">
        <v>2981</v>
      </c>
      <c r="B2983" s="2" t="s">
        <v>6128</v>
      </c>
      <c r="C2983" s="2" t="s">
        <v>6129</v>
      </c>
      <c r="D2983" s="12">
        <v>4000</v>
      </c>
      <c r="E2983" s="13">
        <v>5157</v>
      </c>
      <c r="F2983" t="s">
        <v>28</v>
      </c>
      <c r="G2983" t="s">
        <v>2514</v>
      </c>
      <c r="H2983" t="s">
        <v>89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5564</v>
      </c>
      <c r="O2983">
        <f t="shared" si="184"/>
        <v>129</v>
      </c>
      <c r="P2983">
        <f t="shared" si="185"/>
        <v>53.16</v>
      </c>
      <c r="Q2983" s="11" t="s">
        <v>21</v>
      </c>
      <c r="R2983" t="s">
        <v>5565</v>
      </c>
      <c r="S2983" s="4">
        <f t="shared" si="186"/>
        <v>42225.5596759259</v>
      </c>
      <c r="T2983" s="4">
        <f t="shared" si="187"/>
        <v>42270.5596759259</v>
      </c>
    </row>
    <row r="2984" ht="29" spans="1:20">
      <c r="A2984" s="1">
        <v>2982</v>
      </c>
      <c r="B2984" s="2" t="s">
        <v>6130</v>
      </c>
      <c r="C2984" s="2" t="s">
        <v>6131</v>
      </c>
      <c r="D2984" s="12">
        <v>5000</v>
      </c>
      <c r="E2984" s="13">
        <v>5103</v>
      </c>
      <c r="F2984" t="s">
        <v>28</v>
      </c>
      <c r="G2984" t="s">
        <v>58</v>
      </c>
      <c r="H2984" t="s">
        <v>59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5564</v>
      </c>
      <c r="O2984">
        <f t="shared" si="184"/>
        <v>102</v>
      </c>
      <c r="P2984">
        <f t="shared" si="185"/>
        <v>86.49</v>
      </c>
      <c r="Q2984" s="11" t="s">
        <v>21</v>
      </c>
      <c r="R2984" t="s">
        <v>5565</v>
      </c>
      <c r="S2984" s="4">
        <f t="shared" si="186"/>
        <v>42381.6868402778</v>
      </c>
      <c r="T2984" s="4">
        <f t="shared" si="187"/>
        <v>42411.6868402778</v>
      </c>
    </row>
    <row r="2985" ht="44" spans="1:20">
      <c r="A2985" s="1">
        <v>2983</v>
      </c>
      <c r="B2985" s="2" t="s">
        <v>6132</v>
      </c>
      <c r="C2985" s="2" t="s">
        <v>6133</v>
      </c>
      <c r="D2985" s="12">
        <v>116000</v>
      </c>
      <c r="E2985" s="13">
        <v>169985.91</v>
      </c>
      <c r="F2985" t="s">
        <v>28</v>
      </c>
      <c r="G2985" t="s">
        <v>49</v>
      </c>
      <c r="H2985" t="s">
        <v>50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5564</v>
      </c>
      <c r="O2985">
        <f t="shared" si="184"/>
        <v>147</v>
      </c>
      <c r="P2985">
        <f t="shared" si="185"/>
        <v>155.24</v>
      </c>
      <c r="Q2985" s="11" t="s">
        <v>21</v>
      </c>
      <c r="R2985" t="s">
        <v>5565</v>
      </c>
      <c r="S2985" s="4">
        <f t="shared" si="186"/>
        <v>41894.6323611111</v>
      </c>
      <c r="T2985" s="4">
        <f t="shared" si="187"/>
        <v>41954.6740277778</v>
      </c>
    </row>
    <row r="2986" ht="44" spans="1:20">
      <c r="A2986" s="1">
        <v>2984</v>
      </c>
      <c r="B2986" s="2" t="s">
        <v>6134</v>
      </c>
      <c r="C2986" s="2" t="s">
        <v>6135</v>
      </c>
      <c r="D2986" s="12">
        <v>25000</v>
      </c>
      <c r="E2986" s="13">
        <v>25088</v>
      </c>
      <c r="F2986" t="s">
        <v>28</v>
      </c>
      <c r="G2986" t="s">
        <v>49</v>
      </c>
      <c r="H2986" t="s">
        <v>50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5564</v>
      </c>
      <c r="O2986">
        <f t="shared" si="184"/>
        <v>100</v>
      </c>
      <c r="P2986">
        <f t="shared" si="185"/>
        <v>115.08</v>
      </c>
      <c r="Q2986" s="11" t="s">
        <v>21</v>
      </c>
      <c r="R2986" t="s">
        <v>5565</v>
      </c>
      <c r="S2986" s="4">
        <f t="shared" si="186"/>
        <v>42576.2787152778</v>
      </c>
      <c r="T2986" s="4">
        <f t="shared" si="187"/>
        <v>42606.2787152778</v>
      </c>
    </row>
    <row r="2987" ht="44" spans="1:20">
      <c r="A2987" s="1">
        <v>2985</v>
      </c>
      <c r="B2987" s="2" t="s">
        <v>6136</v>
      </c>
      <c r="C2987" s="2" t="s">
        <v>6137</v>
      </c>
      <c r="D2987" s="12">
        <v>10000</v>
      </c>
      <c r="E2987" s="13">
        <v>12165</v>
      </c>
      <c r="F2987" t="s">
        <v>28</v>
      </c>
      <c r="G2987" t="s">
        <v>114</v>
      </c>
      <c r="H2987" t="s">
        <v>115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5564</v>
      </c>
      <c r="O2987">
        <f t="shared" si="184"/>
        <v>122</v>
      </c>
      <c r="P2987">
        <f t="shared" si="185"/>
        <v>109.59</v>
      </c>
      <c r="Q2987" s="11" t="s">
        <v>21</v>
      </c>
      <c r="R2987" t="s">
        <v>5565</v>
      </c>
      <c r="S2987" s="4">
        <f t="shared" si="186"/>
        <v>42654.9737037037</v>
      </c>
      <c r="T2987" s="4">
        <f t="shared" si="187"/>
        <v>42674.1666666667</v>
      </c>
    </row>
    <row r="2988" ht="44" spans="1:20">
      <c r="A2988" s="1">
        <v>2986</v>
      </c>
      <c r="B2988" s="2" t="s">
        <v>6138</v>
      </c>
      <c r="C2988" s="2" t="s">
        <v>6139</v>
      </c>
      <c r="D2988" s="12">
        <v>2400</v>
      </c>
      <c r="E2988" s="13">
        <v>2532</v>
      </c>
      <c r="F2988" t="s">
        <v>28</v>
      </c>
      <c r="G2988" t="s">
        <v>58</v>
      </c>
      <c r="H2988" t="s">
        <v>59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5564</v>
      </c>
      <c r="O2988">
        <f t="shared" si="184"/>
        <v>106</v>
      </c>
      <c r="P2988">
        <f t="shared" si="185"/>
        <v>45.21</v>
      </c>
      <c r="Q2988" s="11" t="s">
        <v>21</v>
      </c>
      <c r="R2988" t="s">
        <v>5565</v>
      </c>
      <c r="S2988" s="4">
        <f t="shared" si="186"/>
        <v>42431.5000694444</v>
      </c>
      <c r="T2988" s="4">
        <f t="shared" si="187"/>
        <v>42491.4584027778</v>
      </c>
    </row>
    <row r="2989" ht="44" spans="1:20">
      <c r="A2989" s="1">
        <v>2987</v>
      </c>
      <c r="B2989" s="2" t="s">
        <v>6140</v>
      </c>
      <c r="C2989" s="2" t="s">
        <v>6141</v>
      </c>
      <c r="D2989" s="12">
        <v>25000</v>
      </c>
      <c r="E2989" s="13">
        <v>27600.2</v>
      </c>
      <c r="F2989" t="s">
        <v>28</v>
      </c>
      <c r="G2989" t="s">
        <v>49</v>
      </c>
      <c r="H2989" t="s">
        <v>50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5564</v>
      </c>
      <c r="O2989">
        <f t="shared" si="184"/>
        <v>110</v>
      </c>
      <c r="P2989">
        <f t="shared" si="185"/>
        <v>104.15</v>
      </c>
      <c r="Q2989" s="11" t="s">
        <v>21</v>
      </c>
      <c r="R2989" t="s">
        <v>5565</v>
      </c>
      <c r="S2989" s="4">
        <f t="shared" si="186"/>
        <v>42627.3073032407</v>
      </c>
      <c r="T2989" s="4">
        <f t="shared" si="187"/>
        <v>42656</v>
      </c>
    </row>
    <row r="2990" ht="44" spans="1:20">
      <c r="A2990" s="1">
        <v>2988</v>
      </c>
      <c r="B2990" s="2" t="s">
        <v>6142</v>
      </c>
      <c r="C2990" s="2" t="s">
        <v>6143</v>
      </c>
      <c r="D2990" s="12">
        <v>1000</v>
      </c>
      <c r="E2990" s="13">
        <v>1000</v>
      </c>
      <c r="F2990" t="s">
        <v>28</v>
      </c>
      <c r="G2990" t="s">
        <v>58</v>
      </c>
      <c r="H2990" t="s">
        <v>59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5564</v>
      </c>
      <c r="O2990">
        <f t="shared" si="184"/>
        <v>100</v>
      </c>
      <c r="P2990">
        <f t="shared" si="185"/>
        <v>35.71</v>
      </c>
      <c r="Q2990" s="11" t="s">
        <v>21</v>
      </c>
      <c r="R2990" t="s">
        <v>5565</v>
      </c>
      <c r="S2990" s="4">
        <f t="shared" si="186"/>
        <v>42511.3620486111</v>
      </c>
      <c r="T2990" s="4">
        <f t="shared" si="187"/>
        <v>42541.3620486111</v>
      </c>
    </row>
    <row r="2991" ht="15" spans="1:20">
      <c r="A2991" s="1">
        <v>2989</v>
      </c>
      <c r="B2991" s="2" t="s">
        <v>6144</v>
      </c>
      <c r="C2991" s="2" t="s">
        <v>6145</v>
      </c>
      <c r="D2991" s="12">
        <v>20000</v>
      </c>
      <c r="E2991" s="13">
        <v>35307</v>
      </c>
      <c r="F2991" t="s">
        <v>28</v>
      </c>
      <c r="G2991" t="s">
        <v>49</v>
      </c>
      <c r="H2991" t="s">
        <v>50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5564</v>
      </c>
      <c r="O2991">
        <f t="shared" si="184"/>
        <v>177</v>
      </c>
      <c r="P2991">
        <f t="shared" si="185"/>
        <v>97</v>
      </c>
      <c r="Q2991" s="11" t="s">
        <v>21</v>
      </c>
      <c r="R2991" t="s">
        <v>5565</v>
      </c>
      <c r="S2991" s="4">
        <f t="shared" si="186"/>
        <v>42337.0203935185</v>
      </c>
      <c r="T2991" s="4">
        <f t="shared" si="187"/>
        <v>42359.2076388889</v>
      </c>
    </row>
    <row r="2992" ht="44" spans="1:20">
      <c r="A2992" s="1">
        <v>2990</v>
      </c>
      <c r="B2992" s="2" t="s">
        <v>6146</v>
      </c>
      <c r="C2992" s="2" t="s">
        <v>6147</v>
      </c>
      <c r="D2992" s="12">
        <v>10000</v>
      </c>
      <c r="E2992" s="13">
        <v>10000</v>
      </c>
      <c r="F2992" t="s">
        <v>28</v>
      </c>
      <c r="G2992" t="s">
        <v>49</v>
      </c>
      <c r="H2992" t="s">
        <v>50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5564</v>
      </c>
      <c r="O2992">
        <f t="shared" si="184"/>
        <v>100</v>
      </c>
      <c r="P2992">
        <f t="shared" si="185"/>
        <v>370.37</v>
      </c>
      <c r="Q2992" s="11" t="s">
        <v>21</v>
      </c>
      <c r="R2992" t="s">
        <v>5565</v>
      </c>
      <c r="S2992" s="4">
        <f t="shared" si="186"/>
        <v>42341.5743055556</v>
      </c>
      <c r="T2992" s="4">
        <f t="shared" si="187"/>
        <v>42376.5743055556</v>
      </c>
    </row>
    <row r="2993" ht="44" spans="1:20">
      <c r="A2993" s="1">
        <v>2991</v>
      </c>
      <c r="B2993" s="2" t="s">
        <v>6148</v>
      </c>
      <c r="C2993" s="2" t="s">
        <v>6149</v>
      </c>
      <c r="D2993" s="12">
        <v>8500</v>
      </c>
      <c r="E2993" s="13">
        <v>8780</v>
      </c>
      <c r="F2993" t="s">
        <v>28</v>
      </c>
      <c r="G2993" t="s">
        <v>49</v>
      </c>
      <c r="H2993" t="s">
        <v>50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5564</v>
      </c>
      <c r="O2993">
        <f t="shared" si="184"/>
        <v>103</v>
      </c>
      <c r="P2993">
        <f t="shared" si="185"/>
        <v>94.41</v>
      </c>
      <c r="Q2993" s="11" t="s">
        <v>21</v>
      </c>
      <c r="R2993" t="s">
        <v>5565</v>
      </c>
      <c r="S2993" s="4">
        <f t="shared" si="186"/>
        <v>42740.8371527778</v>
      </c>
      <c r="T2993" s="4">
        <f t="shared" si="187"/>
        <v>42762.8371527778</v>
      </c>
    </row>
    <row r="2994" ht="44" spans="1:20">
      <c r="A2994" s="1">
        <v>2992</v>
      </c>
      <c r="B2994" s="2" t="s">
        <v>6150</v>
      </c>
      <c r="C2994" s="2" t="s">
        <v>6151</v>
      </c>
      <c r="D2994" s="12">
        <v>3000</v>
      </c>
      <c r="E2994" s="13">
        <v>3135</v>
      </c>
      <c r="F2994" t="s">
        <v>28</v>
      </c>
      <c r="G2994" t="s">
        <v>49</v>
      </c>
      <c r="H2994" t="s">
        <v>50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5564</v>
      </c>
      <c r="O2994">
        <f t="shared" si="184"/>
        <v>105</v>
      </c>
      <c r="P2994">
        <f t="shared" si="185"/>
        <v>48.98</v>
      </c>
      <c r="Q2994" s="11" t="s">
        <v>21</v>
      </c>
      <c r="R2994" t="s">
        <v>5565</v>
      </c>
      <c r="S2994" s="4">
        <f t="shared" si="186"/>
        <v>42622.7674768518</v>
      </c>
      <c r="T2994" s="4">
        <f t="shared" si="187"/>
        <v>42652.7674768518</v>
      </c>
    </row>
    <row r="2995" ht="15" spans="1:20">
      <c r="A2995" s="1">
        <v>2993</v>
      </c>
      <c r="B2995" s="2" t="s">
        <v>6152</v>
      </c>
      <c r="C2995" s="2" t="s">
        <v>6153</v>
      </c>
      <c r="D2995" s="12">
        <v>1000</v>
      </c>
      <c r="E2995" s="13">
        <v>1003</v>
      </c>
      <c r="F2995" t="s">
        <v>28</v>
      </c>
      <c r="G2995" t="s">
        <v>49</v>
      </c>
      <c r="H2995" t="s">
        <v>50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5564</v>
      </c>
      <c r="O2995">
        <f t="shared" si="184"/>
        <v>100</v>
      </c>
      <c r="P2995">
        <f t="shared" si="185"/>
        <v>45.59</v>
      </c>
      <c r="Q2995" s="11" t="s">
        <v>21</v>
      </c>
      <c r="R2995" t="s">
        <v>5565</v>
      </c>
      <c r="S2995" s="4">
        <f t="shared" si="186"/>
        <v>42390.8387384259</v>
      </c>
      <c r="T2995" s="4">
        <f t="shared" si="187"/>
        <v>42420.8387384259</v>
      </c>
    </row>
    <row r="2996" ht="44" spans="1:20">
      <c r="A2996" s="1">
        <v>2994</v>
      </c>
      <c r="B2996" s="2" t="s">
        <v>6154</v>
      </c>
      <c r="C2996" s="2" t="s">
        <v>6155</v>
      </c>
      <c r="D2996" s="12">
        <v>300</v>
      </c>
      <c r="E2996" s="13">
        <v>1373.24</v>
      </c>
      <c r="F2996" t="s">
        <v>28</v>
      </c>
      <c r="G2996" t="s">
        <v>58</v>
      </c>
      <c r="H2996" t="s">
        <v>59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5564</v>
      </c>
      <c r="O2996">
        <f t="shared" si="184"/>
        <v>458</v>
      </c>
      <c r="P2996">
        <f t="shared" si="185"/>
        <v>23.28</v>
      </c>
      <c r="Q2996" s="11" t="s">
        <v>21</v>
      </c>
      <c r="R2996" t="s">
        <v>5565</v>
      </c>
      <c r="S2996" s="4">
        <f t="shared" si="186"/>
        <v>41885.4788425926</v>
      </c>
      <c r="T2996" s="4">
        <f t="shared" si="187"/>
        <v>41915.4788425926</v>
      </c>
    </row>
    <row r="2997" ht="44" spans="1:20">
      <c r="A2997" s="1">
        <v>2995</v>
      </c>
      <c r="B2997" s="2" t="s">
        <v>6156</v>
      </c>
      <c r="C2997" s="2" t="s">
        <v>6157</v>
      </c>
      <c r="D2997" s="12">
        <v>15000</v>
      </c>
      <c r="E2997" s="13">
        <v>15744</v>
      </c>
      <c r="F2997" t="s">
        <v>28</v>
      </c>
      <c r="G2997" t="s">
        <v>49</v>
      </c>
      <c r="H2997" t="s">
        <v>50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5564</v>
      </c>
      <c r="O2997">
        <f t="shared" si="184"/>
        <v>105</v>
      </c>
      <c r="P2997">
        <f t="shared" si="185"/>
        <v>63.23</v>
      </c>
      <c r="Q2997" s="11" t="s">
        <v>21</v>
      </c>
      <c r="R2997" t="s">
        <v>5565</v>
      </c>
      <c r="S2997" s="4">
        <f t="shared" si="186"/>
        <v>42724.6651736111</v>
      </c>
      <c r="T2997" s="4">
        <f t="shared" si="187"/>
        <v>42754.6651736111</v>
      </c>
    </row>
    <row r="2998" ht="29" spans="1:20">
      <c r="A2998" s="1">
        <v>2996</v>
      </c>
      <c r="B2998" s="2" t="s">
        <v>6158</v>
      </c>
      <c r="C2998" s="2" t="s">
        <v>6159</v>
      </c>
      <c r="D2998" s="12">
        <v>35000</v>
      </c>
      <c r="E2998" s="13">
        <v>60180</v>
      </c>
      <c r="F2998" t="s">
        <v>28</v>
      </c>
      <c r="G2998" t="s">
        <v>49</v>
      </c>
      <c r="H2998" t="s">
        <v>50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5564</v>
      </c>
      <c r="O2998">
        <f t="shared" si="184"/>
        <v>172</v>
      </c>
      <c r="P2998">
        <f t="shared" si="185"/>
        <v>153.52</v>
      </c>
      <c r="Q2998" s="11" t="s">
        <v>21</v>
      </c>
      <c r="R2998" t="s">
        <v>5565</v>
      </c>
      <c r="S2998" s="4">
        <f t="shared" si="186"/>
        <v>42090.9125</v>
      </c>
      <c r="T2998" s="4">
        <f t="shared" si="187"/>
        <v>42150.9125</v>
      </c>
    </row>
    <row r="2999" ht="44" spans="1:20">
      <c r="A2999" s="1">
        <v>2997</v>
      </c>
      <c r="B2999" s="2" t="s">
        <v>6160</v>
      </c>
      <c r="C2999" s="2" t="s">
        <v>6161</v>
      </c>
      <c r="D2999" s="12">
        <v>10000</v>
      </c>
      <c r="E2999" s="13">
        <v>10373</v>
      </c>
      <c r="F2999" t="s">
        <v>28</v>
      </c>
      <c r="G2999" t="s">
        <v>49</v>
      </c>
      <c r="H2999" t="s">
        <v>50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5564</v>
      </c>
      <c r="O2999">
        <f t="shared" si="184"/>
        <v>104</v>
      </c>
      <c r="P2999">
        <f t="shared" si="185"/>
        <v>90.2</v>
      </c>
      <c r="Q2999" s="11" t="s">
        <v>21</v>
      </c>
      <c r="R2999" t="s">
        <v>5565</v>
      </c>
      <c r="S2999" s="4">
        <f t="shared" si="186"/>
        <v>42775.7337152778</v>
      </c>
      <c r="T2999" s="4">
        <f t="shared" si="187"/>
        <v>42793.2076388889</v>
      </c>
    </row>
    <row r="3000" ht="44" spans="1:20">
      <c r="A3000" s="1">
        <v>2998</v>
      </c>
      <c r="B3000" s="2" t="s">
        <v>6162</v>
      </c>
      <c r="C3000" s="2" t="s">
        <v>6163</v>
      </c>
      <c r="D3000" s="12">
        <v>50000</v>
      </c>
      <c r="E3000" s="13">
        <v>51514.5</v>
      </c>
      <c r="F3000" t="s">
        <v>28</v>
      </c>
      <c r="G3000" t="s">
        <v>49</v>
      </c>
      <c r="H3000" t="s">
        <v>50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5564</v>
      </c>
      <c r="O3000">
        <f t="shared" si="184"/>
        <v>103</v>
      </c>
      <c r="P3000">
        <f t="shared" si="185"/>
        <v>118.97</v>
      </c>
      <c r="Q3000" s="11" t="s">
        <v>21</v>
      </c>
      <c r="R3000" t="s">
        <v>5565</v>
      </c>
      <c r="S3000" s="4">
        <f t="shared" si="186"/>
        <v>41778.1936226852</v>
      </c>
      <c r="T3000" s="4">
        <f t="shared" si="187"/>
        <v>41806.1840277778</v>
      </c>
    </row>
    <row r="3001" ht="44" spans="1:20">
      <c r="A3001" s="1">
        <v>2999</v>
      </c>
      <c r="B3001" s="2" t="s">
        <v>6164</v>
      </c>
      <c r="C3001" s="2" t="s">
        <v>6165</v>
      </c>
      <c r="D3001" s="12">
        <v>1350</v>
      </c>
      <c r="E3001" s="13">
        <v>1605</v>
      </c>
      <c r="F3001" t="s">
        <v>28</v>
      </c>
      <c r="G3001" t="s">
        <v>49</v>
      </c>
      <c r="H3001" t="s">
        <v>50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5564</v>
      </c>
      <c r="O3001">
        <f t="shared" si="184"/>
        <v>119</v>
      </c>
      <c r="P3001">
        <f t="shared" si="185"/>
        <v>80.25</v>
      </c>
      <c r="Q3001" s="11" t="s">
        <v>21</v>
      </c>
      <c r="R3001" t="s">
        <v>5565</v>
      </c>
      <c r="S3001" s="4">
        <f t="shared" si="186"/>
        <v>42780.7402777778</v>
      </c>
      <c r="T3001" s="4">
        <f t="shared" si="187"/>
        <v>42795.0833333333</v>
      </c>
    </row>
    <row r="3002" ht="44" spans="1:20">
      <c r="A3002" s="1">
        <v>3000</v>
      </c>
      <c r="B3002" s="2" t="s">
        <v>6166</v>
      </c>
      <c r="C3002" s="2" t="s">
        <v>6167</v>
      </c>
      <c r="D3002" s="12">
        <v>500</v>
      </c>
      <c r="E3002" s="13">
        <v>500</v>
      </c>
      <c r="F3002" t="s">
        <v>28</v>
      </c>
      <c r="G3002" t="s">
        <v>49</v>
      </c>
      <c r="H3002" t="s">
        <v>50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5564</v>
      </c>
      <c r="O3002">
        <f t="shared" si="184"/>
        <v>100</v>
      </c>
      <c r="P3002">
        <f t="shared" si="185"/>
        <v>62.5</v>
      </c>
      <c r="Q3002" s="11" t="s">
        <v>21</v>
      </c>
      <c r="R3002" t="s">
        <v>5565</v>
      </c>
      <c r="S3002" s="4">
        <f t="shared" si="186"/>
        <v>42752.8271990741</v>
      </c>
      <c r="T3002" s="4">
        <f t="shared" si="187"/>
        <v>42766.75</v>
      </c>
    </row>
    <row r="3003" ht="44" spans="1:20">
      <c r="A3003" s="1">
        <v>3001</v>
      </c>
      <c r="B3003" s="2" t="s">
        <v>6168</v>
      </c>
      <c r="C3003" s="2" t="s">
        <v>6169</v>
      </c>
      <c r="D3003" s="12">
        <v>7214</v>
      </c>
      <c r="E3003" s="13">
        <v>22991.01</v>
      </c>
      <c r="F3003" t="s">
        <v>28</v>
      </c>
      <c r="G3003" t="s">
        <v>49</v>
      </c>
      <c r="H3003" t="s">
        <v>50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5564</v>
      </c>
      <c r="O3003">
        <f t="shared" si="184"/>
        <v>319</v>
      </c>
      <c r="P3003">
        <f t="shared" si="185"/>
        <v>131.38</v>
      </c>
      <c r="Q3003" s="11" t="s">
        <v>21</v>
      </c>
      <c r="R3003" t="s">
        <v>5565</v>
      </c>
      <c r="S3003" s="4">
        <f t="shared" si="186"/>
        <v>42534.895625</v>
      </c>
      <c r="T3003" s="4">
        <f t="shared" si="187"/>
        <v>42564.895625</v>
      </c>
    </row>
    <row r="3004" ht="29" spans="1:20">
      <c r="A3004" s="1">
        <v>3002</v>
      </c>
      <c r="B3004" s="2" t="s">
        <v>6170</v>
      </c>
      <c r="C3004" s="2" t="s">
        <v>6171</v>
      </c>
      <c r="D3004" s="12">
        <v>7000</v>
      </c>
      <c r="E3004" s="13">
        <v>7595.43</v>
      </c>
      <c r="F3004" t="s">
        <v>28</v>
      </c>
      <c r="G3004" t="s">
        <v>49</v>
      </c>
      <c r="H3004" t="s">
        <v>50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5564</v>
      </c>
      <c r="O3004">
        <f t="shared" si="184"/>
        <v>109</v>
      </c>
      <c r="P3004">
        <f t="shared" si="185"/>
        <v>73.03</v>
      </c>
      <c r="Q3004" s="11" t="s">
        <v>21</v>
      </c>
      <c r="R3004" t="s">
        <v>5565</v>
      </c>
      <c r="S3004" s="4">
        <f t="shared" si="186"/>
        <v>41239.83625</v>
      </c>
      <c r="T3004" s="4">
        <f t="shared" si="187"/>
        <v>41269.83625</v>
      </c>
    </row>
    <row r="3005" ht="44" spans="1:20">
      <c r="A3005" s="1">
        <v>3003</v>
      </c>
      <c r="B3005" s="2" t="s">
        <v>6172</v>
      </c>
      <c r="C3005" s="2" t="s">
        <v>6173</v>
      </c>
      <c r="D3005" s="12">
        <v>3000</v>
      </c>
      <c r="E3005" s="13">
        <v>3035</v>
      </c>
      <c r="F3005" t="s">
        <v>28</v>
      </c>
      <c r="G3005" t="s">
        <v>49</v>
      </c>
      <c r="H3005" t="s">
        <v>50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5564</v>
      </c>
      <c r="O3005">
        <f t="shared" si="184"/>
        <v>101</v>
      </c>
      <c r="P3005">
        <f t="shared" si="185"/>
        <v>178.53</v>
      </c>
      <c r="Q3005" s="11" t="s">
        <v>21</v>
      </c>
      <c r="R3005" t="s">
        <v>5565</v>
      </c>
      <c r="S3005" s="4">
        <f t="shared" si="186"/>
        <v>42398.8492592593</v>
      </c>
      <c r="T3005" s="4">
        <f t="shared" si="187"/>
        <v>42430.2493055556</v>
      </c>
    </row>
    <row r="3006" ht="44" spans="1:20">
      <c r="A3006" s="1">
        <v>3004</v>
      </c>
      <c r="B3006" s="2" t="s">
        <v>6174</v>
      </c>
      <c r="C3006" s="2" t="s">
        <v>6175</v>
      </c>
      <c r="D3006" s="12">
        <v>40000</v>
      </c>
      <c r="E3006" s="13">
        <v>45126</v>
      </c>
      <c r="F3006" t="s">
        <v>28</v>
      </c>
      <c r="G3006" t="s">
        <v>49</v>
      </c>
      <c r="H3006" t="s">
        <v>50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5564</v>
      </c>
      <c r="O3006">
        <f t="shared" si="184"/>
        <v>113</v>
      </c>
      <c r="P3006">
        <f t="shared" si="185"/>
        <v>162.91</v>
      </c>
      <c r="Q3006" s="11" t="s">
        <v>21</v>
      </c>
      <c r="R3006" t="s">
        <v>5565</v>
      </c>
      <c r="S3006" s="4">
        <f t="shared" si="186"/>
        <v>41928.8810648148</v>
      </c>
      <c r="T3006" s="4">
        <f t="shared" si="187"/>
        <v>41958.9227314815</v>
      </c>
    </row>
    <row r="3007" ht="44" spans="1:20">
      <c r="A3007" s="1">
        <v>3005</v>
      </c>
      <c r="B3007" s="2" t="s">
        <v>6176</v>
      </c>
      <c r="C3007" s="2" t="s">
        <v>6177</v>
      </c>
      <c r="D3007" s="12">
        <v>10600</v>
      </c>
      <c r="E3007" s="13">
        <v>12772.6</v>
      </c>
      <c r="F3007" t="s">
        <v>28</v>
      </c>
      <c r="G3007" t="s">
        <v>49</v>
      </c>
      <c r="H3007" t="s">
        <v>50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5564</v>
      </c>
      <c r="O3007">
        <f t="shared" si="184"/>
        <v>120</v>
      </c>
      <c r="P3007">
        <f t="shared" si="185"/>
        <v>108.24</v>
      </c>
      <c r="Q3007" s="11" t="s">
        <v>21</v>
      </c>
      <c r="R3007" t="s">
        <v>5565</v>
      </c>
      <c r="S3007" s="4">
        <f t="shared" si="186"/>
        <v>41888.6748263889</v>
      </c>
      <c r="T3007" s="4">
        <f t="shared" si="187"/>
        <v>41918.6748263889</v>
      </c>
    </row>
    <row r="3008" ht="29" spans="1:20">
      <c r="A3008" s="1">
        <v>3006</v>
      </c>
      <c r="B3008" s="2" t="s">
        <v>6178</v>
      </c>
      <c r="C3008" s="2" t="s">
        <v>6179</v>
      </c>
      <c r="D3008" s="12">
        <v>8000</v>
      </c>
      <c r="E3008" s="13">
        <v>8620</v>
      </c>
      <c r="F3008" t="s">
        <v>28</v>
      </c>
      <c r="G3008" t="s">
        <v>194</v>
      </c>
      <c r="H3008" t="s">
        <v>195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5564</v>
      </c>
      <c r="O3008">
        <f t="shared" si="184"/>
        <v>108</v>
      </c>
      <c r="P3008">
        <f t="shared" si="185"/>
        <v>88.87</v>
      </c>
      <c r="Q3008" s="11" t="s">
        <v>21</v>
      </c>
      <c r="R3008" t="s">
        <v>5565</v>
      </c>
      <c r="S3008" s="4">
        <f t="shared" si="186"/>
        <v>41957.7568402778</v>
      </c>
      <c r="T3008" s="4">
        <f t="shared" si="187"/>
        <v>41987.7568402778</v>
      </c>
    </row>
    <row r="3009" ht="29" spans="1:20">
      <c r="A3009" s="1">
        <v>3007</v>
      </c>
      <c r="B3009" s="2" t="s">
        <v>6180</v>
      </c>
      <c r="C3009" s="2" t="s">
        <v>6181</v>
      </c>
      <c r="D3009" s="12">
        <v>600</v>
      </c>
      <c r="E3009" s="13">
        <v>1080</v>
      </c>
      <c r="F3009" t="s">
        <v>28</v>
      </c>
      <c r="G3009" t="s">
        <v>49</v>
      </c>
      <c r="H3009" t="s">
        <v>50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5564</v>
      </c>
      <c r="O3009">
        <f t="shared" si="184"/>
        <v>180</v>
      </c>
      <c r="P3009">
        <f t="shared" si="185"/>
        <v>54</v>
      </c>
      <c r="Q3009" s="11" t="s">
        <v>21</v>
      </c>
      <c r="R3009" t="s">
        <v>5565</v>
      </c>
      <c r="S3009" s="4">
        <f t="shared" si="186"/>
        <v>42098.2162384259</v>
      </c>
      <c r="T3009" s="4">
        <f t="shared" si="187"/>
        <v>42119.2162384259</v>
      </c>
    </row>
    <row r="3010" ht="44" spans="1:20">
      <c r="A3010" s="1">
        <v>3008</v>
      </c>
      <c r="B3010" s="2" t="s">
        <v>6182</v>
      </c>
      <c r="C3010" s="2" t="s">
        <v>6183</v>
      </c>
      <c r="D3010" s="12">
        <v>3000</v>
      </c>
      <c r="E3010" s="13">
        <v>3035</v>
      </c>
      <c r="F3010" t="s">
        <v>28</v>
      </c>
      <c r="G3010" t="s">
        <v>49</v>
      </c>
      <c r="H3010" t="s">
        <v>50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5564</v>
      </c>
      <c r="O3010">
        <f t="shared" si="184"/>
        <v>101</v>
      </c>
      <c r="P3010">
        <f t="shared" si="185"/>
        <v>116.73</v>
      </c>
      <c r="Q3010" s="11" t="s">
        <v>21</v>
      </c>
      <c r="R3010" t="s">
        <v>5565</v>
      </c>
      <c r="S3010" s="4">
        <f t="shared" si="186"/>
        <v>42360.212025463</v>
      </c>
      <c r="T3010" s="4">
        <f t="shared" si="187"/>
        <v>42390.212025463</v>
      </c>
    </row>
    <row r="3011" ht="44" spans="1:20">
      <c r="A3011" s="1">
        <v>3009</v>
      </c>
      <c r="B3011" s="2" t="s">
        <v>6184</v>
      </c>
      <c r="C3011" s="2" t="s">
        <v>6185</v>
      </c>
      <c r="D3011" s="12">
        <v>25000</v>
      </c>
      <c r="E3011" s="13">
        <v>29939</v>
      </c>
      <c r="F3011" t="s">
        <v>28</v>
      </c>
      <c r="G3011" t="s">
        <v>49</v>
      </c>
      <c r="H3011" t="s">
        <v>50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5564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21</v>
      </c>
      <c r="R3011" t="s">
        <v>5565</v>
      </c>
      <c r="S3011" s="4">
        <f t="shared" ref="S3011:S3074" si="190">(((J3011/60)/60)/24)+DATE(1970,1,1)</f>
        <v>41939.5699074074</v>
      </c>
      <c r="T3011" s="4">
        <f t="shared" ref="T3011:T3074" si="191">(((I3011/60)/60)/24)+DATE(1970,1,1)</f>
        <v>41969.6115740741</v>
      </c>
    </row>
    <row r="3012" ht="44" spans="1:20">
      <c r="A3012" s="1">
        <v>3010</v>
      </c>
      <c r="B3012" s="2" t="s">
        <v>6186</v>
      </c>
      <c r="C3012" s="2" t="s">
        <v>6187</v>
      </c>
      <c r="D3012" s="12">
        <v>1500</v>
      </c>
      <c r="E3012" s="13">
        <v>2370</v>
      </c>
      <c r="F3012" t="s">
        <v>28</v>
      </c>
      <c r="G3012" t="s">
        <v>49</v>
      </c>
      <c r="H3012" t="s">
        <v>50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5564</v>
      </c>
      <c r="O3012">
        <f t="shared" si="188"/>
        <v>158</v>
      </c>
      <c r="P3012">
        <f t="shared" si="189"/>
        <v>158</v>
      </c>
      <c r="Q3012" s="11" t="s">
        <v>21</v>
      </c>
      <c r="R3012" t="s">
        <v>5565</v>
      </c>
      <c r="S3012" s="4">
        <f t="shared" si="190"/>
        <v>41996.8323958333</v>
      </c>
      <c r="T3012" s="4">
        <f t="shared" si="191"/>
        <v>42056.8323958333</v>
      </c>
    </row>
    <row r="3013" ht="44" spans="1:20">
      <c r="A3013" s="1">
        <v>3011</v>
      </c>
      <c r="B3013" s="2" t="s">
        <v>6188</v>
      </c>
      <c r="C3013" s="2" t="s">
        <v>6189</v>
      </c>
      <c r="D3013" s="12">
        <v>300</v>
      </c>
      <c r="E3013" s="13">
        <v>371</v>
      </c>
      <c r="F3013" t="s">
        <v>28</v>
      </c>
      <c r="G3013" t="s">
        <v>88</v>
      </c>
      <c r="H3013" t="s">
        <v>89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5564</v>
      </c>
      <c r="O3013">
        <f t="shared" si="188"/>
        <v>124</v>
      </c>
      <c r="P3013">
        <f t="shared" si="189"/>
        <v>14.84</v>
      </c>
      <c r="Q3013" s="11" t="s">
        <v>21</v>
      </c>
      <c r="R3013" t="s">
        <v>5565</v>
      </c>
      <c r="S3013" s="4">
        <f t="shared" si="190"/>
        <v>42334.4689351852</v>
      </c>
      <c r="T3013" s="4">
        <f t="shared" si="191"/>
        <v>42361.9576388889</v>
      </c>
    </row>
    <row r="3014" ht="44" spans="1:20">
      <c r="A3014" s="1">
        <v>3012</v>
      </c>
      <c r="B3014" s="2" t="s">
        <v>6190</v>
      </c>
      <c r="C3014" s="2" t="s">
        <v>6191</v>
      </c>
      <c r="D3014" s="12">
        <v>4000</v>
      </c>
      <c r="E3014" s="13">
        <v>4685</v>
      </c>
      <c r="F3014" t="s">
        <v>28</v>
      </c>
      <c r="G3014" t="s">
        <v>49</v>
      </c>
      <c r="H3014" t="s">
        <v>50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5564</v>
      </c>
      <c r="O3014">
        <f t="shared" si="188"/>
        <v>117</v>
      </c>
      <c r="P3014">
        <f t="shared" si="189"/>
        <v>85.18</v>
      </c>
      <c r="Q3014" s="11" t="s">
        <v>21</v>
      </c>
      <c r="R3014" t="s">
        <v>5565</v>
      </c>
      <c r="S3014" s="4">
        <f t="shared" si="190"/>
        <v>42024.7028935185</v>
      </c>
      <c r="T3014" s="4">
        <f t="shared" si="191"/>
        <v>42045.7028935185</v>
      </c>
    </row>
    <row r="3015" ht="44" spans="1:20">
      <c r="A3015" s="1">
        <v>3013</v>
      </c>
      <c r="B3015" s="2" t="s">
        <v>6192</v>
      </c>
      <c r="C3015" s="2" t="s">
        <v>6193</v>
      </c>
      <c r="D3015" s="12">
        <v>10000</v>
      </c>
      <c r="E3015" s="13">
        <v>15696</v>
      </c>
      <c r="F3015" t="s">
        <v>28</v>
      </c>
      <c r="G3015" t="s">
        <v>49</v>
      </c>
      <c r="H3015" t="s">
        <v>50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5564</v>
      </c>
      <c r="O3015">
        <f t="shared" si="188"/>
        <v>157</v>
      </c>
      <c r="P3015">
        <f t="shared" si="189"/>
        <v>146.69</v>
      </c>
      <c r="Q3015" s="11" t="s">
        <v>21</v>
      </c>
      <c r="R3015" t="s">
        <v>5565</v>
      </c>
      <c r="S3015" s="4">
        <f t="shared" si="190"/>
        <v>42146.8362152778</v>
      </c>
      <c r="T3015" s="4">
        <f t="shared" si="191"/>
        <v>42176.8362152778</v>
      </c>
    </row>
    <row r="3016" ht="44" spans="1:20">
      <c r="A3016" s="1">
        <v>3014</v>
      </c>
      <c r="B3016" s="2" t="s">
        <v>6194</v>
      </c>
      <c r="C3016" s="2" t="s">
        <v>6195</v>
      </c>
      <c r="D3016" s="12">
        <v>25000</v>
      </c>
      <c r="E3016" s="13">
        <v>28276</v>
      </c>
      <c r="F3016" t="s">
        <v>28</v>
      </c>
      <c r="G3016" t="s">
        <v>49</v>
      </c>
      <c r="H3016" t="s">
        <v>50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5564</v>
      </c>
      <c r="O3016">
        <f t="shared" si="188"/>
        <v>113</v>
      </c>
      <c r="P3016">
        <f t="shared" si="189"/>
        <v>50.76</v>
      </c>
      <c r="Q3016" s="11" t="s">
        <v>21</v>
      </c>
      <c r="R3016" t="s">
        <v>5565</v>
      </c>
      <c r="S3016" s="4">
        <f t="shared" si="190"/>
        <v>41920.1236111111</v>
      </c>
      <c r="T3016" s="4">
        <f t="shared" si="191"/>
        <v>41948.2083333333</v>
      </c>
    </row>
    <row r="3017" ht="44" spans="1:20">
      <c r="A3017" s="1">
        <v>3015</v>
      </c>
      <c r="B3017" s="2" t="s">
        <v>6196</v>
      </c>
      <c r="C3017" s="2" t="s">
        <v>6197</v>
      </c>
      <c r="D3017" s="12">
        <v>3400</v>
      </c>
      <c r="E3017" s="13">
        <v>3508</v>
      </c>
      <c r="F3017" t="s">
        <v>28</v>
      </c>
      <c r="G3017" t="s">
        <v>49</v>
      </c>
      <c r="H3017" t="s">
        <v>50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5564</v>
      </c>
      <c r="O3017">
        <f t="shared" si="188"/>
        <v>103</v>
      </c>
      <c r="P3017">
        <f t="shared" si="189"/>
        <v>87.7</v>
      </c>
      <c r="Q3017" s="11" t="s">
        <v>21</v>
      </c>
      <c r="R3017" t="s">
        <v>5565</v>
      </c>
      <c r="S3017" s="4">
        <f t="shared" si="190"/>
        <v>41785.7272916667</v>
      </c>
      <c r="T3017" s="4">
        <f t="shared" si="191"/>
        <v>41801.1666666667</v>
      </c>
    </row>
    <row r="3018" ht="44" spans="1:20">
      <c r="A3018" s="1">
        <v>3016</v>
      </c>
      <c r="B3018" s="2" t="s">
        <v>6198</v>
      </c>
      <c r="C3018" s="2" t="s">
        <v>6199</v>
      </c>
      <c r="D3018" s="12">
        <v>8500</v>
      </c>
      <c r="E3018" s="13">
        <v>8722</v>
      </c>
      <c r="F3018" t="s">
        <v>28</v>
      </c>
      <c r="G3018" t="s">
        <v>49</v>
      </c>
      <c r="H3018" t="s">
        <v>50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5564</v>
      </c>
      <c r="O3018">
        <f t="shared" si="188"/>
        <v>103</v>
      </c>
      <c r="P3018">
        <f t="shared" si="189"/>
        <v>242.28</v>
      </c>
      <c r="Q3018" s="11" t="s">
        <v>21</v>
      </c>
      <c r="R3018" t="s">
        <v>5565</v>
      </c>
      <c r="S3018" s="4">
        <f t="shared" si="190"/>
        <v>41778.5480555556</v>
      </c>
      <c r="T3018" s="4">
        <f t="shared" si="191"/>
        <v>41838.5480555556</v>
      </c>
    </row>
    <row r="3019" ht="44" spans="1:20">
      <c r="A3019" s="1">
        <v>3017</v>
      </c>
      <c r="B3019" s="2" t="s">
        <v>6200</v>
      </c>
      <c r="C3019" s="2" t="s">
        <v>6201</v>
      </c>
      <c r="D3019" s="12">
        <v>22000</v>
      </c>
      <c r="E3019" s="13">
        <v>23285</v>
      </c>
      <c r="F3019" t="s">
        <v>28</v>
      </c>
      <c r="G3019" t="s">
        <v>49</v>
      </c>
      <c r="H3019" t="s">
        <v>50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5564</v>
      </c>
      <c r="O3019">
        <f t="shared" si="188"/>
        <v>106</v>
      </c>
      <c r="P3019">
        <f t="shared" si="189"/>
        <v>146.45</v>
      </c>
      <c r="Q3019" s="11" t="s">
        <v>21</v>
      </c>
      <c r="R3019" t="s">
        <v>5565</v>
      </c>
      <c r="S3019" s="4">
        <f t="shared" si="190"/>
        <v>41841.8500347222</v>
      </c>
      <c r="T3019" s="4">
        <f t="shared" si="191"/>
        <v>41871.8500347222</v>
      </c>
    </row>
    <row r="3020" ht="44" spans="1:20">
      <c r="A3020" s="1">
        <v>3018</v>
      </c>
      <c r="B3020" s="2" t="s">
        <v>6202</v>
      </c>
      <c r="C3020" s="2" t="s">
        <v>6203</v>
      </c>
      <c r="D3020" s="12">
        <v>4200</v>
      </c>
      <c r="E3020" s="13">
        <v>4230</v>
      </c>
      <c r="F3020" t="s">
        <v>28</v>
      </c>
      <c r="G3020" t="s">
        <v>214</v>
      </c>
      <c r="H3020" t="s">
        <v>89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5564</v>
      </c>
      <c r="O3020">
        <f t="shared" si="188"/>
        <v>101</v>
      </c>
      <c r="P3020">
        <f t="shared" si="189"/>
        <v>103.17</v>
      </c>
      <c r="Q3020" s="11" t="s">
        <v>21</v>
      </c>
      <c r="R3020" t="s">
        <v>5565</v>
      </c>
      <c r="S3020" s="4">
        <f t="shared" si="190"/>
        <v>42163.2983333333</v>
      </c>
      <c r="T3020" s="4">
        <f t="shared" si="191"/>
        <v>42205.9166666667</v>
      </c>
    </row>
    <row r="3021" ht="44" spans="1:20">
      <c r="A3021" s="1">
        <v>3019</v>
      </c>
      <c r="B3021" s="2" t="s">
        <v>6204</v>
      </c>
      <c r="C3021" s="2" t="s">
        <v>6205</v>
      </c>
      <c r="D3021" s="12">
        <v>15000</v>
      </c>
      <c r="E3021" s="13">
        <v>18185</v>
      </c>
      <c r="F3021" t="s">
        <v>28</v>
      </c>
      <c r="G3021" t="s">
        <v>49</v>
      </c>
      <c r="H3021" t="s">
        <v>50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5564</v>
      </c>
      <c r="O3021">
        <f t="shared" si="188"/>
        <v>121</v>
      </c>
      <c r="P3021">
        <f t="shared" si="189"/>
        <v>80.46</v>
      </c>
      <c r="Q3021" s="11" t="s">
        <v>21</v>
      </c>
      <c r="R3021" t="s">
        <v>5565</v>
      </c>
      <c r="S3021" s="4">
        <f t="shared" si="190"/>
        <v>41758.8335648148</v>
      </c>
      <c r="T3021" s="4">
        <f t="shared" si="191"/>
        <v>41786.125</v>
      </c>
    </row>
    <row r="3022" ht="44" spans="1:20">
      <c r="A3022" s="1">
        <v>3020</v>
      </c>
      <c r="B3022" s="2" t="s">
        <v>6206</v>
      </c>
      <c r="C3022" s="2" t="s">
        <v>6207</v>
      </c>
      <c r="D3022" s="12">
        <v>7000</v>
      </c>
      <c r="E3022" s="13">
        <v>7040</v>
      </c>
      <c r="F3022" t="s">
        <v>28</v>
      </c>
      <c r="G3022" t="s">
        <v>49</v>
      </c>
      <c r="H3022" t="s">
        <v>50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5564</v>
      </c>
      <c r="O3022">
        <f t="shared" si="188"/>
        <v>101</v>
      </c>
      <c r="P3022">
        <f t="shared" si="189"/>
        <v>234.67</v>
      </c>
      <c r="Q3022" s="11" t="s">
        <v>21</v>
      </c>
      <c r="R3022" t="s">
        <v>5565</v>
      </c>
      <c r="S3022" s="4">
        <f t="shared" si="190"/>
        <v>42170.8464467593</v>
      </c>
      <c r="T3022" s="4">
        <f t="shared" si="191"/>
        <v>42230.8464467593</v>
      </c>
    </row>
    <row r="3023" ht="44" spans="1:20">
      <c r="A3023" s="1">
        <v>3021</v>
      </c>
      <c r="B3023" s="2" t="s">
        <v>6208</v>
      </c>
      <c r="C3023" s="2" t="s">
        <v>6209</v>
      </c>
      <c r="D3023" s="12">
        <v>4500</v>
      </c>
      <c r="E3023" s="13">
        <v>5221</v>
      </c>
      <c r="F3023" t="s">
        <v>28</v>
      </c>
      <c r="G3023" t="s">
        <v>49</v>
      </c>
      <c r="H3023" t="s">
        <v>50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5564</v>
      </c>
      <c r="O3023">
        <f t="shared" si="188"/>
        <v>116</v>
      </c>
      <c r="P3023">
        <f t="shared" si="189"/>
        <v>50.69</v>
      </c>
      <c r="Q3023" s="11" t="s">
        <v>21</v>
      </c>
      <c r="R3023" t="s">
        <v>5565</v>
      </c>
      <c r="S3023" s="4">
        <f t="shared" si="190"/>
        <v>42660.6188541667</v>
      </c>
      <c r="T3023" s="4">
        <f t="shared" si="191"/>
        <v>42696.2493055556</v>
      </c>
    </row>
    <row r="3024" ht="44" spans="1:20">
      <c r="A3024" s="1">
        <v>3022</v>
      </c>
      <c r="B3024" s="2" t="s">
        <v>6210</v>
      </c>
      <c r="C3024" s="2" t="s">
        <v>6211</v>
      </c>
      <c r="D3024" s="12">
        <v>10000</v>
      </c>
      <c r="E3024" s="13">
        <v>10088</v>
      </c>
      <c r="F3024" t="s">
        <v>28</v>
      </c>
      <c r="G3024" t="s">
        <v>49</v>
      </c>
      <c r="H3024" t="s">
        <v>50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5564</v>
      </c>
      <c r="O3024">
        <f t="shared" si="188"/>
        <v>101</v>
      </c>
      <c r="P3024">
        <f t="shared" si="189"/>
        <v>162.71</v>
      </c>
      <c r="Q3024" s="11" t="s">
        <v>21</v>
      </c>
      <c r="R3024" t="s">
        <v>5565</v>
      </c>
      <c r="S3024" s="4">
        <f t="shared" si="190"/>
        <v>42564.9538078704</v>
      </c>
      <c r="T3024" s="4">
        <f t="shared" si="191"/>
        <v>42609.9538078704</v>
      </c>
    </row>
    <row r="3025" ht="44" spans="1:20">
      <c r="A3025" s="1">
        <v>3023</v>
      </c>
      <c r="B3025" s="2" t="s">
        <v>6212</v>
      </c>
      <c r="C3025" s="2" t="s">
        <v>6213</v>
      </c>
      <c r="D3025" s="12">
        <v>700</v>
      </c>
      <c r="E3025" s="13">
        <v>721</v>
      </c>
      <c r="F3025" t="s">
        <v>28</v>
      </c>
      <c r="G3025" t="s">
        <v>58</v>
      </c>
      <c r="H3025" t="s">
        <v>59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5564</v>
      </c>
      <c r="O3025">
        <f t="shared" si="188"/>
        <v>103</v>
      </c>
      <c r="P3025">
        <f t="shared" si="189"/>
        <v>120.17</v>
      </c>
      <c r="Q3025" s="11" t="s">
        <v>21</v>
      </c>
      <c r="R3025" t="s">
        <v>5565</v>
      </c>
      <c r="S3025" s="4">
        <f t="shared" si="190"/>
        <v>42121.6757638889</v>
      </c>
      <c r="T3025" s="4">
        <f t="shared" si="191"/>
        <v>42166.6757638889</v>
      </c>
    </row>
    <row r="3026" ht="44" spans="1:20">
      <c r="A3026" s="1">
        <v>3024</v>
      </c>
      <c r="B3026" s="2" t="s">
        <v>6214</v>
      </c>
      <c r="C3026" s="2" t="s">
        <v>6215</v>
      </c>
      <c r="D3026" s="12">
        <v>5000</v>
      </c>
      <c r="E3026" s="13">
        <v>12321</v>
      </c>
      <c r="F3026" t="s">
        <v>28</v>
      </c>
      <c r="G3026" t="s">
        <v>49</v>
      </c>
      <c r="H3026" t="s">
        <v>50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5564</v>
      </c>
      <c r="O3026">
        <f t="shared" si="188"/>
        <v>246</v>
      </c>
      <c r="P3026">
        <f t="shared" si="189"/>
        <v>67.7</v>
      </c>
      <c r="Q3026" s="11" t="s">
        <v>21</v>
      </c>
      <c r="R3026" t="s">
        <v>5565</v>
      </c>
      <c r="S3026" s="4">
        <f t="shared" si="190"/>
        <v>41158.9939236111</v>
      </c>
      <c r="T3026" s="4">
        <f t="shared" si="191"/>
        <v>41188.9939236111</v>
      </c>
    </row>
    <row r="3027" ht="44" spans="1:20">
      <c r="A3027" s="1">
        <v>3025</v>
      </c>
      <c r="B3027" s="2" t="s">
        <v>6216</v>
      </c>
      <c r="C3027" s="2" t="s">
        <v>6217</v>
      </c>
      <c r="D3027" s="12">
        <v>2500</v>
      </c>
      <c r="E3027" s="13">
        <v>7555</v>
      </c>
      <c r="F3027" t="s">
        <v>28</v>
      </c>
      <c r="G3027" t="s">
        <v>58</v>
      </c>
      <c r="H3027" t="s">
        <v>59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5564</v>
      </c>
      <c r="O3027">
        <f t="shared" si="188"/>
        <v>302</v>
      </c>
      <c r="P3027">
        <f t="shared" si="189"/>
        <v>52.1</v>
      </c>
      <c r="Q3027" s="11" t="s">
        <v>21</v>
      </c>
      <c r="R3027" t="s">
        <v>5565</v>
      </c>
      <c r="S3027" s="4">
        <f t="shared" si="190"/>
        <v>41761.5094097222</v>
      </c>
      <c r="T3027" s="4">
        <f t="shared" si="191"/>
        <v>41789.6666666667</v>
      </c>
    </row>
    <row r="3028" ht="44" spans="1:20">
      <c r="A3028" s="1">
        <v>3026</v>
      </c>
      <c r="B3028" s="2" t="s">
        <v>6218</v>
      </c>
      <c r="C3028" s="2" t="s">
        <v>6219</v>
      </c>
      <c r="D3028" s="12">
        <v>900</v>
      </c>
      <c r="E3028" s="13">
        <v>1290</v>
      </c>
      <c r="F3028" t="s">
        <v>28</v>
      </c>
      <c r="G3028" t="s">
        <v>58</v>
      </c>
      <c r="H3028" t="s">
        <v>59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5564</v>
      </c>
      <c r="O3028">
        <f t="shared" si="188"/>
        <v>143</v>
      </c>
      <c r="P3028">
        <f t="shared" si="189"/>
        <v>51.6</v>
      </c>
      <c r="Q3028" s="11" t="s">
        <v>21</v>
      </c>
      <c r="R3028" t="s">
        <v>5565</v>
      </c>
      <c r="S3028" s="4">
        <f t="shared" si="190"/>
        <v>42783.4593981481</v>
      </c>
      <c r="T3028" s="4">
        <f t="shared" si="191"/>
        <v>42797.4593981481</v>
      </c>
    </row>
    <row r="3029" ht="44" spans="1:20">
      <c r="A3029" s="1">
        <v>3027</v>
      </c>
      <c r="B3029" s="2" t="s">
        <v>6220</v>
      </c>
      <c r="C3029" s="2" t="s">
        <v>6221</v>
      </c>
      <c r="D3029" s="12">
        <v>40000</v>
      </c>
      <c r="E3029" s="13">
        <v>52576</v>
      </c>
      <c r="F3029" t="s">
        <v>28</v>
      </c>
      <c r="G3029" t="s">
        <v>49</v>
      </c>
      <c r="H3029" t="s">
        <v>50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5564</v>
      </c>
      <c r="O3029">
        <f t="shared" si="188"/>
        <v>131</v>
      </c>
      <c r="P3029">
        <f t="shared" si="189"/>
        <v>164.3</v>
      </c>
      <c r="Q3029" s="11" t="s">
        <v>21</v>
      </c>
      <c r="R3029" t="s">
        <v>5565</v>
      </c>
      <c r="S3029" s="4">
        <f t="shared" si="190"/>
        <v>42053.7042939815</v>
      </c>
      <c r="T3029" s="4">
        <f t="shared" si="191"/>
        <v>42083.6626273148</v>
      </c>
    </row>
    <row r="3030" ht="29" spans="1:20">
      <c r="A3030" s="1">
        <v>3028</v>
      </c>
      <c r="B3030" s="2" t="s">
        <v>6222</v>
      </c>
      <c r="C3030" s="2" t="s">
        <v>6223</v>
      </c>
      <c r="D3030" s="12">
        <v>5000</v>
      </c>
      <c r="E3030" s="13">
        <v>8401</v>
      </c>
      <c r="F3030" t="s">
        <v>28</v>
      </c>
      <c r="G3030" t="s">
        <v>49</v>
      </c>
      <c r="H3030" t="s">
        <v>50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5564</v>
      </c>
      <c r="O3030">
        <f t="shared" si="188"/>
        <v>168</v>
      </c>
      <c r="P3030">
        <f t="shared" si="189"/>
        <v>84.86</v>
      </c>
      <c r="Q3030" s="11" t="s">
        <v>21</v>
      </c>
      <c r="R3030" t="s">
        <v>5565</v>
      </c>
      <c r="S3030" s="4">
        <f t="shared" si="190"/>
        <v>42567.2641782407</v>
      </c>
      <c r="T3030" s="4">
        <f t="shared" si="191"/>
        <v>42597.2641782407</v>
      </c>
    </row>
    <row r="3031" ht="44" spans="1:20">
      <c r="A3031" s="1">
        <v>3029</v>
      </c>
      <c r="B3031" s="2" t="s">
        <v>6224</v>
      </c>
      <c r="C3031" s="2" t="s">
        <v>6225</v>
      </c>
      <c r="D3031" s="12">
        <v>30000</v>
      </c>
      <c r="E3031" s="13">
        <v>32903</v>
      </c>
      <c r="F3031" t="s">
        <v>28</v>
      </c>
      <c r="G3031" t="s">
        <v>49</v>
      </c>
      <c r="H3031" t="s">
        <v>50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5564</v>
      </c>
      <c r="O3031">
        <f t="shared" si="188"/>
        <v>110</v>
      </c>
      <c r="P3031">
        <f t="shared" si="189"/>
        <v>94.55</v>
      </c>
      <c r="Q3031" s="11" t="s">
        <v>21</v>
      </c>
      <c r="R3031" t="s">
        <v>5565</v>
      </c>
      <c r="S3031" s="4">
        <f t="shared" si="190"/>
        <v>41932.7088773148</v>
      </c>
      <c r="T3031" s="4">
        <f t="shared" si="191"/>
        <v>41961.1909722222</v>
      </c>
    </row>
    <row r="3032" ht="44" spans="1:20">
      <c r="A3032" s="1">
        <v>3030</v>
      </c>
      <c r="B3032" s="2" t="s">
        <v>6226</v>
      </c>
      <c r="C3032" s="2" t="s">
        <v>6227</v>
      </c>
      <c r="D3032" s="12">
        <v>1750</v>
      </c>
      <c r="E3032" s="13">
        <v>1867</v>
      </c>
      <c r="F3032" t="s">
        <v>28</v>
      </c>
      <c r="G3032" t="s">
        <v>49</v>
      </c>
      <c r="H3032" t="s">
        <v>50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5564</v>
      </c>
      <c r="O3032">
        <f t="shared" si="188"/>
        <v>107</v>
      </c>
      <c r="P3032">
        <f t="shared" si="189"/>
        <v>45.54</v>
      </c>
      <c r="Q3032" s="11" t="s">
        <v>21</v>
      </c>
      <c r="R3032" t="s">
        <v>5565</v>
      </c>
      <c r="S3032" s="4">
        <f t="shared" si="190"/>
        <v>42233.747349537</v>
      </c>
      <c r="T3032" s="4">
        <f t="shared" si="191"/>
        <v>42263.747349537</v>
      </c>
    </row>
    <row r="3033" ht="72" spans="1:20">
      <c r="A3033" s="1">
        <v>3031</v>
      </c>
      <c r="B3033" s="2" t="s">
        <v>6228</v>
      </c>
      <c r="C3033" s="2" t="s">
        <v>6229</v>
      </c>
      <c r="D3033" s="12">
        <v>1500</v>
      </c>
      <c r="E3033" s="13">
        <v>1500</v>
      </c>
      <c r="F3033" t="s">
        <v>28</v>
      </c>
      <c r="G3033" t="s">
        <v>49</v>
      </c>
      <c r="H3033" t="s">
        <v>50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5564</v>
      </c>
      <c r="O3033">
        <f t="shared" si="188"/>
        <v>100</v>
      </c>
      <c r="P3033">
        <f t="shared" si="189"/>
        <v>51.72</v>
      </c>
      <c r="Q3033" s="11" t="s">
        <v>21</v>
      </c>
      <c r="R3033" t="s">
        <v>5565</v>
      </c>
      <c r="S3033" s="4">
        <f t="shared" si="190"/>
        <v>42597.8824884259</v>
      </c>
      <c r="T3033" s="4">
        <f t="shared" si="191"/>
        <v>42657.8824884259</v>
      </c>
    </row>
    <row r="3034" ht="44" spans="1:20">
      <c r="A3034" s="1">
        <v>3032</v>
      </c>
      <c r="B3034" s="2" t="s">
        <v>6230</v>
      </c>
      <c r="C3034" s="2" t="s">
        <v>6231</v>
      </c>
      <c r="D3034" s="12">
        <v>1000</v>
      </c>
      <c r="E3034" s="13">
        <v>1272</v>
      </c>
      <c r="F3034" t="s">
        <v>28</v>
      </c>
      <c r="G3034" t="s">
        <v>49</v>
      </c>
      <c r="H3034" t="s">
        <v>50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5564</v>
      </c>
      <c r="O3034">
        <f t="shared" si="188"/>
        <v>127</v>
      </c>
      <c r="P3034">
        <f t="shared" si="189"/>
        <v>50.88</v>
      </c>
      <c r="Q3034" s="11" t="s">
        <v>21</v>
      </c>
      <c r="R3034" t="s">
        <v>5565</v>
      </c>
      <c r="S3034" s="4">
        <f t="shared" si="190"/>
        <v>42228.0446643519</v>
      </c>
      <c r="T3034" s="4">
        <f t="shared" si="191"/>
        <v>42258.0446643519</v>
      </c>
    </row>
    <row r="3035" ht="44" spans="1:20">
      <c r="A3035" s="1">
        <v>3033</v>
      </c>
      <c r="B3035" s="2" t="s">
        <v>6232</v>
      </c>
      <c r="C3035" s="2" t="s">
        <v>6233</v>
      </c>
      <c r="D3035" s="12">
        <v>3000</v>
      </c>
      <c r="E3035" s="13">
        <v>4396</v>
      </c>
      <c r="F3035" t="s">
        <v>28</v>
      </c>
      <c r="G3035" t="s">
        <v>49</v>
      </c>
      <c r="H3035" t="s">
        <v>50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5564</v>
      </c>
      <c r="O3035">
        <f t="shared" si="188"/>
        <v>147</v>
      </c>
      <c r="P3035">
        <f t="shared" si="189"/>
        <v>191.13</v>
      </c>
      <c r="Q3035" s="11" t="s">
        <v>21</v>
      </c>
      <c r="R3035" t="s">
        <v>5565</v>
      </c>
      <c r="S3035" s="4">
        <f t="shared" si="190"/>
        <v>42570.1102430556</v>
      </c>
      <c r="T3035" s="4">
        <f t="shared" si="191"/>
        <v>42600.1102430556</v>
      </c>
    </row>
    <row r="3036" ht="58" spans="1:20">
      <c r="A3036" s="1">
        <v>3034</v>
      </c>
      <c r="B3036" s="2" t="s">
        <v>6234</v>
      </c>
      <c r="C3036" s="2" t="s">
        <v>6235</v>
      </c>
      <c r="D3036" s="12">
        <v>100000</v>
      </c>
      <c r="E3036" s="13">
        <v>112536</v>
      </c>
      <c r="F3036" t="s">
        <v>28</v>
      </c>
      <c r="G3036" t="s">
        <v>49</v>
      </c>
      <c r="H3036" t="s">
        <v>50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5564</v>
      </c>
      <c r="O3036">
        <f t="shared" si="188"/>
        <v>113</v>
      </c>
      <c r="P3036">
        <f t="shared" si="189"/>
        <v>89.31</v>
      </c>
      <c r="Q3036" s="11" t="s">
        <v>21</v>
      </c>
      <c r="R3036" t="s">
        <v>5565</v>
      </c>
      <c r="S3036" s="4">
        <f t="shared" si="190"/>
        <v>42644.5353587963</v>
      </c>
      <c r="T3036" s="4">
        <f t="shared" si="191"/>
        <v>42675.1659722222</v>
      </c>
    </row>
    <row r="3037" ht="29" spans="1:20">
      <c r="A3037" s="1">
        <v>3035</v>
      </c>
      <c r="B3037" s="2" t="s">
        <v>6236</v>
      </c>
      <c r="C3037" s="2" t="s">
        <v>6237</v>
      </c>
      <c r="D3037" s="12">
        <v>25000</v>
      </c>
      <c r="E3037" s="13">
        <v>27196.71</v>
      </c>
      <c r="F3037" t="s">
        <v>28</v>
      </c>
      <c r="G3037" t="s">
        <v>49</v>
      </c>
      <c r="H3037" t="s">
        <v>50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5564</v>
      </c>
      <c r="O3037">
        <f t="shared" si="188"/>
        <v>109</v>
      </c>
      <c r="P3037">
        <f t="shared" si="189"/>
        <v>88.59</v>
      </c>
      <c r="Q3037" s="11" t="s">
        <v>21</v>
      </c>
      <c r="R3037" t="s">
        <v>5565</v>
      </c>
      <c r="S3037" s="4">
        <f t="shared" si="190"/>
        <v>41368.5602893519</v>
      </c>
      <c r="T3037" s="4">
        <f t="shared" si="191"/>
        <v>41398.5602893519</v>
      </c>
    </row>
    <row r="3038" ht="44" spans="1:20">
      <c r="A3038" s="1">
        <v>3036</v>
      </c>
      <c r="B3038" s="2" t="s">
        <v>6238</v>
      </c>
      <c r="C3038" s="2" t="s">
        <v>6239</v>
      </c>
      <c r="D3038" s="12">
        <v>25000</v>
      </c>
      <c r="E3038" s="13">
        <v>31683</v>
      </c>
      <c r="F3038" t="s">
        <v>28</v>
      </c>
      <c r="G3038" t="s">
        <v>49</v>
      </c>
      <c r="H3038" t="s">
        <v>50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5564</v>
      </c>
      <c r="O3038">
        <f t="shared" si="188"/>
        <v>127</v>
      </c>
      <c r="P3038">
        <f t="shared" si="189"/>
        <v>96.3</v>
      </c>
      <c r="Q3038" s="11" t="s">
        <v>21</v>
      </c>
      <c r="R3038" t="s">
        <v>5565</v>
      </c>
      <c r="S3038" s="4">
        <f t="shared" si="190"/>
        <v>41466.7852314815</v>
      </c>
      <c r="T3038" s="4">
        <f t="shared" si="191"/>
        <v>41502.4993055556</v>
      </c>
    </row>
    <row r="3039" ht="58" spans="1:20">
      <c r="A3039" s="1">
        <v>3037</v>
      </c>
      <c r="B3039" s="2" t="s">
        <v>6240</v>
      </c>
      <c r="C3039" s="2" t="s">
        <v>6241</v>
      </c>
      <c r="D3039" s="12">
        <v>500</v>
      </c>
      <c r="E3039" s="13">
        <v>1066</v>
      </c>
      <c r="F3039" t="s">
        <v>28</v>
      </c>
      <c r="G3039" t="s">
        <v>49</v>
      </c>
      <c r="H3039" t="s">
        <v>50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5564</v>
      </c>
      <c r="O3039">
        <f t="shared" si="188"/>
        <v>213</v>
      </c>
      <c r="P3039">
        <f t="shared" si="189"/>
        <v>33.31</v>
      </c>
      <c r="Q3039" s="11" t="s">
        <v>21</v>
      </c>
      <c r="R3039" t="s">
        <v>5565</v>
      </c>
      <c r="S3039" s="4">
        <f t="shared" si="190"/>
        <v>40378.8932060185</v>
      </c>
      <c r="T3039" s="4">
        <f t="shared" si="191"/>
        <v>40453.2076388889</v>
      </c>
    </row>
    <row r="3040" ht="44" spans="1:20">
      <c r="A3040" s="1">
        <v>3038</v>
      </c>
      <c r="B3040" s="2" t="s">
        <v>6242</v>
      </c>
      <c r="C3040" s="2" t="s">
        <v>6243</v>
      </c>
      <c r="D3040" s="12">
        <v>1000</v>
      </c>
      <c r="E3040" s="13">
        <v>1005</v>
      </c>
      <c r="F3040" t="s">
        <v>28</v>
      </c>
      <c r="G3040" t="s">
        <v>49</v>
      </c>
      <c r="H3040" t="s">
        <v>50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5564</v>
      </c>
      <c r="O3040">
        <f t="shared" si="188"/>
        <v>101</v>
      </c>
      <c r="P3040">
        <f t="shared" si="189"/>
        <v>37.22</v>
      </c>
      <c r="Q3040" s="11" t="s">
        <v>21</v>
      </c>
      <c r="R3040" t="s">
        <v>5565</v>
      </c>
      <c r="S3040" s="4">
        <f t="shared" si="190"/>
        <v>42373.2522800926</v>
      </c>
      <c r="T3040" s="4">
        <f t="shared" si="191"/>
        <v>42433.2522800926</v>
      </c>
    </row>
    <row r="3041" ht="44" spans="1:20">
      <c r="A3041" s="1">
        <v>3039</v>
      </c>
      <c r="B3041" s="2" t="s">
        <v>6244</v>
      </c>
      <c r="C3041" s="2" t="s">
        <v>6245</v>
      </c>
      <c r="D3041" s="12">
        <v>20000</v>
      </c>
      <c r="E3041" s="13">
        <v>21742.78</v>
      </c>
      <c r="F3041" t="s">
        <v>28</v>
      </c>
      <c r="G3041" t="s">
        <v>49</v>
      </c>
      <c r="H3041" t="s">
        <v>50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5564</v>
      </c>
      <c r="O3041">
        <f t="shared" si="188"/>
        <v>109</v>
      </c>
      <c r="P3041">
        <f t="shared" si="189"/>
        <v>92.13</v>
      </c>
      <c r="Q3041" s="11" t="s">
        <v>21</v>
      </c>
      <c r="R3041" t="s">
        <v>5565</v>
      </c>
      <c r="S3041" s="4">
        <f t="shared" si="190"/>
        <v>41610.7944212963</v>
      </c>
      <c r="T3041" s="4">
        <f t="shared" si="191"/>
        <v>41637.3326388889</v>
      </c>
    </row>
    <row r="3042" ht="44" spans="1:20">
      <c r="A3042" s="1">
        <v>3040</v>
      </c>
      <c r="B3042" s="2" t="s">
        <v>6246</v>
      </c>
      <c r="C3042" s="2" t="s">
        <v>6247</v>
      </c>
      <c r="D3042" s="12">
        <v>3000</v>
      </c>
      <c r="E3042" s="13">
        <v>3225</v>
      </c>
      <c r="F3042" t="s">
        <v>28</v>
      </c>
      <c r="G3042" t="s">
        <v>49</v>
      </c>
      <c r="H3042" t="s">
        <v>50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5564</v>
      </c>
      <c r="O3042">
        <f t="shared" si="188"/>
        <v>108</v>
      </c>
      <c r="P3042">
        <f t="shared" si="189"/>
        <v>76.79</v>
      </c>
      <c r="Q3042" s="11" t="s">
        <v>21</v>
      </c>
      <c r="R3042" t="s">
        <v>5565</v>
      </c>
      <c r="S3042" s="4">
        <f t="shared" si="190"/>
        <v>42177.7919097222</v>
      </c>
      <c r="T3042" s="4">
        <f t="shared" si="191"/>
        <v>42181.9583333333</v>
      </c>
    </row>
    <row r="3043" ht="29" spans="1:20">
      <c r="A3043" s="1">
        <v>3041</v>
      </c>
      <c r="B3043" s="2" t="s">
        <v>6248</v>
      </c>
      <c r="C3043" s="2" t="s">
        <v>6249</v>
      </c>
      <c r="D3043" s="12">
        <v>8300</v>
      </c>
      <c r="E3043" s="13">
        <v>9170</v>
      </c>
      <c r="F3043" t="s">
        <v>28</v>
      </c>
      <c r="G3043" t="s">
        <v>49</v>
      </c>
      <c r="H3043" t="s">
        <v>50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5564</v>
      </c>
      <c r="O3043">
        <f t="shared" si="188"/>
        <v>110</v>
      </c>
      <c r="P3043">
        <f t="shared" si="189"/>
        <v>96.53</v>
      </c>
      <c r="Q3043" s="11" t="s">
        <v>21</v>
      </c>
      <c r="R3043" t="s">
        <v>5565</v>
      </c>
      <c r="S3043" s="4">
        <f t="shared" si="190"/>
        <v>42359.8686111111</v>
      </c>
      <c r="T3043" s="4">
        <f t="shared" si="191"/>
        <v>42389.8686111111</v>
      </c>
    </row>
    <row r="3044" ht="44" spans="1:20">
      <c r="A3044" s="1">
        <v>3042</v>
      </c>
      <c r="B3044" s="2" t="s">
        <v>6250</v>
      </c>
      <c r="C3044" s="2" t="s">
        <v>6251</v>
      </c>
      <c r="D3044" s="12">
        <v>1500</v>
      </c>
      <c r="E3044" s="13">
        <v>1920</v>
      </c>
      <c r="F3044" t="s">
        <v>28</v>
      </c>
      <c r="G3044" t="s">
        <v>58</v>
      </c>
      <c r="H3044" t="s">
        <v>59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5564</v>
      </c>
      <c r="O3044">
        <f t="shared" si="188"/>
        <v>128</v>
      </c>
      <c r="P3044">
        <f t="shared" si="189"/>
        <v>51.89</v>
      </c>
      <c r="Q3044" s="11" t="s">
        <v>21</v>
      </c>
      <c r="R3044" t="s">
        <v>5565</v>
      </c>
      <c r="S3044" s="4">
        <f t="shared" si="190"/>
        <v>42253.6880439815</v>
      </c>
      <c r="T3044" s="4">
        <f t="shared" si="191"/>
        <v>42283.6880439815</v>
      </c>
    </row>
    <row r="3045" ht="44" spans="1:20">
      <c r="A3045" s="1">
        <v>3043</v>
      </c>
      <c r="B3045" s="2" t="s">
        <v>6252</v>
      </c>
      <c r="C3045" s="2" t="s">
        <v>6253</v>
      </c>
      <c r="D3045" s="12">
        <v>15000</v>
      </c>
      <c r="E3045" s="13">
        <v>16501</v>
      </c>
      <c r="F3045" t="s">
        <v>28</v>
      </c>
      <c r="G3045" t="s">
        <v>194</v>
      </c>
      <c r="H3045" t="s">
        <v>195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5564</v>
      </c>
      <c r="O3045">
        <f t="shared" si="188"/>
        <v>110</v>
      </c>
      <c r="P3045">
        <f t="shared" si="189"/>
        <v>128.91</v>
      </c>
      <c r="Q3045" s="11" t="s">
        <v>21</v>
      </c>
      <c r="R3045" t="s">
        <v>5565</v>
      </c>
      <c r="S3045" s="4">
        <f t="shared" si="190"/>
        <v>42083.0705902778</v>
      </c>
      <c r="T3045" s="4">
        <f t="shared" si="191"/>
        <v>42110.1180555556</v>
      </c>
    </row>
    <row r="3046" ht="44" spans="1:20">
      <c r="A3046" s="1">
        <v>3044</v>
      </c>
      <c r="B3046" s="2" t="s">
        <v>6254</v>
      </c>
      <c r="C3046" s="2" t="s">
        <v>6255</v>
      </c>
      <c r="D3046" s="12">
        <v>12000</v>
      </c>
      <c r="E3046" s="13">
        <v>13121</v>
      </c>
      <c r="F3046" t="s">
        <v>28</v>
      </c>
      <c r="G3046" t="s">
        <v>49</v>
      </c>
      <c r="H3046" t="s">
        <v>50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5564</v>
      </c>
      <c r="O3046">
        <f t="shared" si="188"/>
        <v>109</v>
      </c>
      <c r="P3046">
        <f t="shared" si="189"/>
        <v>84.11</v>
      </c>
      <c r="Q3046" s="11" t="s">
        <v>21</v>
      </c>
      <c r="R3046" t="s">
        <v>5565</v>
      </c>
      <c r="S3046" s="4">
        <f t="shared" si="190"/>
        <v>42387.7268287037</v>
      </c>
      <c r="T3046" s="4">
        <f t="shared" si="191"/>
        <v>42402.7268287037</v>
      </c>
    </row>
    <row r="3047" ht="44" spans="1:20">
      <c r="A3047" s="1">
        <v>3045</v>
      </c>
      <c r="B3047" s="2" t="s">
        <v>6256</v>
      </c>
      <c r="C3047" s="2" t="s">
        <v>6257</v>
      </c>
      <c r="D3047" s="12">
        <v>4000</v>
      </c>
      <c r="E3047" s="13">
        <v>5308.26</v>
      </c>
      <c r="F3047" t="s">
        <v>28</v>
      </c>
      <c r="G3047" t="s">
        <v>49</v>
      </c>
      <c r="H3047" t="s">
        <v>50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5564</v>
      </c>
      <c r="O3047">
        <f t="shared" si="188"/>
        <v>133</v>
      </c>
      <c r="P3047">
        <f t="shared" si="189"/>
        <v>82.94</v>
      </c>
      <c r="Q3047" s="11" t="s">
        <v>21</v>
      </c>
      <c r="R3047" t="s">
        <v>5565</v>
      </c>
      <c r="S3047" s="4">
        <f t="shared" si="190"/>
        <v>41843.1557291667</v>
      </c>
      <c r="T3047" s="4">
        <f t="shared" si="191"/>
        <v>41873.1557291667</v>
      </c>
    </row>
    <row r="3048" ht="44" spans="1:20">
      <c r="A3048" s="1">
        <v>3046</v>
      </c>
      <c r="B3048" s="2" t="s">
        <v>6258</v>
      </c>
      <c r="C3048" s="2" t="s">
        <v>6259</v>
      </c>
      <c r="D3048" s="12">
        <v>7900</v>
      </c>
      <c r="E3048" s="13">
        <v>15077</v>
      </c>
      <c r="F3048" t="s">
        <v>28</v>
      </c>
      <c r="G3048" t="s">
        <v>49</v>
      </c>
      <c r="H3048" t="s">
        <v>50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5564</v>
      </c>
      <c r="O3048">
        <f t="shared" si="188"/>
        <v>191</v>
      </c>
      <c r="P3048">
        <f t="shared" si="189"/>
        <v>259.95</v>
      </c>
      <c r="Q3048" s="11" t="s">
        <v>21</v>
      </c>
      <c r="R3048" t="s">
        <v>5565</v>
      </c>
      <c r="S3048" s="4">
        <f t="shared" si="190"/>
        <v>41862.8030787037</v>
      </c>
      <c r="T3048" s="4">
        <f t="shared" si="191"/>
        <v>41892.2027777778</v>
      </c>
    </row>
    <row r="3049" ht="44" spans="1:20">
      <c r="A3049" s="1">
        <v>3047</v>
      </c>
      <c r="B3049" s="2" t="s">
        <v>6260</v>
      </c>
      <c r="C3049" s="2" t="s">
        <v>6261</v>
      </c>
      <c r="D3049" s="12">
        <v>500</v>
      </c>
      <c r="E3049" s="13">
        <v>745</v>
      </c>
      <c r="F3049" t="s">
        <v>28</v>
      </c>
      <c r="G3049" t="s">
        <v>49</v>
      </c>
      <c r="H3049" t="s">
        <v>50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5564</v>
      </c>
      <c r="O3049">
        <f t="shared" si="188"/>
        <v>149</v>
      </c>
      <c r="P3049">
        <f t="shared" si="189"/>
        <v>37.25</v>
      </c>
      <c r="Q3049" s="11" t="s">
        <v>21</v>
      </c>
      <c r="R3049" t="s">
        <v>5565</v>
      </c>
      <c r="S3049" s="4">
        <f t="shared" si="190"/>
        <v>42443.9890509259</v>
      </c>
      <c r="T3049" s="4">
        <f t="shared" si="191"/>
        <v>42487.5527777778</v>
      </c>
    </row>
    <row r="3050" ht="44" spans="1:20">
      <c r="A3050" s="1">
        <v>3048</v>
      </c>
      <c r="B3050" s="2" t="s">
        <v>6262</v>
      </c>
      <c r="C3050" s="2" t="s">
        <v>6263</v>
      </c>
      <c r="D3050" s="12">
        <v>5000</v>
      </c>
      <c r="E3050" s="13">
        <v>8320</v>
      </c>
      <c r="F3050" t="s">
        <v>28</v>
      </c>
      <c r="G3050" t="s">
        <v>49</v>
      </c>
      <c r="H3050" t="s">
        <v>50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5564</v>
      </c>
      <c r="O3050">
        <f t="shared" si="188"/>
        <v>166</v>
      </c>
      <c r="P3050">
        <f t="shared" si="189"/>
        <v>177.02</v>
      </c>
      <c r="Q3050" s="11" t="s">
        <v>21</v>
      </c>
      <c r="R3050" t="s">
        <v>5565</v>
      </c>
      <c r="S3050" s="4">
        <f t="shared" si="190"/>
        <v>41975.9011805555</v>
      </c>
      <c r="T3050" s="4">
        <f t="shared" si="191"/>
        <v>42004.8902777778</v>
      </c>
    </row>
    <row r="3051" ht="44" spans="1:20">
      <c r="A3051" s="1">
        <v>3049</v>
      </c>
      <c r="B3051" s="2" t="s">
        <v>6264</v>
      </c>
      <c r="C3051" s="2" t="s">
        <v>6265</v>
      </c>
      <c r="D3051" s="12">
        <v>3750</v>
      </c>
      <c r="E3051" s="13">
        <v>4000</v>
      </c>
      <c r="F3051" t="s">
        <v>28</v>
      </c>
      <c r="G3051" t="s">
        <v>49</v>
      </c>
      <c r="H3051" t="s">
        <v>50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5564</v>
      </c>
      <c r="O3051">
        <f t="shared" si="188"/>
        <v>107</v>
      </c>
      <c r="P3051">
        <f t="shared" si="189"/>
        <v>74.07</v>
      </c>
      <c r="Q3051" s="11" t="s">
        <v>21</v>
      </c>
      <c r="R3051" t="s">
        <v>5565</v>
      </c>
      <c r="S3051" s="4">
        <f t="shared" si="190"/>
        <v>42139.014525463</v>
      </c>
      <c r="T3051" s="4">
        <f t="shared" si="191"/>
        <v>42169.014525463</v>
      </c>
    </row>
    <row r="3052" ht="29" spans="1:20">
      <c r="A3052" s="1">
        <v>3050</v>
      </c>
      <c r="B3052" s="2" t="s">
        <v>6266</v>
      </c>
      <c r="C3052" s="2" t="s">
        <v>6267</v>
      </c>
      <c r="D3052" s="12">
        <v>600</v>
      </c>
      <c r="E3052" s="13">
        <v>636</v>
      </c>
      <c r="F3052" t="s">
        <v>28</v>
      </c>
      <c r="G3052" t="s">
        <v>49</v>
      </c>
      <c r="H3052" t="s">
        <v>50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5564</v>
      </c>
      <c r="O3052">
        <f t="shared" si="188"/>
        <v>106</v>
      </c>
      <c r="P3052">
        <f t="shared" si="189"/>
        <v>70.67</v>
      </c>
      <c r="Q3052" s="11" t="s">
        <v>21</v>
      </c>
      <c r="R3052" t="s">
        <v>5565</v>
      </c>
      <c r="S3052" s="4">
        <f t="shared" si="190"/>
        <v>42465.1685185185</v>
      </c>
      <c r="T3052" s="4">
        <f t="shared" si="191"/>
        <v>42495.1685185185</v>
      </c>
    </row>
    <row r="3053" ht="44" spans="1:20">
      <c r="A3053" s="1">
        <v>3051</v>
      </c>
      <c r="B3053" s="2" t="s">
        <v>6268</v>
      </c>
      <c r="C3053" s="2" t="s">
        <v>6269</v>
      </c>
      <c r="D3053" s="12">
        <v>3500</v>
      </c>
      <c r="E3053" s="13">
        <v>827</v>
      </c>
      <c r="F3053" t="s">
        <v>26</v>
      </c>
      <c r="G3053" t="s">
        <v>58</v>
      </c>
      <c r="H3053" t="s">
        <v>59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5564</v>
      </c>
      <c r="O3053">
        <f t="shared" si="188"/>
        <v>24</v>
      </c>
      <c r="P3053">
        <f t="shared" si="189"/>
        <v>23.63</v>
      </c>
      <c r="Q3053" s="11" t="s">
        <v>21</v>
      </c>
      <c r="R3053" t="s">
        <v>5565</v>
      </c>
      <c r="S3053" s="4">
        <f t="shared" si="190"/>
        <v>42744.4160300926</v>
      </c>
      <c r="T3053" s="4">
        <f t="shared" si="191"/>
        <v>42774.4160300926</v>
      </c>
    </row>
    <row r="3054" ht="29" spans="1:20">
      <c r="A3054" s="1">
        <v>3052</v>
      </c>
      <c r="B3054" s="2" t="s">
        <v>6270</v>
      </c>
      <c r="C3054" s="2" t="s">
        <v>6271</v>
      </c>
      <c r="D3054" s="12">
        <v>50000</v>
      </c>
      <c r="E3054" s="13">
        <v>75</v>
      </c>
      <c r="F3054" t="s">
        <v>26</v>
      </c>
      <c r="G3054" t="s">
        <v>49</v>
      </c>
      <c r="H3054" t="s">
        <v>50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5564</v>
      </c>
      <c r="O3054">
        <f t="shared" si="188"/>
        <v>0</v>
      </c>
      <c r="P3054">
        <f t="shared" si="189"/>
        <v>37.5</v>
      </c>
      <c r="Q3054" s="11" t="s">
        <v>21</v>
      </c>
      <c r="R3054" t="s">
        <v>5565</v>
      </c>
      <c r="S3054" s="4">
        <f t="shared" si="190"/>
        <v>42122.6700694444</v>
      </c>
      <c r="T3054" s="4">
        <f t="shared" si="191"/>
        <v>42152.6659722222</v>
      </c>
    </row>
    <row r="3055" ht="44" spans="1:20">
      <c r="A3055" s="1">
        <v>3053</v>
      </c>
      <c r="B3055" s="2" t="s">
        <v>6272</v>
      </c>
      <c r="C3055" s="2" t="s">
        <v>6273</v>
      </c>
      <c r="D3055" s="12">
        <v>10000</v>
      </c>
      <c r="E3055" s="13">
        <v>40</v>
      </c>
      <c r="F3055" t="s">
        <v>26</v>
      </c>
      <c r="G3055" t="s">
        <v>49</v>
      </c>
      <c r="H3055" t="s">
        <v>50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5564</v>
      </c>
      <c r="O3055">
        <f t="shared" si="188"/>
        <v>0</v>
      </c>
      <c r="P3055">
        <f t="shared" si="189"/>
        <v>13.33</v>
      </c>
      <c r="Q3055" s="11" t="s">
        <v>21</v>
      </c>
      <c r="R3055" t="s">
        <v>5565</v>
      </c>
      <c r="S3055" s="4">
        <f t="shared" si="190"/>
        <v>41862.761724537</v>
      </c>
      <c r="T3055" s="4">
        <f t="shared" si="191"/>
        <v>41914.1659722222</v>
      </c>
    </row>
    <row r="3056" ht="44" spans="1:20">
      <c r="A3056" s="1">
        <v>3054</v>
      </c>
      <c r="B3056" s="2" t="s">
        <v>6274</v>
      </c>
      <c r="C3056" s="2" t="s">
        <v>6275</v>
      </c>
      <c r="D3056" s="12">
        <v>300</v>
      </c>
      <c r="E3056" s="13">
        <v>0</v>
      </c>
      <c r="F3056" t="s">
        <v>26</v>
      </c>
      <c r="G3056" t="s">
        <v>49</v>
      </c>
      <c r="H3056" t="s">
        <v>50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5564</v>
      </c>
      <c r="O3056">
        <f t="shared" si="188"/>
        <v>0</v>
      </c>
      <c r="P3056">
        <f t="shared" si="189"/>
        <v>0</v>
      </c>
      <c r="Q3056" s="11" t="s">
        <v>21</v>
      </c>
      <c r="R3056" t="s">
        <v>5565</v>
      </c>
      <c r="S3056" s="4">
        <f t="shared" si="190"/>
        <v>42027.8328009259</v>
      </c>
      <c r="T3056" s="4">
        <f t="shared" si="191"/>
        <v>42065.0444444444</v>
      </c>
    </row>
    <row r="3057" ht="44" spans="1:20">
      <c r="A3057" s="1">
        <v>3055</v>
      </c>
      <c r="B3057" s="2" t="s">
        <v>6276</v>
      </c>
      <c r="C3057" s="2" t="s">
        <v>6277</v>
      </c>
      <c r="D3057" s="12">
        <v>20000</v>
      </c>
      <c r="E3057" s="13">
        <v>1</v>
      </c>
      <c r="F3057" t="s">
        <v>26</v>
      </c>
      <c r="G3057" t="s">
        <v>49</v>
      </c>
      <c r="H3057" t="s">
        <v>50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5564</v>
      </c>
      <c r="O3057">
        <f t="shared" si="188"/>
        <v>0</v>
      </c>
      <c r="P3057">
        <f t="shared" si="189"/>
        <v>1</v>
      </c>
      <c r="Q3057" s="11" t="s">
        <v>21</v>
      </c>
      <c r="R3057" t="s">
        <v>5565</v>
      </c>
      <c r="S3057" s="4">
        <f t="shared" si="190"/>
        <v>41953.9582175926</v>
      </c>
      <c r="T3057" s="4">
        <f t="shared" si="191"/>
        <v>42013.9582175926</v>
      </c>
    </row>
    <row r="3058" ht="44" spans="1:20">
      <c r="A3058" s="1">
        <v>3056</v>
      </c>
      <c r="B3058" s="2" t="s">
        <v>6278</v>
      </c>
      <c r="C3058" s="2" t="s">
        <v>6279</v>
      </c>
      <c r="D3058" s="12">
        <v>25000</v>
      </c>
      <c r="E3058" s="13">
        <v>0</v>
      </c>
      <c r="F3058" t="s">
        <v>26</v>
      </c>
      <c r="G3058" t="s">
        <v>49</v>
      </c>
      <c r="H3058" t="s">
        <v>50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5564</v>
      </c>
      <c r="O3058">
        <f t="shared" si="188"/>
        <v>0</v>
      </c>
      <c r="P3058">
        <f t="shared" si="189"/>
        <v>0</v>
      </c>
      <c r="Q3058" s="11" t="s">
        <v>21</v>
      </c>
      <c r="R3058" t="s">
        <v>5565</v>
      </c>
      <c r="S3058" s="4">
        <f t="shared" si="190"/>
        <v>41851.6363888889</v>
      </c>
      <c r="T3058" s="4">
        <f t="shared" si="191"/>
        <v>41911.6363888889</v>
      </c>
    </row>
    <row r="3059" ht="44" spans="1:20">
      <c r="A3059" s="1">
        <v>3057</v>
      </c>
      <c r="B3059" s="2" t="s">
        <v>6280</v>
      </c>
      <c r="C3059" s="2" t="s">
        <v>6281</v>
      </c>
      <c r="D3059" s="12">
        <v>50000</v>
      </c>
      <c r="E3059" s="13">
        <v>0</v>
      </c>
      <c r="F3059" t="s">
        <v>26</v>
      </c>
      <c r="G3059" t="s">
        <v>58</v>
      </c>
      <c r="H3059" t="s">
        <v>59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5564</v>
      </c>
      <c r="O3059">
        <f t="shared" si="188"/>
        <v>0</v>
      </c>
      <c r="P3059">
        <f t="shared" si="189"/>
        <v>0</v>
      </c>
      <c r="Q3059" s="11" t="s">
        <v>21</v>
      </c>
      <c r="R3059" t="s">
        <v>5565</v>
      </c>
      <c r="S3059" s="4">
        <f t="shared" si="190"/>
        <v>42433.6505902778</v>
      </c>
      <c r="T3059" s="4">
        <f t="shared" si="191"/>
        <v>42463.6089236111</v>
      </c>
    </row>
    <row r="3060" ht="44" spans="1:20">
      <c r="A3060" s="1">
        <v>3058</v>
      </c>
      <c r="B3060" s="2" t="s">
        <v>6282</v>
      </c>
      <c r="C3060" s="2" t="s">
        <v>6283</v>
      </c>
      <c r="D3060" s="12">
        <v>18000</v>
      </c>
      <c r="E3060" s="13">
        <v>3</v>
      </c>
      <c r="F3060" t="s">
        <v>26</v>
      </c>
      <c r="G3060" t="s">
        <v>1264</v>
      </c>
      <c r="H3060" t="s">
        <v>89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5564</v>
      </c>
      <c r="O3060">
        <f t="shared" si="188"/>
        <v>0</v>
      </c>
      <c r="P3060">
        <f t="shared" si="189"/>
        <v>1</v>
      </c>
      <c r="Q3060" s="11" t="s">
        <v>21</v>
      </c>
      <c r="R3060" t="s">
        <v>5565</v>
      </c>
      <c r="S3060" s="4">
        <f t="shared" si="190"/>
        <v>42460.3743055556</v>
      </c>
      <c r="T3060" s="4">
        <f t="shared" si="191"/>
        <v>42510.3743055556</v>
      </c>
    </row>
    <row r="3061" ht="44" spans="1:20">
      <c r="A3061" s="1">
        <v>3059</v>
      </c>
      <c r="B3061" s="2" t="s">
        <v>6284</v>
      </c>
      <c r="C3061" s="2" t="s">
        <v>6285</v>
      </c>
      <c r="D3061" s="12">
        <v>15000</v>
      </c>
      <c r="E3061" s="13">
        <v>451</v>
      </c>
      <c r="F3061" t="s">
        <v>26</v>
      </c>
      <c r="G3061" t="s">
        <v>49</v>
      </c>
      <c r="H3061" t="s">
        <v>50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5564</v>
      </c>
      <c r="O3061">
        <f t="shared" si="188"/>
        <v>3</v>
      </c>
      <c r="P3061">
        <f t="shared" si="189"/>
        <v>41</v>
      </c>
      <c r="Q3061" s="11" t="s">
        <v>21</v>
      </c>
      <c r="R3061" t="s">
        <v>5565</v>
      </c>
      <c r="S3061" s="4">
        <f t="shared" si="190"/>
        <v>41829.9357175926</v>
      </c>
      <c r="T3061" s="4">
        <f t="shared" si="191"/>
        <v>41859.9357175926</v>
      </c>
    </row>
    <row r="3062" ht="29" spans="1:20">
      <c r="A3062" s="1">
        <v>3060</v>
      </c>
      <c r="B3062" s="2" t="s">
        <v>6286</v>
      </c>
      <c r="C3062" s="2" t="s">
        <v>6287</v>
      </c>
      <c r="D3062" s="12">
        <v>220000</v>
      </c>
      <c r="E3062" s="13">
        <v>335</v>
      </c>
      <c r="F3062" t="s">
        <v>26</v>
      </c>
      <c r="G3062" t="s">
        <v>49</v>
      </c>
      <c r="H3062" t="s">
        <v>50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5564</v>
      </c>
      <c r="O3062">
        <f t="shared" si="188"/>
        <v>0</v>
      </c>
      <c r="P3062">
        <f t="shared" si="189"/>
        <v>55.83</v>
      </c>
      <c r="Q3062" s="11" t="s">
        <v>21</v>
      </c>
      <c r="R3062" t="s">
        <v>5565</v>
      </c>
      <c r="S3062" s="4">
        <f t="shared" si="190"/>
        <v>42245.2746990741</v>
      </c>
      <c r="T3062" s="4">
        <f t="shared" si="191"/>
        <v>42275.2746990741</v>
      </c>
    </row>
    <row r="3063" ht="15" spans="1:20">
      <c r="A3063" s="1">
        <v>3061</v>
      </c>
      <c r="B3063" s="2" t="s">
        <v>6288</v>
      </c>
      <c r="C3063" s="2" t="s">
        <v>6289</v>
      </c>
      <c r="D3063" s="12">
        <v>1000000</v>
      </c>
      <c r="E3063" s="13">
        <v>0</v>
      </c>
      <c r="F3063" t="s">
        <v>26</v>
      </c>
      <c r="G3063" t="s">
        <v>49</v>
      </c>
      <c r="H3063" t="s">
        <v>50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5564</v>
      </c>
      <c r="O3063">
        <f t="shared" si="188"/>
        <v>0</v>
      </c>
      <c r="P3063">
        <f t="shared" si="189"/>
        <v>0</v>
      </c>
      <c r="Q3063" s="11" t="s">
        <v>21</v>
      </c>
      <c r="R3063" t="s">
        <v>5565</v>
      </c>
      <c r="S3063" s="4">
        <f t="shared" si="190"/>
        <v>41834.7841203704</v>
      </c>
      <c r="T3063" s="4">
        <f t="shared" si="191"/>
        <v>41864.7841203704</v>
      </c>
    </row>
    <row r="3064" ht="44" spans="1:20">
      <c r="A3064" s="1">
        <v>3062</v>
      </c>
      <c r="B3064" s="2" t="s">
        <v>6290</v>
      </c>
      <c r="C3064" s="2" t="s">
        <v>6291</v>
      </c>
      <c r="D3064" s="12">
        <v>10000</v>
      </c>
      <c r="E3064" s="13">
        <v>6684</v>
      </c>
      <c r="F3064" t="s">
        <v>26</v>
      </c>
      <c r="G3064" t="s">
        <v>49</v>
      </c>
      <c r="H3064" t="s">
        <v>50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5564</v>
      </c>
      <c r="O3064">
        <f t="shared" si="188"/>
        <v>67</v>
      </c>
      <c r="P3064">
        <f t="shared" si="189"/>
        <v>99.76</v>
      </c>
      <c r="Q3064" s="11" t="s">
        <v>21</v>
      </c>
      <c r="R3064" t="s">
        <v>5565</v>
      </c>
      <c r="S3064" s="4">
        <f t="shared" si="190"/>
        <v>42248.535787037</v>
      </c>
      <c r="T3064" s="4">
        <f t="shared" si="191"/>
        <v>42277.75</v>
      </c>
    </row>
    <row r="3065" ht="44" spans="1:20">
      <c r="A3065" s="1">
        <v>3063</v>
      </c>
      <c r="B3065" s="2" t="s">
        <v>6292</v>
      </c>
      <c r="C3065" s="2" t="s">
        <v>6293</v>
      </c>
      <c r="D3065" s="12">
        <v>3000</v>
      </c>
      <c r="E3065" s="13">
        <v>587</v>
      </c>
      <c r="F3065" t="s">
        <v>26</v>
      </c>
      <c r="G3065" t="s">
        <v>49</v>
      </c>
      <c r="H3065" t="s">
        <v>50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5564</v>
      </c>
      <c r="O3065">
        <f t="shared" si="188"/>
        <v>20</v>
      </c>
      <c r="P3065">
        <f t="shared" si="189"/>
        <v>25.52</v>
      </c>
      <c r="Q3065" s="11" t="s">
        <v>21</v>
      </c>
      <c r="R3065" t="s">
        <v>5565</v>
      </c>
      <c r="S3065" s="4">
        <f t="shared" si="190"/>
        <v>42630.9228935185</v>
      </c>
      <c r="T3065" s="4">
        <f t="shared" si="191"/>
        <v>42665.9228935185</v>
      </c>
    </row>
    <row r="3066" ht="29" spans="1:20">
      <c r="A3066" s="1">
        <v>3064</v>
      </c>
      <c r="B3066" s="2" t="s">
        <v>6294</v>
      </c>
      <c r="C3066" s="2" t="s">
        <v>6295</v>
      </c>
      <c r="D3066" s="12">
        <v>75000</v>
      </c>
      <c r="E3066" s="13">
        <v>8471</v>
      </c>
      <c r="F3066" t="s">
        <v>26</v>
      </c>
      <c r="G3066" t="s">
        <v>49</v>
      </c>
      <c r="H3066" t="s">
        <v>50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5564</v>
      </c>
      <c r="O3066">
        <f t="shared" si="188"/>
        <v>11</v>
      </c>
      <c r="P3066">
        <f t="shared" si="189"/>
        <v>117.65</v>
      </c>
      <c r="Q3066" s="11" t="s">
        <v>21</v>
      </c>
      <c r="R3066" t="s">
        <v>5565</v>
      </c>
      <c r="S3066" s="4">
        <f t="shared" si="190"/>
        <v>42299.130162037</v>
      </c>
      <c r="T3066" s="4">
        <f t="shared" si="191"/>
        <v>42330.2909722222</v>
      </c>
    </row>
    <row r="3067" ht="44" spans="1:20">
      <c r="A3067" s="1">
        <v>3065</v>
      </c>
      <c r="B3067" s="2" t="s">
        <v>6296</v>
      </c>
      <c r="C3067" s="2" t="s">
        <v>6297</v>
      </c>
      <c r="D3067" s="12">
        <v>25000</v>
      </c>
      <c r="E3067" s="13">
        <v>10</v>
      </c>
      <c r="F3067" t="s">
        <v>26</v>
      </c>
      <c r="G3067" t="s">
        <v>49</v>
      </c>
      <c r="H3067" t="s">
        <v>50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5564</v>
      </c>
      <c r="O3067">
        <f t="shared" si="188"/>
        <v>0</v>
      </c>
      <c r="P3067">
        <f t="shared" si="189"/>
        <v>5</v>
      </c>
      <c r="Q3067" s="11" t="s">
        <v>21</v>
      </c>
      <c r="R3067" t="s">
        <v>5565</v>
      </c>
      <c r="S3067" s="4">
        <f t="shared" si="190"/>
        <v>41825.0552314815</v>
      </c>
      <c r="T3067" s="4">
        <f t="shared" si="191"/>
        <v>41850.0552314815</v>
      </c>
    </row>
    <row r="3068" ht="44" spans="1:20">
      <c r="A3068" s="1">
        <v>3066</v>
      </c>
      <c r="B3068" s="2" t="s">
        <v>6298</v>
      </c>
      <c r="C3068" s="2" t="s">
        <v>6299</v>
      </c>
      <c r="D3068" s="12">
        <v>350000</v>
      </c>
      <c r="E3068" s="13">
        <v>41950</v>
      </c>
      <c r="F3068" t="s">
        <v>26</v>
      </c>
      <c r="G3068" t="s">
        <v>84</v>
      </c>
      <c r="H3068" t="s">
        <v>85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5564</v>
      </c>
      <c r="O3068">
        <f t="shared" si="188"/>
        <v>12</v>
      </c>
      <c r="P3068">
        <f t="shared" si="189"/>
        <v>2796.67</v>
      </c>
      <c r="Q3068" s="11" t="s">
        <v>21</v>
      </c>
      <c r="R3068" t="s">
        <v>5565</v>
      </c>
      <c r="S3068" s="4">
        <f t="shared" si="190"/>
        <v>42531.2284375</v>
      </c>
      <c r="T3068" s="4">
        <f t="shared" si="191"/>
        <v>42561.2284375</v>
      </c>
    </row>
    <row r="3069" ht="44" spans="1:20">
      <c r="A3069" s="1">
        <v>3067</v>
      </c>
      <c r="B3069" s="2" t="s">
        <v>6300</v>
      </c>
      <c r="C3069" s="2" t="s">
        <v>6301</v>
      </c>
      <c r="D3069" s="12">
        <v>8000</v>
      </c>
      <c r="E3069" s="13">
        <v>200</v>
      </c>
      <c r="F3069" t="s">
        <v>26</v>
      </c>
      <c r="G3069" t="s">
        <v>114</v>
      </c>
      <c r="H3069" t="s">
        <v>115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5564</v>
      </c>
      <c r="O3069">
        <f t="shared" si="188"/>
        <v>3</v>
      </c>
      <c r="P3069">
        <f t="shared" si="189"/>
        <v>200</v>
      </c>
      <c r="Q3069" s="11" t="s">
        <v>21</v>
      </c>
      <c r="R3069" t="s">
        <v>5565</v>
      </c>
      <c r="S3069" s="4">
        <f t="shared" si="190"/>
        <v>42226.9384143519</v>
      </c>
      <c r="T3069" s="4">
        <f t="shared" si="191"/>
        <v>42256.9384143519</v>
      </c>
    </row>
    <row r="3070" ht="44" spans="1:20">
      <c r="A3070" s="1">
        <v>3068</v>
      </c>
      <c r="B3070" s="2" t="s">
        <v>6302</v>
      </c>
      <c r="C3070" s="2" t="s">
        <v>6303</v>
      </c>
      <c r="D3070" s="12">
        <v>250000</v>
      </c>
      <c r="E3070" s="13">
        <v>175</v>
      </c>
      <c r="F3070" t="s">
        <v>26</v>
      </c>
      <c r="G3070" t="s">
        <v>49</v>
      </c>
      <c r="H3070" t="s">
        <v>50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5564</v>
      </c>
      <c r="O3070">
        <f t="shared" si="188"/>
        <v>0</v>
      </c>
      <c r="P3070">
        <f t="shared" si="189"/>
        <v>87.5</v>
      </c>
      <c r="Q3070" s="11" t="s">
        <v>21</v>
      </c>
      <c r="R3070" t="s">
        <v>5565</v>
      </c>
      <c r="S3070" s="4">
        <f t="shared" si="190"/>
        <v>42263.6915740741</v>
      </c>
      <c r="T3070" s="4">
        <f t="shared" si="191"/>
        <v>42293.6915740741</v>
      </c>
    </row>
    <row r="3071" ht="44" spans="1:20">
      <c r="A3071" s="1">
        <v>3069</v>
      </c>
      <c r="B3071" s="2" t="s">
        <v>6304</v>
      </c>
      <c r="C3071" s="2" t="s">
        <v>6305</v>
      </c>
      <c r="D3071" s="12">
        <v>1000</v>
      </c>
      <c r="E3071" s="13">
        <v>141</v>
      </c>
      <c r="F3071" t="s">
        <v>26</v>
      </c>
      <c r="G3071" t="s">
        <v>49</v>
      </c>
      <c r="H3071" t="s">
        <v>50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5564</v>
      </c>
      <c r="O3071">
        <f t="shared" si="188"/>
        <v>14</v>
      </c>
      <c r="P3071">
        <f t="shared" si="189"/>
        <v>20.14</v>
      </c>
      <c r="Q3071" s="11" t="s">
        <v>21</v>
      </c>
      <c r="R3071" t="s">
        <v>5565</v>
      </c>
      <c r="S3071" s="4">
        <f t="shared" si="190"/>
        <v>41957.8337268519</v>
      </c>
      <c r="T3071" s="4">
        <f t="shared" si="191"/>
        <v>41987.8337268519</v>
      </c>
    </row>
    <row r="3072" ht="44" spans="1:20">
      <c r="A3072" s="1">
        <v>3070</v>
      </c>
      <c r="B3072" s="2" t="s">
        <v>6306</v>
      </c>
      <c r="C3072" s="2" t="s">
        <v>6307</v>
      </c>
      <c r="D3072" s="12">
        <v>10000</v>
      </c>
      <c r="E3072" s="13">
        <v>334</v>
      </c>
      <c r="F3072" t="s">
        <v>26</v>
      </c>
      <c r="G3072" t="s">
        <v>58</v>
      </c>
      <c r="H3072" t="s">
        <v>59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5564</v>
      </c>
      <c r="O3072">
        <f t="shared" si="188"/>
        <v>3</v>
      </c>
      <c r="P3072">
        <f t="shared" si="189"/>
        <v>20.88</v>
      </c>
      <c r="Q3072" s="11" t="s">
        <v>21</v>
      </c>
      <c r="R3072" t="s">
        <v>5565</v>
      </c>
      <c r="S3072" s="4">
        <f t="shared" si="190"/>
        <v>42690.7334375</v>
      </c>
      <c r="T3072" s="4">
        <f t="shared" si="191"/>
        <v>42711.7334375</v>
      </c>
    </row>
    <row r="3073" ht="44" spans="1:20">
      <c r="A3073" s="1">
        <v>3071</v>
      </c>
      <c r="B3073" s="2" t="s">
        <v>6308</v>
      </c>
      <c r="C3073" s="2" t="s">
        <v>6309</v>
      </c>
      <c r="D3073" s="12">
        <v>12000</v>
      </c>
      <c r="E3073" s="13">
        <v>7173</v>
      </c>
      <c r="F3073" t="s">
        <v>26</v>
      </c>
      <c r="G3073" t="s">
        <v>49</v>
      </c>
      <c r="H3073" t="s">
        <v>50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5564</v>
      </c>
      <c r="O3073">
        <f t="shared" si="188"/>
        <v>60</v>
      </c>
      <c r="P3073">
        <f t="shared" si="189"/>
        <v>61.31</v>
      </c>
      <c r="Q3073" s="11" t="s">
        <v>21</v>
      </c>
      <c r="R3073" t="s">
        <v>5565</v>
      </c>
      <c r="S3073" s="4">
        <f t="shared" si="190"/>
        <v>42097.7324189815</v>
      </c>
      <c r="T3073" s="4">
        <f t="shared" si="191"/>
        <v>42115.2493055556</v>
      </c>
    </row>
    <row r="3074" ht="44" spans="1:20">
      <c r="A3074" s="1">
        <v>3072</v>
      </c>
      <c r="B3074" s="2" t="s">
        <v>6310</v>
      </c>
      <c r="C3074" s="2" t="s">
        <v>6311</v>
      </c>
      <c r="D3074" s="12">
        <v>12000</v>
      </c>
      <c r="E3074" s="13">
        <v>2</v>
      </c>
      <c r="F3074" t="s">
        <v>26</v>
      </c>
      <c r="G3074" t="s">
        <v>49</v>
      </c>
      <c r="H3074" t="s">
        <v>50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5564</v>
      </c>
      <c r="O3074">
        <f t="shared" si="188"/>
        <v>0</v>
      </c>
      <c r="P3074">
        <f t="shared" si="189"/>
        <v>1</v>
      </c>
      <c r="Q3074" s="11" t="s">
        <v>21</v>
      </c>
      <c r="R3074" t="s">
        <v>5565</v>
      </c>
      <c r="S3074" s="4">
        <f t="shared" si="190"/>
        <v>42658.6905324074</v>
      </c>
      <c r="T3074" s="4">
        <f t="shared" si="191"/>
        <v>42673.0736111111</v>
      </c>
    </row>
    <row r="3075" ht="44" spans="1:20">
      <c r="A3075" s="1">
        <v>3073</v>
      </c>
      <c r="B3075" s="2" t="s">
        <v>6312</v>
      </c>
      <c r="C3075" s="2" t="s">
        <v>6313</v>
      </c>
      <c r="D3075" s="12">
        <v>2800000</v>
      </c>
      <c r="E3075" s="13">
        <v>645</v>
      </c>
      <c r="F3075" t="s">
        <v>26</v>
      </c>
      <c r="G3075" t="s">
        <v>49</v>
      </c>
      <c r="H3075" t="s">
        <v>50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5564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21</v>
      </c>
      <c r="R3075" t="s">
        <v>5565</v>
      </c>
      <c r="S3075" s="4">
        <f t="shared" ref="S3075:S3138" si="194">(((J3075/60)/60)/24)+DATE(1970,1,1)</f>
        <v>42111.6840277778</v>
      </c>
      <c r="T3075" s="4">
        <f t="shared" ref="T3075:T3138" si="195">(((I3075/60)/60)/24)+DATE(1970,1,1)</f>
        <v>42169.8048611111</v>
      </c>
    </row>
    <row r="3076" ht="58" spans="1:20">
      <c r="A3076" s="1">
        <v>3074</v>
      </c>
      <c r="B3076" s="2" t="s">
        <v>6314</v>
      </c>
      <c r="C3076" s="2" t="s">
        <v>6315</v>
      </c>
      <c r="D3076" s="12">
        <v>25000</v>
      </c>
      <c r="E3076" s="13">
        <v>22</v>
      </c>
      <c r="F3076" t="s">
        <v>26</v>
      </c>
      <c r="G3076" t="s">
        <v>214</v>
      </c>
      <c r="H3076" t="s">
        <v>89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5564</v>
      </c>
      <c r="O3076">
        <f t="shared" si="192"/>
        <v>0</v>
      </c>
      <c r="P3076">
        <f t="shared" si="193"/>
        <v>7.33</v>
      </c>
      <c r="Q3076" s="11" t="s">
        <v>21</v>
      </c>
      <c r="R3076" t="s">
        <v>5565</v>
      </c>
      <c r="S3076" s="4">
        <f t="shared" si="194"/>
        <v>42409.5712847222</v>
      </c>
      <c r="T3076" s="4">
        <f t="shared" si="195"/>
        <v>42439.5712847222</v>
      </c>
    </row>
    <row r="3077" ht="44" spans="1:20">
      <c r="A3077" s="1">
        <v>3075</v>
      </c>
      <c r="B3077" s="2" t="s">
        <v>6316</v>
      </c>
      <c r="C3077" s="2" t="s">
        <v>6317</v>
      </c>
      <c r="D3077" s="12">
        <v>15000</v>
      </c>
      <c r="E3077" s="13">
        <v>1296</v>
      </c>
      <c r="F3077" t="s">
        <v>26</v>
      </c>
      <c r="G3077" t="s">
        <v>49</v>
      </c>
      <c r="H3077" t="s">
        <v>50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5564</v>
      </c>
      <c r="O3077">
        <f t="shared" si="192"/>
        <v>9</v>
      </c>
      <c r="P3077">
        <f t="shared" si="193"/>
        <v>64.8</v>
      </c>
      <c r="Q3077" s="11" t="s">
        <v>21</v>
      </c>
      <c r="R3077" t="s">
        <v>5565</v>
      </c>
      <c r="S3077" s="4">
        <f t="shared" si="194"/>
        <v>42551.1023148148</v>
      </c>
      <c r="T3077" s="4">
        <f t="shared" si="195"/>
        <v>42601.1023148148</v>
      </c>
    </row>
    <row r="3078" ht="29" spans="1:20">
      <c r="A3078" s="1">
        <v>3076</v>
      </c>
      <c r="B3078" s="2" t="s">
        <v>6318</v>
      </c>
      <c r="C3078" s="2" t="s">
        <v>6319</v>
      </c>
      <c r="D3078" s="12">
        <v>10000</v>
      </c>
      <c r="E3078" s="13">
        <v>1506</v>
      </c>
      <c r="F3078" t="s">
        <v>26</v>
      </c>
      <c r="G3078" t="s">
        <v>49</v>
      </c>
      <c r="H3078" t="s">
        <v>50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5564</v>
      </c>
      <c r="O3078">
        <f t="shared" si="192"/>
        <v>15</v>
      </c>
      <c r="P3078">
        <f t="shared" si="193"/>
        <v>30.12</v>
      </c>
      <c r="Q3078" s="11" t="s">
        <v>21</v>
      </c>
      <c r="R3078" t="s">
        <v>5565</v>
      </c>
      <c r="S3078" s="4">
        <f t="shared" si="194"/>
        <v>42226.6518865741</v>
      </c>
      <c r="T3078" s="4">
        <f t="shared" si="195"/>
        <v>42286.6518865741</v>
      </c>
    </row>
    <row r="3079" ht="44" spans="1:20">
      <c r="A3079" s="1">
        <v>3077</v>
      </c>
      <c r="B3079" s="2" t="s">
        <v>6320</v>
      </c>
      <c r="C3079" s="2" t="s">
        <v>6321</v>
      </c>
      <c r="D3079" s="12">
        <v>22000</v>
      </c>
      <c r="E3079" s="13">
        <v>105</v>
      </c>
      <c r="F3079" t="s">
        <v>26</v>
      </c>
      <c r="G3079" t="s">
        <v>194</v>
      </c>
      <c r="H3079" t="s">
        <v>195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5564</v>
      </c>
      <c r="O3079">
        <f t="shared" si="192"/>
        <v>0</v>
      </c>
      <c r="P3079">
        <f t="shared" si="193"/>
        <v>52.5</v>
      </c>
      <c r="Q3079" s="11" t="s">
        <v>21</v>
      </c>
      <c r="R3079" t="s">
        <v>5565</v>
      </c>
      <c r="S3079" s="4">
        <f t="shared" si="194"/>
        <v>42766.9569212963</v>
      </c>
      <c r="T3079" s="4">
        <f t="shared" si="195"/>
        <v>42796.9569212963</v>
      </c>
    </row>
    <row r="3080" ht="44" spans="1:20">
      <c r="A3080" s="1">
        <v>3078</v>
      </c>
      <c r="B3080" s="2" t="s">
        <v>6322</v>
      </c>
      <c r="C3080" s="2" t="s">
        <v>6323</v>
      </c>
      <c r="D3080" s="12">
        <v>60000</v>
      </c>
      <c r="E3080" s="13">
        <v>71</v>
      </c>
      <c r="F3080" t="s">
        <v>26</v>
      </c>
      <c r="G3080" t="s">
        <v>49</v>
      </c>
      <c r="H3080" t="s">
        <v>50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5564</v>
      </c>
      <c r="O3080">
        <f t="shared" si="192"/>
        <v>0</v>
      </c>
      <c r="P3080">
        <f t="shared" si="193"/>
        <v>23.67</v>
      </c>
      <c r="Q3080" s="11" t="s">
        <v>21</v>
      </c>
      <c r="R3080" t="s">
        <v>5565</v>
      </c>
      <c r="S3080" s="4">
        <f t="shared" si="194"/>
        <v>42031.1388310185</v>
      </c>
      <c r="T3080" s="4">
        <f t="shared" si="195"/>
        <v>42061.1388310185</v>
      </c>
    </row>
    <row r="3081" ht="44" spans="1:20">
      <c r="A3081" s="1">
        <v>3079</v>
      </c>
      <c r="B3081" s="2" t="s">
        <v>6324</v>
      </c>
      <c r="C3081" s="2" t="s">
        <v>6325</v>
      </c>
      <c r="D3081" s="12">
        <v>1333666</v>
      </c>
      <c r="E3081" s="13">
        <v>11226</v>
      </c>
      <c r="F3081" t="s">
        <v>26</v>
      </c>
      <c r="G3081" t="s">
        <v>49</v>
      </c>
      <c r="H3081" t="s">
        <v>50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5564</v>
      </c>
      <c r="O3081">
        <f t="shared" si="192"/>
        <v>1</v>
      </c>
      <c r="P3081">
        <f t="shared" si="193"/>
        <v>415.78</v>
      </c>
      <c r="Q3081" s="11" t="s">
        <v>21</v>
      </c>
      <c r="R3081" t="s">
        <v>5565</v>
      </c>
      <c r="S3081" s="4">
        <f t="shared" si="194"/>
        <v>42055.7133680556</v>
      </c>
      <c r="T3081" s="4">
        <f t="shared" si="195"/>
        <v>42085.6717013889</v>
      </c>
    </row>
    <row r="3082" ht="44" spans="1:20">
      <c r="A3082" s="1">
        <v>3080</v>
      </c>
      <c r="B3082" s="2" t="s">
        <v>6326</v>
      </c>
      <c r="C3082" s="2" t="s">
        <v>6327</v>
      </c>
      <c r="D3082" s="12">
        <v>2000000</v>
      </c>
      <c r="E3082" s="13">
        <v>376</v>
      </c>
      <c r="F3082" t="s">
        <v>26</v>
      </c>
      <c r="G3082" t="s">
        <v>49</v>
      </c>
      <c r="H3082" t="s">
        <v>50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5564</v>
      </c>
      <c r="O3082">
        <f t="shared" si="192"/>
        <v>0</v>
      </c>
      <c r="P3082">
        <f t="shared" si="193"/>
        <v>53.71</v>
      </c>
      <c r="Q3082" s="11" t="s">
        <v>21</v>
      </c>
      <c r="R3082" t="s">
        <v>5565</v>
      </c>
      <c r="S3082" s="4">
        <f t="shared" si="194"/>
        <v>41940.028287037</v>
      </c>
      <c r="T3082" s="4">
        <f t="shared" si="195"/>
        <v>42000.0699537037</v>
      </c>
    </row>
    <row r="3083" ht="44" spans="1:20">
      <c r="A3083" s="1">
        <v>3081</v>
      </c>
      <c r="B3083" s="2" t="s">
        <v>6328</v>
      </c>
      <c r="C3083" s="2" t="s">
        <v>6329</v>
      </c>
      <c r="D3083" s="12">
        <v>1000000</v>
      </c>
      <c r="E3083" s="13">
        <v>2103</v>
      </c>
      <c r="F3083" t="s">
        <v>26</v>
      </c>
      <c r="G3083" t="s">
        <v>49</v>
      </c>
      <c r="H3083" t="s">
        <v>50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5564</v>
      </c>
      <c r="O3083">
        <f t="shared" si="192"/>
        <v>0</v>
      </c>
      <c r="P3083">
        <f t="shared" si="193"/>
        <v>420.6</v>
      </c>
      <c r="Q3083" s="11" t="s">
        <v>21</v>
      </c>
      <c r="R3083" t="s">
        <v>5565</v>
      </c>
      <c r="S3083" s="4">
        <f t="shared" si="194"/>
        <v>42237.1816087963</v>
      </c>
      <c r="T3083" s="4">
        <f t="shared" si="195"/>
        <v>42267.1816087963</v>
      </c>
    </row>
    <row r="3084" ht="44" spans="1:20">
      <c r="A3084" s="1">
        <v>3082</v>
      </c>
      <c r="B3084" s="2" t="s">
        <v>6330</v>
      </c>
      <c r="C3084" s="2" t="s">
        <v>6331</v>
      </c>
      <c r="D3084" s="12">
        <v>9000</v>
      </c>
      <c r="E3084" s="13">
        <v>0</v>
      </c>
      <c r="F3084" t="s">
        <v>26</v>
      </c>
      <c r="G3084" t="s">
        <v>49</v>
      </c>
      <c r="H3084" t="s">
        <v>50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5564</v>
      </c>
      <c r="O3084">
        <f t="shared" si="192"/>
        <v>0</v>
      </c>
      <c r="P3084">
        <f t="shared" si="193"/>
        <v>0</v>
      </c>
      <c r="Q3084" s="11" t="s">
        <v>21</v>
      </c>
      <c r="R3084" t="s">
        <v>5565</v>
      </c>
      <c r="S3084" s="4">
        <f t="shared" si="194"/>
        <v>42293.9229861111</v>
      </c>
      <c r="T3084" s="4">
        <f t="shared" si="195"/>
        <v>42323.9646527778</v>
      </c>
    </row>
    <row r="3085" ht="58" spans="1:20">
      <c r="A3085" s="1">
        <v>3083</v>
      </c>
      <c r="B3085" s="2" t="s">
        <v>6332</v>
      </c>
      <c r="C3085" s="2" t="s">
        <v>6333</v>
      </c>
      <c r="D3085" s="12">
        <v>20000</v>
      </c>
      <c r="E3085" s="13">
        <v>56</v>
      </c>
      <c r="F3085" t="s">
        <v>26</v>
      </c>
      <c r="G3085" t="s">
        <v>49</v>
      </c>
      <c r="H3085" t="s">
        <v>50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5564</v>
      </c>
      <c r="O3085">
        <f t="shared" si="192"/>
        <v>0</v>
      </c>
      <c r="P3085">
        <f t="shared" si="193"/>
        <v>18.67</v>
      </c>
      <c r="Q3085" s="11" t="s">
        <v>21</v>
      </c>
      <c r="R3085" t="s">
        <v>5565</v>
      </c>
      <c r="S3085" s="4">
        <f t="shared" si="194"/>
        <v>41853.5634027778</v>
      </c>
      <c r="T3085" s="4">
        <f t="shared" si="195"/>
        <v>41883.2083333333</v>
      </c>
    </row>
    <row r="3086" ht="44" spans="1:20">
      <c r="A3086" s="1">
        <v>3084</v>
      </c>
      <c r="B3086" s="2" t="s">
        <v>6334</v>
      </c>
      <c r="C3086" s="2" t="s">
        <v>6335</v>
      </c>
      <c r="D3086" s="12">
        <v>4059</v>
      </c>
      <c r="E3086" s="13">
        <v>470</v>
      </c>
      <c r="F3086" t="s">
        <v>26</v>
      </c>
      <c r="G3086" t="s">
        <v>49</v>
      </c>
      <c r="H3086" t="s">
        <v>50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5564</v>
      </c>
      <c r="O3086">
        <f t="shared" si="192"/>
        <v>12</v>
      </c>
      <c r="P3086">
        <f t="shared" si="193"/>
        <v>78.33</v>
      </c>
      <c r="Q3086" s="11" t="s">
        <v>21</v>
      </c>
      <c r="R3086" t="s">
        <v>5565</v>
      </c>
      <c r="S3086" s="4">
        <f t="shared" si="194"/>
        <v>42100.7237384259</v>
      </c>
      <c r="T3086" s="4">
        <f t="shared" si="195"/>
        <v>42129.7833333333</v>
      </c>
    </row>
    <row r="3087" ht="44" spans="1:20">
      <c r="A3087" s="1">
        <v>3085</v>
      </c>
      <c r="B3087" s="2" t="s">
        <v>6336</v>
      </c>
      <c r="C3087" s="2" t="s">
        <v>6337</v>
      </c>
      <c r="D3087" s="12">
        <v>25000</v>
      </c>
      <c r="E3087" s="13">
        <v>610</v>
      </c>
      <c r="F3087" t="s">
        <v>26</v>
      </c>
      <c r="G3087" t="s">
        <v>49</v>
      </c>
      <c r="H3087" t="s">
        <v>50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5564</v>
      </c>
      <c r="O3087">
        <f t="shared" si="192"/>
        <v>2</v>
      </c>
      <c r="P3087">
        <f t="shared" si="193"/>
        <v>67.78</v>
      </c>
      <c r="Q3087" s="11" t="s">
        <v>21</v>
      </c>
      <c r="R3087" t="s">
        <v>5565</v>
      </c>
      <c r="S3087" s="4">
        <f t="shared" si="194"/>
        <v>42246.8837847222</v>
      </c>
      <c r="T3087" s="4">
        <f t="shared" si="195"/>
        <v>42276.8837847222</v>
      </c>
    </row>
    <row r="3088" ht="44" spans="1:20">
      <c r="A3088" s="1">
        <v>3086</v>
      </c>
      <c r="B3088" s="2" t="s">
        <v>6338</v>
      </c>
      <c r="C3088" s="2" t="s">
        <v>6339</v>
      </c>
      <c r="D3088" s="12">
        <v>20000</v>
      </c>
      <c r="E3088" s="13">
        <v>50</v>
      </c>
      <c r="F3088" t="s">
        <v>26</v>
      </c>
      <c r="G3088" t="s">
        <v>1264</v>
      </c>
      <c r="H3088" t="s">
        <v>89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5564</v>
      </c>
      <c r="O3088">
        <f t="shared" si="192"/>
        <v>0</v>
      </c>
      <c r="P3088">
        <f t="shared" si="193"/>
        <v>16.67</v>
      </c>
      <c r="Q3088" s="11" t="s">
        <v>21</v>
      </c>
      <c r="R3088" t="s">
        <v>5565</v>
      </c>
      <c r="S3088" s="4">
        <f t="shared" si="194"/>
        <v>42173.6708217593</v>
      </c>
      <c r="T3088" s="4">
        <f t="shared" si="195"/>
        <v>42233.6708217593</v>
      </c>
    </row>
    <row r="3089" ht="44" spans="1:20">
      <c r="A3089" s="1">
        <v>3087</v>
      </c>
      <c r="B3089" s="2" t="s">
        <v>6340</v>
      </c>
      <c r="C3089" s="2" t="s">
        <v>6341</v>
      </c>
      <c r="D3089" s="12">
        <v>20000</v>
      </c>
      <c r="E3089" s="13">
        <v>125</v>
      </c>
      <c r="F3089" t="s">
        <v>26</v>
      </c>
      <c r="G3089" t="s">
        <v>49</v>
      </c>
      <c r="H3089" t="s">
        <v>50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5564</v>
      </c>
      <c r="O3089">
        <f t="shared" si="192"/>
        <v>1</v>
      </c>
      <c r="P3089">
        <f t="shared" si="193"/>
        <v>62.5</v>
      </c>
      <c r="Q3089" s="11" t="s">
        <v>21</v>
      </c>
      <c r="R3089" t="s">
        <v>5565</v>
      </c>
      <c r="S3089" s="4">
        <f t="shared" si="194"/>
        <v>42665.1503472222</v>
      </c>
      <c r="T3089" s="4">
        <f t="shared" si="195"/>
        <v>42725.1920138889</v>
      </c>
    </row>
    <row r="3090" ht="29" spans="1:20">
      <c r="A3090" s="1">
        <v>3088</v>
      </c>
      <c r="B3090" s="2" t="s">
        <v>6342</v>
      </c>
      <c r="C3090" s="2" t="s">
        <v>6343</v>
      </c>
      <c r="D3090" s="12">
        <v>65000</v>
      </c>
      <c r="E3090" s="13">
        <v>126</v>
      </c>
      <c r="F3090" t="s">
        <v>26</v>
      </c>
      <c r="G3090" t="s">
        <v>49</v>
      </c>
      <c r="H3090" t="s">
        <v>50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5564</v>
      </c>
      <c r="O3090">
        <f t="shared" si="192"/>
        <v>0</v>
      </c>
      <c r="P3090">
        <f t="shared" si="193"/>
        <v>42</v>
      </c>
      <c r="Q3090" s="11" t="s">
        <v>21</v>
      </c>
      <c r="R3090" t="s">
        <v>5565</v>
      </c>
      <c r="S3090" s="4">
        <f t="shared" si="194"/>
        <v>41981.5723032407</v>
      </c>
      <c r="T3090" s="4">
        <f t="shared" si="195"/>
        <v>42012.5701388889</v>
      </c>
    </row>
    <row r="3091" ht="44" spans="1:20">
      <c r="A3091" s="1">
        <v>3089</v>
      </c>
      <c r="B3091" s="2" t="s">
        <v>6344</v>
      </c>
      <c r="C3091" s="2" t="s">
        <v>6345</v>
      </c>
      <c r="D3091" s="12">
        <v>25000</v>
      </c>
      <c r="E3091" s="13">
        <v>5854</v>
      </c>
      <c r="F3091" t="s">
        <v>26</v>
      </c>
      <c r="G3091" t="s">
        <v>49</v>
      </c>
      <c r="H3091" t="s">
        <v>50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5564</v>
      </c>
      <c r="O3091">
        <f t="shared" si="192"/>
        <v>23</v>
      </c>
      <c r="P3091">
        <f t="shared" si="193"/>
        <v>130.09</v>
      </c>
      <c r="Q3091" s="11" t="s">
        <v>21</v>
      </c>
      <c r="R3091" t="s">
        <v>5565</v>
      </c>
      <c r="S3091" s="4">
        <f t="shared" si="194"/>
        <v>42528.5426273148</v>
      </c>
      <c r="T3091" s="4">
        <f t="shared" si="195"/>
        <v>42560.0826388889</v>
      </c>
    </row>
    <row r="3092" ht="44" spans="1:20">
      <c r="A3092" s="1">
        <v>3090</v>
      </c>
      <c r="B3092" s="2" t="s">
        <v>6346</v>
      </c>
      <c r="C3092" s="2" t="s">
        <v>6347</v>
      </c>
      <c r="D3092" s="12">
        <v>225000</v>
      </c>
      <c r="E3092" s="13">
        <v>11432</v>
      </c>
      <c r="F3092" t="s">
        <v>26</v>
      </c>
      <c r="G3092" t="s">
        <v>49</v>
      </c>
      <c r="H3092" t="s">
        <v>50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5564</v>
      </c>
      <c r="O3092">
        <f t="shared" si="192"/>
        <v>5</v>
      </c>
      <c r="P3092">
        <f t="shared" si="193"/>
        <v>1270.22</v>
      </c>
      <c r="Q3092" s="11" t="s">
        <v>21</v>
      </c>
      <c r="R3092" t="s">
        <v>5565</v>
      </c>
      <c r="S3092" s="4">
        <f t="shared" si="194"/>
        <v>42065.8188078704</v>
      </c>
      <c r="T3092" s="4">
        <f t="shared" si="195"/>
        <v>42125.7771412037</v>
      </c>
    </row>
    <row r="3093" ht="44" spans="1:20">
      <c r="A3093" s="1">
        <v>3091</v>
      </c>
      <c r="B3093" s="2" t="s">
        <v>6348</v>
      </c>
      <c r="C3093" s="2" t="s">
        <v>6349</v>
      </c>
      <c r="D3093" s="12">
        <v>5000</v>
      </c>
      <c r="E3093" s="13">
        <v>796</v>
      </c>
      <c r="F3093" t="s">
        <v>26</v>
      </c>
      <c r="G3093" t="s">
        <v>49</v>
      </c>
      <c r="H3093" t="s">
        <v>50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5564</v>
      </c>
      <c r="O3093">
        <f t="shared" si="192"/>
        <v>16</v>
      </c>
      <c r="P3093">
        <f t="shared" si="193"/>
        <v>88.44</v>
      </c>
      <c r="Q3093" s="11" t="s">
        <v>21</v>
      </c>
      <c r="R3093" t="s">
        <v>5565</v>
      </c>
      <c r="S3093" s="4">
        <f t="shared" si="194"/>
        <v>42566.9484143518</v>
      </c>
      <c r="T3093" s="4">
        <f t="shared" si="195"/>
        <v>42596.9484143518</v>
      </c>
    </row>
    <row r="3094" ht="44" spans="1:20">
      <c r="A3094" s="1">
        <v>3092</v>
      </c>
      <c r="B3094" s="2" t="s">
        <v>6350</v>
      </c>
      <c r="C3094" s="2" t="s">
        <v>6351</v>
      </c>
      <c r="D3094" s="12">
        <v>100000</v>
      </c>
      <c r="E3094" s="13">
        <v>1183.19</v>
      </c>
      <c r="F3094" t="s">
        <v>26</v>
      </c>
      <c r="G3094" t="s">
        <v>49</v>
      </c>
      <c r="H3094" t="s">
        <v>50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5564</v>
      </c>
      <c r="O3094">
        <f t="shared" si="192"/>
        <v>1</v>
      </c>
      <c r="P3094">
        <f t="shared" si="193"/>
        <v>56.34</v>
      </c>
      <c r="Q3094" s="11" t="s">
        <v>21</v>
      </c>
      <c r="R3094" t="s">
        <v>5565</v>
      </c>
      <c r="S3094" s="4">
        <f t="shared" si="194"/>
        <v>42255.6193518519</v>
      </c>
      <c r="T3094" s="4">
        <f t="shared" si="195"/>
        <v>42292.9166666667</v>
      </c>
    </row>
    <row r="3095" ht="44" spans="1:20">
      <c r="A3095" s="1">
        <v>3093</v>
      </c>
      <c r="B3095" s="2" t="s">
        <v>6352</v>
      </c>
      <c r="C3095" s="2" t="s">
        <v>6353</v>
      </c>
      <c r="D3095" s="12">
        <v>4000</v>
      </c>
      <c r="E3095" s="13">
        <v>910</v>
      </c>
      <c r="F3095" t="s">
        <v>26</v>
      </c>
      <c r="G3095" t="s">
        <v>194</v>
      </c>
      <c r="H3095" t="s">
        <v>195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5564</v>
      </c>
      <c r="O3095">
        <f t="shared" si="192"/>
        <v>23</v>
      </c>
      <c r="P3095">
        <f t="shared" si="193"/>
        <v>53.53</v>
      </c>
      <c r="Q3095" s="11" t="s">
        <v>21</v>
      </c>
      <c r="R3095" t="s">
        <v>5565</v>
      </c>
      <c r="S3095" s="4">
        <f t="shared" si="194"/>
        <v>41760.9090393518</v>
      </c>
      <c r="T3095" s="4">
        <f t="shared" si="195"/>
        <v>41791.1659722222</v>
      </c>
    </row>
    <row r="3096" ht="44" spans="1:20">
      <c r="A3096" s="1">
        <v>3094</v>
      </c>
      <c r="B3096" s="2" t="s">
        <v>6354</v>
      </c>
      <c r="C3096" s="2" t="s">
        <v>6355</v>
      </c>
      <c r="D3096" s="12">
        <v>100000</v>
      </c>
      <c r="E3096" s="13">
        <v>25</v>
      </c>
      <c r="F3096" t="s">
        <v>26</v>
      </c>
      <c r="G3096" t="s">
        <v>49</v>
      </c>
      <c r="H3096" t="s">
        <v>50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5564</v>
      </c>
      <c r="O3096">
        <f t="shared" si="192"/>
        <v>0</v>
      </c>
      <c r="P3096">
        <f t="shared" si="193"/>
        <v>25</v>
      </c>
      <c r="Q3096" s="11" t="s">
        <v>21</v>
      </c>
      <c r="R3096" t="s">
        <v>5565</v>
      </c>
      <c r="S3096" s="4">
        <f t="shared" si="194"/>
        <v>42207.795787037</v>
      </c>
      <c r="T3096" s="4">
        <f t="shared" si="195"/>
        <v>42267.795787037</v>
      </c>
    </row>
    <row r="3097" ht="44" spans="1:20">
      <c r="A3097" s="1">
        <v>3095</v>
      </c>
      <c r="B3097" s="2" t="s">
        <v>6356</v>
      </c>
      <c r="C3097" s="2" t="s">
        <v>6357</v>
      </c>
      <c r="D3097" s="12">
        <v>14920</v>
      </c>
      <c r="E3097" s="13">
        <v>50</v>
      </c>
      <c r="F3097" t="s">
        <v>26</v>
      </c>
      <c r="G3097" t="s">
        <v>49</v>
      </c>
      <c r="H3097" t="s">
        <v>50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5564</v>
      </c>
      <c r="O3097">
        <f t="shared" si="192"/>
        <v>0</v>
      </c>
      <c r="P3097">
        <f t="shared" si="193"/>
        <v>50</v>
      </c>
      <c r="Q3097" s="11" t="s">
        <v>21</v>
      </c>
      <c r="R3097" t="s">
        <v>5565</v>
      </c>
      <c r="S3097" s="4">
        <f t="shared" si="194"/>
        <v>42523.0252314815</v>
      </c>
      <c r="T3097" s="4">
        <f t="shared" si="195"/>
        <v>42583.0252314815</v>
      </c>
    </row>
    <row r="3098" ht="44" spans="1:20">
      <c r="A3098" s="1">
        <v>3096</v>
      </c>
      <c r="B3098" s="2" t="s">
        <v>6358</v>
      </c>
      <c r="C3098" s="2" t="s">
        <v>6359</v>
      </c>
      <c r="D3098" s="12">
        <v>20000</v>
      </c>
      <c r="E3098" s="13">
        <v>795</v>
      </c>
      <c r="F3098" t="s">
        <v>26</v>
      </c>
      <c r="G3098" t="s">
        <v>49</v>
      </c>
      <c r="H3098" t="s">
        <v>50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5564</v>
      </c>
      <c r="O3098">
        <f t="shared" si="192"/>
        <v>4</v>
      </c>
      <c r="P3098">
        <f t="shared" si="193"/>
        <v>56.79</v>
      </c>
      <c r="Q3098" s="11" t="s">
        <v>21</v>
      </c>
      <c r="R3098" t="s">
        <v>5565</v>
      </c>
      <c r="S3098" s="4">
        <f t="shared" si="194"/>
        <v>42114.8255324074</v>
      </c>
      <c r="T3098" s="4">
        <f t="shared" si="195"/>
        <v>42144.8255324074</v>
      </c>
    </row>
    <row r="3099" ht="44" spans="1:20">
      <c r="A3099" s="1">
        <v>3097</v>
      </c>
      <c r="B3099" s="2" t="s">
        <v>6360</v>
      </c>
      <c r="C3099" s="2" t="s">
        <v>6361</v>
      </c>
      <c r="D3099" s="12">
        <v>10000</v>
      </c>
      <c r="E3099" s="13">
        <v>1715</v>
      </c>
      <c r="F3099" t="s">
        <v>26</v>
      </c>
      <c r="G3099" t="s">
        <v>58</v>
      </c>
      <c r="H3099" t="s">
        <v>59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5564</v>
      </c>
      <c r="O3099">
        <f t="shared" si="192"/>
        <v>17</v>
      </c>
      <c r="P3099">
        <f t="shared" si="193"/>
        <v>40.83</v>
      </c>
      <c r="Q3099" s="11" t="s">
        <v>21</v>
      </c>
      <c r="R3099" t="s">
        <v>5565</v>
      </c>
      <c r="S3099" s="4">
        <f t="shared" si="194"/>
        <v>42629.5034837963</v>
      </c>
      <c r="T3099" s="4">
        <f t="shared" si="195"/>
        <v>42650.5833333333</v>
      </c>
    </row>
    <row r="3100" ht="44" spans="1:20">
      <c r="A3100" s="1">
        <v>3098</v>
      </c>
      <c r="B3100" s="2" t="s">
        <v>6362</v>
      </c>
      <c r="C3100" s="2" t="s">
        <v>6363</v>
      </c>
      <c r="D3100" s="12">
        <v>48725</v>
      </c>
      <c r="E3100" s="13">
        <v>1758</v>
      </c>
      <c r="F3100" t="s">
        <v>26</v>
      </c>
      <c r="G3100" t="s">
        <v>49</v>
      </c>
      <c r="H3100" t="s">
        <v>50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5564</v>
      </c>
      <c r="O3100">
        <f t="shared" si="192"/>
        <v>4</v>
      </c>
      <c r="P3100">
        <f t="shared" si="193"/>
        <v>65.11</v>
      </c>
      <c r="Q3100" s="11" t="s">
        <v>21</v>
      </c>
      <c r="R3100" t="s">
        <v>5565</v>
      </c>
      <c r="S3100" s="4">
        <f t="shared" si="194"/>
        <v>42359.7922337963</v>
      </c>
      <c r="T3100" s="4">
        <f t="shared" si="195"/>
        <v>42408.0118055556</v>
      </c>
    </row>
    <row r="3101" ht="44" spans="1:20">
      <c r="A3101" s="1">
        <v>3099</v>
      </c>
      <c r="B3101" s="2" t="s">
        <v>6364</v>
      </c>
      <c r="C3101" s="2" t="s">
        <v>6365</v>
      </c>
      <c r="D3101" s="12">
        <v>2000</v>
      </c>
      <c r="E3101" s="13">
        <v>278</v>
      </c>
      <c r="F3101" t="s">
        <v>26</v>
      </c>
      <c r="G3101" t="s">
        <v>49</v>
      </c>
      <c r="H3101" t="s">
        <v>50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5564</v>
      </c>
      <c r="O3101">
        <f t="shared" si="192"/>
        <v>14</v>
      </c>
      <c r="P3101">
        <f t="shared" si="193"/>
        <v>55.6</v>
      </c>
      <c r="Q3101" s="11" t="s">
        <v>21</v>
      </c>
      <c r="R3101" t="s">
        <v>5565</v>
      </c>
      <c r="S3101" s="4">
        <f t="shared" si="194"/>
        <v>42382.1897106481</v>
      </c>
      <c r="T3101" s="4">
        <f t="shared" si="195"/>
        <v>42412.1897106481</v>
      </c>
    </row>
    <row r="3102" ht="44" spans="1:20">
      <c r="A3102" s="1">
        <v>3100</v>
      </c>
      <c r="B3102" s="2" t="s">
        <v>6366</v>
      </c>
      <c r="C3102" s="2" t="s">
        <v>6367</v>
      </c>
      <c r="D3102" s="12">
        <v>12000</v>
      </c>
      <c r="E3102" s="13">
        <v>1827</v>
      </c>
      <c r="F3102" t="s">
        <v>26</v>
      </c>
      <c r="G3102" t="s">
        <v>49</v>
      </c>
      <c r="H3102" t="s">
        <v>50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5564</v>
      </c>
      <c r="O3102">
        <f t="shared" si="192"/>
        <v>15</v>
      </c>
      <c r="P3102">
        <f t="shared" si="193"/>
        <v>140.54</v>
      </c>
      <c r="Q3102" s="11" t="s">
        <v>21</v>
      </c>
      <c r="R3102" t="s">
        <v>5565</v>
      </c>
      <c r="S3102" s="4">
        <f t="shared" si="194"/>
        <v>41902.6223958333</v>
      </c>
      <c r="T3102" s="4">
        <f t="shared" si="195"/>
        <v>41932.6223958333</v>
      </c>
    </row>
    <row r="3103" ht="58" spans="1:20">
      <c r="A3103" s="1">
        <v>3101</v>
      </c>
      <c r="B3103" s="2" t="s">
        <v>6368</v>
      </c>
      <c r="C3103" s="2" t="s">
        <v>6369</v>
      </c>
      <c r="D3103" s="12">
        <v>2500</v>
      </c>
      <c r="E3103" s="13">
        <v>300</v>
      </c>
      <c r="F3103" t="s">
        <v>26</v>
      </c>
      <c r="G3103" t="s">
        <v>214</v>
      </c>
      <c r="H3103" t="s">
        <v>89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5564</v>
      </c>
      <c r="O3103">
        <f t="shared" si="192"/>
        <v>12</v>
      </c>
      <c r="P3103">
        <f t="shared" si="193"/>
        <v>25</v>
      </c>
      <c r="Q3103" s="11" t="s">
        <v>21</v>
      </c>
      <c r="R3103" t="s">
        <v>5565</v>
      </c>
      <c r="S3103" s="4">
        <f t="shared" si="194"/>
        <v>42171.3835300926</v>
      </c>
      <c r="T3103" s="4">
        <f t="shared" si="195"/>
        <v>42201.3305555556</v>
      </c>
    </row>
    <row r="3104" ht="44" spans="1:20">
      <c r="A3104" s="1">
        <v>3102</v>
      </c>
      <c r="B3104" s="2" t="s">
        <v>6370</v>
      </c>
      <c r="C3104" s="2" t="s">
        <v>6371</v>
      </c>
      <c r="D3104" s="12">
        <v>16000</v>
      </c>
      <c r="E3104" s="13">
        <v>6258</v>
      </c>
      <c r="F3104" t="s">
        <v>26</v>
      </c>
      <c r="G3104" t="s">
        <v>58</v>
      </c>
      <c r="H3104" t="s">
        <v>59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5564</v>
      </c>
      <c r="O3104">
        <f t="shared" si="192"/>
        <v>39</v>
      </c>
      <c r="P3104">
        <f t="shared" si="193"/>
        <v>69.53</v>
      </c>
      <c r="Q3104" s="11" t="s">
        <v>21</v>
      </c>
      <c r="R3104" t="s">
        <v>5565</v>
      </c>
      <c r="S3104" s="4">
        <f t="shared" si="194"/>
        <v>42555.3404861111</v>
      </c>
      <c r="T3104" s="4">
        <f t="shared" si="195"/>
        <v>42605.3404861111</v>
      </c>
    </row>
    <row r="3105" ht="29" spans="1:20">
      <c r="A3105" s="1">
        <v>3103</v>
      </c>
      <c r="B3105" s="2" t="s">
        <v>6372</v>
      </c>
      <c r="C3105" s="2" t="s">
        <v>6373</v>
      </c>
      <c r="D3105" s="12">
        <v>4100</v>
      </c>
      <c r="E3105" s="13">
        <v>11</v>
      </c>
      <c r="F3105" t="s">
        <v>26</v>
      </c>
      <c r="G3105" t="s">
        <v>49</v>
      </c>
      <c r="H3105" t="s">
        <v>50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5564</v>
      </c>
      <c r="O3105">
        <f t="shared" si="192"/>
        <v>0</v>
      </c>
      <c r="P3105">
        <f t="shared" si="193"/>
        <v>5.5</v>
      </c>
      <c r="Q3105" s="11" t="s">
        <v>21</v>
      </c>
      <c r="R3105" t="s">
        <v>5565</v>
      </c>
      <c r="S3105" s="4">
        <f t="shared" si="194"/>
        <v>42107.1563194444</v>
      </c>
      <c r="T3105" s="4">
        <f t="shared" si="195"/>
        <v>42167.1563194444</v>
      </c>
    </row>
    <row r="3106" ht="44" spans="1:20">
      <c r="A3106" s="1">
        <v>3104</v>
      </c>
      <c r="B3106" s="2" t="s">
        <v>6374</v>
      </c>
      <c r="C3106" s="2" t="s">
        <v>6375</v>
      </c>
      <c r="D3106" s="12">
        <v>4000</v>
      </c>
      <c r="E3106" s="13">
        <v>1185</v>
      </c>
      <c r="F3106" t="s">
        <v>26</v>
      </c>
      <c r="G3106" t="s">
        <v>84</v>
      </c>
      <c r="H3106" t="s">
        <v>85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5564</v>
      </c>
      <c r="O3106">
        <f t="shared" si="192"/>
        <v>30</v>
      </c>
      <c r="P3106">
        <f t="shared" si="193"/>
        <v>237</v>
      </c>
      <c r="Q3106" s="11" t="s">
        <v>21</v>
      </c>
      <c r="R3106" t="s">
        <v>5565</v>
      </c>
      <c r="S3106" s="4">
        <f t="shared" si="194"/>
        <v>42006.9086921296</v>
      </c>
      <c r="T3106" s="4">
        <f t="shared" si="195"/>
        <v>42038.0833333333</v>
      </c>
    </row>
    <row r="3107" ht="44" spans="1:20">
      <c r="A3107" s="1">
        <v>3105</v>
      </c>
      <c r="B3107" s="2" t="s">
        <v>6376</v>
      </c>
      <c r="C3107" s="2" t="s">
        <v>6377</v>
      </c>
      <c r="D3107" s="12">
        <v>5845</v>
      </c>
      <c r="E3107" s="13">
        <v>2476</v>
      </c>
      <c r="F3107" t="s">
        <v>26</v>
      </c>
      <c r="G3107" t="s">
        <v>49</v>
      </c>
      <c r="H3107" t="s">
        <v>50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5564</v>
      </c>
      <c r="O3107">
        <f t="shared" si="192"/>
        <v>42</v>
      </c>
      <c r="P3107">
        <f t="shared" si="193"/>
        <v>79.87</v>
      </c>
      <c r="Q3107" s="11" t="s">
        <v>21</v>
      </c>
      <c r="R3107" t="s">
        <v>5565</v>
      </c>
      <c r="S3107" s="4">
        <f t="shared" si="194"/>
        <v>41876.7189351852</v>
      </c>
      <c r="T3107" s="4">
        <f t="shared" si="195"/>
        <v>41931.2083333333</v>
      </c>
    </row>
    <row r="3108" ht="44" spans="1:20">
      <c r="A3108" s="1">
        <v>3106</v>
      </c>
      <c r="B3108" s="2" t="s">
        <v>6378</v>
      </c>
      <c r="C3108" s="2" t="s">
        <v>6379</v>
      </c>
      <c r="D3108" s="12">
        <v>1000</v>
      </c>
      <c r="E3108" s="13">
        <v>41</v>
      </c>
      <c r="F3108" t="s">
        <v>26</v>
      </c>
      <c r="G3108" t="s">
        <v>58</v>
      </c>
      <c r="H3108" t="s">
        <v>59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5564</v>
      </c>
      <c r="O3108">
        <f t="shared" si="192"/>
        <v>4</v>
      </c>
      <c r="P3108">
        <f t="shared" si="193"/>
        <v>10.25</v>
      </c>
      <c r="Q3108" s="11" t="s">
        <v>21</v>
      </c>
      <c r="R3108" t="s">
        <v>5565</v>
      </c>
      <c r="S3108" s="4">
        <f t="shared" si="194"/>
        <v>42241.4291203704</v>
      </c>
      <c r="T3108" s="4">
        <f t="shared" si="195"/>
        <v>42263.9166666667</v>
      </c>
    </row>
    <row r="3109" ht="44" spans="1:20">
      <c r="A3109" s="1">
        <v>3107</v>
      </c>
      <c r="B3109" s="2" t="s">
        <v>6380</v>
      </c>
      <c r="C3109" s="2" t="s">
        <v>6381</v>
      </c>
      <c r="D3109" s="12">
        <v>40000</v>
      </c>
      <c r="E3109" s="13">
        <v>7905</v>
      </c>
      <c r="F3109" t="s">
        <v>26</v>
      </c>
      <c r="G3109" t="s">
        <v>49</v>
      </c>
      <c r="H3109" t="s">
        <v>50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5564</v>
      </c>
      <c r="O3109">
        <f t="shared" si="192"/>
        <v>20</v>
      </c>
      <c r="P3109">
        <f t="shared" si="193"/>
        <v>272.59</v>
      </c>
      <c r="Q3109" s="11" t="s">
        <v>21</v>
      </c>
      <c r="R3109" t="s">
        <v>5565</v>
      </c>
      <c r="S3109" s="4">
        <f t="shared" si="194"/>
        <v>42128.8142476852</v>
      </c>
      <c r="T3109" s="4">
        <f t="shared" si="195"/>
        <v>42135.8142476852</v>
      </c>
    </row>
    <row r="3110" ht="15" spans="1:20">
      <c r="A3110" s="1">
        <v>3108</v>
      </c>
      <c r="B3110" s="2" t="s">
        <v>6382</v>
      </c>
      <c r="C3110" s="2" t="s">
        <v>6383</v>
      </c>
      <c r="D3110" s="12">
        <v>50000</v>
      </c>
      <c r="E3110" s="13">
        <v>26</v>
      </c>
      <c r="F3110" t="s">
        <v>26</v>
      </c>
      <c r="G3110" t="s">
        <v>49</v>
      </c>
      <c r="H3110" t="s">
        <v>50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5564</v>
      </c>
      <c r="O3110">
        <f t="shared" si="192"/>
        <v>0</v>
      </c>
      <c r="P3110">
        <f t="shared" si="193"/>
        <v>13</v>
      </c>
      <c r="Q3110" s="11" t="s">
        <v>21</v>
      </c>
      <c r="R3110" t="s">
        <v>5565</v>
      </c>
      <c r="S3110" s="4">
        <f t="shared" si="194"/>
        <v>42062.6804861111</v>
      </c>
      <c r="T3110" s="4">
        <f t="shared" si="195"/>
        <v>42122.6388194444</v>
      </c>
    </row>
    <row r="3111" ht="44" spans="1:20">
      <c r="A3111" s="1">
        <v>3109</v>
      </c>
      <c r="B3111" s="2" t="s">
        <v>6384</v>
      </c>
      <c r="C3111" s="2" t="s">
        <v>6385</v>
      </c>
      <c r="D3111" s="12">
        <v>26500</v>
      </c>
      <c r="E3111" s="13">
        <v>6633</v>
      </c>
      <c r="F3111" t="s">
        <v>26</v>
      </c>
      <c r="G3111" t="s">
        <v>49</v>
      </c>
      <c r="H3111" t="s">
        <v>50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5564</v>
      </c>
      <c r="O3111">
        <f t="shared" si="192"/>
        <v>25</v>
      </c>
      <c r="P3111">
        <f t="shared" si="193"/>
        <v>58.18</v>
      </c>
      <c r="Q3111" s="11" t="s">
        <v>21</v>
      </c>
      <c r="R3111" t="s">
        <v>5565</v>
      </c>
      <c r="S3111" s="4">
        <f t="shared" si="194"/>
        <v>41844.1251157407</v>
      </c>
      <c r="T3111" s="4">
        <f t="shared" si="195"/>
        <v>41879.1251157407</v>
      </c>
    </row>
    <row r="3112" ht="44" spans="1:20">
      <c r="A3112" s="1">
        <v>3110</v>
      </c>
      <c r="B3112" s="2" t="s">
        <v>6386</v>
      </c>
      <c r="C3112" s="2" t="s">
        <v>6387</v>
      </c>
      <c r="D3112" s="12">
        <v>25000</v>
      </c>
      <c r="E3112" s="13">
        <v>10</v>
      </c>
      <c r="F3112" t="s">
        <v>26</v>
      </c>
      <c r="G3112" t="s">
        <v>49</v>
      </c>
      <c r="H3112" t="s">
        <v>50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5564</v>
      </c>
      <c r="O3112">
        <f t="shared" si="192"/>
        <v>0</v>
      </c>
      <c r="P3112">
        <f t="shared" si="193"/>
        <v>10</v>
      </c>
      <c r="Q3112" s="11" t="s">
        <v>21</v>
      </c>
      <c r="R3112" t="s">
        <v>5565</v>
      </c>
      <c r="S3112" s="4">
        <f t="shared" si="194"/>
        <v>42745.0314699074</v>
      </c>
      <c r="T3112" s="4">
        <f t="shared" si="195"/>
        <v>42785.0314699074</v>
      </c>
    </row>
    <row r="3113" ht="29" spans="1:20">
      <c r="A3113" s="1">
        <v>3111</v>
      </c>
      <c r="B3113" s="2" t="s">
        <v>6388</v>
      </c>
      <c r="C3113" s="2" t="s">
        <v>6389</v>
      </c>
      <c r="D3113" s="12">
        <v>20000</v>
      </c>
      <c r="E3113" s="13">
        <v>5328</v>
      </c>
      <c r="F3113" t="s">
        <v>26</v>
      </c>
      <c r="G3113" t="s">
        <v>49</v>
      </c>
      <c r="H3113" t="s">
        <v>50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5564</v>
      </c>
      <c r="O3113">
        <f t="shared" si="192"/>
        <v>27</v>
      </c>
      <c r="P3113">
        <f t="shared" si="193"/>
        <v>70.11</v>
      </c>
      <c r="Q3113" s="11" t="s">
        <v>21</v>
      </c>
      <c r="R3113" t="s">
        <v>5565</v>
      </c>
      <c r="S3113" s="4">
        <f t="shared" si="194"/>
        <v>41885.5951388889</v>
      </c>
      <c r="T3113" s="4">
        <f t="shared" si="195"/>
        <v>41916.5951388889</v>
      </c>
    </row>
    <row r="3114" ht="44" spans="1:20">
      <c r="A3114" s="1">
        <v>3112</v>
      </c>
      <c r="B3114" s="2" t="s">
        <v>6390</v>
      </c>
      <c r="C3114" s="2" t="s">
        <v>6391</v>
      </c>
      <c r="D3114" s="12">
        <v>11000</v>
      </c>
      <c r="E3114" s="13">
        <v>521</v>
      </c>
      <c r="F3114" t="s">
        <v>26</v>
      </c>
      <c r="G3114" t="s">
        <v>49</v>
      </c>
      <c r="H3114" t="s">
        <v>50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5564</v>
      </c>
      <c r="O3114">
        <f t="shared" si="192"/>
        <v>5</v>
      </c>
      <c r="P3114">
        <f t="shared" si="193"/>
        <v>57.89</v>
      </c>
      <c r="Q3114" s="11" t="s">
        <v>21</v>
      </c>
      <c r="R3114" t="s">
        <v>5565</v>
      </c>
      <c r="S3114" s="4">
        <f t="shared" si="194"/>
        <v>42615.1219212963</v>
      </c>
      <c r="T3114" s="4">
        <f t="shared" si="195"/>
        <v>42675.1219212963</v>
      </c>
    </row>
    <row r="3115" ht="44" spans="1:20">
      <c r="A3115" s="1">
        <v>3113</v>
      </c>
      <c r="B3115" s="2" t="s">
        <v>6392</v>
      </c>
      <c r="C3115" s="2" t="s">
        <v>6393</v>
      </c>
      <c r="D3115" s="12">
        <v>109225</v>
      </c>
      <c r="E3115" s="13">
        <v>4635</v>
      </c>
      <c r="F3115" t="s">
        <v>26</v>
      </c>
      <c r="G3115" t="s">
        <v>49</v>
      </c>
      <c r="H3115" t="s">
        <v>50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5564</v>
      </c>
      <c r="O3115">
        <f t="shared" si="192"/>
        <v>4</v>
      </c>
      <c r="P3115">
        <f t="shared" si="193"/>
        <v>125.27</v>
      </c>
      <c r="Q3115" s="11" t="s">
        <v>21</v>
      </c>
      <c r="R3115" t="s">
        <v>5565</v>
      </c>
      <c r="S3115" s="4">
        <f t="shared" si="194"/>
        <v>42081.7312731482</v>
      </c>
      <c r="T3115" s="4">
        <f t="shared" si="195"/>
        <v>42111.7312731482</v>
      </c>
    </row>
    <row r="3116" ht="44" spans="1:20">
      <c r="A3116" s="1">
        <v>3114</v>
      </c>
      <c r="B3116" s="2" t="s">
        <v>6394</v>
      </c>
      <c r="C3116" s="2" t="s">
        <v>6395</v>
      </c>
      <c r="D3116" s="12">
        <v>75000</v>
      </c>
      <c r="E3116" s="13">
        <v>0</v>
      </c>
      <c r="F3116" t="s">
        <v>26</v>
      </c>
      <c r="G3116" t="s">
        <v>49</v>
      </c>
      <c r="H3116" t="s">
        <v>50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5564</v>
      </c>
      <c r="O3116">
        <f t="shared" si="192"/>
        <v>0</v>
      </c>
      <c r="P3116">
        <f t="shared" si="193"/>
        <v>0</v>
      </c>
      <c r="Q3116" s="11" t="s">
        <v>21</v>
      </c>
      <c r="R3116" t="s">
        <v>5565</v>
      </c>
      <c r="S3116" s="4">
        <f t="shared" si="194"/>
        <v>41843.6325231481</v>
      </c>
      <c r="T3116" s="4">
        <f t="shared" si="195"/>
        <v>41903.6325231481</v>
      </c>
    </row>
    <row r="3117" ht="44" spans="1:20">
      <c r="A3117" s="1">
        <v>3115</v>
      </c>
      <c r="B3117" s="2" t="s">
        <v>6396</v>
      </c>
      <c r="C3117" s="2" t="s">
        <v>6397</v>
      </c>
      <c r="D3117" s="12">
        <v>10000</v>
      </c>
      <c r="E3117" s="13">
        <v>300</v>
      </c>
      <c r="F3117" t="s">
        <v>26</v>
      </c>
      <c r="G3117" t="s">
        <v>511</v>
      </c>
      <c r="H3117" t="s">
        <v>512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5564</v>
      </c>
      <c r="O3117">
        <f t="shared" si="192"/>
        <v>3</v>
      </c>
      <c r="P3117">
        <f t="shared" si="193"/>
        <v>300</v>
      </c>
      <c r="Q3117" s="11" t="s">
        <v>21</v>
      </c>
      <c r="R3117" t="s">
        <v>5565</v>
      </c>
      <c r="S3117" s="4">
        <f t="shared" si="194"/>
        <v>42496.4470717593</v>
      </c>
      <c r="T3117" s="4">
        <f t="shared" si="195"/>
        <v>42526.4470717593</v>
      </c>
    </row>
    <row r="3118" ht="44" spans="1:20">
      <c r="A3118" s="1">
        <v>3116</v>
      </c>
      <c r="B3118" s="2" t="s">
        <v>6398</v>
      </c>
      <c r="C3118" s="2" t="s">
        <v>6399</v>
      </c>
      <c r="D3118" s="12">
        <v>750</v>
      </c>
      <c r="E3118" s="13">
        <v>430</v>
      </c>
      <c r="F3118" t="s">
        <v>26</v>
      </c>
      <c r="G3118" t="s">
        <v>49</v>
      </c>
      <c r="H3118" t="s">
        <v>50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5564</v>
      </c>
      <c r="O3118">
        <f t="shared" si="192"/>
        <v>57</v>
      </c>
      <c r="P3118">
        <f t="shared" si="193"/>
        <v>43</v>
      </c>
      <c r="Q3118" s="11" t="s">
        <v>21</v>
      </c>
      <c r="R3118" t="s">
        <v>5565</v>
      </c>
      <c r="S3118" s="4">
        <f t="shared" si="194"/>
        <v>42081.5153356481</v>
      </c>
      <c r="T3118" s="4">
        <f t="shared" si="195"/>
        <v>42095.5153356481</v>
      </c>
    </row>
    <row r="3119" ht="44" spans="1:20">
      <c r="A3119" s="1">
        <v>3117</v>
      </c>
      <c r="B3119" s="2" t="s">
        <v>6400</v>
      </c>
      <c r="C3119" s="2" t="s">
        <v>6401</v>
      </c>
      <c r="D3119" s="12">
        <v>1000</v>
      </c>
      <c r="E3119" s="13">
        <v>1</v>
      </c>
      <c r="F3119" t="s">
        <v>26</v>
      </c>
      <c r="G3119" t="s">
        <v>58</v>
      </c>
      <c r="H3119" t="s">
        <v>59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5564</v>
      </c>
      <c r="O3119">
        <f t="shared" si="192"/>
        <v>0</v>
      </c>
      <c r="P3119">
        <f t="shared" si="193"/>
        <v>1</v>
      </c>
      <c r="Q3119" s="11" t="s">
        <v>21</v>
      </c>
      <c r="R3119" t="s">
        <v>5565</v>
      </c>
      <c r="S3119" s="4">
        <f t="shared" si="194"/>
        <v>42509.374537037</v>
      </c>
      <c r="T3119" s="4">
        <f t="shared" si="195"/>
        <v>42517.55</v>
      </c>
    </row>
    <row r="3120" ht="29" spans="1:20">
      <c r="A3120" s="1">
        <v>3118</v>
      </c>
      <c r="B3120" s="2" t="s">
        <v>6402</v>
      </c>
      <c r="C3120" s="2" t="s">
        <v>6403</v>
      </c>
      <c r="D3120" s="12">
        <v>500000</v>
      </c>
      <c r="E3120" s="13">
        <v>1550</v>
      </c>
      <c r="F3120" t="s">
        <v>26</v>
      </c>
      <c r="G3120" t="s">
        <v>511</v>
      </c>
      <c r="H3120" t="s">
        <v>512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5564</v>
      </c>
      <c r="O3120">
        <f t="shared" si="192"/>
        <v>0</v>
      </c>
      <c r="P3120">
        <f t="shared" si="193"/>
        <v>775</v>
      </c>
      <c r="Q3120" s="11" t="s">
        <v>21</v>
      </c>
      <c r="R3120" t="s">
        <v>5565</v>
      </c>
      <c r="S3120" s="4">
        <f t="shared" si="194"/>
        <v>42534.6495717593</v>
      </c>
      <c r="T3120" s="4">
        <f t="shared" si="195"/>
        <v>42553.6495717593</v>
      </c>
    </row>
    <row r="3121" ht="44" spans="1:20">
      <c r="A3121" s="1">
        <v>3119</v>
      </c>
      <c r="B3121" s="2" t="s">
        <v>6404</v>
      </c>
      <c r="C3121" s="2" t="s">
        <v>6405</v>
      </c>
      <c r="D3121" s="12">
        <v>10000</v>
      </c>
      <c r="E3121" s="13">
        <v>5</v>
      </c>
      <c r="F3121" t="s">
        <v>26</v>
      </c>
      <c r="G3121" t="s">
        <v>49</v>
      </c>
      <c r="H3121" t="s">
        <v>50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5564</v>
      </c>
      <c r="O3121">
        <f t="shared" si="192"/>
        <v>0</v>
      </c>
      <c r="P3121">
        <f t="shared" si="193"/>
        <v>5</v>
      </c>
      <c r="Q3121" s="11" t="s">
        <v>21</v>
      </c>
      <c r="R3121" t="s">
        <v>5565</v>
      </c>
      <c r="S3121" s="4">
        <f t="shared" si="194"/>
        <v>42060.0455092593</v>
      </c>
      <c r="T3121" s="4">
        <f t="shared" si="195"/>
        <v>42090.0038425926</v>
      </c>
    </row>
    <row r="3122" ht="44" spans="1:20">
      <c r="A3122" s="1">
        <v>3120</v>
      </c>
      <c r="B3122" s="2" t="s">
        <v>6406</v>
      </c>
      <c r="C3122" s="2" t="s">
        <v>6407</v>
      </c>
      <c r="D3122" s="12">
        <v>1300000</v>
      </c>
      <c r="E3122" s="13">
        <v>128</v>
      </c>
      <c r="F3122" t="s">
        <v>26</v>
      </c>
      <c r="G3122" t="s">
        <v>422</v>
      </c>
      <c r="H3122" t="s">
        <v>89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5564</v>
      </c>
      <c r="O3122">
        <f t="shared" si="192"/>
        <v>0</v>
      </c>
      <c r="P3122">
        <f t="shared" si="193"/>
        <v>12.8</v>
      </c>
      <c r="Q3122" s="11" t="s">
        <v>21</v>
      </c>
      <c r="R3122" t="s">
        <v>5565</v>
      </c>
      <c r="S3122" s="4">
        <f t="shared" si="194"/>
        <v>42435.9420833333</v>
      </c>
      <c r="T3122" s="4">
        <f t="shared" si="195"/>
        <v>42495.9004166667</v>
      </c>
    </row>
    <row r="3123" ht="29" spans="1:20">
      <c r="A3123" s="1">
        <v>3121</v>
      </c>
      <c r="B3123" s="2" t="s">
        <v>6408</v>
      </c>
      <c r="C3123" s="2" t="s">
        <v>6409</v>
      </c>
      <c r="D3123" s="12">
        <v>1500</v>
      </c>
      <c r="E3123" s="13">
        <v>10</v>
      </c>
      <c r="F3123" t="s">
        <v>25</v>
      </c>
      <c r="G3123" t="s">
        <v>194</v>
      </c>
      <c r="H3123" t="s">
        <v>195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5564</v>
      </c>
      <c r="O3123">
        <f t="shared" si="192"/>
        <v>1</v>
      </c>
      <c r="P3123">
        <f t="shared" si="193"/>
        <v>10</v>
      </c>
      <c r="Q3123" s="11" t="s">
        <v>21</v>
      </c>
      <c r="R3123" t="s">
        <v>5565</v>
      </c>
      <c r="S3123" s="4">
        <f t="shared" si="194"/>
        <v>41848.6798032407</v>
      </c>
      <c r="T3123" s="4">
        <f t="shared" si="195"/>
        <v>41908.6798032407</v>
      </c>
    </row>
    <row r="3124" ht="15" spans="1:20">
      <c r="A3124" s="1">
        <v>3122</v>
      </c>
      <c r="B3124" s="2" t="s">
        <v>6410</v>
      </c>
      <c r="C3124" s="2" t="s">
        <v>6411</v>
      </c>
      <c r="D3124" s="12">
        <v>199</v>
      </c>
      <c r="E3124" s="13">
        <v>116</v>
      </c>
      <c r="F3124" t="s">
        <v>25</v>
      </c>
      <c r="G3124" t="s">
        <v>49</v>
      </c>
      <c r="H3124" t="s">
        <v>50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5564</v>
      </c>
      <c r="O3124">
        <f t="shared" si="192"/>
        <v>58</v>
      </c>
      <c r="P3124">
        <f t="shared" si="193"/>
        <v>58</v>
      </c>
      <c r="Q3124" s="11" t="s">
        <v>21</v>
      </c>
      <c r="R3124" t="s">
        <v>5565</v>
      </c>
      <c r="S3124" s="4">
        <f t="shared" si="194"/>
        <v>42678.9320833333</v>
      </c>
      <c r="T3124" s="4">
        <f t="shared" si="195"/>
        <v>42683.97375</v>
      </c>
    </row>
    <row r="3125" ht="44" spans="1:20">
      <c r="A3125" s="1">
        <v>3123</v>
      </c>
      <c r="B3125" s="2" t="s">
        <v>6412</v>
      </c>
      <c r="C3125" s="2" t="s">
        <v>6413</v>
      </c>
      <c r="D3125" s="12">
        <v>125000</v>
      </c>
      <c r="E3125" s="13">
        <v>85192</v>
      </c>
      <c r="F3125" t="s">
        <v>25</v>
      </c>
      <c r="G3125" t="s">
        <v>49</v>
      </c>
      <c r="H3125" t="s">
        <v>50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5564</v>
      </c>
      <c r="O3125">
        <f t="shared" si="192"/>
        <v>68</v>
      </c>
      <c r="P3125">
        <f t="shared" si="193"/>
        <v>244.8</v>
      </c>
      <c r="Q3125" s="11" t="s">
        <v>21</v>
      </c>
      <c r="R3125" t="s">
        <v>5565</v>
      </c>
      <c r="S3125" s="4">
        <f t="shared" si="194"/>
        <v>42530.9930324074</v>
      </c>
      <c r="T3125" s="4">
        <f t="shared" si="195"/>
        <v>42560.9930324074</v>
      </c>
    </row>
    <row r="3126" ht="44" spans="1:20">
      <c r="A3126" s="1">
        <v>3124</v>
      </c>
      <c r="B3126" s="2" t="s">
        <v>6414</v>
      </c>
      <c r="C3126" s="2" t="s">
        <v>6415</v>
      </c>
      <c r="D3126" s="12">
        <v>800000</v>
      </c>
      <c r="E3126" s="13">
        <v>26</v>
      </c>
      <c r="F3126" t="s">
        <v>25</v>
      </c>
      <c r="G3126" t="s">
        <v>49</v>
      </c>
      <c r="H3126" t="s">
        <v>50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5564</v>
      </c>
      <c r="O3126">
        <f t="shared" si="192"/>
        <v>0</v>
      </c>
      <c r="P3126">
        <f t="shared" si="193"/>
        <v>6.5</v>
      </c>
      <c r="Q3126" s="11" t="s">
        <v>21</v>
      </c>
      <c r="R3126" t="s">
        <v>5565</v>
      </c>
      <c r="S3126" s="4">
        <f t="shared" si="194"/>
        <v>41977.7801041667</v>
      </c>
      <c r="T3126" s="4">
        <f t="shared" si="195"/>
        <v>42037.7801041667</v>
      </c>
    </row>
    <row r="3127" ht="15" spans="1:20">
      <c r="A3127" s="1">
        <v>3125</v>
      </c>
      <c r="B3127" s="2" t="s">
        <v>6416</v>
      </c>
      <c r="C3127" s="2" t="s">
        <v>6417</v>
      </c>
      <c r="D3127" s="12">
        <v>1500000</v>
      </c>
      <c r="E3127" s="13">
        <v>0</v>
      </c>
      <c r="F3127" t="s">
        <v>25</v>
      </c>
      <c r="G3127" t="s">
        <v>49</v>
      </c>
      <c r="H3127" t="s">
        <v>50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5564</v>
      </c>
      <c r="O3127">
        <f t="shared" si="192"/>
        <v>0</v>
      </c>
      <c r="P3127">
        <f t="shared" si="193"/>
        <v>0</v>
      </c>
      <c r="Q3127" s="11" t="s">
        <v>21</v>
      </c>
      <c r="R3127" t="s">
        <v>5565</v>
      </c>
      <c r="S3127" s="4">
        <f t="shared" si="194"/>
        <v>42346.2068518518</v>
      </c>
      <c r="T3127" s="4">
        <f t="shared" si="195"/>
        <v>42376.2068518518</v>
      </c>
    </row>
    <row r="3128" ht="72" spans="1:20">
      <c r="A3128" s="1">
        <v>3126</v>
      </c>
      <c r="B3128" s="2" t="s">
        <v>6418</v>
      </c>
      <c r="C3128" s="2" t="s">
        <v>6419</v>
      </c>
      <c r="D3128" s="12">
        <v>25000</v>
      </c>
      <c r="E3128" s="13">
        <v>1040</v>
      </c>
      <c r="F3128" t="s">
        <v>25</v>
      </c>
      <c r="G3128" t="s">
        <v>49</v>
      </c>
      <c r="H3128" t="s">
        <v>50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5564</v>
      </c>
      <c r="O3128">
        <f t="shared" si="192"/>
        <v>4</v>
      </c>
      <c r="P3128">
        <f t="shared" si="193"/>
        <v>61.18</v>
      </c>
      <c r="Q3128" s="11" t="s">
        <v>21</v>
      </c>
      <c r="R3128" t="s">
        <v>5565</v>
      </c>
      <c r="S3128" s="4">
        <f t="shared" si="194"/>
        <v>42427.0180787037</v>
      </c>
      <c r="T3128" s="4">
        <f t="shared" si="195"/>
        <v>42456.976412037</v>
      </c>
    </row>
    <row r="3129" ht="44" spans="1:20">
      <c r="A3129" s="1">
        <v>3127</v>
      </c>
      <c r="B3129" s="2" t="s">
        <v>6420</v>
      </c>
      <c r="C3129" s="2" t="s">
        <v>6421</v>
      </c>
      <c r="D3129" s="12">
        <v>100000</v>
      </c>
      <c r="E3129" s="13">
        <v>0</v>
      </c>
      <c r="F3129" t="s">
        <v>25</v>
      </c>
      <c r="G3129" t="s">
        <v>49</v>
      </c>
      <c r="H3129" t="s">
        <v>50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5564</v>
      </c>
      <c r="O3129">
        <f t="shared" si="192"/>
        <v>0</v>
      </c>
      <c r="P3129">
        <f t="shared" si="193"/>
        <v>0</v>
      </c>
      <c r="Q3129" s="11" t="s">
        <v>21</v>
      </c>
      <c r="R3129" t="s">
        <v>5565</v>
      </c>
      <c r="S3129" s="4">
        <f t="shared" si="194"/>
        <v>42034.8568171296</v>
      </c>
      <c r="T3129" s="4">
        <f t="shared" si="195"/>
        <v>42064.8568171296</v>
      </c>
    </row>
    <row r="3130" ht="44" spans="1:20">
      <c r="A3130" s="1">
        <v>3128</v>
      </c>
      <c r="B3130" s="2" t="s">
        <v>6422</v>
      </c>
      <c r="C3130" s="2" t="s">
        <v>6423</v>
      </c>
      <c r="D3130" s="12">
        <v>15000</v>
      </c>
      <c r="E3130" s="13">
        <v>16291</v>
      </c>
      <c r="F3130" t="s">
        <v>27</v>
      </c>
      <c r="G3130" t="s">
        <v>49</v>
      </c>
      <c r="H3130" t="s">
        <v>50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1123</v>
      </c>
      <c r="O3130">
        <f t="shared" si="192"/>
        <v>109</v>
      </c>
      <c r="P3130">
        <f t="shared" si="193"/>
        <v>139.24</v>
      </c>
      <c r="Q3130" s="11" t="s">
        <v>21</v>
      </c>
      <c r="R3130" t="s">
        <v>1124</v>
      </c>
      <c r="S3130" s="4">
        <f t="shared" si="194"/>
        <v>42780.8257060185</v>
      </c>
      <c r="T3130" s="4">
        <f t="shared" si="195"/>
        <v>42810.7840393519</v>
      </c>
    </row>
    <row r="3131" ht="44" spans="1:20">
      <c r="A3131" s="1">
        <v>3129</v>
      </c>
      <c r="B3131" s="2" t="s">
        <v>6424</v>
      </c>
      <c r="C3131" s="2" t="s">
        <v>6425</v>
      </c>
      <c r="D3131" s="12">
        <v>1250</v>
      </c>
      <c r="E3131" s="13">
        <v>10</v>
      </c>
      <c r="F3131" t="s">
        <v>27</v>
      </c>
      <c r="G3131" t="s">
        <v>49</v>
      </c>
      <c r="H3131" t="s">
        <v>50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1123</v>
      </c>
      <c r="O3131">
        <f t="shared" si="192"/>
        <v>1</v>
      </c>
      <c r="P3131">
        <f t="shared" si="193"/>
        <v>10</v>
      </c>
      <c r="Q3131" s="11" t="s">
        <v>21</v>
      </c>
      <c r="R3131" t="s">
        <v>1124</v>
      </c>
      <c r="S3131" s="4">
        <f t="shared" si="194"/>
        <v>42803.8428125</v>
      </c>
      <c r="T3131" s="4">
        <f t="shared" si="195"/>
        <v>42843.8011458333</v>
      </c>
    </row>
    <row r="3132" ht="44" spans="1:20">
      <c r="A3132" s="1">
        <v>3130</v>
      </c>
      <c r="B3132" s="2" t="s">
        <v>6426</v>
      </c>
      <c r="C3132" s="2" t="s">
        <v>6427</v>
      </c>
      <c r="D3132" s="12">
        <v>10000</v>
      </c>
      <c r="E3132" s="13">
        <v>375</v>
      </c>
      <c r="F3132" t="s">
        <v>27</v>
      </c>
      <c r="G3132" t="s">
        <v>49</v>
      </c>
      <c r="H3132" t="s">
        <v>50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1123</v>
      </c>
      <c r="O3132">
        <f t="shared" si="192"/>
        <v>4</v>
      </c>
      <c r="P3132">
        <f t="shared" si="193"/>
        <v>93.75</v>
      </c>
      <c r="Q3132" s="11" t="s">
        <v>21</v>
      </c>
      <c r="R3132" t="s">
        <v>1124</v>
      </c>
      <c r="S3132" s="4">
        <f t="shared" si="194"/>
        <v>42808.6402314815</v>
      </c>
      <c r="T3132" s="4">
        <f t="shared" si="195"/>
        <v>42839.2076388889</v>
      </c>
    </row>
    <row r="3133" ht="29" spans="1:20">
      <c r="A3133" s="1">
        <v>3131</v>
      </c>
      <c r="B3133" s="2" t="s">
        <v>6428</v>
      </c>
      <c r="C3133" s="2" t="s">
        <v>6429</v>
      </c>
      <c r="D3133" s="12">
        <v>4100</v>
      </c>
      <c r="E3133" s="13">
        <v>645</v>
      </c>
      <c r="F3133" t="s">
        <v>27</v>
      </c>
      <c r="G3133" t="s">
        <v>49</v>
      </c>
      <c r="H3133" t="s">
        <v>50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1123</v>
      </c>
      <c r="O3133">
        <f t="shared" si="192"/>
        <v>16</v>
      </c>
      <c r="P3133">
        <f t="shared" si="193"/>
        <v>53.75</v>
      </c>
      <c r="Q3133" s="11" t="s">
        <v>21</v>
      </c>
      <c r="R3133" t="s">
        <v>1124</v>
      </c>
      <c r="S3133" s="4">
        <f t="shared" si="194"/>
        <v>42803.579224537</v>
      </c>
      <c r="T3133" s="4">
        <f t="shared" si="195"/>
        <v>42833.5375578704</v>
      </c>
    </row>
    <row r="3134" ht="29" spans="1:20">
      <c r="A3134" s="1">
        <v>3132</v>
      </c>
      <c r="B3134" s="2" t="s">
        <v>6430</v>
      </c>
      <c r="C3134" s="2" t="s">
        <v>6431</v>
      </c>
      <c r="D3134" s="12">
        <v>30000</v>
      </c>
      <c r="E3134" s="13">
        <v>10</v>
      </c>
      <c r="F3134" t="s">
        <v>27</v>
      </c>
      <c r="G3134" t="s">
        <v>49</v>
      </c>
      <c r="H3134" t="s">
        <v>50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1123</v>
      </c>
      <c r="O3134">
        <f t="shared" si="192"/>
        <v>0</v>
      </c>
      <c r="P3134">
        <f t="shared" si="193"/>
        <v>10</v>
      </c>
      <c r="Q3134" s="11" t="s">
        <v>21</v>
      </c>
      <c r="R3134" t="s">
        <v>1124</v>
      </c>
      <c r="S3134" s="4">
        <f t="shared" si="194"/>
        <v>42786.3502314815</v>
      </c>
      <c r="T3134" s="4">
        <f t="shared" si="195"/>
        <v>42846.3085648148</v>
      </c>
    </row>
    <row r="3135" ht="44" spans="1:20">
      <c r="A3135" s="1">
        <v>3133</v>
      </c>
      <c r="B3135" s="2" t="s">
        <v>6432</v>
      </c>
      <c r="C3135" s="2" t="s">
        <v>6433</v>
      </c>
      <c r="D3135" s="12">
        <v>500</v>
      </c>
      <c r="E3135" s="13">
        <v>540</v>
      </c>
      <c r="F3135" t="s">
        <v>27</v>
      </c>
      <c r="G3135" t="s">
        <v>58</v>
      </c>
      <c r="H3135" t="s">
        <v>59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1123</v>
      </c>
      <c r="O3135">
        <f t="shared" si="192"/>
        <v>108</v>
      </c>
      <c r="P3135">
        <f t="shared" si="193"/>
        <v>33.75</v>
      </c>
      <c r="Q3135" s="11" t="s">
        <v>21</v>
      </c>
      <c r="R3135" t="s">
        <v>1124</v>
      </c>
      <c r="S3135" s="4">
        <f t="shared" si="194"/>
        <v>42788.5652083333</v>
      </c>
      <c r="T3135" s="4">
        <f t="shared" si="195"/>
        <v>42818.5235416667</v>
      </c>
    </row>
    <row r="3136" ht="44" spans="1:20">
      <c r="A3136" s="1">
        <v>3134</v>
      </c>
      <c r="B3136" s="2" t="s">
        <v>6434</v>
      </c>
      <c r="C3136" s="2" t="s">
        <v>6435</v>
      </c>
      <c r="D3136" s="12">
        <v>1000</v>
      </c>
      <c r="E3136" s="13">
        <v>225</v>
      </c>
      <c r="F3136" t="s">
        <v>27</v>
      </c>
      <c r="G3136" t="s">
        <v>58</v>
      </c>
      <c r="H3136" t="s">
        <v>59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1123</v>
      </c>
      <c r="O3136">
        <f t="shared" si="192"/>
        <v>23</v>
      </c>
      <c r="P3136">
        <f t="shared" si="193"/>
        <v>18.75</v>
      </c>
      <c r="Q3136" s="11" t="s">
        <v>21</v>
      </c>
      <c r="R3136" t="s">
        <v>1124</v>
      </c>
      <c r="S3136" s="4">
        <f t="shared" si="194"/>
        <v>42800.7201273148</v>
      </c>
      <c r="T3136" s="4">
        <f t="shared" si="195"/>
        <v>42821.6784606482</v>
      </c>
    </row>
    <row r="3137" ht="44" spans="1:20">
      <c r="A3137" s="1">
        <v>3135</v>
      </c>
      <c r="B3137" s="2" t="s">
        <v>6436</v>
      </c>
      <c r="C3137" s="2" t="s">
        <v>6437</v>
      </c>
      <c r="D3137" s="12">
        <v>777</v>
      </c>
      <c r="E3137" s="13">
        <v>162</v>
      </c>
      <c r="F3137" t="s">
        <v>27</v>
      </c>
      <c r="G3137" t="s">
        <v>49</v>
      </c>
      <c r="H3137" t="s">
        <v>50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1123</v>
      </c>
      <c r="O3137">
        <f t="shared" si="192"/>
        <v>21</v>
      </c>
      <c r="P3137">
        <f t="shared" si="193"/>
        <v>23.14</v>
      </c>
      <c r="Q3137" s="11" t="s">
        <v>21</v>
      </c>
      <c r="R3137" t="s">
        <v>1124</v>
      </c>
      <c r="S3137" s="4">
        <f t="shared" si="194"/>
        <v>42807.1518634259</v>
      </c>
      <c r="T3137" s="4">
        <f t="shared" si="195"/>
        <v>42829.1518634259</v>
      </c>
    </row>
    <row r="3138" ht="44" spans="1:20">
      <c r="A3138" s="1">
        <v>3136</v>
      </c>
      <c r="B3138" s="2" t="s">
        <v>6438</v>
      </c>
      <c r="C3138" s="2" t="s">
        <v>6439</v>
      </c>
      <c r="D3138" s="12">
        <v>500</v>
      </c>
      <c r="E3138" s="13">
        <v>639</v>
      </c>
      <c r="F3138" t="s">
        <v>27</v>
      </c>
      <c r="G3138" t="s">
        <v>58</v>
      </c>
      <c r="H3138" t="s">
        <v>59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1123</v>
      </c>
      <c r="O3138">
        <f t="shared" si="192"/>
        <v>128</v>
      </c>
      <c r="P3138">
        <f t="shared" si="193"/>
        <v>29.05</v>
      </c>
      <c r="Q3138" s="11" t="s">
        <v>21</v>
      </c>
      <c r="R3138" t="s">
        <v>1124</v>
      </c>
      <c r="S3138" s="4">
        <f t="shared" si="194"/>
        <v>42789.4624305556</v>
      </c>
      <c r="T3138" s="4">
        <f t="shared" si="195"/>
        <v>42825.9576388889</v>
      </c>
    </row>
    <row r="3139" ht="29" spans="1:20">
      <c r="A3139" s="1">
        <v>3137</v>
      </c>
      <c r="B3139" s="2" t="s">
        <v>6440</v>
      </c>
      <c r="C3139" s="2" t="s">
        <v>6441</v>
      </c>
      <c r="D3139" s="12">
        <v>1500</v>
      </c>
      <c r="E3139" s="13">
        <v>50</v>
      </c>
      <c r="F3139" t="s">
        <v>27</v>
      </c>
      <c r="G3139" t="s">
        <v>49</v>
      </c>
      <c r="H3139" t="s">
        <v>50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1123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21</v>
      </c>
      <c r="R3139" t="s">
        <v>1124</v>
      </c>
      <c r="S3139" s="4">
        <f t="shared" ref="S3139:S3202" si="198">(((J3139/60)/60)/24)+DATE(1970,1,1)</f>
        <v>42807.8850578704</v>
      </c>
      <c r="T3139" s="4">
        <f t="shared" ref="T3139:T3202" si="199">(((I3139/60)/60)/24)+DATE(1970,1,1)</f>
        <v>42858.8</v>
      </c>
    </row>
    <row r="3140" ht="58" spans="1:20">
      <c r="A3140" s="1">
        <v>3138</v>
      </c>
      <c r="B3140" s="2" t="s">
        <v>6442</v>
      </c>
      <c r="C3140" s="2" t="s">
        <v>6443</v>
      </c>
      <c r="D3140" s="12">
        <v>200</v>
      </c>
      <c r="E3140" s="13">
        <v>0</v>
      </c>
      <c r="F3140" t="s">
        <v>27</v>
      </c>
      <c r="G3140" t="s">
        <v>58</v>
      </c>
      <c r="H3140" t="s">
        <v>59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1123</v>
      </c>
      <c r="O3140">
        <f t="shared" si="196"/>
        <v>0</v>
      </c>
      <c r="P3140">
        <f t="shared" si="197"/>
        <v>0</v>
      </c>
      <c r="Q3140" s="11" t="s">
        <v>21</v>
      </c>
      <c r="R3140" t="s">
        <v>1124</v>
      </c>
      <c r="S3140" s="4">
        <f t="shared" si="198"/>
        <v>42809.6459143519</v>
      </c>
      <c r="T3140" s="4">
        <f t="shared" si="199"/>
        <v>42828.6459143519</v>
      </c>
    </row>
    <row r="3141" ht="44" spans="1:20">
      <c r="A3141" s="1">
        <v>3139</v>
      </c>
      <c r="B3141" s="2" t="s">
        <v>6444</v>
      </c>
      <c r="C3141" s="2" t="s">
        <v>6445</v>
      </c>
      <c r="D3141" s="12">
        <v>50000</v>
      </c>
      <c r="E3141" s="13">
        <v>2700</v>
      </c>
      <c r="F3141" t="s">
        <v>27</v>
      </c>
      <c r="G3141" t="s">
        <v>1465</v>
      </c>
      <c r="H3141" t="s">
        <v>1466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1123</v>
      </c>
      <c r="O3141">
        <f t="shared" si="196"/>
        <v>5</v>
      </c>
      <c r="P3141">
        <f t="shared" si="197"/>
        <v>450</v>
      </c>
      <c r="Q3141" s="11" t="s">
        <v>21</v>
      </c>
      <c r="R3141" t="s">
        <v>1124</v>
      </c>
      <c r="S3141" s="4">
        <f t="shared" si="198"/>
        <v>42785.2703703704</v>
      </c>
      <c r="T3141" s="4">
        <f t="shared" si="199"/>
        <v>42819.1895833333</v>
      </c>
    </row>
    <row r="3142" ht="44" spans="1:20">
      <c r="A3142" s="1">
        <v>3140</v>
      </c>
      <c r="B3142" s="2" t="s">
        <v>6446</v>
      </c>
      <c r="C3142" s="2" t="s">
        <v>6447</v>
      </c>
      <c r="D3142" s="12">
        <v>10000</v>
      </c>
      <c r="E3142" s="13">
        <v>96</v>
      </c>
      <c r="F3142" t="s">
        <v>27</v>
      </c>
      <c r="G3142" t="s">
        <v>214</v>
      </c>
      <c r="H3142" t="s">
        <v>89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1123</v>
      </c>
      <c r="O3142">
        <f t="shared" si="196"/>
        <v>1</v>
      </c>
      <c r="P3142">
        <f t="shared" si="197"/>
        <v>24</v>
      </c>
      <c r="Q3142" s="11" t="s">
        <v>21</v>
      </c>
      <c r="R3142" t="s">
        <v>1124</v>
      </c>
      <c r="S3142" s="4">
        <f t="shared" si="198"/>
        <v>42802.7187847222</v>
      </c>
      <c r="T3142" s="4">
        <f t="shared" si="199"/>
        <v>42832.6771180556</v>
      </c>
    </row>
    <row r="3143" ht="58" spans="1:20">
      <c r="A3143" s="1">
        <v>3141</v>
      </c>
      <c r="B3143" s="2" t="s">
        <v>6448</v>
      </c>
      <c r="C3143" s="2" t="s">
        <v>6449</v>
      </c>
      <c r="D3143" s="12">
        <v>500</v>
      </c>
      <c r="E3143" s="13">
        <v>258</v>
      </c>
      <c r="F3143" t="s">
        <v>27</v>
      </c>
      <c r="G3143" t="s">
        <v>422</v>
      </c>
      <c r="H3143" t="s">
        <v>89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1123</v>
      </c>
      <c r="O3143">
        <f t="shared" si="196"/>
        <v>52</v>
      </c>
      <c r="P3143">
        <f t="shared" si="197"/>
        <v>32.25</v>
      </c>
      <c r="Q3143" s="11" t="s">
        <v>21</v>
      </c>
      <c r="R3143" t="s">
        <v>1124</v>
      </c>
      <c r="S3143" s="4">
        <f t="shared" si="198"/>
        <v>42800.7533333333</v>
      </c>
      <c r="T3143" s="4">
        <f t="shared" si="199"/>
        <v>42841.8333333333</v>
      </c>
    </row>
    <row r="3144" ht="44" spans="1:20">
      <c r="A3144" s="1">
        <v>3142</v>
      </c>
      <c r="B3144" s="2" t="s">
        <v>6450</v>
      </c>
      <c r="C3144" s="2" t="s">
        <v>6451</v>
      </c>
      <c r="D3144" s="12">
        <v>2750</v>
      </c>
      <c r="E3144" s="13">
        <v>45</v>
      </c>
      <c r="F3144" t="s">
        <v>27</v>
      </c>
      <c r="G3144" t="s">
        <v>58</v>
      </c>
      <c r="H3144" t="s">
        <v>59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1123</v>
      </c>
      <c r="O3144">
        <f t="shared" si="196"/>
        <v>2</v>
      </c>
      <c r="P3144">
        <f t="shared" si="197"/>
        <v>15</v>
      </c>
      <c r="Q3144" s="11" t="s">
        <v>21</v>
      </c>
      <c r="R3144" t="s">
        <v>1124</v>
      </c>
      <c r="S3144" s="4">
        <f t="shared" si="198"/>
        <v>42783.5131828704</v>
      </c>
      <c r="T3144" s="4">
        <f t="shared" si="199"/>
        <v>42813.4715162037</v>
      </c>
    </row>
    <row r="3145" ht="58" spans="1:20">
      <c r="A3145" s="1">
        <v>3143</v>
      </c>
      <c r="B3145" s="2" t="s">
        <v>6452</v>
      </c>
      <c r="C3145" s="2" t="s">
        <v>6453</v>
      </c>
      <c r="D3145" s="12">
        <v>700</v>
      </c>
      <c r="E3145" s="13">
        <v>0</v>
      </c>
      <c r="F3145" t="s">
        <v>27</v>
      </c>
      <c r="G3145" t="s">
        <v>58</v>
      </c>
      <c r="H3145" t="s">
        <v>59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1123</v>
      </c>
      <c r="O3145">
        <f t="shared" si="196"/>
        <v>0</v>
      </c>
      <c r="P3145">
        <f t="shared" si="197"/>
        <v>0</v>
      </c>
      <c r="Q3145" s="11" t="s">
        <v>21</v>
      </c>
      <c r="R3145" t="s">
        <v>1124</v>
      </c>
      <c r="S3145" s="4">
        <f t="shared" si="198"/>
        <v>42808.358287037</v>
      </c>
      <c r="T3145" s="4">
        <f t="shared" si="199"/>
        <v>42834.358287037</v>
      </c>
    </row>
    <row r="3146" ht="58" spans="1:20">
      <c r="A3146" s="1">
        <v>3144</v>
      </c>
      <c r="B3146" s="2" t="s">
        <v>6454</v>
      </c>
      <c r="C3146" s="2" t="s">
        <v>6455</v>
      </c>
      <c r="D3146" s="12">
        <v>10000</v>
      </c>
      <c r="E3146" s="13">
        <v>7540</v>
      </c>
      <c r="F3146" t="s">
        <v>27</v>
      </c>
      <c r="G3146" t="s">
        <v>49</v>
      </c>
      <c r="H3146" t="s">
        <v>50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1123</v>
      </c>
      <c r="O3146">
        <f t="shared" si="196"/>
        <v>75</v>
      </c>
      <c r="P3146">
        <f t="shared" si="197"/>
        <v>251.33</v>
      </c>
      <c r="Q3146" s="11" t="s">
        <v>21</v>
      </c>
      <c r="R3146" t="s">
        <v>1124</v>
      </c>
      <c r="S3146" s="4">
        <f t="shared" si="198"/>
        <v>42796.538275463</v>
      </c>
      <c r="T3146" s="4">
        <f t="shared" si="199"/>
        <v>42813.25</v>
      </c>
    </row>
    <row r="3147" ht="44" spans="1:20">
      <c r="A3147" s="1">
        <v>3145</v>
      </c>
      <c r="B3147" s="2" t="s">
        <v>6456</v>
      </c>
      <c r="C3147" s="2" t="s">
        <v>6457</v>
      </c>
      <c r="D3147" s="12">
        <v>25000</v>
      </c>
      <c r="E3147" s="13">
        <v>0</v>
      </c>
      <c r="F3147" t="s">
        <v>27</v>
      </c>
      <c r="G3147" t="s">
        <v>49</v>
      </c>
      <c r="H3147" t="s">
        <v>50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1123</v>
      </c>
      <c r="O3147">
        <f t="shared" si="196"/>
        <v>0</v>
      </c>
      <c r="P3147">
        <f t="shared" si="197"/>
        <v>0</v>
      </c>
      <c r="Q3147" s="11" t="s">
        <v>21</v>
      </c>
      <c r="R3147" t="s">
        <v>1124</v>
      </c>
      <c r="S3147" s="4">
        <f t="shared" si="198"/>
        <v>42762.0409027778</v>
      </c>
      <c r="T3147" s="4">
        <f t="shared" si="199"/>
        <v>42821.9992361111</v>
      </c>
    </row>
    <row r="3148" ht="29" spans="1:20">
      <c r="A3148" s="1">
        <v>3146</v>
      </c>
      <c r="B3148" s="2" t="s">
        <v>6458</v>
      </c>
      <c r="C3148" s="2" t="s">
        <v>6459</v>
      </c>
      <c r="D3148" s="12">
        <v>50000</v>
      </c>
      <c r="E3148" s="13">
        <v>5250</v>
      </c>
      <c r="F3148" t="s">
        <v>27</v>
      </c>
      <c r="G3148" t="s">
        <v>1465</v>
      </c>
      <c r="H3148" t="s">
        <v>1466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1123</v>
      </c>
      <c r="O3148">
        <f t="shared" si="196"/>
        <v>11</v>
      </c>
      <c r="P3148">
        <f t="shared" si="197"/>
        <v>437.5</v>
      </c>
      <c r="Q3148" s="11" t="s">
        <v>21</v>
      </c>
      <c r="R3148" t="s">
        <v>1124</v>
      </c>
      <c r="S3148" s="4">
        <f t="shared" si="198"/>
        <v>42796.6824768519</v>
      </c>
      <c r="T3148" s="4">
        <f t="shared" si="199"/>
        <v>42841.6408101852</v>
      </c>
    </row>
    <row r="3149" ht="44" spans="1:20">
      <c r="A3149" s="1">
        <v>3147</v>
      </c>
      <c r="B3149" s="2" t="s">
        <v>6460</v>
      </c>
      <c r="C3149" s="2" t="s">
        <v>6461</v>
      </c>
      <c r="D3149" s="12">
        <v>20000</v>
      </c>
      <c r="E3149" s="13">
        <v>23505</v>
      </c>
      <c r="F3149" t="s">
        <v>28</v>
      </c>
      <c r="G3149" t="s">
        <v>49</v>
      </c>
      <c r="H3149" t="s">
        <v>50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1123</v>
      </c>
      <c r="O3149">
        <f t="shared" si="196"/>
        <v>118</v>
      </c>
      <c r="P3149">
        <f t="shared" si="197"/>
        <v>110.35</v>
      </c>
      <c r="Q3149" s="11" t="s">
        <v>21</v>
      </c>
      <c r="R3149" t="s">
        <v>1124</v>
      </c>
      <c r="S3149" s="4">
        <f t="shared" si="198"/>
        <v>41909.9693865741</v>
      </c>
      <c r="T3149" s="4">
        <f t="shared" si="199"/>
        <v>41950.0110532407</v>
      </c>
    </row>
    <row r="3150" ht="29" spans="1:20">
      <c r="A3150" s="1">
        <v>3148</v>
      </c>
      <c r="B3150" s="2" t="s">
        <v>6462</v>
      </c>
      <c r="C3150" s="2" t="s">
        <v>6463</v>
      </c>
      <c r="D3150" s="12">
        <v>1800</v>
      </c>
      <c r="E3150" s="13">
        <v>2361</v>
      </c>
      <c r="F3150" t="s">
        <v>28</v>
      </c>
      <c r="G3150" t="s">
        <v>49</v>
      </c>
      <c r="H3150" t="s">
        <v>50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1123</v>
      </c>
      <c r="O3150">
        <f t="shared" si="196"/>
        <v>131</v>
      </c>
      <c r="P3150">
        <f t="shared" si="197"/>
        <v>41.42</v>
      </c>
      <c r="Q3150" s="11" t="s">
        <v>21</v>
      </c>
      <c r="R3150" t="s">
        <v>1124</v>
      </c>
      <c r="S3150" s="4">
        <f t="shared" si="198"/>
        <v>41891.6653240741</v>
      </c>
      <c r="T3150" s="4">
        <f t="shared" si="199"/>
        <v>41913.1666666667</v>
      </c>
    </row>
    <row r="3151" ht="44" spans="1:20">
      <c r="A3151" s="1">
        <v>3149</v>
      </c>
      <c r="B3151" s="2" t="s">
        <v>6464</v>
      </c>
      <c r="C3151" s="2" t="s">
        <v>6465</v>
      </c>
      <c r="D3151" s="12">
        <v>1250</v>
      </c>
      <c r="E3151" s="13">
        <v>1300</v>
      </c>
      <c r="F3151" t="s">
        <v>28</v>
      </c>
      <c r="G3151" t="s">
        <v>49</v>
      </c>
      <c r="H3151" t="s">
        <v>50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1123</v>
      </c>
      <c r="O3151">
        <f t="shared" si="196"/>
        <v>104</v>
      </c>
      <c r="P3151">
        <f t="shared" si="197"/>
        <v>52</v>
      </c>
      <c r="Q3151" s="11" t="s">
        <v>21</v>
      </c>
      <c r="R3151" t="s">
        <v>1124</v>
      </c>
      <c r="S3151" s="4">
        <f t="shared" si="198"/>
        <v>41226.0173611111</v>
      </c>
      <c r="T3151" s="4">
        <f t="shared" si="199"/>
        <v>41250.0833333333</v>
      </c>
    </row>
    <row r="3152" ht="58" spans="1:20">
      <c r="A3152" s="1">
        <v>3150</v>
      </c>
      <c r="B3152" s="2" t="s">
        <v>6466</v>
      </c>
      <c r="C3152" s="2" t="s">
        <v>6467</v>
      </c>
      <c r="D3152" s="12">
        <v>3500</v>
      </c>
      <c r="E3152" s="13">
        <v>3535</v>
      </c>
      <c r="F3152" t="s">
        <v>28</v>
      </c>
      <c r="G3152" t="s">
        <v>49</v>
      </c>
      <c r="H3152" t="s">
        <v>50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1123</v>
      </c>
      <c r="O3152">
        <f t="shared" si="196"/>
        <v>101</v>
      </c>
      <c r="P3152">
        <f t="shared" si="197"/>
        <v>33.99</v>
      </c>
      <c r="Q3152" s="11" t="s">
        <v>21</v>
      </c>
      <c r="R3152" t="s">
        <v>1124</v>
      </c>
      <c r="S3152" s="4">
        <f t="shared" si="198"/>
        <v>40478.2639236111</v>
      </c>
      <c r="T3152" s="4">
        <f t="shared" si="199"/>
        <v>40568.1666666667</v>
      </c>
    </row>
    <row r="3153" ht="44" spans="1:20">
      <c r="A3153" s="1">
        <v>3151</v>
      </c>
      <c r="B3153" s="2" t="s">
        <v>6468</v>
      </c>
      <c r="C3153" s="2" t="s">
        <v>6469</v>
      </c>
      <c r="D3153" s="12">
        <v>3500</v>
      </c>
      <c r="E3153" s="13">
        <v>3514</v>
      </c>
      <c r="F3153" t="s">
        <v>28</v>
      </c>
      <c r="G3153" t="s">
        <v>49</v>
      </c>
      <c r="H3153" t="s">
        <v>50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1123</v>
      </c>
      <c r="O3153">
        <f t="shared" si="196"/>
        <v>100</v>
      </c>
      <c r="P3153">
        <f t="shared" si="197"/>
        <v>103.35</v>
      </c>
      <c r="Q3153" s="11" t="s">
        <v>21</v>
      </c>
      <c r="R3153" t="s">
        <v>1124</v>
      </c>
      <c r="S3153" s="4">
        <f t="shared" si="198"/>
        <v>41862.8399768519</v>
      </c>
      <c r="T3153" s="4">
        <f t="shared" si="199"/>
        <v>41892.8399768519</v>
      </c>
    </row>
    <row r="3154" ht="44" spans="1:20">
      <c r="A3154" s="1">
        <v>3152</v>
      </c>
      <c r="B3154" s="2" t="s">
        <v>6470</v>
      </c>
      <c r="C3154" s="2" t="s">
        <v>6471</v>
      </c>
      <c r="D3154" s="12">
        <v>2200</v>
      </c>
      <c r="E3154" s="13">
        <v>2331</v>
      </c>
      <c r="F3154" t="s">
        <v>28</v>
      </c>
      <c r="G3154" t="s">
        <v>58</v>
      </c>
      <c r="H3154" t="s">
        <v>59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1123</v>
      </c>
      <c r="O3154">
        <f t="shared" si="196"/>
        <v>106</v>
      </c>
      <c r="P3154">
        <f t="shared" si="197"/>
        <v>34.79</v>
      </c>
      <c r="Q3154" s="11" t="s">
        <v>21</v>
      </c>
      <c r="R3154" t="s">
        <v>1124</v>
      </c>
      <c r="S3154" s="4">
        <f t="shared" si="198"/>
        <v>41550.8676736111</v>
      </c>
      <c r="T3154" s="4">
        <f t="shared" si="199"/>
        <v>41580.8676736111</v>
      </c>
    </row>
    <row r="3155" ht="44" spans="1:20">
      <c r="A3155" s="1">
        <v>3153</v>
      </c>
      <c r="B3155" s="2" t="s">
        <v>6472</v>
      </c>
      <c r="C3155" s="2" t="s">
        <v>6473</v>
      </c>
      <c r="D3155" s="12">
        <v>3000</v>
      </c>
      <c r="E3155" s="13">
        <v>10067.5</v>
      </c>
      <c r="F3155" t="s">
        <v>28</v>
      </c>
      <c r="G3155" t="s">
        <v>49</v>
      </c>
      <c r="H3155" t="s">
        <v>50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1123</v>
      </c>
      <c r="O3155">
        <f t="shared" si="196"/>
        <v>336</v>
      </c>
      <c r="P3155">
        <f t="shared" si="197"/>
        <v>41.77</v>
      </c>
      <c r="Q3155" s="11" t="s">
        <v>21</v>
      </c>
      <c r="R3155" t="s">
        <v>1124</v>
      </c>
      <c r="S3155" s="4">
        <f t="shared" si="198"/>
        <v>40633.1543634259</v>
      </c>
      <c r="T3155" s="4">
        <f t="shared" si="199"/>
        <v>40664.2076388889</v>
      </c>
    </row>
    <row r="3156" ht="44" spans="1:20">
      <c r="A3156" s="1">
        <v>3154</v>
      </c>
      <c r="B3156" s="2" t="s">
        <v>6474</v>
      </c>
      <c r="C3156" s="2" t="s">
        <v>6475</v>
      </c>
      <c r="D3156" s="12">
        <v>7000</v>
      </c>
      <c r="E3156" s="13">
        <v>7905</v>
      </c>
      <c r="F3156" t="s">
        <v>28</v>
      </c>
      <c r="G3156" t="s">
        <v>49</v>
      </c>
      <c r="H3156" t="s">
        <v>50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1123</v>
      </c>
      <c r="O3156">
        <f t="shared" si="196"/>
        <v>113</v>
      </c>
      <c r="P3156">
        <f t="shared" si="197"/>
        <v>64.27</v>
      </c>
      <c r="Q3156" s="11" t="s">
        <v>21</v>
      </c>
      <c r="R3156" t="s">
        <v>1124</v>
      </c>
      <c r="S3156" s="4">
        <f t="shared" si="198"/>
        <v>40970.8756712963</v>
      </c>
      <c r="T3156" s="4">
        <f t="shared" si="199"/>
        <v>41000.8340046296</v>
      </c>
    </row>
    <row r="3157" ht="44" spans="1:20">
      <c r="A3157" s="1">
        <v>3155</v>
      </c>
      <c r="B3157" s="2" t="s">
        <v>6476</v>
      </c>
      <c r="C3157" s="2" t="s">
        <v>6477</v>
      </c>
      <c r="D3157" s="12">
        <v>5000</v>
      </c>
      <c r="E3157" s="13">
        <v>9425.23</v>
      </c>
      <c r="F3157" t="s">
        <v>28</v>
      </c>
      <c r="G3157" t="s">
        <v>58</v>
      </c>
      <c r="H3157" t="s">
        <v>59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1123</v>
      </c>
      <c r="O3157">
        <f t="shared" si="196"/>
        <v>189</v>
      </c>
      <c r="P3157">
        <f t="shared" si="197"/>
        <v>31.21</v>
      </c>
      <c r="Q3157" s="11" t="s">
        <v>21</v>
      </c>
      <c r="R3157" t="s">
        <v>1124</v>
      </c>
      <c r="S3157" s="4">
        <f t="shared" si="198"/>
        <v>41233.4991319444</v>
      </c>
      <c r="T3157" s="4">
        <f t="shared" si="199"/>
        <v>41263.4991319444</v>
      </c>
    </row>
    <row r="3158" ht="44" spans="1:20">
      <c r="A3158" s="1">
        <v>3156</v>
      </c>
      <c r="B3158" s="2" t="s">
        <v>6478</v>
      </c>
      <c r="C3158" s="2" t="s">
        <v>6479</v>
      </c>
      <c r="D3158" s="12">
        <v>5500</v>
      </c>
      <c r="E3158" s="13">
        <v>5600</v>
      </c>
      <c r="F3158" t="s">
        <v>28</v>
      </c>
      <c r="G3158" t="s">
        <v>49</v>
      </c>
      <c r="H3158" t="s">
        <v>50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1123</v>
      </c>
      <c r="O3158">
        <f t="shared" si="196"/>
        <v>102</v>
      </c>
      <c r="P3158">
        <f t="shared" si="197"/>
        <v>62.92</v>
      </c>
      <c r="Q3158" s="11" t="s">
        <v>21</v>
      </c>
      <c r="R3158" t="s">
        <v>1124</v>
      </c>
      <c r="S3158" s="4">
        <f t="shared" si="198"/>
        <v>41026.9530555556</v>
      </c>
      <c r="T3158" s="4">
        <f t="shared" si="199"/>
        <v>41061.9530555556</v>
      </c>
    </row>
    <row r="3159" ht="29" spans="1:20">
      <c r="A3159" s="1">
        <v>3157</v>
      </c>
      <c r="B3159" s="2" t="s">
        <v>6480</v>
      </c>
      <c r="C3159" s="2" t="s">
        <v>6481</v>
      </c>
      <c r="D3159" s="12">
        <v>4000</v>
      </c>
      <c r="E3159" s="13">
        <v>4040</v>
      </c>
      <c r="F3159" t="s">
        <v>28</v>
      </c>
      <c r="G3159" t="s">
        <v>49</v>
      </c>
      <c r="H3159" t="s">
        <v>50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1123</v>
      </c>
      <c r="O3159">
        <f t="shared" si="196"/>
        <v>101</v>
      </c>
      <c r="P3159">
        <f t="shared" si="197"/>
        <v>98.54</v>
      </c>
      <c r="Q3159" s="11" t="s">
        <v>21</v>
      </c>
      <c r="R3159" t="s">
        <v>1124</v>
      </c>
      <c r="S3159" s="4">
        <f t="shared" si="198"/>
        <v>41829.7882523148</v>
      </c>
      <c r="T3159" s="4">
        <f t="shared" si="199"/>
        <v>41839.2083333333</v>
      </c>
    </row>
    <row r="3160" ht="29" spans="1:20">
      <c r="A3160" s="1">
        <v>3158</v>
      </c>
      <c r="B3160" s="2" t="s">
        <v>6482</v>
      </c>
      <c r="C3160" s="2" t="s">
        <v>6483</v>
      </c>
      <c r="D3160" s="12">
        <v>5000</v>
      </c>
      <c r="E3160" s="13">
        <v>5700</v>
      </c>
      <c r="F3160" t="s">
        <v>28</v>
      </c>
      <c r="G3160" t="s">
        <v>49</v>
      </c>
      <c r="H3160" t="s">
        <v>50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1123</v>
      </c>
      <c r="O3160">
        <f t="shared" si="196"/>
        <v>114</v>
      </c>
      <c r="P3160">
        <f t="shared" si="197"/>
        <v>82.61</v>
      </c>
      <c r="Q3160" s="11" t="s">
        <v>21</v>
      </c>
      <c r="R3160" t="s">
        <v>1124</v>
      </c>
      <c r="S3160" s="4">
        <f t="shared" si="198"/>
        <v>41447.8397222222</v>
      </c>
      <c r="T3160" s="4">
        <f t="shared" si="199"/>
        <v>41477.8397222222</v>
      </c>
    </row>
    <row r="3161" ht="29" spans="1:20">
      <c r="A3161" s="1">
        <v>3159</v>
      </c>
      <c r="B3161" s="2" t="s">
        <v>6484</v>
      </c>
      <c r="C3161" s="2" t="s">
        <v>6485</v>
      </c>
      <c r="D3161" s="12">
        <v>1500</v>
      </c>
      <c r="E3161" s="13">
        <v>2002.22</v>
      </c>
      <c r="F3161" t="s">
        <v>28</v>
      </c>
      <c r="G3161" t="s">
        <v>49</v>
      </c>
      <c r="H3161" t="s">
        <v>50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1123</v>
      </c>
      <c r="O3161">
        <f t="shared" si="196"/>
        <v>133</v>
      </c>
      <c r="P3161">
        <f t="shared" si="197"/>
        <v>38.5</v>
      </c>
      <c r="Q3161" s="11" t="s">
        <v>21</v>
      </c>
      <c r="R3161" t="s">
        <v>1124</v>
      </c>
      <c r="S3161" s="4">
        <f t="shared" si="198"/>
        <v>40884.0666782407</v>
      </c>
      <c r="T3161" s="4">
        <f t="shared" si="199"/>
        <v>40926.9583333333</v>
      </c>
    </row>
    <row r="3162" ht="44" spans="1:20">
      <c r="A3162" s="1">
        <v>3160</v>
      </c>
      <c r="B3162" s="2" t="s">
        <v>6486</v>
      </c>
      <c r="C3162" s="2" t="s">
        <v>6487</v>
      </c>
      <c r="D3162" s="12">
        <v>4500</v>
      </c>
      <c r="E3162" s="13">
        <v>4569</v>
      </c>
      <c r="F3162" t="s">
        <v>28</v>
      </c>
      <c r="G3162" t="s">
        <v>49</v>
      </c>
      <c r="H3162" t="s">
        <v>50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1123</v>
      </c>
      <c r="O3162">
        <f t="shared" si="196"/>
        <v>102</v>
      </c>
      <c r="P3162">
        <f t="shared" si="197"/>
        <v>80.16</v>
      </c>
      <c r="Q3162" s="11" t="s">
        <v>21</v>
      </c>
      <c r="R3162" t="s">
        <v>1124</v>
      </c>
      <c r="S3162" s="4">
        <f t="shared" si="198"/>
        <v>41841.2648958333</v>
      </c>
      <c r="T3162" s="4">
        <f t="shared" si="199"/>
        <v>41864.2076388889</v>
      </c>
    </row>
    <row r="3163" ht="44" spans="1:20">
      <c r="A3163" s="1">
        <v>3161</v>
      </c>
      <c r="B3163" s="2" t="s">
        <v>6488</v>
      </c>
      <c r="C3163" s="2" t="s">
        <v>6489</v>
      </c>
      <c r="D3163" s="12">
        <v>2000</v>
      </c>
      <c r="E3163" s="13">
        <v>2102</v>
      </c>
      <c r="F3163" t="s">
        <v>28</v>
      </c>
      <c r="G3163" t="s">
        <v>58</v>
      </c>
      <c r="H3163" t="s">
        <v>59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1123</v>
      </c>
      <c r="O3163">
        <f t="shared" si="196"/>
        <v>105</v>
      </c>
      <c r="P3163">
        <f t="shared" si="197"/>
        <v>28.41</v>
      </c>
      <c r="Q3163" s="11" t="s">
        <v>21</v>
      </c>
      <c r="R3163" t="s">
        <v>1124</v>
      </c>
      <c r="S3163" s="4">
        <f t="shared" si="198"/>
        <v>41897.5361342593</v>
      </c>
      <c r="T3163" s="4">
        <f t="shared" si="199"/>
        <v>41927.5361342593</v>
      </c>
    </row>
    <row r="3164" ht="44" spans="1:20">
      <c r="A3164" s="1">
        <v>3162</v>
      </c>
      <c r="B3164" s="2" t="s">
        <v>6490</v>
      </c>
      <c r="C3164" s="2" t="s">
        <v>6491</v>
      </c>
      <c r="D3164" s="12">
        <v>4000</v>
      </c>
      <c r="E3164" s="13">
        <v>5086</v>
      </c>
      <c r="F3164" t="s">
        <v>28</v>
      </c>
      <c r="G3164" t="s">
        <v>49</v>
      </c>
      <c r="H3164" t="s">
        <v>50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1123</v>
      </c>
      <c r="O3164">
        <f t="shared" si="196"/>
        <v>127</v>
      </c>
      <c r="P3164">
        <f t="shared" si="197"/>
        <v>80.73</v>
      </c>
      <c r="Q3164" s="11" t="s">
        <v>21</v>
      </c>
      <c r="R3164" t="s">
        <v>1124</v>
      </c>
      <c r="S3164" s="4">
        <f t="shared" si="198"/>
        <v>41799.6859027778</v>
      </c>
      <c r="T3164" s="4">
        <f t="shared" si="199"/>
        <v>41827.0833333333</v>
      </c>
    </row>
    <row r="3165" ht="44" spans="1:20">
      <c r="A3165" s="1">
        <v>3163</v>
      </c>
      <c r="B3165" s="2" t="s">
        <v>6492</v>
      </c>
      <c r="C3165" s="2" t="s">
        <v>6493</v>
      </c>
      <c r="D3165" s="12">
        <v>13000</v>
      </c>
      <c r="E3165" s="13">
        <v>14450</v>
      </c>
      <c r="F3165" t="s">
        <v>28</v>
      </c>
      <c r="G3165" t="s">
        <v>49</v>
      </c>
      <c r="H3165" t="s">
        <v>50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1123</v>
      </c>
      <c r="O3165">
        <f t="shared" si="196"/>
        <v>111</v>
      </c>
      <c r="P3165">
        <f t="shared" si="197"/>
        <v>200.69</v>
      </c>
      <c r="Q3165" s="11" t="s">
        <v>21</v>
      </c>
      <c r="R3165" t="s">
        <v>1124</v>
      </c>
      <c r="S3165" s="4">
        <f t="shared" si="198"/>
        <v>41775.7537615741</v>
      </c>
      <c r="T3165" s="4">
        <f t="shared" si="199"/>
        <v>41805.7537615741</v>
      </c>
    </row>
    <row r="3166" ht="44" spans="1:20">
      <c r="A3166" s="1">
        <v>3164</v>
      </c>
      <c r="B3166" s="2" t="s">
        <v>6494</v>
      </c>
      <c r="C3166" s="2" t="s">
        <v>6495</v>
      </c>
      <c r="D3166" s="12">
        <v>2500</v>
      </c>
      <c r="E3166" s="13">
        <v>2669</v>
      </c>
      <c r="F3166" t="s">
        <v>28</v>
      </c>
      <c r="G3166" t="s">
        <v>49</v>
      </c>
      <c r="H3166" t="s">
        <v>50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1123</v>
      </c>
      <c r="O3166">
        <f t="shared" si="196"/>
        <v>107</v>
      </c>
      <c r="P3166">
        <f t="shared" si="197"/>
        <v>37.59</v>
      </c>
      <c r="Q3166" s="11" t="s">
        <v>21</v>
      </c>
      <c r="R3166" t="s">
        <v>1124</v>
      </c>
      <c r="S3166" s="4">
        <f t="shared" si="198"/>
        <v>41766.8057291667</v>
      </c>
      <c r="T3166" s="4">
        <f t="shared" si="199"/>
        <v>41799.8057291667</v>
      </c>
    </row>
    <row r="3167" ht="44" spans="1:20">
      <c r="A3167" s="1">
        <v>3165</v>
      </c>
      <c r="B3167" s="2" t="s">
        <v>6496</v>
      </c>
      <c r="C3167" s="2" t="s">
        <v>6497</v>
      </c>
      <c r="D3167" s="12">
        <v>750</v>
      </c>
      <c r="E3167" s="13">
        <v>1220</v>
      </c>
      <c r="F3167" t="s">
        <v>28</v>
      </c>
      <c r="G3167" t="s">
        <v>49</v>
      </c>
      <c r="H3167" t="s">
        <v>50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1123</v>
      </c>
      <c r="O3167">
        <f t="shared" si="196"/>
        <v>163</v>
      </c>
      <c r="P3167">
        <f t="shared" si="197"/>
        <v>58.1</v>
      </c>
      <c r="Q3167" s="11" t="s">
        <v>21</v>
      </c>
      <c r="R3167" t="s">
        <v>1124</v>
      </c>
      <c r="S3167" s="4">
        <f t="shared" si="198"/>
        <v>40644.1592592593</v>
      </c>
      <c r="T3167" s="4">
        <f t="shared" si="199"/>
        <v>40666.1659722222</v>
      </c>
    </row>
    <row r="3168" ht="44" spans="1:20">
      <c r="A3168" s="1">
        <v>3166</v>
      </c>
      <c r="B3168" s="2" t="s">
        <v>6498</v>
      </c>
      <c r="C3168" s="2" t="s">
        <v>6499</v>
      </c>
      <c r="D3168" s="12">
        <v>35000</v>
      </c>
      <c r="E3168" s="13">
        <v>56079.83</v>
      </c>
      <c r="F3168" t="s">
        <v>28</v>
      </c>
      <c r="G3168" t="s">
        <v>49</v>
      </c>
      <c r="H3168" t="s">
        <v>50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1123</v>
      </c>
      <c r="O3168">
        <f t="shared" si="196"/>
        <v>160</v>
      </c>
      <c r="P3168">
        <f t="shared" si="197"/>
        <v>60.3</v>
      </c>
      <c r="Q3168" s="11" t="s">
        <v>21</v>
      </c>
      <c r="R3168" t="s">
        <v>1124</v>
      </c>
      <c r="S3168" s="4">
        <f t="shared" si="198"/>
        <v>41940.6915856482</v>
      </c>
      <c r="T3168" s="4">
        <f t="shared" si="199"/>
        <v>41969.3326388889</v>
      </c>
    </row>
    <row r="3169" ht="29" spans="1:20">
      <c r="A3169" s="1">
        <v>3167</v>
      </c>
      <c r="B3169" s="2" t="s">
        <v>6500</v>
      </c>
      <c r="C3169" s="2" t="s">
        <v>6501</v>
      </c>
      <c r="D3169" s="12">
        <v>3000</v>
      </c>
      <c r="E3169" s="13">
        <v>3485</v>
      </c>
      <c r="F3169" t="s">
        <v>28</v>
      </c>
      <c r="G3169" t="s">
        <v>49</v>
      </c>
      <c r="H3169" t="s">
        <v>50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1123</v>
      </c>
      <c r="O3169">
        <f t="shared" si="196"/>
        <v>116</v>
      </c>
      <c r="P3169">
        <f t="shared" si="197"/>
        <v>63.36</v>
      </c>
      <c r="Q3169" s="11" t="s">
        <v>21</v>
      </c>
      <c r="R3169" t="s">
        <v>1124</v>
      </c>
      <c r="S3169" s="4">
        <f t="shared" si="198"/>
        <v>41839.1757060185</v>
      </c>
      <c r="T3169" s="4">
        <f t="shared" si="199"/>
        <v>41853.1757060185</v>
      </c>
    </row>
    <row r="3170" ht="44" spans="1:20">
      <c r="A3170" s="1">
        <v>3168</v>
      </c>
      <c r="B3170" s="2" t="s">
        <v>6502</v>
      </c>
      <c r="C3170" s="2" t="s">
        <v>6503</v>
      </c>
      <c r="D3170" s="12">
        <v>2500</v>
      </c>
      <c r="E3170" s="13">
        <v>3105</v>
      </c>
      <c r="F3170" t="s">
        <v>28</v>
      </c>
      <c r="G3170" t="s">
        <v>49</v>
      </c>
      <c r="H3170" t="s">
        <v>50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1123</v>
      </c>
      <c r="O3170">
        <f t="shared" si="196"/>
        <v>124</v>
      </c>
      <c r="P3170">
        <f t="shared" si="197"/>
        <v>50.9</v>
      </c>
      <c r="Q3170" s="11" t="s">
        <v>21</v>
      </c>
      <c r="R3170" t="s">
        <v>1124</v>
      </c>
      <c r="S3170" s="4">
        <f t="shared" si="198"/>
        <v>41772.1059375</v>
      </c>
      <c r="T3170" s="4">
        <f t="shared" si="199"/>
        <v>41803.9166666667</v>
      </c>
    </row>
    <row r="3171" ht="29" spans="1:20">
      <c r="A3171" s="1">
        <v>3169</v>
      </c>
      <c r="B3171" s="2" t="s">
        <v>6504</v>
      </c>
      <c r="C3171" s="2" t="s">
        <v>6505</v>
      </c>
      <c r="D3171" s="12">
        <v>8000</v>
      </c>
      <c r="E3171" s="13">
        <v>8241</v>
      </c>
      <c r="F3171" t="s">
        <v>28</v>
      </c>
      <c r="G3171" t="s">
        <v>49</v>
      </c>
      <c r="H3171" t="s">
        <v>50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1123</v>
      </c>
      <c r="O3171">
        <f t="shared" si="196"/>
        <v>103</v>
      </c>
      <c r="P3171">
        <f t="shared" si="197"/>
        <v>100.5</v>
      </c>
      <c r="Q3171" s="11" t="s">
        <v>21</v>
      </c>
      <c r="R3171" t="s">
        <v>1124</v>
      </c>
      <c r="S3171" s="4">
        <f t="shared" si="198"/>
        <v>41591.737974537</v>
      </c>
      <c r="T3171" s="4">
        <f t="shared" si="199"/>
        <v>41621.2076388889</v>
      </c>
    </row>
    <row r="3172" ht="44" spans="1:20">
      <c r="A3172" s="1">
        <v>3170</v>
      </c>
      <c r="B3172" s="2" t="s">
        <v>6506</v>
      </c>
      <c r="C3172" s="2" t="s">
        <v>6507</v>
      </c>
      <c r="D3172" s="12">
        <v>2000</v>
      </c>
      <c r="E3172" s="13">
        <v>2245</v>
      </c>
      <c r="F3172" t="s">
        <v>28</v>
      </c>
      <c r="G3172" t="s">
        <v>49</v>
      </c>
      <c r="H3172" t="s">
        <v>50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1123</v>
      </c>
      <c r="O3172">
        <f t="shared" si="196"/>
        <v>112</v>
      </c>
      <c r="P3172">
        <f t="shared" si="197"/>
        <v>31.62</v>
      </c>
      <c r="Q3172" s="11" t="s">
        <v>21</v>
      </c>
      <c r="R3172" t="s">
        <v>1124</v>
      </c>
      <c r="S3172" s="4">
        <f t="shared" si="198"/>
        <v>41789.0803703704</v>
      </c>
      <c r="T3172" s="4">
        <f t="shared" si="199"/>
        <v>41822.1666666667</v>
      </c>
    </row>
    <row r="3173" ht="44" spans="1:20">
      <c r="A3173" s="1">
        <v>3171</v>
      </c>
      <c r="B3173" s="2" t="s">
        <v>6508</v>
      </c>
      <c r="C3173" s="2" t="s">
        <v>6509</v>
      </c>
      <c r="D3173" s="12">
        <v>7000</v>
      </c>
      <c r="E3173" s="13">
        <v>7617</v>
      </c>
      <c r="F3173" t="s">
        <v>28</v>
      </c>
      <c r="G3173" t="s">
        <v>58</v>
      </c>
      <c r="H3173" t="s">
        <v>59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1123</v>
      </c>
      <c r="O3173">
        <f t="shared" si="196"/>
        <v>109</v>
      </c>
      <c r="P3173">
        <f t="shared" si="197"/>
        <v>65.1</v>
      </c>
      <c r="Q3173" s="11" t="s">
        <v>21</v>
      </c>
      <c r="R3173" t="s">
        <v>1124</v>
      </c>
      <c r="S3173" s="4">
        <f t="shared" si="198"/>
        <v>42466.6083101852</v>
      </c>
      <c r="T3173" s="4">
        <f t="shared" si="199"/>
        <v>42496.6083101852</v>
      </c>
    </row>
    <row r="3174" ht="44" spans="1:20">
      <c r="A3174" s="1">
        <v>3172</v>
      </c>
      <c r="B3174" s="2" t="s">
        <v>6510</v>
      </c>
      <c r="C3174" s="2" t="s">
        <v>6511</v>
      </c>
      <c r="D3174" s="12">
        <v>2000</v>
      </c>
      <c r="E3174" s="13">
        <v>2300</v>
      </c>
      <c r="F3174" t="s">
        <v>28</v>
      </c>
      <c r="G3174" t="s">
        <v>49</v>
      </c>
      <c r="H3174" t="s">
        <v>50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1123</v>
      </c>
      <c r="O3174">
        <f t="shared" si="196"/>
        <v>115</v>
      </c>
      <c r="P3174">
        <f t="shared" si="197"/>
        <v>79.31</v>
      </c>
      <c r="Q3174" s="11" t="s">
        <v>21</v>
      </c>
      <c r="R3174" t="s">
        <v>1124</v>
      </c>
      <c r="S3174" s="4">
        <f t="shared" si="198"/>
        <v>40923.7299537037</v>
      </c>
      <c r="T3174" s="4">
        <f t="shared" si="199"/>
        <v>40953.7299537037</v>
      </c>
    </row>
    <row r="3175" ht="44" spans="1:20">
      <c r="A3175" s="1">
        <v>3173</v>
      </c>
      <c r="B3175" s="2" t="s">
        <v>6512</v>
      </c>
      <c r="C3175" s="2" t="s">
        <v>6513</v>
      </c>
      <c r="D3175" s="12">
        <v>10000</v>
      </c>
      <c r="E3175" s="13">
        <v>10300</v>
      </c>
      <c r="F3175" t="s">
        <v>28</v>
      </c>
      <c r="G3175" t="s">
        <v>49</v>
      </c>
      <c r="H3175" t="s">
        <v>50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1123</v>
      </c>
      <c r="O3175">
        <f t="shared" si="196"/>
        <v>103</v>
      </c>
      <c r="P3175">
        <f t="shared" si="197"/>
        <v>139.19</v>
      </c>
      <c r="Q3175" s="11" t="s">
        <v>21</v>
      </c>
      <c r="R3175" t="s">
        <v>1124</v>
      </c>
      <c r="S3175" s="4">
        <f t="shared" si="198"/>
        <v>41878.8783796296</v>
      </c>
      <c r="T3175" s="4">
        <f t="shared" si="199"/>
        <v>41908.8783796296</v>
      </c>
    </row>
    <row r="3176" ht="58" spans="1:20">
      <c r="A3176" s="1">
        <v>3174</v>
      </c>
      <c r="B3176" s="2" t="s">
        <v>6514</v>
      </c>
      <c r="C3176" s="2" t="s">
        <v>6515</v>
      </c>
      <c r="D3176" s="12">
        <v>3000</v>
      </c>
      <c r="E3176" s="13">
        <v>3034</v>
      </c>
      <c r="F3176" t="s">
        <v>28</v>
      </c>
      <c r="G3176" t="s">
        <v>49</v>
      </c>
      <c r="H3176" t="s">
        <v>50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1123</v>
      </c>
      <c r="O3176">
        <f t="shared" si="196"/>
        <v>101</v>
      </c>
      <c r="P3176">
        <f t="shared" si="197"/>
        <v>131.91</v>
      </c>
      <c r="Q3176" s="11" t="s">
        <v>21</v>
      </c>
      <c r="R3176" t="s">
        <v>1124</v>
      </c>
      <c r="S3176" s="4">
        <f t="shared" si="198"/>
        <v>41862.8646759259</v>
      </c>
      <c r="T3176" s="4">
        <f t="shared" si="199"/>
        <v>41876.8646759259</v>
      </c>
    </row>
    <row r="3177" ht="58" spans="1:20">
      <c r="A3177" s="1">
        <v>3175</v>
      </c>
      <c r="B3177" s="2" t="s">
        <v>6516</v>
      </c>
      <c r="C3177" s="2" t="s">
        <v>6517</v>
      </c>
      <c r="D3177" s="12">
        <v>5000</v>
      </c>
      <c r="E3177" s="13">
        <v>5478</v>
      </c>
      <c r="F3177" t="s">
        <v>28</v>
      </c>
      <c r="G3177" t="s">
        <v>49</v>
      </c>
      <c r="H3177" t="s">
        <v>50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1123</v>
      </c>
      <c r="O3177">
        <f t="shared" si="196"/>
        <v>110</v>
      </c>
      <c r="P3177">
        <f t="shared" si="197"/>
        <v>91.3</v>
      </c>
      <c r="Q3177" s="11" t="s">
        <v>21</v>
      </c>
      <c r="R3177" t="s">
        <v>1124</v>
      </c>
      <c r="S3177" s="4">
        <f t="shared" si="198"/>
        <v>40531.8868865741</v>
      </c>
      <c r="T3177" s="4">
        <f t="shared" si="199"/>
        <v>40591.8868865741</v>
      </c>
    </row>
    <row r="3178" ht="44" spans="1:20">
      <c r="A3178" s="1">
        <v>3176</v>
      </c>
      <c r="B3178" s="2" t="s">
        <v>6518</v>
      </c>
      <c r="C3178" s="2" t="s">
        <v>6519</v>
      </c>
      <c r="D3178" s="12">
        <v>1900</v>
      </c>
      <c r="E3178" s="13">
        <v>2182</v>
      </c>
      <c r="F3178" t="s">
        <v>28</v>
      </c>
      <c r="G3178" t="s">
        <v>49</v>
      </c>
      <c r="H3178" t="s">
        <v>50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1123</v>
      </c>
      <c r="O3178">
        <f t="shared" si="196"/>
        <v>115</v>
      </c>
      <c r="P3178">
        <f t="shared" si="197"/>
        <v>39.67</v>
      </c>
      <c r="Q3178" s="11" t="s">
        <v>21</v>
      </c>
      <c r="R3178" t="s">
        <v>1124</v>
      </c>
      <c r="S3178" s="4">
        <f t="shared" si="198"/>
        <v>41477.9309143518</v>
      </c>
      <c r="T3178" s="4">
        <f t="shared" si="199"/>
        <v>41504.625</v>
      </c>
    </row>
    <row r="3179" ht="44" spans="1:20">
      <c r="A3179" s="1">
        <v>3177</v>
      </c>
      <c r="B3179" s="2" t="s">
        <v>6520</v>
      </c>
      <c r="C3179" s="2" t="s">
        <v>6521</v>
      </c>
      <c r="D3179" s="12">
        <v>2500</v>
      </c>
      <c r="E3179" s="13">
        <v>2935</v>
      </c>
      <c r="F3179" t="s">
        <v>28</v>
      </c>
      <c r="G3179" t="s">
        <v>49</v>
      </c>
      <c r="H3179" t="s">
        <v>50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1123</v>
      </c>
      <c r="O3179">
        <f t="shared" si="196"/>
        <v>117</v>
      </c>
      <c r="P3179">
        <f t="shared" si="197"/>
        <v>57.55</v>
      </c>
      <c r="Q3179" s="11" t="s">
        <v>21</v>
      </c>
      <c r="R3179" t="s">
        <v>1124</v>
      </c>
      <c r="S3179" s="4">
        <f t="shared" si="198"/>
        <v>41781.6667708333</v>
      </c>
      <c r="T3179" s="4">
        <f t="shared" si="199"/>
        <v>41811.6667708333</v>
      </c>
    </row>
    <row r="3180" ht="44" spans="1:20">
      <c r="A3180" s="1">
        <v>3178</v>
      </c>
      <c r="B3180" s="2" t="s">
        <v>6522</v>
      </c>
      <c r="C3180" s="2" t="s">
        <v>6523</v>
      </c>
      <c r="D3180" s="12">
        <v>1500</v>
      </c>
      <c r="E3180" s="13">
        <v>2576</v>
      </c>
      <c r="F3180" t="s">
        <v>28</v>
      </c>
      <c r="G3180" t="s">
        <v>58</v>
      </c>
      <c r="H3180" t="s">
        <v>59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1123</v>
      </c>
      <c r="O3180">
        <f t="shared" si="196"/>
        <v>172</v>
      </c>
      <c r="P3180">
        <f t="shared" si="197"/>
        <v>33.03</v>
      </c>
      <c r="Q3180" s="11" t="s">
        <v>21</v>
      </c>
      <c r="R3180" t="s">
        <v>1124</v>
      </c>
      <c r="S3180" s="4">
        <f t="shared" si="198"/>
        <v>41806.6050347222</v>
      </c>
      <c r="T3180" s="4">
        <f t="shared" si="199"/>
        <v>41836.6050347222</v>
      </c>
    </row>
    <row r="3181" ht="29" spans="1:20">
      <c r="A3181" s="1">
        <v>3179</v>
      </c>
      <c r="B3181" s="2" t="s">
        <v>6524</v>
      </c>
      <c r="C3181" s="2" t="s">
        <v>6525</v>
      </c>
      <c r="D3181" s="12">
        <v>4200</v>
      </c>
      <c r="E3181" s="13">
        <v>4794.82</v>
      </c>
      <c r="F3181" t="s">
        <v>28</v>
      </c>
      <c r="G3181" t="s">
        <v>49</v>
      </c>
      <c r="H3181" t="s">
        <v>50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1123</v>
      </c>
      <c r="O3181">
        <f t="shared" si="196"/>
        <v>114</v>
      </c>
      <c r="P3181">
        <f t="shared" si="197"/>
        <v>77.34</v>
      </c>
      <c r="Q3181" s="11" t="s">
        <v>21</v>
      </c>
      <c r="R3181" t="s">
        <v>1124</v>
      </c>
      <c r="S3181" s="4">
        <f t="shared" si="198"/>
        <v>41375.7022106481</v>
      </c>
      <c r="T3181" s="4">
        <f t="shared" si="199"/>
        <v>41400.7022106481</v>
      </c>
    </row>
    <row r="3182" ht="44" spans="1:20">
      <c r="A3182" s="1">
        <v>3180</v>
      </c>
      <c r="B3182" s="2" t="s">
        <v>6526</v>
      </c>
      <c r="C3182" s="2" t="s">
        <v>6527</v>
      </c>
      <c r="D3182" s="12">
        <v>1200</v>
      </c>
      <c r="E3182" s="13">
        <v>1437</v>
      </c>
      <c r="F3182" t="s">
        <v>28</v>
      </c>
      <c r="G3182" t="s">
        <v>58</v>
      </c>
      <c r="H3182" t="s">
        <v>59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1123</v>
      </c>
      <c r="O3182">
        <f t="shared" si="196"/>
        <v>120</v>
      </c>
      <c r="P3182">
        <f t="shared" si="197"/>
        <v>31.93</v>
      </c>
      <c r="Q3182" s="11" t="s">
        <v>21</v>
      </c>
      <c r="R3182" t="s">
        <v>1124</v>
      </c>
      <c r="S3182" s="4">
        <f t="shared" si="198"/>
        <v>41780.4126041667</v>
      </c>
      <c r="T3182" s="4">
        <f t="shared" si="199"/>
        <v>41810.4126041667</v>
      </c>
    </row>
    <row r="3183" ht="44" spans="1:20">
      <c r="A3183" s="1">
        <v>3181</v>
      </c>
      <c r="B3183" s="2" t="s">
        <v>6528</v>
      </c>
      <c r="C3183" s="2" t="s">
        <v>6529</v>
      </c>
      <c r="D3183" s="12">
        <v>500</v>
      </c>
      <c r="E3183" s="13">
        <v>545</v>
      </c>
      <c r="F3183" t="s">
        <v>28</v>
      </c>
      <c r="G3183" t="s">
        <v>58</v>
      </c>
      <c r="H3183" t="s">
        <v>59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1123</v>
      </c>
      <c r="O3183">
        <f t="shared" si="196"/>
        <v>109</v>
      </c>
      <c r="P3183">
        <f t="shared" si="197"/>
        <v>36.33</v>
      </c>
      <c r="Q3183" s="11" t="s">
        <v>21</v>
      </c>
      <c r="R3183" t="s">
        <v>1124</v>
      </c>
      <c r="S3183" s="4">
        <f t="shared" si="198"/>
        <v>41779.3100347222</v>
      </c>
      <c r="T3183" s="4">
        <f t="shared" si="199"/>
        <v>41805.6666666667</v>
      </c>
    </row>
    <row r="3184" ht="58" spans="1:20">
      <c r="A3184" s="1">
        <v>3182</v>
      </c>
      <c r="B3184" s="2" t="s">
        <v>6530</v>
      </c>
      <c r="C3184" s="2" t="s">
        <v>6531</v>
      </c>
      <c r="D3184" s="12">
        <v>7000</v>
      </c>
      <c r="E3184" s="13">
        <v>7062</v>
      </c>
      <c r="F3184" t="s">
        <v>28</v>
      </c>
      <c r="G3184" t="s">
        <v>49</v>
      </c>
      <c r="H3184" t="s">
        <v>50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1123</v>
      </c>
      <c r="O3184">
        <f t="shared" si="196"/>
        <v>101</v>
      </c>
      <c r="P3184">
        <f t="shared" si="197"/>
        <v>46.77</v>
      </c>
      <c r="Q3184" s="11" t="s">
        <v>21</v>
      </c>
      <c r="R3184" t="s">
        <v>1124</v>
      </c>
      <c r="S3184" s="4">
        <f t="shared" si="198"/>
        <v>40883.9493171296</v>
      </c>
      <c r="T3184" s="4">
        <f t="shared" si="199"/>
        <v>40939.7083333333</v>
      </c>
    </row>
    <row r="3185" ht="44" spans="1:20">
      <c r="A3185" s="1">
        <v>3183</v>
      </c>
      <c r="B3185" s="2" t="s">
        <v>6532</v>
      </c>
      <c r="C3185" s="2" t="s">
        <v>6533</v>
      </c>
      <c r="D3185" s="12">
        <v>2500</v>
      </c>
      <c r="E3185" s="13">
        <v>2725</v>
      </c>
      <c r="F3185" t="s">
        <v>28</v>
      </c>
      <c r="G3185" t="s">
        <v>49</v>
      </c>
      <c r="H3185" t="s">
        <v>50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1123</v>
      </c>
      <c r="O3185">
        <f t="shared" si="196"/>
        <v>109</v>
      </c>
      <c r="P3185">
        <f t="shared" si="197"/>
        <v>40.07</v>
      </c>
      <c r="Q3185" s="11" t="s">
        <v>21</v>
      </c>
      <c r="R3185" t="s">
        <v>1124</v>
      </c>
      <c r="S3185" s="4">
        <f t="shared" si="198"/>
        <v>41491.7947800926</v>
      </c>
      <c r="T3185" s="4">
        <f t="shared" si="199"/>
        <v>41509.7947800926</v>
      </c>
    </row>
    <row r="3186" ht="44" spans="1:20">
      <c r="A3186" s="1">
        <v>3184</v>
      </c>
      <c r="B3186" s="2" t="s">
        <v>6534</v>
      </c>
      <c r="C3186" s="2" t="s">
        <v>6535</v>
      </c>
      <c r="D3186" s="12">
        <v>4300</v>
      </c>
      <c r="E3186" s="13">
        <v>4610</v>
      </c>
      <c r="F3186" t="s">
        <v>28</v>
      </c>
      <c r="G3186" t="s">
        <v>49</v>
      </c>
      <c r="H3186" t="s">
        <v>50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1123</v>
      </c>
      <c r="O3186">
        <f t="shared" si="196"/>
        <v>107</v>
      </c>
      <c r="P3186">
        <f t="shared" si="197"/>
        <v>100.22</v>
      </c>
      <c r="Q3186" s="11" t="s">
        <v>21</v>
      </c>
      <c r="R3186" t="s">
        <v>1124</v>
      </c>
      <c r="S3186" s="4">
        <f t="shared" si="198"/>
        <v>41791.9934143518</v>
      </c>
      <c r="T3186" s="4">
        <f t="shared" si="199"/>
        <v>41821.9934143518</v>
      </c>
    </row>
    <row r="3187" ht="44" spans="1:20">
      <c r="A3187" s="1">
        <v>3185</v>
      </c>
      <c r="B3187" s="2" t="s">
        <v>6536</v>
      </c>
      <c r="C3187" s="2" t="s">
        <v>6537</v>
      </c>
      <c r="D3187" s="12">
        <v>1000</v>
      </c>
      <c r="E3187" s="13">
        <v>1000</v>
      </c>
      <c r="F3187" t="s">
        <v>28</v>
      </c>
      <c r="G3187" t="s">
        <v>58</v>
      </c>
      <c r="H3187" t="s">
        <v>59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1123</v>
      </c>
      <c r="O3187">
        <f t="shared" si="196"/>
        <v>100</v>
      </c>
      <c r="P3187">
        <f t="shared" si="197"/>
        <v>41.67</v>
      </c>
      <c r="Q3187" s="11" t="s">
        <v>21</v>
      </c>
      <c r="R3187" t="s">
        <v>1124</v>
      </c>
      <c r="S3187" s="4">
        <f t="shared" si="198"/>
        <v>41829.9773263889</v>
      </c>
      <c r="T3187" s="4">
        <f t="shared" si="199"/>
        <v>41836.9773263889</v>
      </c>
    </row>
    <row r="3188" ht="44" spans="1:20">
      <c r="A3188" s="1">
        <v>3186</v>
      </c>
      <c r="B3188" s="2" t="s">
        <v>6538</v>
      </c>
      <c r="C3188" s="2" t="s">
        <v>6539</v>
      </c>
      <c r="D3188" s="12">
        <v>3200</v>
      </c>
      <c r="E3188" s="13">
        <v>3270</v>
      </c>
      <c r="F3188" t="s">
        <v>28</v>
      </c>
      <c r="G3188" t="s">
        <v>58</v>
      </c>
      <c r="H3188" t="s">
        <v>59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1123</v>
      </c>
      <c r="O3188">
        <f t="shared" si="196"/>
        <v>102</v>
      </c>
      <c r="P3188">
        <f t="shared" si="197"/>
        <v>46.71</v>
      </c>
      <c r="Q3188" s="11" t="s">
        <v>21</v>
      </c>
      <c r="R3188" t="s">
        <v>1124</v>
      </c>
      <c r="S3188" s="4">
        <f t="shared" si="198"/>
        <v>41868.9240509259</v>
      </c>
      <c r="T3188" s="4">
        <f t="shared" si="199"/>
        <v>41898.875</v>
      </c>
    </row>
    <row r="3189" ht="44" spans="1:20">
      <c r="A3189" s="1">
        <v>3187</v>
      </c>
      <c r="B3189" s="2" t="s">
        <v>6540</v>
      </c>
      <c r="C3189" s="2" t="s">
        <v>6541</v>
      </c>
      <c r="D3189" s="12">
        <v>15000</v>
      </c>
      <c r="E3189" s="13">
        <v>17444</v>
      </c>
      <c r="F3189" t="s">
        <v>28</v>
      </c>
      <c r="G3189" t="s">
        <v>49</v>
      </c>
      <c r="H3189" t="s">
        <v>50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1123</v>
      </c>
      <c r="O3189">
        <f t="shared" si="196"/>
        <v>116</v>
      </c>
      <c r="P3189">
        <f t="shared" si="197"/>
        <v>71.49</v>
      </c>
      <c r="Q3189" s="11" t="s">
        <v>21</v>
      </c>
      <c r="R3189" t="s">
        <v>1124</v>
      </c>
      <c r="S3189" s="4">
        <f t="shared" si="198"/>
        <v>41835.6663541667</v>
      </c>
      <c r="T3189" s="4">
        <f t="shared" si="199"/>
        <v>41855.6663541667</v>
      </c>
    </row>
    <row r="3190" ht="44" spans="1:20">
      <c r="A3190" s="1">
        <v>3188</v>
      </c>
      <c r="B3190" s="2" t="s">
        <v>6542</v>
      </c>
      <c r="C3190" s="2" t="s">
        <v>6543</v>
      </c>
      <c r="D3190" s="12">
        <v>200</v>
      </c>
      <c r="E3190" s="13">
        <v>130</v>
      </c>
      <c r="F3190" t="s">
        <v>26</v>
      </c>
      <c r="G3190" t="s">
        <v>58</v>
      </c>
      <c r="H3190" t="s">
        <v>59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6008</v>
      </c>
      <c r="O3190">
        <f t="shared" si="196"/>
        <v>65</v>
      </c>
      <c r="P3190">
        <f t="shared" si="197"/>
        <v>14.44</v>
      </c>
      <c r="Q3190" s="11" t="s">
        <v>21</v>
      </c>
      <c r="R3190" t="s">
        <v>6009</v>
      </c>
      <c r="S3190" s="4">
        <f t="shared" si="198"/>
        <v>42144.4155324074</v>
      </c>
      <c r="T3190" s="4">
        <f t="shared" si="199"/>
        <v>42165.4155324074</v>
      </c>
    </row>
    <row r="3191" ht="58" spans="1:20">
      <c r="A3191" s="1">
        <v>3189</v>
      </c>
      <c r="B3191" s="2" t="s">
        <v>6544</v>
      </c>
      <c r="C3191" s="2" t="s">
        <v>6545</v>
      </c>
      <c r="D3191" s="12">
        <v>55000</v>
      </c>
      <c r="E3191" s="13">
        <v>6780</v>
      </c>
      <c r="F3191" t="s">
        <v>26</v>
      </c>
      <c r="G3191" t="s">
        <v>511</v>
      </c>
      <c r="H3191" t="s">
        <v>512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6008</v>
      </c>
      <c r="O3191">
        <f t="shared" si="196"/>
        <v>12</v>
      </c>
      <c r="P3191">
        <f t="shared" si="197"/>
        <v>356.84</v>
      </c>
      <c r="Q3191" s="11" t="s">
        <v>21</v>
      </c>
      <c r="R3191" t="s">
        <v>6009</v>
      </c>
      <c r="S3191" s="4">
        <f t="shared" si="198"/>
        <v>42118.3464351852</v>
      </c>
      <c r="T3191" s="4">
        <f t="shared" si="199"/>
        <v>42148.3464351852</v>
      </c>
    </row>
    <row r="3192" ht="44" spans="1:20">
      <c r="A3192" s="1">
        <v>3190</v>
      </c>
      <c r="B3192" s="2" t="s">
        <v>6546</v>
      </c>
      <c r="C3192" s="2" t="s">
        <v>6547</v>
      </c>
      <c r="D3192" s="12">
        <v>4000</v>
      </c>
      <c r="E3192" s="13">
        <v>0</v>
      </c>
      <c r="F3192" t="s">
        <v>26</v>
      </c>
      <c r="G3192" t="s">
        <v>194</v>
      </c>
      <c r="H3192" t="s">
        <v>195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6008</v>
      </c>
      <c r="O3192">
        <f t="shared" si="196"/>
        <v>0</v>
      </c>
      <c r="P3192">
        <f t="shared" si="197"/>
        <v>0</v>
      </c>
      <c r="Q3192" s="11" t="s">
        <v>21</v>
      </c>
      <c r="R3192" t="s">
        <v>6009</v>
      </c>
      <c r="S3192" s="4">
        <f t="shared" si="198"/>
        <v>42683.1513310185</v>
      </c>
      <c r="T3192" s="4">
        <f t="shared" si="199"/>
        <v>42713.1929976852</v>
      </c>
    </row>
    <row r="3193" ht="44" spans="1:20">
      <c r="A3193" s="1">
        <v>3191</v>
      </c>
      <c r="B3193" s="2" t="s">
        <v>6548</v>
      </c>
      <c r="C3193" s="2" t="s">
        <v>6549</v>
      </c>
      <c r="D3193" s="12">
        <v>3750</v>
      </c>
      <c r="E3193" s="13">
        <v>151</v>
      </c>
      <c r="F3193" t="s">
        <v>26</v>
      </c>
      <c r="G3193" t="s">
        <v>49</v>
      </c>
      <c r="H3193" t="s">
        <v>50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6008</v>
      </c>
      <c r="O3193">
        <f t="shared" si="196"/>
        <v>4</v>
      </c>
      <c r="P3193">
        <f t="shared" si="197"/>
        <v>37.75</v>
      </c>
      <c r="Q3193" s="11" t="s">
        <v>21</v>
      </c>
      <c r="R3193" t="s">
        <v>6009</v>
      </c>
      <c r="S3193" s="4">
        <f t="shared" si="198"/>
        <v>42538.7554282407</v>
      </c>
      <c r="T3193" s="4">
        <f t="shared" si="199"/>
        <v>42598.7554282407</v>
      </c>
    </row>
    <row r="3194" ht="44" spans="1:20">
      <c r="A3194" s="1">
        <v>3192</v>
      </c>
      <c r="B3194" s="2" t="s">
        <v>6550</v>
      </c>
      <c r="C3194" s="2" t="s">
        <v>6551</v>
      </c>
      <c r="D3194" s="12">
        <v>10000</v>
      </c>
      <c r="E3194" s="13">
        <v>102</v>
      </c>
      <c r="F3194" t="s">
        <v>26</v>
      </c>
      <c r="G3194" t="s">
        <v>58</v>
      </c>
      <c r="H3194" t="s">
        <v>59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6008</v>
      </c>
      <c r="O3194">
        <f t="shared" si="196"/>
        <v>1</v>
      </c>
      <c r="P3194">
        <f t="shared" si="197"/>
        <v>12.75</v>
      </c>
      <c r="Q3194" s="11" t="s">
        <v>21</v>
      </c>
      <c r="R3194" t="s">
        <v>6009</v>
      </c>
      <c r="S3194" s="4">
        <f t="shared" si="198"/>
        <v>42018.9404976852</v>
      </c>
      <c r="T3194" s="4">
        <f t="shared" si="199"/>
        <v>42063.9166666667</v>
      </c>
    </row>
    <row r="3195" ht="44" spans="1:20">
      <c r="A3195" s="1">
        <v>3193</v>
      </c>
      <c r="B3195" s="2" t="s">
        <v>6552</v>
      </c>
      <c r="C3195" s="2" t="s">
        <v>6553</v>
      </c>
      <c r="D3195" s="12">
        <v>5000</v>
      </c>
      <c r="E3195" s="13">
        <v>587</v>
      </c>
      <c r="F3195" t="s">
        <v>26</v>
      </c>
      <c r="G3195" t="s">
        <v>58</v>
      </c>
      <c r="H3195" t="s">
        <v>59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6008</v>
      </c>
      <c r="O3195">
        <f t="shared" si="196"/>
        <v>12</v>
      </c>
      <c r="P3195">
        <f t="shared" si="197"/>
        <v>24.46</v>
      </c>
      <c r="Q3195" s="11" t="s">
        <v>21</v>
      </c>
      <c r="R3195" t="s">
        <v>6009</v>
      </c>
      <c r="S3195" s="4">
        <f t="shared" si="198"/>
        <v>42010.9682407407</v>
      </c>
      <c r="T3195" s="4">
        <f t="shared" si="199"/>
        <v>42055.9682407407</v>
      </c>
    </row>
    <row r="3196" ht="44" spans="1:20">
      <c r="A3196" s="1">
        <v>3194</v>
      </c>
      <c r="B3196" s="2" t="s">
        <v>6554</v>
      </c>
      <c r="C3196" s="2" t="s">
        <v>6555</v>
      </c>
      <c r="D3196" s="12">
        <v>11000</v>
      </c>
      <c r="E3196" s="13">
        <v>0</v>
      </c>
      <c r="F3196" t="s">
        <v>26</v>
      </c>
      <c r="G3196" t="s">
        <v>49</v>
      </c>
      <c r="H3196" t="s">
        <v>50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6008</v>
      </c>
      <c r="O3196">
        <f t="shared" si="196"/>
        <v>0</v>
      </c>
      <c r="P3196">
        <f t="shared" si="197"/>
        <v>0</v>
      </c>
      <c r="Q3196" s="11" t="s">
        <v>21</v>
      </c>
      <c r="R3196" t="s">
        <v>6009</v>
      </c>
      <c r="S3196" s="4">
        <f t="shared" si="198"/>
        <v>42182.0624768518</v>
      </c>
      <c r="T3196" s="4">
        <f t="shared" si="199"/>
        <v>42212.0624768518</v>
      </c>
    </row>
    <row r="3197" ht="44" spans="1:20">
      <c r="A3197" s="1">
        <v>3195</v>
      </c>
      <c r="B3197" s="2" t="s">
        <v>6556</v>
      </c>
      <c r="C3197" s="2" t="s">
        <v>6557</v>
      </c>
      <c r="D3197" s="12">
        <v>3500</v>
      </c>
      <c r="E3197" s="13">
        <v>2070</v>
      </c>
      <c r="F3197" t="s">
        <v>26</v>
      </c>
      <c r="G3197" t="s">
        <v>49</v>
      </c>
      <c r="H3197" t="s">
        <v>50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6008</v>
      </c>
      <c r="O3197">
        <f t="shared" si="196"/>
        <v>59</v>
      </c>
      <c r="P3197">
        <f t="shared" si="197"/>
        <v>53.08</v>
      </c>
      <c r="Q3197" s="11" t="s">
        <v>21</v>
      </c>
      <c r="R3197" t="s">
        <v>6009</v>
      </c>
      <c r="S3197" s="4">
        <f t="shared" si="198"/>
        <v>42017.5942361111</v>
      </c>
      <c r="T3197" s="4">
        <f t="shared" si="199"/>
        <v>42047.5942361111</v>
      </c>
    </row>
    <row r="3198" ht="44" spans="1:20">
      <c r="A3198" s="1">
        <v>3196</v>
      </c>
      <c r="B3198" s="2" t="s">
        <v>6558</v>
      </c>
      <c r="C3198" s="2" t="s">
        <v>6559</v>
      </c>
      <c r="D3198" s="12">
        <v>3000000</v>
      </c>
      <c r="E3198" s="13">
        <v>1800</v>
      </c>
      <c r="F3198" t="s">
        <v>26</v>
      </c>
      <c r="G3198" t="s">
        <v>49</v>
      </c>
      <c r="H3198" t="s">
        <v>50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6008</v>
      </c>
      <c r="O3198">
        <f t="shared" si="196"/>
        <v>0</v>
      </c>
      <c r="P3198">
        <f t="shared" si="197"/>
        <v>300</v>
      </c>
      <c r="Q3198" s="11" t="s">
        <v>21</v>
      </c>
      <c r="R3198" t="s">
        <v>6009</v>
      </c>
      <c r="S3198" s="4">
        <f t="shared" si="198"/>
        <v>42157.5980902778</v>
      </c>
      <c r="T3198" s="4">
        <f t="shared" si="199"/>
        <v>42217.5833333333</v>
      </c>
    </row>
    <row r="3199" ht="29" spans="1:20">
      <c r="A3199" s="1">
        <v>3197</v>
      </c>
      <c r="B3199" s="2" t="s">
        <v>6560</v>
      </c>
      <c r="C3199" s="2" t="s">
        <v>6561</v>
      </c>
      <c r="D3199" s="12">
        <v>10000</v>
      </c>
      <c r="E3199" s="13">
        <v>1145</v>
      </c>
      <c r="F3199" t="s">
        <v>26</v>
      </c>
      <c r="G3199" t="s">
        <v>445</v>
      </c>
      <c r="H3199" t="s">
        <v>446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6008</v>
      </c>
      <c r="O3199">
        <f t="shared" si="196"/>
        <v>11</v>
      </c>
      <c r="P3199">
        <f t="shared" si="197"/>
        <v>286.25</v>
      </c>
      <c r="Q3199" s="11" t="s">
        <v>21</v>
      </c>
      <c r="R3199" t="s">
        <v>6009</v>
      </c>
      <c r="S3199" s="4">
        <f t="shared" si="198"/>
        <v>42009.4932638889</v>
      </c>
      <c r="T3199" s="4">
        <f t="shared" si="199"/>
        <v>42039.4932638889</v>
      </c>
    </row>
    <row r="3200" ht="44" spans="1:20">
      <c r="A3200" s="1">
        <v>3198</v>
      </c>
      <c r="B3200" s="2" t="s">
        <v>6562</v>
      </c>
      <c r="C3200" s="2" t="s">
        <v>6563</v>
      </c>
      <c r="D3200" s="12">
        <v>30000</v>
      </c>
      <c r="E3200" s="13">
        <v>110</v>
      </c>
      <c r="F3200" t="s">
        <v>26</v>
      </c>
      <c r="G3200" t="s">
        <v>344</v>
      </c>
      <c r="H3200" t="s">
        <v>345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6008</v>
      </c>
      <c r="O3200">
        <f t="shared" si="196"/>
        <v>0</v>
      </c>
      <c r="P3200">
        <f t="shared" si="197"/>
        <v>36.67</v>
      </c>
      <c r="Q3200" s="11" t="s">
        <v>21</v>
      </c>
      <c r="R3200" t="s">
        <v>6009</v>
      </c>
      <c r="S3200" s="4">
        <f t="shared" si="198"/>
        <v>42013.4245023148</v>
      </c>
      <c r="T3200" s="4">
        <f t="shared" si="199"/>
        <v>42051.4245023148</v>
      </c>
    </row>
    <row r="3201" ht="44" spans="1:20">
      <c r="A3201" s="1">
        <v>3199</v>
      </c>
      <c r="B3201" s="2" t="s">
        <v>6564</v>
      </c>
      <c r="C3201" s="2" t="s">
        <v>6565</v>
      </c>
      <c r="D3201" s="12">
        <v>5000</v>
      </c>
      <c r="E3201" s="13">
        <v>2608</v>
      </c>
      <c r="F3201" t="s">
        <v>26</v>
      </c>
      <c r="G3201" t="s">
        <v>49</v>
      </c>
      <c r="H3201" t="s">
        <v>50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6008</v>
      </c>
      <c r="O3201">
        <f t="shared" si="196"/>
        <v>52</v>
      </c>
      <c r="P3201">
        <f t="shared" si="197"/>
        <v>49.21</v>
      </c>
      <c r="Q3201" s="11" t="s">
        <v>21</v>
      </c>
      <c r="R3201" t="s">
        <v>6009</v>
      </c>
      <c r="S3201" s="4">
        <f t="shared" si="198"/>
        <v>41858.7617824074</v>
      </c>
      <c r="T3201" s="4">
        <f t="shared" si="199"/>
        <v>41888.875</v>
      </c>
    </row>
    <row r="3202" ht="44" spans="1:20">
      <c r="A3202" s="1">
        <v>3200</v>
      </c>
      <c r="B3202" s="2" t="s">
        <v>6566</v>
      </c>
      <c r="C3202" s="2" t="s">
        <v>6567</v>
      </c>
      <c r="D3202" s="12">
        <v>50000</v>
      </c>
      <c r="E3202" s="13">
        <v>1</v>
      </c>
      <c r="F3202" t="s">
        <v>26</v>
      </c>
      <c r="G3202" t="s">
        <v>49</v>
      </c>
      <c r="H3202" t="s">
        <v>50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6008</v>
      </c>
      <c r="O3202">
        <f t="shared" si="196"/>
        <v>0</v>
      </c>
      <c r="P3202">
        <f t="shared" si="197"/>
        <v>1</v>
      </c>
      <c r="Q3202" s="11" t="s">
        <v>21</v>
      </c>
      <c r="R3202" t="s">
        <v>6009</v>
      </c>
      <c r="S3202" s="4">
        <f t="shared" si="198"/>
        <v>42460.3206134259</v>
      </c>
      <c r="T3202" s="4">
        <f t="shared" si="199"/>
        <v>42490.2319444444</v>
      </c>
    </row>
    <row r="3203" ht="44" spans="1:20">
      <c r="A3203" s="1">
        <v>3201</v>
      </c>
      <c r="B3203" s="2" t="s">
        <v>6568</v>
      </c>
      <c r="C3203" s="2" t="s">
        <v>6569</v>
      </c>
      <c r="D3203" s="12">
        <v>2000</v>
      </c>
      <c r="E3203" s="13">
        <v>25</v>
      </c>
      <c r="F3203" t="s">
        <v>26</v>
      </c>
      <c r="G3203" t="s">
        <v>58</v>
      </c>
      <c r="H3203" t="s">
        <v>59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6008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21</v>
      </c>
      <c r="R3203" t="s">
        <v>6009</v>
      </c>
      <c r="S3203" s="4">
        <f t="shared" ref="S3203:S3266" si="202">(((J3203/60)/60)/24)+DATE(1970,1,1)</f>
        <v>41861.7670949074</v>
      </c>
      <c r="T3203" s="4">
        <f t="shared" ref="T3203:T3266" si="203">(((I3203/60)/60)/24)+DATE(1970,1,1)</f>
        <v>41882.7670949074</v>
      </c>
    </row>
    <row r="3204" ht="44" spans="1:20">
      <c r="A3204" s="1">
        <v>3202</v>
      </c>
      <c r="B3204" s="2" t="s">
        <v>6570</v>
      </c>
      <c r="C3204" s="2" t="s">
        <v>6571</v>
      </c>
      <c r="D3204" s="12">
        <v>5000</v>
      </c>
      <c r="E3204" s="13">
        <v>2726</v>
      </c>
      <c r="F3204" t="s">
        <v>26</v>
      </c>
      <c r="G3204" t="s">
        <v>49</v>
      </c>
      <c r="H3204" t="s">
        <v>50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6008</v>
      </c>
      <c r="O3204">
        <f t="shared" si="200"/>
        <v>55</v>
      </c>
      <c r="P3204">
        <f t="shared" si="201"/>
        <v>109.04</v>
      </c>
      <c r="Q3204" s="11" t="s">
        <v>21</v>
      </c>
      <c r="R3204" t="s">
        <v>6009</v>
      </c>
      <c r="S3204" s="4">
        <f t="shared" si="202"/>
        <v>42293.8535416667</v>
      </c>
      <c r="T3204" s="4">
        <f t="shared" si="203"/>
        <v>42352.2493055556</v>
      </c>
    </row>
    <row r="3205" ht="44" spans="1:20">
      <c r="A3205" s="1">
        <v>3203</v>
      </c>
      <c r="B3205" s="2" t="s">
        <v>6572</v>
      </c>
      <c r="C3205" s="2" t="s">
        <v>6573</v>
      </c>
      <c r="D3205" s="12">
        <v>1000</v>
      </c>
      <c r="E3205" s="13">
        <v>250</v>
      </c>
      <c r="F3205" t="s">
        <v>26</v>
      </c>
      <c r="G3205" t="s">
        <v>49</v>
      </c>
      <c r="H3205" t="s">
        <v>50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6008</v>
      </c>
      <c r="O3205">
        <f t="shared" si="200"/>
        <v>25</v>
      </c>
      <c r="P3205">
        <f t="shared" si="201"/>
        <v>41.67</v>
      </c>
      <c r="Q3205" s="11" t="s">
        <v>21</v>
      </c>
      <c r="R3205" t="s">
        <v>6009</v>
      </c>
      <c r="S3205" s="4">
        <f t="shared" si="202"/>
        <v>42242.9886805556</v>
      </c>
      <c r="T3205" s="4">
        <f t="shared" si="203"/>
        <v>42272.9886805556</v>
      </c>
    </row>
    <row r="3206" ht="44" spans="1:20">
      <c r="A3206" s="1">
        <v>3204</v>
      </c>
      <c r="B3206" s="2" t="s">
        <v>6574</v>
      </c>
      <c r="C3206" s="2" t="s">
        <v>6575</v>
      </c>
      <c r="D3206" s="12">
        <v>500</v>
      </c>
      <c r="E3206" s="13">
        <v>0</v>
      </c>
      <c r="F3206" t="s">
        <v>26</v>
      </c>
      <c r="G3206" t="s">
        <v>49</v>
      </c>
      <c r="H3206" t="s">
        <v>50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6008</v>
      </c>
      <c r="O3206">
        <f t="shared" si="200"/>
        <v>0</v>
      </c>
      <c r="P3206">
        <f t="shared" si="201"/>
        <v>0</v>
      </c>
      <c r="Q3206" s="11" t="s">
        <v>21</v>
      </c>
      <c r="R3206" t="s">
        <v>6009</v>
      </c>
      <c r="S3206" s="4">
        <f t="shared" si="202"/>
        <v>42172.686099537</v>
      </c>
      <c r="T3206" s="4">
        <f t="shared" si="203"/>
        <v>42202.6763888889</v>
      </c>
    </row>
    <row r="3207" ht="44" spans="1:20">
      <c r="A3207" s="1">
        <v>3205</v>
      </c>
      <c r="B3207" s="2" t="s">
        <v>6576</v>
      </c>
      <c r="C3207" s="2" t="s">
        <v>6577</v>
      </c>
      <c r="D3207" s="12">
        <v>8000</v>
      </c>
      <c r="E3207" s="13">
        <v>273</v>
      </c>
      <c r="F3207" t="s">
        <v>26</v>
      </c>
      <c r="G3207" t="s">
        <v>58</v>
      </c>
      <c r="H3207" t="s">
        <v>59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6008</v>
      </c>
      <c r="O3207">
        <f t="shared" si="200"/>
        <v>3</v>
      </c>
      <c r="P3207">
        <f t="shared" si="201"/>
        <v>22.75</v>
      </c>
      <c r="Q3207" s="11" t="s">
        <v>21</v>
      </c>
      <c r="R3207" t="s">
        <v>6009</v>
      </c>
      <c r="S3207" s="4">
        <f t="shared" si="202"/>
        <v>42095.3746759259</v>
      </c>
      <c r="T3207" s="4">
        <f t="shared" si="203"/>
        <v>42125.3746759259</v>
      </c>
    </row>
    <row r="3208" ht="44" spans="1:20">
      <c r="A3208" s="1">
        <v>3206</v>
      </c>
      <c r="B3208" s="2" t="s">
        <v>6578</v>
      </c>
      <c r="C3208" s="2" t="s">
        <v>6579</v>
      </c>
      <c r="D3208" s="12">
        <v>5000</v>
      </c>
      <c r="E3208" s="13">
        <v>0</v>
      </c>
      <c r="F3208" t="s">
        <v>26</v>
      </c>
      <c r="G3208" t="s">
        <v>49</v>
      </c>
      <c r="H3208" t="s">
        <v>50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6008</v>
      </c>
      <c r="O3208">
        <f t="shared" si="200"/>
        <v>0</v>
      </c>
      <c r="P3208">
        <f t="shared" si="201"/>
        <v>0</v>
      </c>
      <c r="Q3208" s="11" t="s">
        <v>21</v>
      </c>
      <c r="R3208" t="s">
        <v>6009</v>
      </c>
      <c r="S3208" s="4">
        <f t="shared" si="202"/>
        <v>42236.2760532407</v>
      </c>
      <c r="T3208" s="4">
        <f t="shared" si="203"/>
        <v>42266.2760532407</v>
      </c>
    </row>
    <row r="3209" ht="44" spans="1:20">
      <c r="A3209" s="1">
        <v>3207</v>
      </c>
      <c r="B3209" s="2" t="s">
        <v>6580</v>
      </c>
      <c r="C3209" s="2" t="s">
        <v>6581</v>
      </c>
      <c r="D3209" s="12">
        <v>5500</v>
      </c>
      <c r="E3209" s="13">
        <v>2550</v>
      </c>
      <c r="F3209" t="s">
        <v>26</v>
      </c>
      <c r="G3209" t="s">
        <v>49</v>
      </c>
      <c r="H3209" t="s">
        <v>50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6008</v>
      </c>
      <c r="O3209">
        <f t="shared" si="200"/>
        <v>46</v>
      </c>
      <c r="P3209">
        <f t="shared" si="201"/>
        <v>70.83</v>
      </c>
      <c r="Q3209" s="11" t="s">
        <v>21</v>
      </c>
      <c r="R3209" t="s">
        <v>6009</v>
      </c>
      <c r="S3209" s="4">
        <f t="shared" si="202"/>
        <v>42057.2778587963</v>
      </c>
      <c r="T3209" s="4">
        <f t="shared" si="203"/>
        <v>42117.2361921296</v>
      </c>
    </row>
    <row r="3210" ht="44" spans="1:20">
      <c r="A3210" s="1">
        <v>3208</v>
      </c>
      <c r="B3210" s="2" t="s">
        <v>6582</v>
      </c>
      <c r="C3210" s="2" t="s">
        <v>6583</v>
      </c>
      <c r="D3210" s="12">
        <v>5000</v>
      </c>
      <c r="E3210" s="13">
        <v>5175</v>
      </c>
      <c r="F3210" t="s">
        <v>28</v>
      </c>
      <c r="G3210" t="s">
        <v>49</v>
      </c>
      <c r="H3210" t="s">
        <v>50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1123</v>
      </c>
      <c r="O3210">
        <f t="shared" si="200"/>
        <v>104</v>
      </c>
      <c r="P3210">
        <f t="shared" si="201"/>
        <v>63.11</v>
      </c>
      <c r="Q3210" s="11" t="s">
        <v>21</v>
      </c>
      <c r="R3210" t="s">
        <v>1124</v>
      </c>
      <c r="S3210" s="4">
        <f t="shared" si="202"/>
        <v>41827.6050578704</v>
      </c>
      <c r="T3210" s="4">
        <f t="shared" si="203"/>
        <v>41848.6050578704</v>
      </c>
    </row>
    <row r="3211" ht="44" spans="1:20">
      <c r="A3211" s="1">
        <v>3209</v>
      </c>
      <c r="B3211" s="2" t="s">
        <v>6584</v>
      </c>
      <c r="C3211" s="2" t="s">
        <v>6585</v>
      </c>
      <c r="D3211" s="12">
        <v>9500</v>
      </c>
      <c r="E3211" s="13">
        <v>11335.7</v>
      </c>
      <c r="F3211" t="s">
        <v>28</v>
      </c>
      <c r="G3211" t="s">
        <v>49</v>
      </c>
      <c r="H3211" t="s">
        <v>50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1123</v>
      </c>
      <c r="O3211">
        <f t="shared" si="200"/>
        <v>119</v>
      </c>
      <c r="P3211">
        <f t="shared" si="201"/>
        <v>50.16</v>
      </c>
      <c r="Q3211" s="11" t="s">
        <v>21</v>
      </c>
      <c r="R3211" t="s">
        <v>1124</v>
      </c>
      <c r="S3211" s="4">
        <f t="shared" si="202"/>
        <v>41778.6372453704</v>
      </c>
      <c r="T3211" s="4">
        <f t="shared" si="203"/>
        <v>41810.9583333333</v>
      </c>
    </row>
    <row r="3212" ht="44" spans="1:20">
      <c r="A3212" s="1">
        <v>3210</v>
      </c>
      <c r="B3212" s="2" t="s">
        <v>6586</v>
      </c>
      <c r="C3212" s="2" t="s">
        <v>6587</v>
      </c>
      <c r="D3212" s="12">
        <v>3000</v>
      </c>
      <c r="E3212" s="13">
        <v>3773</v>
      </c>
      <c r="F3212" t="s">
        <v>28</v>
      </c>
      <c r="G3212" t="s">
        <v>49</v>
      </c>
      <c r="H3212" t="s">
        <v>50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1123</v>
      </c>
      <c r="O3212">
        <f t="shared" si="200"/>
        <v>126</v>
      </c>
      <c r="P3212">
        <f t="shared" si="201"/>
        <v>62.88</v>
      </c>
      <c r="Q3212" s="11" t="s">
        <v>21</v>
      </c>
      <c r="R3212" t="s">
        <v>1124</v>
      </c>
      <c r="S3212" s="4">
        <f t="shared" si="202"/>
        <v>41013.9365625</v>
      </c>
      <c r="T3212" s="4">
        <f t="shared" si="203"/>
        <v>41061.1659722222</v>
      </c>
    </row>
    <row r="3213" ht="44" spans="1:20">
      <c r="A3213" s="1">
        <v>3211</v>
      </c>
      <c r="B3213" s="2" t="s">
        <v>6588</v>
      </c>
      <c r="C3213" s="2" t="s">
        <v>6589</v>
      </c>
      <c r="D3213" s="12">
        <v>23000</v>
      </c>
      <c r="E3213" s="13">
        <v>27541</v>
      </c>
      <c r="F3213" t="s">
        <v>28</v>
      </c>
      <c r="G3213" t="s">
        <v>49</v>
      </c>
      <c r="H3213" t="s">
        <v>50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1123</v>
      </c>
      <c r="O3213">
        <f t="shared" si="200"/>
        <v>120</v>
      </c>
      <c r="P3213">
        <f t="shared" si="201"/>
        <v>85.53</v>
      </c>
      <c r="Q3213" s="11" t="s">
        <v>21</v>
      </c>
      <c r="R3213" t="s">
        <v>1124</v>
      </c>
      <c r="S3213" s="4">
        <f t="shared" si="202"/>
        <v>41834.5865740741</v>
      </c>
      <c r="T3213" s="4">
        <f t="shared" si="203"/>
        <v>41866.0833333333</v>
      </c>
    </row>
    <row r="3214" ht="29" spans="1:20">
      <c r="A3214" s="1">
        <v>3212</v>
      </c>
      <c r="B3214" s="2" t="s">
        <v>6590</v>
      </c>
      <c r="C3214" s="2" t="s">
        <v>6591</v>
      </c>
      <c r="D3214" s="12">
        <v>4000</v>
      </c>
      <c r="E3214" s="13">
        <v>5050</v>
      </c>
      <c r="F3214" t="s">
        <v>28</v>
      </c>
      <c r="G3214" t="s">
        <v>49</v>
      </c>
      <c r="H3214" t="s">
        <v>50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1123</v>
      </c>
      <c r="O3214">
        <f t="shared" si="200"/>
        <v>126</v>
      </c>
      <c r="P3214">
        <f t="shared" si="201"/>
        <v>53.72</v>
      </c>
      <c r="Q3214" s="11" t="s">
        <v>21</v>
      </c>
      <c r="R3214" t="s">
        <v>1124</v>
      </c>
      <c r="S3214" s="4">
        <f t="shared" si="202"/>
        <v>41829.7957291667</v>
      </c>
      <c r="T3214" s="4">
        <f t="shared" si="203"/>
        <v>41859.7957291667</v>
      </c>
    </row>
    <row r="3215" ht="44" spans="1:20">
      <c r="A3215" s="1">
        <v>3213</v>
      </c>
      <c r="B3215" s="2" t="s">
        <v>6592</v>
      </c>
      <c r="C3215" s="2" t="s">
        <v>6593</v>
      </c>
      <c r="D3215" s="12">
        <v>6000</v>
      </c>
      <c r="E3215" s="13">
        <v>6007</v>
      </c>
      <c r="F3215" t="s">
        <v>28</v>
      </c>
      <c r="G3215" t="s">
        <v>58</v>
      </c>
      <c r="H3215" t="s">
        <v>59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1123</v>
      </c>
      <c r="O3215">
        <f t="shared" si="200"/>
        <v>100</v>
      </c>
      <c r="P3215">
        <f t="shared" si="201"/>
        <v>127.81</v>
      </c>
      <c r="Q3215" s="11" t="s">
        <v>21</v>
      </c>
      <c r="R3215" t="s">
        <v>1124</v>
      </c>
      <c r="S3215" s="4">
        <f t="shared" si="202"/>
        <v>42171.7634143519</v>
      </c>
      <c r="T3215" s="4">
        <f t="shared" si="203"/>
        <v>42211.7634143519</v>
      </c>
    </row>
    <row r="3216" ht="44" spans="1:20">
      <c r="A3216" s="1">
        <v>3214</v>
      </c>
      <c r="B3216" s="2" t="s">
        <v>6594</v>
      </c>
      <c r="C3216" s="2" t="s">
        <v>6595</v>
      </c>
      <c r="D3216" s="12">
        <v>12000</v>
      </c>
      <c r="E3216" s="13">
        <v>12256</v>
      </c>
      <c r="F3216" t="s">
        <v>28</v>
      </c>
      <c r="G3216" t="s">
        <v>58</v>
      </c>
      <c r="H3216" t="s">
        <v>59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1123</v>
      </c>
      <c r="O3216">
        <f t="shared" si="200"/>
        <v>102</v>
      </c>
      <c r="P3216">
        <f t="shared" si="201"/>
        <v>106.57</v>
      </c>
      <c r="Q3216" s="11" t="s">
        <v>21</v>
      </c>
      <c r="R3216" t="s">
        <v>1124</v>
      </c>
      <c r="S3216" s="4">
        <f t="shared" si="202"/>
        <v>42337.7925115741</v>
      </c>
      <c r="T3216" s="4">
        <f t="shared" si="203"/>
        <v>42374.9965277778</v>
      </c>
    </row>
    <row r="3217" ht="58" spans="1:20">
      <c r="A3217" s="1">
        <v>3215</v>
      </c>
      <c r="B3217" s="2" t="s">
        <v>6596</v>
      </c>
      <c r="C3217" s="2" t="s">
        <v>6597</v>
      </c>
      <c r="D3217" s="12">
        <v>35000</v>
      </c>
      <c r="E3217" s="13">
        <v>35123</v>
      </c>
      <c r="F3217" t="s">
        <v>28</v>
      </c>
      <c r="G3217" t="s">
        <v>49</v>
      </c>
      <c r="H3217" t="s">
        <v>50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1123</v>
      </c>
      <c r="O3217">
        <f t="shared" si="200"/>
        <v>100</v>
      </c>
      <c r="P3217">
        <f t="shared" si="201"/>
        <v>262.11</v>
      </c>
      <c r="Q3217" s="11" t="s">
        <v>21</v>
      </c>
      <c r="R3217" t="s">
        <v>1124</v>
      </c>
      <c r="S3217" s="4">
        <f t="shared" si="202"/>
        <v>42219.6651736111</v>
      </c>
      <c r="T3217" s="4">
        <f t="shared" si="203"/>
        <v>42257.1659722222</v>
      </c>
    </row>
    <row r="3218" ht="44" spans="1:20">
      <c r="A3218" s="1">
        <v>3216</v>
      </c>
      <c r="B3218" s="2" t="s">
        <v>6598</v>
      </c>
      <c r="C3218" s="2" t="s">
        <v>6599</v>
      </c>
      <c r="D3218" s="12">
        <v>2000</v>
      </c>
      <c r="E3218" s="13">
        <v>2001</v>
      </c>
      <c r="F3218" t="s">
        <v>28</v>
      </c>
      <c r="G3218" t="s">
        <v>58</v>
      </c>
      <c r="H3218" t="s">
        <v>59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1123</v>
      </c>
      <c r="O3218">
        <f t="shared" si="200"/>
        <v>100</v>
      </c>
      <c r="P3218">
        <f t="shared" si="201"/>
        <v>57.17</v>
      </c>
      <c r="Q3218" s="11" t="s">
        <v>21</v>
      </c>
      <c r="R3218" t="s">
        <v>1124</v>
      </c>
      <c r="S3218" s="4">
        <f t="shared" si="202"/>
        <v>42165.4626273148</v>
      </c>
      <c r="T3218" s="4">
        <f t="shared" si="203"/>
        <v>42196.6041666667</v>
      </c>
    </row>
    <row r="3219" ht="29" spans="1:20">
      <c r="A3219" s="1">
        <v>3217</v>
      </c>
      <c r="B3219" s="2" t="s">
        <v>6600</v>
      </c>
      <c r="C3219" s="2" t="s">
        <v>6601</v>
      </c>
      <c r="D3219" s="12">
        <v>4500</v>
      </c>
      <c r="E3219" s="13">
        <v>5221</v>
      </c>
      <c r="F3219" t="s">
        <v>28</v>
      </c>
      <c r="G3219" t="s">
        <v>49</v>
      </c>
      <c r="H3219" t="s">
        <v>50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1123</v>
      </c>
      <c r="O3219">
        <f t="shared" si="200"/>
        <v>116</v>
      </c>
      <c r="P3219">
        <f t="shared" si="201"/>
        <v>50.2</v>
      </c>
      <c r="Q3219" s="11" t="s">
        <v>21</v>
      </c>
      <c r="R3219" t="s">
        <v>1124</v>
      </c>
      <c r="S3219" s="4">
        <f t="shared" si="202"/>
        <v>42648.5461111111</v>
      </c>
      <c r="T3219" s="4">
        <f t="shared" si="203"/>
        <v>42678.5461111111</v>
      </c>
    </row>
    <row r="3220" ht="44" spans="1:20">
      <c r="A3220" s="1">
        <v>3218</v>
      </c>
      <c r="B3220" s="2" t="s">
        <v>6602</v>
      </c>
      <c r="C3220" s="2" t="s">
        <v>6603</v>
      </c>
      <c r="D3220" s="12">
        <v>12000</v>
      </c>
      <c r="E3220" s="13">
        <v>12252</v>
      </c>
      <c r="F3220" t="s">
        <v>28</v>
      </c>
      <c r="G3220" t="s">
        <v>58</v>
      </c>
      <c r="H3220" t="s">
        <v>59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1123</v>
      </c>
      <c r="O3220">
        <f t="shared" si="200"/>
        <v>102</v>
      </c>
      <c r="P3220">
        <f t="shared" si="201"/>
        <v>66.59</v>
      </c>
      <c r="Q3220" s="11" t="s">
        <v>21</v>
      </c>
      <c r="R3220" t="s">
        <v>1124</v>
      </c>
      <c r="S3220" s="4">
        <f t="shared" si="202"/>
        <v>41971.0021527778</v>
      </c>
      <c r="T3220" s="4">
        <f t="shared" si="203"/>
        <v>42004</v>
      </c>
    </row>
    <row r="3221" ht="29" spans="1:20">
      <c r="A3221" s="1">
        <v>3219</v>
      </c>
      <c r="B3221" s="2" t="s">
        <v>6604</v>
      </c>
      <c r="C3221" s="2" t="s">
        <v>6605</v>
      </c>
      <c r="D3221" s="12">
        <v>20000</v>
      </c>
      <c r="E3221" s="13">
        <v>20022</v>
      </c>
      <c r="F3221" t="s">
        <v>28</v>
      </c>
      <c r="G3221" t="s">
        <v>49</v>
      </c>
      <c r="H3221" t="s">
        <v>50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1123</v>
      </c>
      <c r="O3221">
        <f t="shared" si="200"/>
        <v>100</v>
      </c>
      <c r="P3221">
        <f t="shared" si="201"/>
        <v>168.25</v>
      </c>
      <c r="Q3221" s="11" t="s">
        <v>21</v>
      </c>
      <c r="R3221" t="s">
        <v>1124</v>
      </c>
      <c r="S3221" s="4">
        <f t="shared" si="202"/>
        <v>42050.9831828704</v>
      </c>
      <c r="T3221" s="4">
        <f t="shared" si="203"/>
        <v>42085.9415162037</v>
      </c>
    </row>
    <row r="3222" ht="29" spans="1:20">
      <c r="A3222" s="1">
        <v>3220</v>
      </c>
      <c r="B3222" s="2" t="s">
        <v>6606</v>
      </c>
      <c r="C3222" s="2" t="s">
        <v>6607</v>
      </c>
      <c r="D3222" s="12">
        <v>15000</v>
      </c>
      <c r="E3222" s="13">
        <v>15126</v>
      </c>
      <c r="F3222" t="s">
        <v>28</v>
      </c>
      <c r="G3222" t="s">
        <v>49</v>
      </c>
      <c r="H3222" t="s">
        <v>50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1123</v>
      </c>
      <c r="O3222">
        <f t="shared" si="200"/>
        <v>101</v>
      </c>
      <c r="P3222">
        <f t="shared" si="201"/>
        <v>256.37</v>
      </c>
      <c r="Q3222" s="11" t="s">
        <v>21</v>
      </c>
      <c r="R3222" t="s">
        <v>1124</v>
      </c>
      <c r="S3222" s="4">
        <f t="shared" si="202"/>
        <v>42772.8333796296</v>
      </c>
      <c r="T3222" s="4">
        <f t="shared" si="203"/>
        <v>42806.875</v>
      </c>
    </row>
    <row r="3223" ht="58" spans="1:20">
      <c r="A3223" s="1">
        <v>3221</v>
      </c>
      <c r="B3223" s="2" t="s">
        <v>6608</v>
      </c>
      <c r="C3223" s="2" t="s">
        <v>6609</v>
      </c>
      <c r="D3223" s="12">
        <v>4000</v>
      </c>
      <c r="E3223" s="13">
        <v>4137</v>
      </c>
      <c r="F3223" t="s">
        <v>28</v>
      </c>
      <c r="G3223" t="s">
        <v>58</v>
      </c>
      <c r="H3223" t="s">
        <v>59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1123</v>
      </c>
      <c r="O3223">
        <f t="shared" si="200"/>
        <v>103</v>
      </c>
      <c r="P3223">
        <f t="shared" si="201"/>
        <v>36.61</v>
      </c>
      <c r="Q3223" s="11" t="s">
        <v>21</v>
      </c>
      <c r="R3223" t="s">
        <v>1124</v>
      </c>
      <c r="S3223" s="4">
        <f t="shared" si="202"/>
        <v>42155.6967939815</v>
      </c>
      <c r="T3223" s="4">
        <f t="shared" si="203"/>
        <v>42190.6967939815</v>
      </c>
    </row>
    <row r="3224" ht="44" spans="1:20">
      <c r="A3224" s="1">
        <v>3222</v>
      </c>
      <c r="B3224" s="2" t="s">
        <v>6610</v>
      </c>
      <c r="C3224" s="2" t="s">
        <v>6611</v>
      </c>
      <c r="D3224" s="12">
        <v>2500</v>
      </c>
      <c r="E3224" s="13">
        <v>3120</v>
      </c>
      <c r="F3224" t="s">
        <v>28</v>
      </c>
      <c r="G3224" t="s">
        <v>49</v>
      </c>
      <c r="H3224" t="s">
        <v>50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1123</v>
      </c>
      <c r="O3224">
        <f t="shared" si="200"/>
        <v>125</v>
      </c>
      <c r="P3224">
        <f t="shared" si="201"/>
        <v>37.14</v>
      </c>
      <c r="Q3224" s="11" t="s">
        <v>21</v>
      </c>
      <c r="R3224" t="s">
        <v>1124</v>
      </c>
      <c r="S3224" s="4">
        <f t="shared" si="202"/>
        <v>42270.5821412037</v>
      </c>
      <c r="T3224" s="4">
        <f t="shared" si="203"/>
        <v>42301.8951388889</v>
      </c>
    </row>
    <row r="3225" ht="29" spans="1:20">
      <c r="A3225" s="1">
        <v>3223</v>
      </c>
      <c r="B3225" s="2" t="s">
        <v>6612</v>
      </c>
      <c r="C3225" s="2" t="s">
        <v>6613</v>
      </c>
      <c r="D3225" s="12">
        <v>3100</v>
      </c>
      <c r="E3225" s="13">
        <v>3395</v>
      </c>
      <c r="F3225" t="s">
        <v>28</v>
      </c>
      <c r="G3225" t="s">
        <v>49</v>
      </c>
      <c r="H3225" t="s">
        <v>50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1123</v>
      </c>
      <c r="O3225">
        <f t="shared" si="200"/>
        <v>110</v>
      </c>
      <c r="P3225">
        <f t="shared" si="201"/>
        <v>45.88</v>
      </c>
      <c r="Q3225" s="11" t="s">
        <v>21</v>
      </c>
      <c r="R3225" t="s">
        <v>1124</v>
      </c>
      <c r="S3225" s="4">
        <f t="shared" si="202"/>
        <v>42206.8353703704</v>
      </c>
      <c r="T3225" s="4">
        <f t="shared" si="203"/>
        <v>42236.8353703704</v>
      </c>
    </row>
    <row r="3226" ht="44" spans="1:20">
      <c r="A3226" s="1">
        <v>3224</v>
      </c>
      <c r="B3226" s="2" t="s">
        <v>6614</v>
      </c>
      <c r="C3226" s="2" t="s">
        <v>6615</v>
      </c>
      <c r="D3226" s="12">
        <v>30000</v>
      </c>
      <c r="E3226" s="13">
        <v>30610</v>
      </c>
      <c r="F3226" t="s">
        <v>28</v>
      </c>
      <c r="G3226" t="s">
        <v>49</v>
      </c>
      <c r="H3226" t="s">
        <v>50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1123</v>
      </c>
      <c r="O3226">
        <f t="shared" si="200"/>
        <v>102</v>
      </c>
      <c r="P3226">
        <f t="shared" si="201"/>
        <v>141.71</v>
      </c>
      <c r="Q3226" s="11" t="s">
        <v>21</v>
      </c>
      <c r="R3226" t="s">
        <v>1124</v>
      </c>
      <c r="S3226" s="4">
        <f t="shared" si="202"/>
        <v>42697.8508449074</v>
      </c>
      <c r="T3226" s="4">
        <f t="shared" si="203"/>
        <v>42745.2083333333</v>
      </c>
    </row>
    <row r="3227" ht="44" spans="1:20">
      <c r="A3227" s="1">
        <v>3225</v>
      </c>
      <c r="B3227" s="2" t="s">
        <v>6616</v>
      </c>
      <c r="C3227" s="2" t="s">
        <v>6617</v>
      </c>
      <c r="D3227" s="12">
        <v>2000</v>
      </c>
      <c r="E3227" s="13">
        <v>2047</v>
      </c>
      <c r="F3227" t="s">
        <v>28</v>
      </c>
      <c r="G3227" t="s">
        <v>49</v>
      </c>
      <c r="H3227" t="s">
        <v>50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1123</v>
      </c>
      <c r="O3227">
        <f t="shared" si="200"/>
        <v>102</v>
      </c>
      <c r="P3227">
        <f t="shared" si="201"/>
        <v>52.49</v>
      </c>
      <c r="Q3227" s="11" t="s">
        <v>21</v>
      </c>
      <c r="R3227" t="s">
        <v>1124</v>
      </c>
      <c r="S3227" s="4">
        <f t="shared" si="202"/>
        <v>42503.5594675926</v>
      </c>
      <c r="T3227" s="4">
        <f t="shared" si="203"/>
        <v>42524.875</v>
      </c>
    </row>
    <row r="3228" ht="44" spans="1:20">
      <c r="A3228" s="1">
        <v>3226</v>
      </c>
      <c r="B3228" s="2" t="s">
        <v>6618</v>
      </c>
      <c r="C3228" s="2" t="s">
        <v>6619</v>
      </c>
      <c r="D3228" s="12">
        <v>1200</v>
      </c>
      <c r="E3228" s="13">
        <v>1250</v>
      </c>
      <c r="F3228" t="s">
        <v>28</v>
      </c>
      <c r="G3228" t="s">
        <v>58</v>
      </c>
      <c r="H3228" t="s">
        <v>59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1123</v>
      </c>
      <c r="O3228">
        <f t="shared" si="200"/>
        <v>104</v>
      </c>
      <c r="P3228">
        <f t="shared" si="201"/>
        <v>59.52</v>
      </c>
      <c r="Q3228" s="11" t="s">
        <v>21</v>
      </c>
      <c r="R3228" t="s">
        <v>1124</v>
      </c>
      <c r="S3228" s="4">
        <f t="shared" si="202"/>
        <v>42277.5834722222</v>
      </c>
      <c r="T3228" s="4">
        <f t="shared" si="203"/>
        <v>42307.5834722222</v>
      </c>
    </row>
    <row r="3229" ht="44" spans="1:20">
      <c r="A3229" s="1">
        <v>3227</v>
      </c>
      <c r="B3229" s="2" t="s">
        <v>6620</v>
      </c>
      <c r="C3229" s="2" t="s">
        <v>6621</v>
      </c>
      <c r="D3229" s="12">
        <v>1200</v>
      </c>
      <c r="E3229" s="13">
        <v>1500</v>
      </c>
      <c r="F3229" t="s">
        <v>28</v>
      </c>
      <c r="G3229" t="s">
        <v>58</v>
      </c>
      <c r="H3229" t="s">
        <v>59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1123</v>
      </c>
      <c r="O3229">
        <f t="shared" si="200"/>
        <v>125</v>
      </c>
      <c r="P3229">
        <f t="shared" si="201"/>
        <v>50</v>
      </c>
      <c r="Q3229" s="11" t="s">
        <v>21</v>
      </c>
      <c r="R3229" t="s">
        <v>1124</v>
      </c>
      <c r="S3229" s="4">
        <f t="shared" si="202"/>
        <v>42722.8823611111</v>
      </c>
      <c r="T3229" s="4">
        <f t="shared" si="203"/>
        <v>42752.8823611111</v>
      </c>
    </row>
    <row r="3230" ht="29" spans="1:20">
      <c r="A3230" s="1">
        <v>3228</v>
      </c>
      <c r="B3230" s="2" t="s">
        <v>6622</v>
      </c>
      <c r="C3230" s="2" t="s">
        <v>6623</v>
      </c>
      <c r="D3230" s="12">
        <v>7000</v>
      </c>
      <c r="E3230" s="13">
        <v>7164</v>
      </c>
      <c r="F3230" t="s">
        <v>28</v>
      </c>
      <c r="G3230" t="s">
        <v>49</v>
      </c>
      <c r="H3230" t="s">
        <v>50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1123</v>
      </c>
      <c r="O3230">
        <f t="shared" si="200"/>
        <v>102</v>
      </c>
      <c r="P3230">
        <f t="shared" si="201"/>
        <v>193.62</v>
      </c>
      <c r="Q3230" s="11" t="s">
        <v>21</v>
      </c>
      <c r="R3230" t="s">
        <v>1124</v>
      </c>
      <c r="S3230" s="4">
        <f t="shared" si="202"/>
        <v>42323.7093055556</v>
      </c>
      <c r="T3230" s="4">
        <f t="shared" si="203"/>
        <v>42355.2076388889</v>
      </c>
    </row>
    <row r="3231" ht="44" spans="1:20">
      <c r="A3231" s="1">
        <v>3229</v>
      </c>
      <c r="B3231" s="2" t="s">
        <v>6624</v>
      </c>
      <c r="C3231" s="2" t="s">
        <v>6625</v>
      </c>
      <c r="D3231" s="12">
        <v>20000</v>
      </c>
      <c r="E3231" s="13">
        <v>21573</v>
      </c>
      <c r="F3231" t="s">
        <v>28</v>
      </c>
      <c r="G3231" t="s">
        <v>49</v>
      </c>
      <c r="H3231" t="s">
        <v>50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1123</v>
      </c>
      <c r="O3231">
        <f t="shared" si="200"/>
        <v>108</v>
      </c>
      <c r="P3231">
        <f t="shared" si="201"/>
        <v>106.8</v>
      </c>
      <c r="Q3231" s="11" t="s">
        <v>21</v>
      </c>
      <c r="R3231" t="s">
        <v>1124</v>
      </c>
      <c r="S3231" s="4">
        <f t="shared" si="202"/>
        <v>41933.2916435185</v>
      </c>
      <c r="T3231" s="4">
        <f t="shared" si="203"/>
        <v>41963.3333101852</v>
      </c>
    </row>
    <row r="3232" ht="44" spans="1:20">
      <c r="A3232" s="1">
        <v>3230</v>
      </c>
      <c r="B3232" s="2" t="s">
        <v>6626</v>
      </c>
      <c r="C3232" s="2" t="s">
        <v>6627</v>
      </c>
      <c r="D3232" s="12">
        <v>2600</v>
      </c>
      <c r="E3232" s="13">
        <v>2857</v>
      </c>
      <c r="F3232" t="s">
        <v>28</v>
      </c>
      <c r="G3232" t="s">
        <v>49</v>
      </c>
      <c r="H3232" t="s">
        <v>50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1123</v>
      </c>
      <c r="O3232">
        <f t="shared" si="200"/>
        <v>110</v>
      </c>
      <c r="P3232">
        <f t="shared" si="201"/>
        <v>77.22</v>
      </c>
      <c r="Q3232" s="11" t="s">
        <v>21</v>
      </c>
      <c r="R3232" t="s">
        <v>1124</v>
      </c>
      <c r="S3232" s="4">
        <f t="shared" si="202"/>
        <v>41898.168125</v>
      </c>
      <c r="T3232" s="4">
        <f t="shared" si="203"/>
        <v>41913.1659722222</v>
      </c>
    </row>
    <row r="3233" ht="44" spans="1:20">
      <c r="A3233" s="1">
        <v>3231</v>
      </c>
      <c r="B3233" s="2" t="s">
        <v>6628</v>
      </c>
      <c r="C3233" s="2" t="s">
        <v>6629</v>
      </c>
      <c r="D3233" s="12">
        <v>1000</v>
      </c>
      <c r="E3233" s="13">
        <v>1610</v>
      </c>
      <c r="F3233" t="s">
        <v>28</v>
      </c>
      <c r="G3233" t="s">
        <v>49</v>
      </c>
      <c r="H3233" t="s">
        <v>50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1123</v>
      </c>
      <c r="O3233">
        <f t="shared" si="200"/>
        <v>161</v>
      </c>
      <c r="P3233">
        <f t="shared" si="201"/>
        <v>57.5</v>
      </c>
      <c r="Q3233" s="11" t="s">
        <v>21</v>
      </c>
      <c r="R3233" t="s">
        <v>1124</v>
      </c>
      <c r="S3233" s="4">
        <f t="shared" si="202"/>
        <v>42446.9438310185</v>
      </c>
      <c r="T3233" s="4">
        <f t="shared" si="203"/>
        <v>42476.9438310185</v>
      </c>
    </row>
    <row r="3234" ht="44" spans="1:20">
      <c r="A3234" s="1">
        <v>3232</v>
      </c>
      <c r="B3234" s="2" t="s">
        <v>6630</v>
      </c>
      <c r="C3234" s="2" t="s">
        <v>6631</v>
      </c>
      <c r="D3234" s="12">
        <v>1000</v>
      </c>
      <c r="E3234" s="13">
        <v>1312</v>
      </c>
      <c r="F3234" t="s">
        <v>28</v>
      </c>
      <c r="G3234" t="s">
        <v>49</v>
      </c>
      <c r="H3234" t="s">
        <v>50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1123</v>
      </c>
      <c r="O3234">
        <f t="shared" si="200"/>
        <v>131</v>
      </c>
      <c r="P3234">
        <f t="shared" si="201"/>
        <v>50.46</v>
      </c>
      <c r="Q3234" s="11" t="s">
        <v>21</v>
      </c>
      <c r="R3234" t="s">
        <v>1124</v>
      </c>
      <c r="S3234" s="4">
        <f t="shared" si="202"/>
        <v>42463.8138541667</v>
      </c>
      <c r="T3234" s="4">
        <f t="shared" si="203"/>
        <v>42494.1659722222</v>
      </c>
    </row>
    <row r="3235" ht="44" spans="1:20">
      <c r="A3235" s="1">
        <v>3233</v>
      </c>
      <c r="B3235" s="2" t="s">
        <v>6632</v>
      </c>
      <c r="C3235" s="2" t="s">
        <v>6633</v>
      </c>
      <c r="D3235" s="12">
        <v>5000</v>
      </c>
      <c r="E3235" s="13">
        <v>5940</v>
      </c>
      <c r="F3235" t="s">
        <v>28</v>
      </c>
      <c r="G3235" t="s">
        <v>49</v>
      </c>
      <c r="H3235" t="s">
        <v>50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1123</v>
      </c>
      <c r="O3235">
        <f t="shared" si="200"/>
        <v>119</v>
      </c>
      <c r="P3235">
        <f t="shared" si="201"/>
        <v>97.38</v>
      </c>
      <c r="Q3235" s="11" t="s">
        <v>21</v>
      </c>
      <c r="R3235" t="s">
        <v>1124</v>
      </c>
      <c r="S3235" s="4">
        <f t="shared" si="202"/>
        <v>42766.8050347222</v>
      </c>
      <c r="T3235" s="4">
        <f t="shared" si="203"/>
        <v>42796.8050347222</v>
      </c>
    </row>
    <row r="3236" ht="44" spans="1:20">
      <c r="A3236" s="1">
        <v>3234</v>
      </c>
      <c r="B3236" s="2" t="s">
        <v>6634</v>
      </c>
      <c r="C3236" s="2" t="s">
        <v>6635</v>
      </c>
      <c r="D3236" s="12">
        <v>4000</v>
      </c>
      <c r="E3236" s="13">
        <v>4015.71</v>
      </c>
      <c r="F3236" t="s">
        <v>28</v>
      </c>
      <c r="G3236" t="s">
        <v>58</v>
      </c>
      <c r="H3236" t="s">
        <v>59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1123</v>
      </c>
      <c r="O3236">
        <f t="shared" si="200"/>
        <v>100</v>
      </c>
      <c r="P3236">
        <f t="shared" si="201"/>
        <v>34.92</v>
      </c>
      <c r="Q3236" s="11" t="s">
        <v>21</v>
      </c>
      <c r="R3236" t="s">
        <v>1124</v>
      </c>
      <c r="S3236" s="4">
        <f t="shared" si="202"/>
        <v>42734.7894444444</v>
      </c>
      <c r="T3236" s="4">
        <f t="shared" si="203"/>
        <v>42767.9798611111</v>
      </c>
    </row>
    <row r="3237" ht="44" spans="1:20">
      <c r="A3237" s="1">
        <v>3235</v>
      </c>
      <c r="B3237" s="2" t="s">
        <v>6636</v>
      </c>
      <c r="C3237" s="2" t="s">
        <v>6637</v>
      </c>
      <c r="D3237" s="12">
        <v>15000</v>
      </c>
      <c r="E3237" s="13">
        <v>15481</v>
      </c>
      <c r="F3237" t="s">
        <v>28</v>
      </c>
      <c r="G3237" t="s">
        <v>49</v>
      </c>
      <c r="H3237" t="s">
        <v>50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1123</v>
      </c>
      <c r="O3237">
        <f t="shared" si="200"/>
        <v>103</v>
      </c>
      <c r="P3237">
        <f t="shared" si="201"/>
        <v>85.53</v>
      </c>
      <c r="Q3237" s="11" t="s">
        <v>21</v>
      </c>
      <c r="R3237" t="s">
        <v>1124</v>
      </c>
      <c r="S3237" s="4">
        <f t="shared" si="202"/>
        <v>42522.3478125</v>
      </c>
      <c r="T3237" s="4">
        <f t="shared" si="203"/>
        <v>42552.3478125</v>
      </c>
    </row>
    <row r="3238" ht="44" spans="1:20">
      <c r="A3238" s="1">
        <v>3236</v>
      </c>
      <c r="B3238" s="2" t="s">
        <v>6638</v>
      </c>
      <c r="C3238" s="2" t="s">
        <v>6639</v>
      </c>
      <c r="D3238" s="12">
        <v>20000</v>
      </c>
      <c r="E3238" s="13">
        <v>20120</v>
      </c>
      <c r="F3238" t="s">
        <v>28</v>
      </c>
      <c r="G3238" t="s">
        <v>49</v>
      </c>
      <c r="H3238" t="s">
        <v>50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1123</v>
      </c>
      <c r="O3238">
        <f t="shared" si="200"/>
        <v>101</v>
      </c>
      <c r="P3238">
        <f t="shared" si="201"/>
        <v>182.91</v>
      </c>
      <c r="Q3238" s="11" t="s">
        <v>21</v>
      </c>
      <c r="R3238" t="s">
        <v>1124</v>
      </c>
      <c r="S3238" s="4">
        <f t="shared" si="202"/>
        <v>42702.9170486111</v>
      </c>
      <c r="T3238" s="4">
        <f t="shared" si="203"/>
        <v>42732.9170486111</v>
      </c>
    </row>
    <row r="3239" ht="29" spans="1:20">
      <c r="A3239" s="1">
        <v>3237</v>
      </c>
      <c r="B3239" s="2" t="s">
        <v>6640</v>
      </c>
      <c r="C3239" s="2" t="s">
        <v>6641</v>
      </c>
      <c r="D3239" s="12">
        <v>35000</v>
      </c>
      <c r="E3239" s="13">
        <v>35275.64</v>
      </c>
      <c r="F3239" t="s">
        <v>28</v>
      </c>
      <c r="G3239" t="s">
        <v>49</v>
      </c>
      <c r="H3239" t="s">
        <v>50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1123</v>
      </c>
      <c r="O3239">
        <f t="shared" si="200"/>
        <v>101</v>
      </c>
      <c r="P3239">
        <f t="shared" si="201"/>
        <v>131.14</v>
      </c>
      <c r="Q3239" s="11" t="s">
        <v>21</v>
      </c>
      <c r="R3239" t="s">
        <v>1124</v>
      </c>
      <c r="S3239" s="4">
        <f t="shared" si="202"/>
        <v>42252.4743518519</v>
      </c>
      <c r="T3239" s="4">
        <f t="shared" si="203"/>
        <v>42276.1659722222</v>
      </c>
    </row>
    <row r="3240" ht="44" spans="1:20">
      <c r="A3240" s="1">
        <v>3238</v>
      </c>
      <c r="B3240" s="2" t="s">
        <v>6642</v>
      </c>
      <c r="C3240" s="2" t="s">
        <v>6643</v>
      </c>
      <c r="D3240" s="12">
        <v>2800</v>
      </c>
      <c r="E3240" s="13">
        <v>3145</v>
      </c>
      <c r="F3240" t="s">
        <v>28</v>
      </c>
      <c r="G3240" t="s">
        <v>58</v>
      </c>
      <c r="H3240" t="s">
        <v>59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1123</v>
      </c>
      <c r="O3240">
        <f t="shared" si="200"/>
        <v>112</v>
      </c>
      <c r="P3240">
        <f t="shared" si="201"/>
        <v>39.81</v>
      </c>
      <c r="Q3240" s="11" t="s">
        <v>21</v>
      </c>
      <c r="R3240" t="s">
        <v>1124</v>
      </c>
      <c r="S3240" s="4">
        <f t="shared" si="202"/>
        <v>42156.5103935185</v>
      </c>
      <c r="T3240" s="4">
        <f t="shared" si="203"/>
        <v>42186.5103935185</v>
      </c>
    </row>
    <row r="3241" ht="44" spans="1:20">
      <c r="A3241" s="1">
        <v>3239</v>
      </c>
      <c r="B3241" s="2" t="s">
        <v>6644</v>
      </c>
      <c r="C3241" s="2" t="s">
        <v>6645</v>
      </c>
      <c r="D3241" s="12">
        <v>5862</v>
      </c>
      <c r="E3241" s="13">
        <v>6208.98</v>
      </c>
      <c r="F3241" t="s">
        <v>28</v>
      </c>
      <c r="G3241" t="s">
        <v>58</v>
      </c>
      <c r="H3241" t="s">
        <v>59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1123</v>
      </c>
      <c r="O3241">
        <f t="shared" si="200"/>
        <v>106</v>
      </c>
      <c r="P3241">
        <f t="shared" si="201"/>
        <v>59.7</v>
      </c>
      <c r="Q3241" s="11" t="s">
        <v>21</v>
      </c>
      <c r="R3241" t="s">
        <v>1124</v>
      </c>
      <c r="S3241" s="4">
        <f t="shared" si="202"/>
        <v>42278.0890393518</v>
      </c>
      <c r="T3241" s="4">
        <f t="shared" si="203"/>
        <v>42302.9993055556</v>
      </c>
    </row>
    <row r="3242" ht="44" spans="1:20">
      <c r="A3242" s="1">
        <v>3240</v>
      </c>
      <c r="B3242" s="2" t="s">
        <v>6646</v>
      </c>
      <c r="C3242" s="2" t="s">
        <v>6647</v>
      </c>
      <c r="D3242" s="12">
        <v>3000</v>
      </c>
      <c r="E3242" s="13">
        <v>3017</v>
      </c>
      <c r="F3242" t="s">
        <v>28</v>
      </c>
      <c r="G3242" t="s">
        <v>58</v>
      </c>
      <c r="H3242" t="s">
        <v>59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1123</v>
      </c>
      <c r="O3242">
        <f t="shared" si="200"/>
        <v>101</v>
      </c>
      <c r="P3242">
        <f t="shared" si="201"/>
        <v>88.74</v>
      </c>
      <c r="Q3242" s="11" t="s">
        <v>21</v>
      </c>
      <c r="R3242" t="s">
        <v>1124</v>
      </c>
      <c r="S3242" s="4">
        <f t="shared" si="202"/>
        <v>42754.6938425926</v>
      </c>
      <c r="T3242" s="4">
        <f t="shared" si="203"/>
        <v>42782.9583333333</v>
      </c>
    </row>
    <row r="3243" ht="58" spans="1:20">
      <c r="A3243" s="1">
        <v>3241</v>
      </c>
      <c r="B3243" s="2" t="s">
        <v>6648</v>
      </c>
      <c r="C3243" s="2" t="s">
        <v>6649</v>
      </c>
      <c r="D3243" s="12">
        <v>8500</v>
      </c>
      <c r="E3243" s="13">
        <v>9801</v>
      </c>
      <c r="F3243" t="s">
        <v>28</v>
      </c>
      <c r="G3243" t="s">
        <v>49</v>
      </c>
      <c r="H3243" t="s">
        <v>50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1123</v>
      </c>
      <c r="O3243">
        <f t="shared" si="200"/>
        <v>115</v>
      </c>
      <c r="P3243">
        <f t="shared" si="201"/>
        <v>58.69</v>
      </c>
      <c r="Q3243" s="11" t="s">
        <v>21</v>
      </c>
      <c r="R3243" t="s">
        <v>1124</v>
      </c>
      <c r="S3243" s="4">
        <f t="shared" si="202"/>
        <v>41893.3248842593</v>
      </c>
      <c r="T3243" s="4">
        <f t="shared" si="203"/>
        <v>41926.2909722222</v>
      </c>
    </row>
    <row r="3244" ht="29" spans="1:20">
      <c r="A3244" s="1">
        <v>3242</v>
      </c>
      <c r="B3244" s="2" t="s">
        <v>6650</v>
      </c>
      <c r="C3244" s="2" t="s">
        <v>6651</v>
      </c>
      <c r="D3244" s="12">
        <v>10000</v>
      </c>
      <c r="E3244" s="13">
        <v>12730.42</v>
      </c>
      <c r="F3244" t="s">
        <v>28</v>
      </c>
      <c r="G3244" t="s">
        <v>49</v>
      </c>
      <c r="H3244" t="s">
        <v>50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1123</v>
      </c>
      <c r="O3244">
        <f t="shared" si="200"/>
        <v>127</v>
      </c>
      <c r="P3244">
        <f t="shared" si="201"/>
        <v>69.57</v>
      </c>
      <c r="Q3244" s="11" t="s">
        <v>21</v>
      </c>
      <c r="R3244" t="s">
        <v>1124</v>
      </c>
      <c r="S3244" s="4">
        <f t="shared" si="202"/>
        <v>41871.7556944444</v>
      </c>
      <c r="T3244" s="4">
        <f t="shared" si="203"/>
        <v>41901.7556944444</v>
      </c>
    </row>
    <row r="3245" ht="44" spans="1:20">
      <c r="A3245" s="1">
        <v>3243</v>
      </c>
      <c r="B3245" s="2" t="s">
        <v>6652</v>
      </c>
      <c r="C3245" s="2" t="s">
        <v>6653</v>
      </c>
      <c r="D3245" s="12">
        <v>8000</v>
      </c>
      <c r="E3245" s="13">
        <v>8227</v>
      </c>
      <c r="F3245" t="s">
        <v>28</v>
      </c>
      <c r="G3245" t="s">
        <v>49</v>
      </c>
      <c r="H3245" t="s">
        <v>50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1123</v>
      </c>
      <c r="O3245">
        <f t="shared" si="200"/>
        <v>103</v>
      </c>
      <c r="P3245">
        <f t="shared" si="201"/>
        <v>115.87</v>
      </c>
      <c r="Q3245" s="11" t="s">
        <v>21</v>
      </c>
      <c r="R3245" t="s">
        <v>1124</v>
      </c>
      <c r="S3245" s="4">
        <f t="shared" si="202"/>
        <v>42262.0967824074</v>
      </c>
      <c r="T3245" s="4">
        <f t="shared" si="203"/>
        <v>42286</v>
      </c>
    </row>
    <row r="3246" ht="44" spans="1:20">
      <c r="A3246" s="1">
        <v>3244</v>
      </c>
      <c r="B3246" s="2" t="s">
        <v>6654</v>
      </c>
      <c r="C3246" s="2" t="s">
        <v>6655</v>
      </c>
      <c r="D3246" s="12">
        <v>1600</v>
      </c>
      <c r="E3246" s="13">
        <v>1647</v>
      </c>
      <c r="F3246" t="s">
        <v>28</v>
      </c>
      <c r="G3246" t="s">
        <v>58</v>
      </c>
      <c r="H3246" t="s">
        <v>59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1123</v>
      </c>
      <c r="O3246">
        <f t="shared" si="200"/>
        <v>103</v>
      </c>
      <c r="P3246">
        <f t="shared" si="201"/>
        <v>23.87</v>
      </c>
      <c r="Q3246" s="11" t="s">
        <v>21</v>
      </c>
      <c r="R3246" t="s">
        <v>1124</v>
      </c>
      <c r="S3246" s="4">
        <f t="shared" si="202"/>
        <v>42675.6942361111</v>
      </c>
      <c r="T3246" s="4">
        <f t="shared" si="203"/>
        <v>42705.7359027778</v>
      </c>
    </row>
    <row r="3247" ht="44" spans="1:20">
      <c r="A3247" s="1">
        <v>3245</v>
      </c>
      <c r="B3247" s="2" t="s">
        <v>6656</v>
      </c>
      <c r="C3247" s="2" t="s">
        <v>6657</v>
      </c>
      <c r="D3247" s="12">
        <v>21000</v>
      </c>
      <c r="E3247" s="13">
        <v>21904</v>
      </c>
      <c r="F3247" t="s">
        <v>28</v>
      </c>
      <c r="G3247" t="s">
        <v>49</v>
      </c>
      <c r="H3247" t="s">
        <v>50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1123</v>
      </c>
      <c r="O3247">
        <f t="shared" si="200"/>
        <v>104</v>
      </c>
      <c r="P3247">
        <f t="shared" si="201"/>
        <v>81.13</v>
      </c>
      <c r="Q3247" s="11" t="s">
        <v>21</v>
      </c>
      <c r="R3247" t="s">
        <v>1124</v>
      </c>
      <c r="S3247" s="4">
        <f t="shared" si="202"/>
        <v>42135.6002083333</v>
      </c>
      <c r="T3247" s="4">
        <f t="shared" si="203"/>
        <v>42167.0833333333</v>
      </c>
    </row>
    <row r="3248" ht="44" spans="1:20">
      <c r="A3248" s="1">
        <v>3246</v>
      </c>
      <c r="B3248" s="2" t="s">
        <v>6658</v>
      </c>
      <c r="C3248" s="2" t="s">
        <v>6659</v>
      </c>
      <c r="D3248" s="12">
        <v>10000</v>
      </c>
      <c r="E3248" s="13">
        <v>11122</v>
      </c>
      <c r="F3248" t="s">
        <v>28</v>
      </c>
      <c r="G3248" t="s">
        <v>49</v>
      </c>
      <c r="H3248" t="s">
        <v>50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1123</v>
      </c>
      <c r="O3248">
        <f t="shared" si="200"/>
        <v>111</v>
      </c>
      <c r="P3248">
        <f t="shared" si="201"/>
        <v>57.63</v>
      </c>
      <c r="Q3248" s="11" t="s">
        <v>21</v>
      </c>
      <c r="R3248" t="s">
        <v>1124</v>
      </c>
      <c r="S3248" s="4">
        <f t="shared" si="202"/>
        <v>42230.4722222222</v>
      </c>
      <c r="T3248" s="4">
        <f t="shared" si="203"/>
        <v>42259.1659722222</v>
      </c>
    </row>
    <row r="3249" ht="44" spans="1:20">
      <c r="A3249" s="1">
        <v>3247</v>
      </c>
      <c r="B3249" s="2" t="s">
        <v>6660</v>
      </c>
      <c r="C3249" s="2" t="s">
        <v>6661</v>
      </c>
      <c r="D3249" s="12">
        <v>2500</v>
      </c>
      <c r="E3249" s="13">
        <v>2646.5</v>
      </c>
      <c r="F3249" t="s">
        <v>28</v>
      </c>
      <c r="G3249" t="s">
        <v>58</v>
      </c>
      <c r="H3249" t="s">
        <v>59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1123</v>
      </c>
      <c r="O3249">
        <f t="shared" si="200"/>
        <v>106</v>
      </c>
      <c r="P3249">
        <f t="shared" si="201"/>
        <v>46.43</v>
      </c>
      <c r="Q3249" s="11" t="s">
        <v>21</v>
      </c>
      <c r="R3249" t="s">
        <v>1124</v>
      </c>
      <c r="S3249" s="4">
        <f t="shared" si="202"/>
        <v>42167.4341666667</v>
      </c>
      <c r="T3249" s="4">
        <f t="shared" si="203"/>
        <v>42197.4341666667</v>
      </c>
    </row>
    <row r="3250" ht="29" spans="1:20">
      <c r="A3250" s="1">
        <v>3248</v>
      </c>
      <c r="B3250" s="2" t="s">
        <v>6662</v>
      </c>
      <c r="C3250" s="2" t="s">
        <v>6663</v>
      </c>
      <c r="D3250" s="12">
        <v>12000</v>
      </c>
      <c r="E3250" s="13">
        <v>12095</v>
      </c>
      <c r="F3250" t="s">
        <v>28</v>
      </c>
      <c r="G3250" t="s">
        <v>49</v>
      </c>
      <c r="H3250" t="s">
        <v>50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1123</v>
      </c>
      <c r="O3250">
        <f t="shared" si="200"/>
        <v>101</v>
      </c>
      <c r="P3250">
        <f t="shared" si="201"/>
        <v>60.48</v>
      </c>
      <c r="Q3250" s="11" t="s">
        <v>21</v>
      </c>
      <c r="R3250" t="s">
        <v>1124</v>
      </c>
      <c r="S3250" s="4">
        <f t="shared" si="202"/>
        <v>42068.8883912037</v>
      </c>
      <c r="T3250" s="4">
        <f t="shared" si="203"/>
        <v>42098.846724537</v>
      </c>
    </row>
    <row r="3251" ht="44" spans="1:20">
      <c r="A3251" s="1">
        <v>3249</v>
      </c>
      <c r="B3251" s="2" t="s">
        <v>6664</v>
      </c>
      <c r="C3251" s="2" t="s">
        <v>6665</v>
      </c>
      <c r="D3251" s="12">
        <v>5500</v>
      </c>
      <c r="E3251" s="13">
        <v>5771</v>
      </c>
      <c r="F3251" t="s">
        <v>28</v>
      </c>
      <c r="G3251" t="s">
        <v>49</v>
      </c>
      <c r="H3251" t="s">
        <v>50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1123</v>
      </c>
      <c r="O3251">
        <f t="shared" si="200"/>
        <v>105</v>
      </c>
      <c r="P3251">
        <f t="shared" si="201"/>
        <v>65.58</v>
      </c>
      <c r="Q3251" s="11" t="s">
        <v>21</v>
      </c>
      <c r="R3251" t="s">
        <v>1124</v>
      </c>
      <c r="S3251" s="4">
        <f t="shared" si="202"/>
        <v>42145.7466898148</v>
      </c>
      <c r="T3251" s="4">
        <f t="shared" si="203"/>
        <v>42175.7466898148</v>
      </c>
    </row>
    <row r="3252" ht="44" spans="1:20">
      <c r="A3252" s="1">
        <v>3250</v>
      </c>
      <c r="B3252" s="2" t="s">
        <v>6666</v>
      </c>
      <c r="C3252" s="2" t="s">
        <v>6667</v>
      </c>
      <c r="D3252" s="12">
        <v>25000</v>
      </c>
      <c r="E3252" s="13">
        <v>25388</v>
      </c>
      <c r="F3252" t="s">
        <v>28</v>
      </c>
      <c r="G3252" t="s">
        <v>49</v>
      </c>
      <c r="H3252" t="s">
        <v>50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1123</v>
      </c>
      <c r="O3252">
        <f t="shared" si="200"/>
        <v>102</v>
      </c>
      <c r="P3252">
        <f t="shared" si="201"/>
        <v>119.19</v>
      </c>
      <c r="Q3252" s="11" t="s">
        <v>21</v>
      </c>
      <c r="R3252" t="s">
        <v>1124</v>
      </c>
      <c r="S3252" s="4">
        <f t="shared" si="202"/>
        <v>41918.7421759259</v>
      </c>
      <c r="T3252" s="4">
        <f t="shared" si="203"/>
        <v>41948.7838425926</v>
      </c>
    </row>
    <row r="3253" ht="44" spans="1:20">
      <c r="A3253" s="1">
        <v>3251</v>
      </c>
      <c r="B3253" s="2" t="s">
        <v>6668</v>
      </c>
      <c r="C3253" s="2" t="s">
        <v>6669</v>
      </c>
      <c r="D3253" s="12">
        <v>1500</v>
      </c>
      <c r="E3253" s="13">
        <v>1661</v>
      </c>
      <c r="F3253" t="s">
        <v>28</v>
      </c>
      <c r="G3253" t="s">
        <v>49</v>
      </c>
      <c r="H3253" t="s">
        <v>50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1123</v>
      </c>
      <c r="O3253">
        <f t="shared" si="200"/>
        <v>111</v>
      </c>
      <c r="P3253">
        <f t="shared" si="201"/>
        <v>83.05</v>
      </c>
      <c r="Q3253" s="11" t="s">
        <v>21</v>
      </c>
      <c r="R3253" t="s">
        <v>1124</v>
      </c>
      <c r="S3253" s="4">
        <f t="shared" si="202"/>
        <v>42146.731087963</v>
      </c>
      <c r="T3253" s="4">
        <f t="shared" si="203"/>
        <v>42176.731087963</v>
      </c>
    </row>
    <row r="3254" ht="29" spans="1:20">
      <c r="A3254" s="1">
        <v>3252</v>
      </c>
      <c r="B3254" s="2" t="s">
        <v>6670</v>
      </c>
      <c r="C3254" s="2" t="s">
        <v>6671</v>
      </c>
      <c r="D3254" s="12">
        <v>2250</v>
      </c>
      <c r="E3254" s="13">
        <v>2876</v>
      </c>
      <c r="F3254" t="s">
        <v>28</v>
      </c>
      <c r="G3254" t="s">
        <v>58</v>
      </c>
      <c r="H3254" t="s">
        <v>59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1123</v>
      </c>
      <c r="O3254">
        <f t="shared" si="200"/>
        <v>128</v>
      </c>
      <c r="P3254">
        <f t="shared" si="201"/>
        <v>57.52</v>
      </c>
      <c r="Q3254" s="11" t="s">
        <v>21</v>
      </c>
      <c r="R3254" t="s">
        <v>1124</v>
      </c>
      <c r="S3254" s="4">
        <f t="shared" si="202"/>
        <v>42590.4726851852</v>
      </c>
      <c r="T3254" s="4">
        <f t="shared" si="203"/>
        <v>42620.4726851852</v>
      </c>
    </row>
    <row r="3255" ht="44" spans="1:20">
      <c r="A3255" s="1">
        <v>3253</v>
      </c>
      <c r="B3255" s="2" t="s">
        <v>6672</v>
      </c>
      <c r="C3255" s="2" t="s">
        <v>6673</v>
      </c>
      <c r="D3255" s="12">
        <v>20000</v>
      </c>
      <c r="E3255" s="13">
        <v>20365</v>
      </c>
      <c r="F3255" t="s">
        <v>28</v>
      </c>
      <c r="G3255" t="s">
        <v>49</v>
      </c>
      <c r="H3255" t="s">
        <v>50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1123</v>
      </c>
      <c r="O3255">
        <f t="shared" si="200"/>
        <v>102</v>
      </c>
      <c r="P3255">
        <f t="shared" si="201"/>
        <v>177.09</v>
      </c>
      <c r="Q3255" s="11" t="s">
        <v>21</v>
      </c>
      <c r="R3255" t="s">
        <v>1124</v>
      </c>
      <c r="S3255" s="4">
        <f t="shared" si="202"/>
        <v>42602.576712963</v>
      </c>
      <c r="T3255" s="4">
        <f t="shared" si="203"/>
        <v>42621.15625</v>
      </c>
    </row>
    <row r="3256" ht="44" spans="1:20">
      <c r="A3256" s="1">
        <v>3254</v>
      </c>
      <c r="B3256" s="2" t="s">
        <v>6674</v>
      </c>
      <c r="C3256" s="2" t="s">
        <v>6675</v>
      </c>
      <c r="D3256" s="12">
        <v>13000</v>
      </c>
      <c r="E3256" s="13">
        <v>13163.5</v>
      </c>
      <c r="F3256" t="s">
        <v>28</v>
      </c>
      <c r="G3256" t="s">
        <v>58</v>
      </c>
      <c r="H3256" t="s">
        <v>59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1123</v>
      </c>
      <c r="O3256">
        <f t="shared" si="200"/>
        <v>101</v>
      </c>
      <c r="P3256">
        <f t="shared" si="201"/>
        <v>70.77</v>
      </c>
      <c r="Q3256" s="11" t="s">
        <v>21</v>
      </c>
      <c r="R3256" t="s">
        <v>1124</v>
      </c>
      <c r="S3256" s="4">
        <f t="shared" si="202"/>
        <v>42059.0857523148</v>
      </c>
      <c r="T3256" s="4">
        <f t="shared" si="203"/>
        <v>42089.0440856481</v>
      </c>
    </row>
    <row r="3257" ht="44" spans="1:20">
      <c r="A3257" s="1">
        <v>3255</v>
      </c>
      <c r="B3257" s="2" t="s">
        <v>6676</v>
      </c>
      <c r="C3257" s="2" t="s">
        <v>6677</v>
      </c>
      <c r="D3257" s="12">
        <v>300</v>
      </c>
      <c r="E3257" s="13">
        <v>525</v>
      </c>
      <c r="F3257" t="s">
        <v>28</v>
      </c>
      <c r="G3257" t="s">
        <v>58</v>
      </c>
      <c r="H3257" t="s">
        <v>59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1123</v>
      </c>
      <c r="O3257">
        <f t="shared" si="200"/>
        <v>175</v>
      </c>
      <c r="P3257">
        <f t="shared" si="201"/>
        <v>29.17</v>
      </c>
      <c r="Q3257" s="11" t="s">
        <v>21</v>
      </c>
      <c r="R3257" t="s">
        <v>1124</v>
      </c>
      <c r="S3257" s="4">
        <f t="shared" si="202"/>
        <v>41889.7682291667</v>
      </c>
      <c r="T3257" s="4">
        <f t="shared" si="203"/>
        <v>41919.7682291667</v>
      </c>
    </row>
    <row r="3258" ht="44" spans="1:20">
      <c r="A3258" s="1">
        <v>3256</v>
      </c>
      <c r="B3258" s="2" t="s">
        <v>6678</v>
      </c>
      <c r="C3258" s="2" t="s">
        <v>6679</v>
      </c>
      <c r="D3258" s="12">
        <v>10000</v>
      </c>
      <c r="E3258" s="13">
        <v>12806</v>
      </c>
      <c r="F3258" t="s">
        <v>28</v>
      </c>
      <c r="G3258" t="s">
        <v>49</v>
      </c>
      <c r="H3258" t="s">
        <v>50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1123</v>
      </c>
      <c r="O3258">
        <f t="shared" si="200"/>
        <v>128</v>
      </c>
      <c r="P3258">
        <f t="shared" si="201"/>
        <v>72.76</v>
      </c>
      <c r="Q3258" s="11" t="s">
        <v>21</v>
      </c>
      <c r="R3258" t="s">
        <v>1124</v>
      </c>
      <c r="S3258" s="4">
        <f t="shared" si="202"/>
        <v>42144.5738078704</v>
      </c>
      <c r="T3258" s="4">
        <f t="shared" si="203"/>
        <v>42166.1659722222</v>
      </c>
    </row>
    <row r="3259" ht="44" spans="1:20">
      <c r="A3259" s="1">
        <v>3257</v>
      </c>
      <c r="B3259" s="2" t="s">
        <v>6680</v>
      </c>
      <c r="C3259" s="2" t="s">
        <v>6681</v>
      </c>
      <c r="D3259" s="12">
        <v>2000</v>
      </c>
      <c r="E3259" s="13">
        <v>2125.99</v>
      </c>
      <c r="F3259" t="s">
        <v>28</v>
      </c>
      <c r="G3259" t="s">
        <v>58</v>
      </c>
      <c r="H3259" t="s">
        <v>59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1123</v>
      </c>
      <c r="O3259">
        <f t="shared" si="200"/>
        <v>106</v>
      </c>
      <c r="P3259">
        <f t="shared" si="201"/>
        <v>51.85</v>
      </c>
      <c r="Q3259" s="11" t="s">
        <v>21</v>
      </c>
      <c r="R3259" t="s">
        <v>1124</v>
      </c>
      <c r="S3259" s="4">
        <f t="shared" si="202"/>
        <v>42758.5596296296</v>
      </c>
      <c r="T3259" s="4">
        <f t="shared" si="203"/>
        <v>42788.5596296296</v>
      </c>
    </row>
    <row r="3260" ht="29" spans="1:20">
      <c r="A3260" s="1">
        <v>3258</v>
      </c>
      <c r="B3260" s="2" t="s">
        <v>6682</v>
      </c>
      <c r="C3260" s="2" t="s">
        <v>6683</v>
      </c>
      <c r="D3260" s="12">
        <v>7000</v>
      </c>
      <c r="E3260" s="13">
        <v>7365</v>
      </c>
      <c r="F3260" t="s">
        <v>28</v>
      </c>
      <c r="G3260" t="s">
        <v>49</v>
      </c>
      <c r="H3260" t="s">
        <v>50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1123</v>
      </c>
      <c r="O3260">
        <f t="shared" si="200"/>
        <v>105</v>
      </c>
      <c r="P3260">
        <f t="shared" si="201"/>
        <v>98.2</v>
      </c>
      <c r="Q3260" s="11" t="s">
        <v>21</v>
      </c>
      <c r="R3260" t="s">
        <v>1124</v>
      </c>
      <c r="S3260" s="4">
        <f t="shared" si="202"/>
        <v>41982.8872800926</v>
      </c>
      <c r="T3260" s="4">
        <f t="shared" si="203"/>
        <v>42012.8872800926</v>
      </c>
    </row>
    <row r="3261" ht="44" spans="1:20">
      <c r="A3261" s="1">
        <v>3259</v>
      </c>
      <c r="B3261" s="2" t="s">
        <v>6684</v>
      </c>
      <c r="C3261" s="2" t="s">
        <v>6685</v>
      </c>
      <c r="D3261" s="12">
        <v>23000</v>
      </c>
      <c r="E3261" s="13">
        <v>24418.6</v>
      </c>
      <c r="F3261" t="s">
        <v>28</v>
      </c>
      <c r="G3261" t="s">
        <v>49</v>
      </c>
      <c r="H3261" t="s">
        <v>50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1123</v>
      </c>
      <c r="O3261">
        <f t="shared" si="200"/>
        <v>106</v>
      </c>
      <c r="P3261">
        <f t="shared" si="201"/>
        <v>251.74</v>
      </c>
      <c r="Q3261" s="11" t="s">
        <v>21</v>
      </c>
      <c r="R3261" t="s">
        <v>1124</v>
      </c>
      <c r="S3261" s="4">
        <f t="shared" si="202"/>
        <v>42614.7609375</v>
      </c>
      <c r="T3261" s="4">
        <f t="shared" si="203"/>
        <v>42644.1659722222</v>
      </c>
    </row>
    <row r="3262" ht="44" spans="1:20">
      <c r="A3262" s="1">
        <v>3260</v>
      </c>
      <c r="B3262" s="2" t="s">
        <v>6686</v>
      </c>
      <c r="C3262" s="2" t="s">
        <v>6687</v>
      </c>
      <c r="D3262" s="12">
        <v>5000</v>
      </c>
      <c r="E3262" s="13">
        <v>5462</v>
      </c>
      <c r="F3262" t="s">
        <v>28</v>
      </c>
      <c r="G3262" t="s">
        <v>49</v>
      </c>
      <c r="H3262" t="s">
        <v>50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1123</v>
      </c>
      <c r="O3262">
        <f t="shared" si="200"/>
        <v>109</v>
      </c>
      <c r="P3262">
        <f t="shared" si="201"/>
        <v>74.82</v>
      </c>
      <c r="Q3262" s="11" t="s">
        <v>21</v>
      </c>
      <c r="R3262" t="s">
        <v>1124</v>
      </c>
      <c r="S3262" s="4">
        <f t="shared" si="202"/>
        <v>42303.672662037</v>
      </c>
      <c r="T3262" s="4">
        <f t="shared" si="203"/>
        <v>42338.7143287037</v>
      </c>
    </row>
    <row r="3263" ht="44" spans="1:20">
      <c r="A3263" s="1">
        <v>3261</v>
      </c>
      <c r="B3263" s="2" t="s">
        <v>6688</v>
      </c>
      <c r="C3263" s="2" t="s">
        <v>6689</v>
      </c>
      <c r="D3263" s="12">
        <v>3300</v>
      </c>
      <c r="E3263" s="13">
        <v>3315</v>
      </c>
      <c r="F3263" t="s">
        <v>28</v>
      </c>
      <c r="G3263" t="s">
        <v>49</v>
      </c>
      <c r="H3263" t="s">
        <v>50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1123</v>
      </c>
      <c r="O3263">
        <f t="shared" si="200"/>
        <v>100</v>
      </c>
      <c r="P3263">
        <f t="shared" si="201"/>
        <v>67.65</v>
      </c>
      <c r="Q3263" s="11" t="s">
        <v>21</v>
      </c>
      <c r="R3263" t="s">
        <v>1124</v>
      </c>
      <c r="S3263" s="4">
        <f t="shared" si="202"/>
        <v>42171.7254166667</v>
      </c>
      <c r="T3263" s="4">
        <f t="shared" si="203"/>
        <v>42201.7254166667</v>
      </c>
    </row>
    <row r="3264" ht="29" spans="1:20">
      <c r="A3264" s="1">
        <v>3262</v>
      </c>
      <c r="B3264" s="2" t="s">
        <v>6690</v>
      </c>
      <c r="C3264" s="2" t="s">
        <v>6691</v>
      </c>
      <c r="D3264" s="12">
        <v>12200</v>
      </c>
      <c r="E3264" s="13">
        <v>12571</v>
      </c>
      <c r="F3264" t="s">
        <v>28</v>
      </c>
      <c r="G3264" t="s">
        <v>49</v>
      </c>
      <c r="H3264" t="s">
        <v>50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1123</v>
      </c>
      <c r="O3264">
        <f t="shared" si="200"/>
        <v>103</v>
      </c>
      <c r="P3264">
        <f t="shared" si="201"/>
        <v>93.81</v>
      </c>
      <c r="Q3264" s="11" t="s">
        <v>21</v>
      </c>
      <c r="R3264" t="s">
        <v>1124</v>
      </c>
      <c r="S3264" s="4">
        <f t="shared" si="202"/>
        <v>41964.3155324074</v>
      </c>
      <c r="T3264" s="4">
        <f t="shared" si="203"/>
        <v>41995.1666666667</v>
      </c>
    </row>
    <row r="3265" ht="29" spans="1:20">
      <c r="A3265" s="1">
        <v>3263</v>
      </c>
      <c r="B3265" s="2" t="s">
        <v>6692</v>
      </c>
      <c r="C3265" s="2" t="s">
        <v>6693</v>
      </c>
      <c r="D3265" s="12">
        <v>2500</v>
      </c>
      <c r="E3265" s="13">
        <v>2804.16</v>
      </c>
      <c r="F3265" t="s">
        <v>28</v>
      </c>
      <c r="G3265" t="s">
        <v>49</v>
      </c>
      <c r="H3265" t="s">
        <v>50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1123</v>
      </c>
      <c r="O3265">
        <f t="shared" si="200"/>
        <v>112</v>
      </c>
      <c r="P3265">
        <f t="shared" si="201"/>
        <v>41.24</v>
      </c>
      <c r="Q3265" s="11" t="s">
        <v>21</v>
      </c>
      <c r="R3265" t="s">
        <v>1124</v>
      </c>
      <c r="S3265" s="4">
        <f t="shared" si="202"/>
        <v>42284.5160648148</v>
      </c>
      <c r="T3265" s="4">
        <f t="shared" si="203"/>
        <v>42307.875</v>
      </c>
    </row>
    <row r="3266" ht="29" spans="1:20">
      <c r="A3266" s="1">
        <v>3264</v>
      </c>
      <c r="B3266" s="2" t="s">
        <v>6694</v>
      </c>
      <c r="C3266" s="2" t="s">
        <v>6695</v>
      </c>
      <c r="D3266" s="12">
        <v>2500</v>
      </c>
      <c r="E3266" s="13">
        <v>2575</v>
      </c>
      <c r="F3266" t="s">
        <v>28</v>
      </c>
      <c r="G3266" t="s">
        <v>49</v>
      </c>
      <c r="H3266" t="s">
        <v>50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1123</v>
      </c>
      <c r="O3266">
        <f t="shared" si="200"/>
        <v>103</v>
      </c>
      <c r="P3266">
        <f t="shared" si="201"/>
        <v>52.55</v>
      </c>
      <c r="Q3266" s="11" t="s">
        <v>21</v>
      </c>
      <c r="R3266" t="s">
        <v>1124</v>
      </c>
      <c r="S3266" s="4">
        <f t="shared" si="202"/>
        <v>42016.8002083333</v>
      </c>
      <c r="T3266" s="4">
        <f t="shared" si="203"/>
        <v>42032.9166666667</v>
      </c>
    </row>
    <row r="3267" ht="44" spans="1:20">
      <c r="A3267" s="1">
        <v>3265</v>
      </c>
      <c r="B3267" s="2" t="s">
        <v>6696</v>
      </c>
      <c r="C3267" s="2" t="s">
        <v>6697</v>
      </c>
      <c r="D3267" s="12">
        <v>2700</v>
      </c>
      <c r="E3267" s="13">
        <v>4428</v>
      </c>
      <c r="F3267" t="s">
        <v>28</v>
      </c>
      <c r="G3267" t="s">
        <v>2514</v>
      </c>
      <c r="H3267" t="s">
        <v>89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1123</v>
      </c>
      <c r="O3267">
        <f t="shared" ref="O3267:O3330" si="204">ROUND(E3267/D3267*100,0)</f>
        <v>164</v>
      </c>
      <c r="P3267">
        <f t="shared" ref="P3267:P3330" si="205">IFERROR(ROUND(E3267/L3267,2),0)</f>
        <v>70.29</v>
      </c>
      <c r="Q3267" s="11" t="s">
        <v>21</v>
      </c>
      <c r="R3267" t="s">
        <v>1124</v>
      </c>
      <c r="S3267" s="4">
        <f t="shared" ref="S3267:S3330" si="206">(((J3267/60)/60)/24)+DATE(1970,1,1)</f>
        <v>42311.7119791667</v>
      </c>
      <c r="T3267" s="4">
        <f t="shared" ref="T3267:T3330" si="207">(((I3267/60)/60)/24)+DATE(1970,1,1)</f>
        <v>42341.7083333333</v>
      </c>
    </row>
    <row r="3268" ht="44" spans="1:20">
      <c r="A3268" s="1">
        <v>3266</v>
      </c>
      <c r="B3268" s="2" t="s">
        <v>6698</v>
      </c>
      <c r="C3268" s="2" t="s">
        <v>6699</v>
      </c>
      <c r="D3268" s="12">
        <v>6000</v>
      </c>
      <c r="E3268" s="13">
        <v>7877</v>
      </c>
      <c r="F3268" t="s">
        <v>28</v>
      </c>
      <c r="G3268" t="s">
        <v>49</v>
      </c>
      <c r="H3268" t="s">
        <v>50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1123</v>
      </c>
      <c r="O3268">
        <f t="shared" si="204"/>
        <v>131</v>
      </c>
      <c r="P3268">
        <f t="shared" si="205"/>
        <v>48.33</v>
      </c>
      <c r="Q3268" s="11" t="s">
        <v>21</v>
      </c>
      <c r="R3268" t="s">
        <v>1124</v>
      </c>
      <c r="S3268" s="4">
        <f t="shared" si="206"/>
        <v>42136.5361342593</v>
      </c>
      <c r="T3268" s="4">
        <f t="shared" si="207"/>
        <v>42167.875</v>
      </c>
    </row>
    <row r="3269" ht="44" spans="1:20">
      <c r="A3269" s="1">
        <v>3267</v>
      </c>
      <c r="B3269" s="2" t="s">
        <v>6700</v>
      </c>
      <c r="C3269" s="2" t="s">
        <v>6701</v>
      </c>
      <c r="D3269" s="12">
        <v>15000</v>
      </c>
      <c r="E3269" s="13">
        <v>15315</v>
      </c>
      <c r="F3269" t="s">
        <v>28</v>
      </c>
      <c r="G3269" t="s">
        <v>49</v>
      </c>
      <c r="H3269" t="s">
        <v>50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1123</v>
      </c>
      <c r="O3269">
        <f t="shared" si="204"/>
        <v>102</v>
      </c>
      <c r="P3269">
        <f t="shared" si="205"/>
        <v>53.18</v>
      </c>
      <c r="Q3269" s="11" t="s">
        <v>21</v>
      </c>
      <c r="R3269" t="s">
        <v>1124</v>
      </c>
      <c r="S3269" s="4">
        <f t="shared" si="206"/>
        <v>42172.7576388889</v>
      </c>
      <c r="T3269" s="4">
        <f t="shared" si="207"/>
        <v>42202.7576388889</v>
      </c>
    </row>
    <row r="3270" ht="44" spans="1:20">
      <c r="A3270" s="1">
        <v>3268</v>
      </c>
      <c r="B3270" s="2" t="s">
        <v>6702</v>
      </c>
      <c r="C3270" s="2" t="s">
        <v>6703</v>
      </c>
      <c r="D3270" s="12">
        <v>2000</v>
      </c>
      <c r="E3270" s="13">
        <v>2560</v>
      </c>
      <c r="F3270" t="s">
        <v>28</v>
      </c>
      <c r="G3270" t="s">
        <v>49</v>
      </c>
      <c r="H3270" t="s">
        <v>50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1123</v>
      </c>
      <c r="O3270">
        <f t="shared" si="204"/>
        <v>128</v>
      </c>
      <c r="P3270">
        <f t="shared" si="205"/>
        <v>60.95</v>
      </c>
      <c r="Q3270" s="11" t="s">
        <v>21</v>
      </c>
      <c r="R3270" t="s">
        <v>1124</v>
      </c>
      <c r="S3270" s="4">
        <f t="shared" si="206"/>
        <v>42590.9042592593</v>
      </c>
      <c r="T3270" s="4">
        <f t="shared" si="207"/>
        <v>42606.9042592593</v>
      </c>
    </row>
    <row r="3271" ht="44" spans="1:20">
      <c r="A3271" s="1">
        <v>3269</v>
      </c>
      <c r="B3271" s="2" t="s">
        <v>6704</v>
      </c>
      <c r="C3271" s="2" t="s">
        <v>6705</v>
      </c>
      <c r="D3271" s="12">
        <v>8000</v>
      </c>
      <c r="E3271" s="13">
        <v>8120</v>
      </c>
      <c r="F3271" t="s">
        <v>28</v>
      </c>
      <c r="G3271" t="s">
        <v>58</v>
      </c>
      <c r="H3271" t="s">
        <v>59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1123</v>
      </c>
      <c r="O3271">
        <f t="shared" si="204"/>
        <v>102</v>
      </c>
      <c r="P3271">
        <f t="shared" si="205"/>
        <v>116</v>
      </c>
      <c r="Q3271" s="11" t="s">
        <v>21</v>
      </c>
      <c r="R3271" t="s">
        <v>1124</v>
      </c>
      <c r="S3271" s="4">
        <f t="shared" si="206"/>
        <v>42137.3957986111</v>
      </c>
      <c r="T3271" s="4">
        <f t="shared" si="207"/>
        <v>42171.4583333333</v>
      </c>
    </row>
    <row r="3272" ht="44" spans="1:20">
      <c r="A3272" s="1">
        <v>3270</v>
      </c>
      <c r="B3272" s="2" t="s">
        <v>6706</v>
      </c>
      <c r="C3272" s="2" t="s">
        <v>6707</v>
      </c>
      <c r="D3272" s="12">
        <v>1800</v>
      </c>
      <c r="E3272" s="13">
        <v>1830</v>
      </c>
      <c r="F3272" t="s">
        <v>28</v>
      </c>
      <c r="G3272" t="s">
        <v>58</v>
      </c>
      <c r="H3272" t="s">
        <v>59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1123</v>
      </c>
      <c r="O3272">
        <f t="shared" si="204"/>
        <v>102</v>
      </c>
      <c r="P3272">
        <f t="shared" si="205"/>
        <v>61</v>
      </c>
      <c r="Q3272" s="11" t="s">
        <v>21</v>
      </c>
      <c r="R3272" t="s">
        <v>1124</v>
      </c>
      <c r="S3272" s="4">
        <f t="shared" si="206"/>
        <v>42167.5331597222</v>
      </c>
      <c r="T3272" s="4">
        <f t="shared" si="207"/>
        <v>42197.5331597222</v>
      </c>
    </row>
    <row r="3273" ht="15" spans="1:20">
      <c r="A3273" s="1">
        <v>3271</v>
      </c>
      <c r="B3273" s="2" t="s">
        <v>6708</v>
      </c>
      <c r="C3273" s="2" t="s">
        <v>6709</v>
      </c>
      <c r="D3273" s="12">
        <v>1500</v>
      </c>
      <c r="E3273" s="13">
        <v>1950</v>
      </c>
      <c r="F3273" t="s">
        <v>28</v>
      </c>
      <c r="G3273" t="s">
        <v>58</v>
      </c>
      <c r="H3273" t="s">
        <v>59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1123</v>
      </c>
      <c r="O3273">
        <f t="shared" si="204"/>
        <v>130</v>
      </c>
      <c r="P3273">
        <f t="shared" si="205"/>
        <v>38.24</v>
      </c>
      <c r="Q3273" s="11" t="s">
        <v>21</v>
      </c>
      <c r="R3273" t="s">
        <v>1124</v>
      </c>
      <c r="S3273" s="4">
        <f t="shared" si="206"/>
        <v>41915.4372106481</v>
      </c>
      <c r="T3273" s="4">
        <f t="shared" si="207"/>
        <v>41945.4788773148</v>
      </c>
    </row>
    <row r="3274" ht="44" spans="1:20">
      <c r="A3274" s="1">
        <v>3272</v>
      </c>
      <c r="B3274" s="2" t="s">
        <v>6710</v>
      </c>
      <c r="C3274" s="2" t="s">
        <v>6711</v>
      </c>
      <c r="D3274" s="12">
        <v>10000</v>
      </c>
      <c r="E3274" s="13">
        <v>15443</v>
      </c>
      <c r="F3274" t="s">
        <v>28</v>
      </c>
      <c r="G3274" t="s">
        <v>49</v>
      </c>
      <c r="H3274" t="s">
        <v>50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1123</v>
      </c>
      <c r="O3274">
        <f t="shared" si="204"/>
        <v>154</v>
      </c>
      <c r="P3274">
        <f t="shared" si="205"/>
        <v>106.5</v>
      </c>
      <c r="Q3274" s="11" t="s">
        <v>21</v>
      </c>
      <c r="R3274" t="s">
        <v>1124</v>
      </c>
      <c r="S3274" s="4">
        <f t="shared" si="206"/>
        <v>42284.5001041667</v>
      </c>
      <c r="T3274" s="4">
        <f t="shared" si="207"/>
        <v>42314.5417708333</v>
      </c>
    </row>
    <row r="3275" ht="44" spans="1:20">
      <c r="A3275" s="1">
        <v>3273</v>
      </c>
      <c r="B3275" s="2" t="s">
        <v>6712</v>
      </c>
      <c r="C3275" s="2" t="s">
        <v>6713</v>
      </c>
      <c r="D3275" s="12">
        <v>4000</v>
      </c>
      <c r="E3275" s="13">
        <v>4296</v>
      </c>
      <c r="F3275" t="s">
        <v>28</v>
      </c>
      <c r="G3275" t="s">
        <v>49</v>
      </c>
      <c r="H3275" t="s">
        <v>50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1123</v>
      </c>
      <c r="O3275">
        <f t="shared" si="204"/>
        <v>107</v>
      </c>
      <c r="P3275">
        <f t="shared" si="205"/>
        <v>204.57</v>
      </c>
      <c r="Q3275" s="11" t="s">
        <v>21</v>
      </c>
      <c r="R3275" t="s">
        <v>1124</v>
      </c>
      <c r="S3275" s="4">
        <f t="shared" si="206"/>
        <v>42611.801412037</v>
      </c>
      <c r="T3275" s="4">
        <f t="shared" si="207"/>
        <v>42627.7916666667</v>
      </c>
    </row>
    <row r="3276" ht="44" spans="1:20">
      <c r="A3276" s="1">
        <v>3274</v>
      </c>
      <c r="B3276" s="2" t="s">
        <v>6714</v>
      </c>
      <c r="C3276" s="2" t="s">
        <v>6715</v>
      </c>
      <c r="D3276" s="12">
        <v>15500</v>
      </c>
      <c r="E3276" s="13">
        <v>15705</v>
      </c>
      <c r="F3276" t="s">
        <v>28</v>
      </c>
      <c r="G3276" t="s">
        <v>49</v>
      </c>
      <c r="H3276" t="s">
        <v>50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1123</v>
      </c>
      <c r="O3276">
        <f t="shared" si="204"/>
        <v>101</v>
      </c>
      <c r="P3276">
        <f t="shared" si="205"/>
        <v>54.91</v>
      </c>
      <c r="Q3276" s="11" t="s">
        <v>21</v>
      </c>
      <c r="R3276" t="s">
        <v>1124</v>
      </c>
      <c r="S3276" s="4">
        <f t="shared" si="206"/>
        <v>42400.704537037</v>
      </c>
      <c r="T3276" s="4">
        <f t="shared" si="207"/>
        <v>42444.875</v>
      </c>
    </row>
    <row r="3277" ht="44" spans="1:20">
      <c r="A3277" s="1">
        <v>3275</v>
      </c>
      <c r="B3277" s="2" t="s">
        <v>6716</v>
      </c>
      <c r="C3277" s="2" t="s">
        <v>6717</v>
      </c>
      <c r="D3277" s="12">
        <v>1800</v>
      </c>
      <c r="E3277" s="13">
        <v>1805</v>
      </c>
      <c r="F3277" t="s">
        <v>28</v>
      </c>
      <c r="G3277" t="s">
        <v>49</v>
      </c>
      <c r="H3277" t="s">
        <v>50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1123</v>
      </c>
      <c r="O3277">
        <f t="shared" si="204"/>
        <v>100</v>
      </c>
      <c r="P3277">
        <f t="shared" si="205"/>
        <v>150.42</v>
      </c>
      <c r="Q3277" s="11" t="s">
        <v>21</v>
      </c>
      <c r="R3277" t="s">
        <v>1124</v>
      </c>
      <c r="S3277" s="4">
        <f t="shared" si="206"/>
        <v>42017.8804513889</v>
      </c>
      <c r="T3277" s="4">
        <f t="shared" si="207"/>
        <v>42044.1875</v>
      </c>
    </row>
    <row r="3278" ht="44" spans="1:20">
      <c r="A3278" s="1">
        <v>3276</v>
      </c>
      <c r="B3278" s="2" t="s">
        <v>6718</v>
      </c>
      <c r="C3278" s="2" t="s">
        <v>6719</v>
      </c>
      <c r="D3278" s="12">
        <v>4500</v>
      </c>
      <c r="E3278" s="13">
        <v>5258</v>
      </c>
      <c r="F3278" t="s">
        <v>28</v>
      </c>
      <c r="G3278" t="s">
        <v>194</v>
      </c>
      <c r="H3278" t="s">
        <v>195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1123</v>
      </c>
      <c r="O3278">
        <f t="shared" si="204"/>
        <v>117</v>
      </c>
      <c r="P3278">
        <f t="shared" si="205"/>
        <v>52.58</v>
      </c>
      <c r="Q3278" s="11" t="s">
        <v>21</v>
      </c>
      <c r="R3278" t="s">
        <v>1124</v>
      </c>
      <c r="S3278" s="4">
        <f t="shared" si="206"/>
        <v>42426.9499884259</v>
      </c>
      <c r="T3278" s="4">
        <f t="shared" si="207"/>
        <v>42461.1659722222</v>
      </c>
    </row>
    <row r="3279" ht="44" spans="1:20">
      <c r="A3279" s="1">
        <v>3277</v>
      </c>
      <c r="B3279" s="2" t="s">
        <v>6720</v>
      </c>
      <c r="C3279" s="2" t="s">
        <v>6721</v>
      </c>
      <c r="D3279" s="12">
        <v>5000</v>
      </c>
      <c r="E3279" s="13">
        <v>5430</v>
      </c>
      <c r="F3279" t="s">
        <v>28</v>
      </c>
      <c r="G3279" t="s">
        <v>58</v>
      </c>
      <c r="H3279" t="s">
        <v>59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1123</v>
      </c>
      <c r="O3279">
        <f t="shared" si="204"/>
        <v>109</v>
      </c>
      <c r="P3279">
        <f t="shared" si="205"/>
        <v>54.3</v>
      </c>
      <c r="Q3279" s="11" t="s">
        <v>21</v>
      </c>
      <c r="R3279" t="s">
        <v>1124</v>
      </c>
      <c r="S3279" s="4">
        <f t="shared" si="206"/>
        <v>41931.6829398148</v>
      </c>
      <c r="T3279" s="4">
        <f t="shared" si="207"/>
        <v>41961.7246064815</v>
      </c>
    </row>
    <row r="3280" ht="44" spans="1:20">
      <c r="A3280" s="1">
        <v>3278</v>
      </c>
      <c r="B3280" s="2" t="s">
        <v>6722</v>
      </c>
      <c r="C3280" s="2" t="s">
        <v>6723</v>
      </c>
      <c r="D3280" s="12">
        <v>2500</v>
      </c>
      <c r="E3280" s="13">
        <v>2585</v>
      </c>
      <c r="F3280" t="s">
        <v>28</v>
      </c>
      <c r="G3280" t="s">
        <v>58</v>
      </c>
      <c r="H3280" t="s">
        <v>59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1123</v>
      </c>
      <c r="O3280">
        <f t="shared" si="204"/>
        <v>103</v>
      </c>
      <c r="P3280">
        <f t="shared" si="205"/>
        <v>76.03</v>
      </c>
      <c r="Q3280" s="11" t="s">
        <v>21</v>
      </c>
      <c r="R3280" t="s">
        <v>1124</v>
      </c>
      <c r="S3280" s="4">
        <f t="shared" si="206"/>
        <v>42124.8484143519</v>
      </c>
      <c r="T3280" s="4">
        <f t="shared" si="207"/>
        <v>42154.8484143519</v>
      </c>
    </row>
    <row r="3281" ht="44" spans="1:20">
      <c r="A3281" s="1">
        <v>3279</v>
      </c>
      <c r="B3281" s="2" t="s">
        <v>6724</v>
      </c>
      <c r="C3281" s="2" t="s">
        <v>6725</v>
      </c>
      <c r="D3281" s="12">
        <v>5800</v>
      </c>
      <c r="E3281" s="13">
        <v>6628</v>
      </c>
      <c r="F3281" t="s">
        <v>28</v>
      </c>
      <c r="G3281" t="s">
        <v>49</v>
      </c>
      <c r="H3281" t="s">
        <v>50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1123</v>
      </c>
      <c r="O3281">
        <f t="shared" si="204"/>
        <v>114</v>
      </c>
      <c r="P3281">
        <f t="shared" si="205"/>
        <v>105.21</v>
      </c>
      <c r="Q3281" s="11" t="s">
        <v>21</v>
      </c>
      <c r="R3281" t="s">
        <v>1124</v>
      </c>
      <c r="S3281" s="4">
        <f t="shared" si="206"/>
        <v>42431.1025347222</v>
      </c>
      <c r="T3281" s="4">
        <f t="shared" si="207"/>
        <v>42461.0608680556</v>
      </c>
    </row>
    <row r="3282" ht="44" spans="1:20">
      <c r="A3282" s="1">
        <v>3280</v>
      </c>
      <c r="B3282" s="2" t="s">
        <v>6726</v>
      </c>
      <c r="C3282" s="2" t="s">
        <v>6727</v>
      </c>
      <c r="D3282" s="12">
        <v>2000</v>
      </c>
      <c r="E3282" s="13">
        <v>2060</v>
      </c>
      <c r="F3282" t="s">
        <v>28</v>
      </c>
      <c r="G3282" t="s">
        <v>49</v>
      </c>
      <c r="H3282" t="s">
        <v>50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1123</v>
      </c>
      <c r="O3282">
        <f t="shared" si="204"/>
        <v>103</v>
      </c>
      <c r="P3282">
        <f t="shared" si="205"/>
        <v>68.67</v>
      </c>
      <c r="Q3282" s="11" t="s">
        <v>21</v>
      </c>
      <c r="R3282" t="s">
        <v>1124</v>
      </c>
      <c r="S3282" s="4">
        <f t="shared" si="206"/>
        <v>42121.7569212963</v>
      </c>
      <c r="T3282" s="4">
        <f t="shared" si="207"/>
        <v>42156.2083333333</v>
      </c>
    </row>
    <row r="3283" ht="29" spans="1:20">
      <c r="A3283" s="1">
        <v>3281</v>
      </c>
      <c r="B3283" s="2" t="s">
        <v>6728</v>
      </c>
      <c r="C3283" s="2" t="s">
        <v>6729</v>
      </c>
      <c r="D3283" s="12">
        <v>5000</v>
      </c>
      <c r="E3283" s="13">
        <v>6080</v>
      </c>
      <c r="F3283" t="s">
        <v>28</v>
      </c>
      <c r="G3283" t="s">
        <v>49</v>
      </c>
      <c r="H3283" t="s">
        <v>50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1123</v>
      </c>
      <c r="O3283">
        <f t="shared" si="204"/>
        <v>122</v>
      </c>
      <c r="P3283">
        <f t="shared" si="205"/>
        <v>129.36</v>
      </c>
      <c r="Q3283" s="11" t="s">
        <v>21</v>
      </c>
      <c r="R3283" t="s">
        <v>1124</v>
      </c>
      <c r="S3283" s="4">
        <f t="shared" si="206"/>
        <v>42219.0197337963</v>
      </c>
      <c r="T3283" s="4">
        <f t="shared" si="207"/>
        <v>42249.0197337963</v>
      </c>
    </row>
    <row r="3284" ht="44" spans="1:20">
      <c r="A3284" s="1">
        <v>3282</v>
      </c>
      <c r="B3284" s="2" t="s">
        <v>6730</v>
      </c>
      <c r="C3284" s="2" t="s">
        <v>6731</v>
      </c>
      <c r="D3284" s="12">
        <v>31000</v>
      </c>
      <c r="E3284" s="13">
        <v>31820.5</v>
      </c>
      <c r="F3284" t="s">
        <v>28</v>
      </c>
      <c r="G3284" t="s">
        <v>49</v>
      </c>
      <c r="H3284" t="s">
        <v>50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1123</v>
      </c>
      <c r="O3284">
        <f t="shared" si="204"/>
        <v>103</v>
      </c>
      <c r="P3284">
        <f t="shared" si="205"/>
        <v>134.26</v>
      </c>
      <c r="Q3284" s="11" t="s">
        <v>21</v>
      </c>
      <c r="R3284" t="s">
        <v>1124</v>
      </c>
      <c r="S3284" s="4">
        <f t="shared" si="206"/>
        <v>42445.1943055556</v>
      </c>
      <c r="T3284" s="4">
        <f t="shared" si="207"/>
        <v>42489.1943055556</v>
      </c>
    </row>
    <row r="3285" ht="44" spans="1:20">
      <c r="A3285" s="1">
        <v>3283</v>
      </c>
      <c r="B3285" s="2" t="s">
        <v>6732</v>
      </c>
      <c r="C3285" s="2" t="s">
        <v>6733</v>
      </c>
      <c r="D3285" s="12">
        <v>800</v>
      </c>
      <c r="E3285" s="13">
        <v>838</v>
      </c>
      <c r="F3285" t="s">
        <v>28</v>
      </c>
      <c r="G3285" t="s">
        <v>58</v>
      </c>
      <c r="H3285" t="s">
        <v>59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1123</v>
      </c>
      <c r="O3285">
        <f t="shared" si="204"/>
        <v>105</v>
      </c>
      <c r="P3285">
        <f t="shared" si="205"/>
        <v>17.83</v>
      </c>
      <c r="Q3285" s="11" t="s">
        <v>21</v>
      </c>
      <c r="R3285" t="s">
        <v>1124</v>
      </c>
      <c r="S3285" s="4">
        <f t="shared" si="206"/>
        <v>42379.7441898148</v>
      </c>
      <c r="T3285" s="4">
        <f t="shared" si="207"/>
        <v>42410.875</v>
      </c>
    </row>
    <row r="3286" ht="44" spans="1:20">
      <c r="A3286" s="1">
        <v>3284</v>
      </c>
      <c r="B3286" s="2" t="s">
        <v>6734</v>
      </c>
      <c r="C3286" s="2" t="s">
        <v>6735</v>
      </c>
      <c r="D3286" s="12">
        <v>3000</v>
      </c>
      <c r="E3286" s="13">
        <v>3048</v>
      </c>
      <c r="F3286" t="s">
        <v>28</v>
      </c>
      <c r="G3286" t="s">
        <v>49</v>
      </c>
      <c r="H3286" t="s">
        <v>50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1123</v>
      </c>
      <c r="O3286">
        <f t="shared" si="204"/>
        <v>102</v>
      </c>
      <c r="P3286">
        <f t="shared" si="205"/>
        <v>203.2</v>
      </c>
      <c r="Q3286" s="11" t="s">
        <v>21</v>
      </c>
      <c r="R3286" t="s">
        <v>1124</v>
      </c>
      <c r="S3286" s="4">
        <f t="shared" si="206"/>
        <v>42380.8848726852</v>
      </c>
      <c r="T3286" s="4">
        <f t="shared" si="207"/>
        <v>42398.2493055556</v>
      </c>
    </row>
    <row r="3287" ht="15" spans="1:20">
      <c r="A3287" s="1">
        <v>3285</v>
      </c>
      <c r="B3287" s="2" t="s">
        <v>6736</v>
      </c>
      <c r="C3287" s="2" t="s">
        <v>6737</v>
      </c>
      <c r="D3287" s="12">
        <v>4999</v>
      </c>
      <c r="E3287" s="13">
        <v>5604</v>
      </c>
      <c r="F3287" t="s">
        <v>28</v>
      </c>
      <c r="G3287" t="s">
        <v>49</v>
      </c>
      <c r="H3287" t="s">
        <v>50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1123</v>
      </c>
      <c r="O3287">
        <f t="shared" si="204"/>
        <v>112</v>
      </c>
      <c r="P3287">
        <f t="shared" si="205"/>
        <v>69.19</v>
      </c>
      <c r="Q3287" s="11" t="s">
        <v>21</v>
      </c>
      <c r="R3287" t="s">
        <v>1124</v>
      </c>
      <c r="S3287" s="4">
        <f t="shared" si="206"/>
        <v>42762.9424305556</v>
      </c>
      <c r="T3287" s="4">
        <f t="shared" si="207"/>
        <v>42794.2083333333</v>
      </c>
    </row>
    <row r="3288" ht="44" spans="1:20">
      <c r="A3288" s="1">
        <v>3286</v>
      </c>
      <c r="B3288" s="2" t="s">
        <v>6738</v>
      </c>
      <c r="C3288" s="2" t="s">
        <v>6739</v>
      </c>
      <c r="D3288" s="12">
        <v>15000</v>
      </c>
      <c r="E3288" s="13">
        <v>15265</v>
      </c>
      <c r="F3288" t="s">
        <v>28</v>
      </c>
      <c r="G3288" t="s">
        <v>49</v>
      </c>
      <c r="H3288" t="s">
        <v>50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1123</v>
      </c>
      <c r="O3288">
        <f t="shared" si="204"/>
        <v>102</v>
      </c>
      <c r="P3288">
        <f t="shared" si="205"/>
        <v>125.12</v>
      </c>
      <c r="Q3288" s="11" t="s">
        <v>21</v>
      </c>
      <c r="R3288" t="s">
        <v>1124</v>
      </c>
      <c r="S3288" s="4">
        <f t="shared" si="206"/>
        <v>42567.8400694444</v>
      </c>
      <c r="T3288" s="4">
        <f t="shared" si="207"/>
        <v>42597.8400694444</v>
      </c>
    </row>
    <row r="3289" ht="29" spans="1:20">
      <c r="A3289" s="1">
        <v>3287</v>
      </c>
      <c r="B3289" s="2" t="s">
        <v>6740</v>
      </c>
      <c r="C3289" s="2" t="s">
        <v>6741</v>
      </c>
      <c r="D3289" s="12">
        <v>2500</v>
      </c>
      <c r="E3289" s="13">
        <v>2500</v>
      </c>
      <c r="F3289" t="s">
        <v>28</v>
      </c>
      <c r="G3289" t="s">
        <v>194</v>
      </c>
      <c r="H3289" t="s">
        <v>195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1123</v>
      </c>
      <c r="O3289">
        <f t="shared" si="204"/>
        <v>100</v>
      </c>
      <c r="P3289">
        <f t="shared" si="205"/>
        <v>73.53</v>
      </c>
      <c r="Q3289" s="11" t="s">
        <v>21</v>
      </c>
      <c r="R3289" t="s">
        <v>1124</v>
      </c>
      <c r="S3289" s="4">
        <f t="shared" si="206"/>
        <v>42311.7503240741</v>
      </c>
      <c r="T3289" s="4">
        <f t="shared" si="207"/>
        <v>42336.7503240741</v>
      </c>
    </row>
    <row r="3290" ht="44" spans="1:20">
      <c r="A3290" s="1">
        <v>3288</v>
      </c>
      <c r="B3290" s="2" t="s">
        <v>6742</v>
      </c>
      <c r="C3290" s="2" t="s">
        <v>6743</v>
      </c>
      <c r="D3290" s="12">
        <v>10000</v>
      </c>
      <c r="E3290" s="13">
        <v>10026.49</v>
      </c>
      <c r="F3290" t="s">
        <v>28</v>
      </c>
      <c r="G3290" t="s">
        <v>58</v>
      </c>
      <c r="H3290" t="s">
        <v>59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1123</v>
      </c>
      <c r="O3290">
        <f t="shared" si="204"/>
        <v>100</v>
      </c>
      <c r="P3290">
        <f t="shared" si="205"/>
        <v>48.44</v>
      </c>
      <c r="Q3290" s="11" t="s">
        <v>21</v>
      </c>
      <c r="R3290" t="s">
        <v>1124</v>
      </c>
      <c r="S3290" s="4">
        <f t="shared" si="206"/>
        <v>42505.7744791667</v>
      </c>
      <c r="T3290" s="4">
        <f t="shared" si="207"/>
        <v>42541.9583333333</v>
      </c>
    </row>
    <row r="3291" ht="44" spans="1:20">
      <c r="A3291" s="1">
        <v>3289</v>
      </c>
      <c r="B3291" s="2" t="s">
        <v>6744</v>
      </c>
      <c r="C3291" s="2" t="s">
        <v>6745</v>
      </c>
      <c r="D3291" s="12">
        <v>500</v>
      </c>
      <c r="E3291" s="13">
        <v>665.21</v>
      </c>
      <c r="F3291" t="s">
        <v>28</v>
      </c>
      <c r="G3291" t="s">
        <v>58</v>
      </c>
      <c r="H3291" t="s">
        <v>59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1123</v>
      </c>
      <c r="O3291">
        <f t="shared" si="204"/>
        <v>133</v>
      </c>
      <c r="P3291">
        <f t="shared" si="205"/>
        <v>26.61</v>
      </c>
      <c r="Q3291" s="11" t="s">
        <v>21</v>
      </c>
      <c r="R3291" t="s">
        <v>1124</v>
      </c>
      <c r="S3291" s="4">
        <f t="shared" si="206"/>
        <v>42758.3680787037</v>
      </c>
      <c r="T3291" s="4">
        <f t="shared" si="207"/>
        <v>42786.3680787037</v>
      </c>
    </row>
    <row r="3292" ht="72" spans="1:20">
      <c r="A3292" s="1">
        <v>3290</v>
      </c>
      <c r="B3292" s="2" t="s">
        <v>6746</v>
      </c>
      <c r="C3292" s="2" t="s">
        <v>6747</v>
      </c>
      <c r="D3292" s="12">
        <v>2000</v>
      </c>
      <c r="E3292" s="13">
        <v>2424</v>
      </c>
      <c r="F3292" t="s">
        <v>28</v>
      </c>
      <c r="G3292" t="s">
        <v>58</v>
      </c>
      <c r="H3292" t="s">
        <v>59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1123</v>
      </c>
      <c r="O3292">
        <f t="shared" si="204"/>
        <v>121</v>
      </c>
      <c r="P3292">
        <f t="shared" si="205"/>
        <v>33.67</v>
      </c>
      <c r="Q3292" s="11" t="s">
        <v>21</v>
      </c>
      <c r="R3292" t="s">
        <v>1124</v>
      </c>
      <c r="S3292" s="4">
        <f t="shared" si="206"/>
        <v>42775.5149421296</v>
      </c>
      <c r="T3292" s="4">
        <f t="shared" si="207"/>
        <v>42805.5149421296</v>
      </c>
    </row>
    <row r="3293" ht="44" spans="1:20">
      <c r="A3293" s="1">
        <v>3291</v>
      </c>
      <c r="B3293" s="2" t="s">
        <v>6748</v>
      </c>
      <c r="C3293" s="2" t="s">
        <v>6749</v>
      </c>
      <c r="D3293" s="12">
        <v>500</v>
      </c>
      <c r="E3293" s="13">
        <v>570</v>
      </c>
      <c r="F3293" t="s">
        <v>28</v>
      </c>
      <c r="G3293" t="s">
        <v>49</v>
      </c>
      <c r="H3293" t="s">
        <v>50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1123</v>
      </c>
      <c r="O3293">
        <f t="shared" si="204"/>
        <v>114</v>
      </c>
      <c r="P3293">
        <f t="shared" si="205"/>
        <v>40.71</v>
      </c>
      <c r="Q3293" s="11" t="s">
        <v>21</v>
      </c>
      <c r="R3293" t="s">
        <v>1124</v>
      </c>
      <c r="S3293" s="4">
        <f t="shared" si="206"/>
        <v>42232.7025462963</v>
      </c>
      <c r="T3293" s="4">
        <f t="shared" si="207"/>
        <v>42264.1659722222</v>
      </c>
    </row>
    <row r="3294" ht="44" spans="1:20">
      <c r="A3294" s="1">
        <v>3292</v>
      </c>
      <c r="B3294" s="2" t="s">
        <v>6750</v>
      </c>
      <c r="C3294" s="2" t="s">
        <v>6751</v>
      </c>
      <c r="D3294" s="12">
        <v>101</v>
      </c>
      <c r="E3294" s="13">
        <v>289</v>
      </c>
      <c r="F3294" t="s">
        <v>28</v>
      </c>
      <c r="G3294" t="s">
        <v>58</v>
      </c>
      <c r="H3294" t="s">
        <v>59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1123</v>
      </c>
      <c r="O3294">
        <f t="shared" si="204"/>
        <v>286</v>
      </c>
      <c r="P3294">
        <f t="shared" si="205"/>
        <v>19.27</v>
      </c>
      <c r="Q3294" s="11" t="s">
        <v>21</v>
      </c>
      <c r="R3294" t="s">
        <v>1124</v>
      </c>
      <c r="S3294" s="4">
        <f t="shared" si="206"/>
        <v>42282.7702314815</v>
      </c>
      <c r="T3294" s="4">
        <f t="shared" si="207"/>
        <v>42342.8118981482</v>
      </c>
    </row>
    <row r="3295" ht="58" spans="1:20">
      <c r="A3295" s="1">
        <v>3293</v>
      </c>
      <c r="B3295" s="2" t="s">
        <v>6752</v>
      </c>
      <c r="C3295" s="2" t="s">
        <v>6753</v>
      </c>
      <c r="D3295" s="12">
        <v>4500</v>
      </c>
      <c r="E3295" s="13">
        <v>7670</v>
      </c>
      <c r="F3295" t="s">
        <v>28</v>
      </c>
      <c r="G3295" t="s">
        <v>114</v>
      </c>
      <c r="H3295" t="s">
        <v>115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1123</v>
      </c>
      <c r="O3295">
        <f t="shared" si="204"/>
        <v>170</v>
      </c>
      <c r="P3295">
        <f t="shared" si="205"/>
        <v>84.29</v>
      </c>
      <c r="Q3295" s="11" t="s">
        <v>21</v>
      </c>
      <c r="R3295" t="s">
        <v>1124</v>
      </c>
      <c r="S3295" s="4">
        <f t="shared" si="206"/>
        <v>42768.4253703704</v>
      </c>
      <c r="T3295" s="4">
        <f t="shared" si="207"/>
        <v>42798.4253703704</v>
      </c>
    </row>
    <row r="3296" ht="44" spans="1:20">
      <c r="A3296" s="1">
        <v>3294</v>
      </c>
      <c r="B3296" s="2" t="s">
        <v>6754</v>
      </c>
      <c r="C3296" s="2" t="s">
        <v>6755</v>
      </c>
      <c r="D3296" s="12">
        <v>600</v>
      </c>
      <c r="E3296" s="13">
        <v>710</v>
      </c>
      <c r="F3296" t="s">
        <v>28</v>
      </c>
      <c r="G3296" t="s">
        <v>58</v>
      </c>
      <c r="H3296" t="s">
        <v>59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1123</v>
      </c>
      <c r="O3296">
        <f t="shared" si="204"/>
        <v>118</v>
      </c>
      <c r="P3296">
        <f t="shared" si="205"/>
        <v>29.58</v>
      </c>
      <c r="Q3296" s="11" t="s">
        <v>21</v>
      </c>
      <c r="R3296" t="s">
        <v>1124</v>
      </c>
      <c r="S3296" s="4">
        <f t="shared" si="206"/>
        <v>42141.5411342593</v>
      </c>
      <c r="T3296" s="4">
        <f t="shared" si="207"/>
        <v>42171.5411342593</v>
      </c>
    </row>
    <row r="3297" ht="44" spans="1:20">
      <c r="A3297" s="1">
        <v>3295</v>
      </c>
      <c r="B3297" s="2" t="s">
        <v>6756</v>
      </c>
      <c r="C3297" s="2" t="s">
        <v>6757</v>
      </c>
      <c r="D3297" s="12">
        <v>700</v>
      </c>
      <c r="E3297" s="13">
        <v>720.01</v>
      </c>
      <c r="F3297" t="s">
        <v>28</v>
      </c>
      <c r="G3297" t="s">
        <v>58</v>
      </c>
      <c r="H3297" t="s">
        <v>59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1123</v>
      </c>
      <c r="O3297">
        <f t="shared" si="204"/>
        <v>103</v>
      </c>
      <c r="P3297">
        <f t="shared" si="205"/>
        <v>26.67</v>
      </c>
      <c r="Q3297" s="11" t="s">
        <v>21</v>
      </c>
      <c r="R3297" t="s">
        <v>1124</v>
      </c>
      <c r="S3297" s="4">
        <f t="shared" si="206"/>
        <v>42609.4424652778</v>
      </c>
      <c r="T3297" s="4">
        <f t="shared" si="207"/>
        <v>42639.4424652778</v>
      </c>
    </row>
    <row r="3298" ht="44" spans="1:20">
      <c r="A3298" s="1">
        <v>3296</v>
      </c>
      <c r="B3298" s="2" t="s">
        <v>6758</v>
      </c>
      <c r="C3298" s="2" t="s">
        <v>6759</v>
      </c>
      <c r="D3298" s="12">
        <v>1500</v>
      </c>
      <c r="E3298" s="13">
        <v>2161</v>
      </c>
      <c r="F3298" t="s">
        <v>28</v>
      </c>
      <c r="G3298" t="s">
        <v>58</v>
      </c>
      <c r="H3298" t="s">
        <v>59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1123</v>
      </c>
      <c r="O3298">
        <f t="shared" si="204"/>
        <v>144</v>
      </c>
      <c r="P3298">
        <f t="shared" si="205"/>
        <v>45.98</v>
      </c>
      <c r="Q3298" s="11" t="s">
        <v>21</v>
      </c>
      <c r="R3298" t="s">
        <v>1124</v>
      </c>
      <c r="S3298" s="4">
        <f t="shared" si="206"/>
        <v>42309.7566203704</v>
      </c>
      <c r="T3298" s="4">
        <f t="shared" si="207"/>
        <v>42330.9166666667</v>
      </c>
    </row>
    <row r="3299" ht="44" spans="1:20">
      <c r="A3299" s="1">
        <v>3297</v>
      </c>
      <c r="B3299" s="2" t="s">
        <v>6760</v>
      </c>
      <c r="C3299" s="2" t="s">
        <v>6761</v>
      </c>
      <c r="D3299" s="12">
        <v>5500</v>
      </c>
      <c r="E3299" s="13">
        <v>5504</v>
      </c>
      <c r="F3299" t="s">
        <v>28</v>
      </c>
      <c r="G3299" t="s">
        <v>58</v>
      </c>
      <c r="H3299" t="s">
        <v>59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1123</v>
      </c>
      <c r="O3299">
        <f t="shared" si="204"/>
        <v>100</v>
      </c>
      <c r="P3299">
        <f t="shared" si="205"/>
        <v>125.09</v>
      </c>
      <c r="Q3299" s="11" t="s">
        <v>21</v>
      </c>
      <c r="R3299" t="s">
        <v>1124</v>
      </c>
      <c r="S3299" s="4">
        <f t="shared" si="206"/>
        <v>42193.7714814815</v>
      </c>
      <c r="T3299" s="4">
        <f t="shared" si="207"/>
        <v>42212.9576388889</v>
      </c>
    </row>
    <row r="3300" ht="44" spans="1:20">
      <c r="A3300" s="1">
        <v>3298</v>
      </c>
      <c r="B3300" s="2" t="s">
        <v>6762</v>
      </c>
      <c r="C3300" s="2" t="s">
        <v>6763</v>
      </c>
      <c r="D3300" s="12">
        <v>10000</v>
      </c>
      <c r="E3300" s="13">
        <v>10173</v>
      </c>
      <c r="F3300" t="s">
        <v>28</v>
      </c>
      <c r="G3300" t="s">
        <v>49</v>
      </c>
      <c r="H3300" t="s">
        <v>50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1123</v>
      </c>
      <c r="O3300">
        <f t="shared" si="204"/>
        <v>102</v>
      </c>
      <c r="P3300">
        <f t="shared" si="205"/>
        <v>141.29</v>
      </c>
      <c r="Q3300" s="11" t="s">
        <v>21</v>
      </c>
      <c r="R3300" t="s">
        <v>1124</v>
      </c>
      <c r="S3300" s="4">
        <f t="shared" si="206"/>
        <v>42239.957962963</v>
      </c>
      <c r="T3300" s="4">
        <f t="shared" si="207"/>
        <v>42260</v>
      </c>
    </row>
    <row r="3301" ht="44" spans="1:20">
      <c r="A3301" s="1">
        <v>3299</v>
      </c>
      <c r="B3301" s="2" t="s">
        <v>6764</v>
      </c>
      <c r="C3301" s="2" t="s">
        <v>6765</v>
      </c>
      <c r="D3301" s="12">
        <v>3000</v>
      </c>
      <c r="E3301" s="13">
        <v>3486</v>
      </c>
      <c r="F3301" t="s">
        <v>28</v>
      </c>
      <c r="G3301" t="s">
        <v>49</v>
      </c>
      <c r="H3301" t="s">
        <v>50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1123</v>
      </c>
      <c r="O3301">
        <f t="shared" si="204"/>
        <v>116</v>
      </c>
      <c r="P3301">
        <f t="shared" si="205"/>
        <v>55.33</v>
      </c>
      <c r="Q3301" s="11" t="s">
        <v>21</v>
      </c>
      <c r="R3301" t="s">
        <v>1124</v>
      </c>
      <c r="S3301" s="4">
        <f t="shared" si="206"/>
        <v>42261.9173958333</v>
      </c>
      <c r="T3301" s="4">
        <f t="shared" si="207"/>
        <v>42291.9173958333</v>
      </c>
    </row>
    <row r="3302" ht="44" spans="1:20">
      <c r="A3302" s="1">
        <v>3300</v>
      </c>
      <c r="B3302" s="2" t="s">
        <v>6766</v>
      </c>
      <c r="C3302" s="2" t="s">
        <v>6767</v>
      </c>
      <c r="D3302" s="12">
        <v>3000</v>
      </c>
      <c r="E3302" s="13">
        <v>4085</v>
      </c>
      <c r="F3302" t="s">
        <v>28</v>
      </c>
      <c r="G3302" t="s">
        <v>49</v>
      </c>
      <c r="H3302" t="s">
        <v>50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1123</v>
      </c>
      <c r="O3302">
        <f t="shared" si="204"/>
        <v>136</v>
      </c>
      <c r="P3302">
        <f t="shared" si="205"/>
        <v>46.42</v>
      </c>
      <c r="Q3302" s="11" t="s">
        <v>21</v>
      </c>
      <c r="R3302" t="s">
        <v>1124</v>
      </c>
      <c r="S3302" s="4">
        <f t="shared" si="206"/>
        <v>42102.7437731481</v>
      </c>
      <c r="T3302" s="4">
        <f t="shared" si="207"/>
        <v>42123.7437731481</v>
      </c>
    </row>
    <row r="3303" ht="44" spans="1:20">
      <c r="A3303" s="1">
        <v>3301</v>
      </c>
      <c r="B3303" s="2" t="s">
        <v>6768</v>
      </c>
      <c r="C3303" s="2" t="s">
        <v>6769</v>
      </c>
      <c r="D3303" s="12">
        <v>3000</v>
      </c>
      <c r="E3303" s="13">
        <v>4004</v>
      </c>
      <c r="F3303" t="s">
        <v>28</v>
      </c>
      <c r="G3303" t="s">
        <v>49</v>
      </c>
      <c r="H3303" t="s">
        <v>50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1123</v>
      </c>
      <c r="O3303">
        <f t="shared" si="204"/>
        <v>133</v>
      </c>
      <c r="P3303">
        <f t="shared" si="205"/>
        <v>57.2</v>
      </c>
      <c r="Q3303" s="11" t="s">
        <v>21</v>
      </c>
      <c r="R3303" t="s">
        <v>1124</v>
      </c>
      <c r="S3303" s="4">
        <f t="shared" si="206"/>
        <v>42538.7358333333</v>
      </c>
      <c r="T3303" s="4">
        <f t="shared" si="207"/>
        <v>42583.2909722222</v>
      </c>
    </row>
    <row r="3304" ht="15" spans="1:20">
      <c r="A3304" s="1">
        <v>3302</v>
      </c>
      <c r="B3304" s="2" t="s">
        <v>6770</v>
      </c>
      <c r="C3304" s="2" t="s">
        <v>6771</v>
      </c>
      <c r="D3304" s="12">
        <v>8400</v>
      </c>
      <c r="E3304" s="13">
        <v>8685</v>
      </c>
      <c r="F3304" t="s">
        <v>28</v>
      </c>
      <c r="G3304" t="s">
        <v>88</v>
      </c>
      <c r="H3304" t="s">
        <v>89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1123</v>
      </c>
      <c r="O3304">
        <f t="shared" si="204"/>
        <v>103</v>
      </c>
      <c r="P3304">
        <f t="shared" si="205"/>
        <v>173.7</v>
      </c>
      <c r="Q3304" s="11" t="s">
        <v>21</v>
      </c>
      <c r="R3304" t="s">
        <v>1124</v>
      </c>
      <c r="S3304" s="4">
        <f t="shared" si="206"/>
        <v>42681.3515740741</v>
      </c>
      <c r="T3304" s="4">
        <f t="shared" si="207"/>
        <v>42711.3515740741</v>
      </c>
    </row>
    <row r="3305" ht="44" spans="1:20">
      <c r="A3305" s="1">
        <v>3303</v>
      </c>
      <c r="B3305" s="2" t="s">
        <v>6772</v>
      </c>
      <c r="C3305" s="2" t="s">
        <v>6773</v>
      </c>
      <c r="D3305" s="12">
        <v>1800</v>
      </c>
      <c r="E3305" s="13">
        <v>2086</v>
      </c>
      <c r="F3305" t="s">
        <v>28</v>
      </c>
      <c r="G3305" t="s">
        <v>49</v>
      </c>
      <c r="H3305" t="s">
        <v>50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1123</v>
      </c>
      <c r="O3305">
        <f t="shared" si="204"/>
        <v>116</v>
      </c>
      <c r="P3305">
        <f t="shared" si="205"/>
        <v>59.6</v>
      </c>
      <c r="Q3305" s="11" t="s">
        <v>21</v>
      </c>
      <c r="R3305" t="s">
        <v>1124</v>
      </c>
      <c r="S3305" s="4">
        <f t="shared" si="206"/>
        <v>42056.6514351852</v>
      </c>
      <c r="T3305" s="4">
        <f t="shared" si="207"/>
        <v>42091.6097685185</v>
      </c>
    </row>
    <row r="3306" ht="44" spans="1:20">
      <c r="A3306" s="1">
        <v>3304</v>
      </c>
      <c r="B3306" s="2" t="s">
        <v>6774</v>
      </c>
      <c r="C3306" s="2" t="s">
        <v>6775</v>
      </c>
      <c r="D3306" s="12">
        <v>15000</v>
      </c>
      <c r="E3306" s="13">
        <v>15677.5</v>
      </c>
      <c r="F3306" t="s">
        <v>28</v>
      </c>
      <c r="G3306" t="s">
        <v>49</v>
      </c>
      <c r="H3306" t="s">
        <v>50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1123</v>
      </c>
      <c r="O3306">
        <f t="shared" si="204"/>
        <v>105</v>
      </c>
      <c r="P3306">
        <f t="shared" si="205"/>
        <v>89.59</v>
      </c>
      <c r="Q3306" s="11" t="s">
        <v>21</v>
      </c>
      <c r="R3306" t="s">
        <v>1124</v>
      </c>
      <c r="S3306" s="4">
        <f t="shared" si="206"/>
        <v>42696.6244444444</v>
      </c>
      <c r="T3306" s="4">
        <f t="shared" si="207"/>
        <v>42726.6244444444</v>
      </c>
    </row>
    <row r="3307" ht="44" spans="1:20">
      <c r="A3307" s="1">
        <v>3305</v>
      </c>
      <c r="B3307" s="2" t="s">
        <v>6776</v>
      </c>
      <c r="C3307" s="2" t="s">
        <v>6777</v>
      </c>
      <c r="D3307" s="12">
        <v>4000</v>
      </c>
      <c r="E3307" s="13">
        <v>4081</v>
      </c>
      <c r="F3307" t="s">
        <v>28</v>
      </c>
      <c r="G3307" t="s">
        <v>49</v>
      </c>
      <c r="H3307" t="s">
        <v>50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1123</v>
      </c>
      <c r="O3307">
        <f t="shared" si="204"/>
        <v>102</v>
      </c>
      <c r="P3307">
        <f t="shared" si="205"/>
        <v>204.05</v>
      </c>
      <c r="Q3307" s="11" t="s">
        <v>21</v>
      </c>
      <c r="R3307" t="s">
        <v>1124</v>
      </c>
      <c r="S3307" s="4">
        <f t="shared" si="206"/>
        <v>42186.8558796296</v>
      </c>
      <c r="T3307" s="4">
        <f t="shared" si="207"/>
        <v>42216.8558796296</v>
      </c>
    </row>
    <row r="3308" ht="58" spans="1:20">
      <c r="A3308" s="1">
        <v>3306</v>
      </c>
      <c r="B3308" s="2" t="s">
        <v>6778</v>
      </c>
      <c r="C3308" s="2" t="s">
        <v>6779</v>
      </c>
      <c r="D3308" s="12">
        <v>1500</v>
      </c>
      <c r="E3308" s="13">
        <v>2630</v>
      </c>
      <c r="F3308" t="s">
        <v>28</v>
      </c>
      <c r="G3308" t="s">
        <v>49</v>
      </c>
      <c r="H3308" t="s">
        <v>50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1123</v>
      </c>
      <c r="O3308">
        <f t="shared" si="204"/>
        <v>175</v>
      </c>
      <c r="P3308">
        <f t="shared" si="205"/>
        <v>48.7</v>
      </c>
      <c r="Q3308" s="11" t="s">
        <v>21</v>
      </c>
      <c r="R3308" t="s">
        <v>1124</v>
      </c>
      <c r="S3308" s="4">
        <f t="shared" si="206"/>
        <v>42493.2192361111</v>
      </c>
      <c r="T3308" s="4">
        <f t="shared" si="207"/>
        <v>42531.125</v>
      </c>
    </row>
    <row r="3309" ht="44" spans="1:20">
      <c r="A3309" s="1">
        <v>3307</v>
      </c>
      <c r="B3309" s="2" t="s">
        <v>6780</v>
      </c>
      <c r="C3309" s="2" t="s">
        <v>6781</v>
      </c>
      <c r="D3309" s="12">
        <v>1000</v>
      </c>
      <c r="E3309" s="13">
        <v>1066.8</v>
      </c>
      <c r="F3309" t="s">
        <v>28</v>
      </c>
      <c r="G3309" t="s">
        <v>49</v>
      </c>
      <c r="H3309" t="s">
        <v>50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1123</v>
      </c>
      <c r="O3309">
        <f t="shared" si="204"/>
        <v>107</v>
      </c>
      <c r="P3309">
        <f t="shared" si="205"/>
        <v>53.34</v>
      </c>
      <c r="Q3309" s="11" t="s">
        <v>21</v>
      </c>
      <c r="R3309" t="s">
        <v>1124</v>
      </c>
      <c r="S3309" s="4">
        <f t="shared" si="206"/>
        <v>42475.0571643518</v>
      </c>
      <c r="T3309" s="4">
        <f t="shared" si="207"/>
        <v>42505.0571643518</v>
      </c>
    </row>
    <row r="3310" ht="44" spans="1:20">
      <c r="A3310" s="1">
        <v>3308</v>
      </c>
      <c r="B3310" s="2" t="s">
        <v>6782</v>
      </c>
      <c r="C3310" s="2" t="s">
        <v>6783</v>
      </c>
      <c r="D3310" s="12">
        <v>3500</v>
      </c>
      <c r="E3310" s="13">
        <v>4280</v>
      </c>
      <c r="F3310" t="s">
        <v>28</v>
      </c>
      <c r="G3310" t="s">
        <v>49</v>
      </c>
      <c r="H3310" t="s">
        <v>50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1123</v>
      </c>
      <c r="O3310">
        <f t="shared" si="204"/>
        <v>122</v>
      </c>
      <c r="P3310">
        <f t="shared" si="205"/>
        <v>75.09</v>
      </c>
      <c r="Q3310" s="11" t="s">
        <v>21</v>
      </c>
      <c r="R3310" t="s">
        <v>1124</v>
      </c>
      <c r="S3310" s="4">
        <f t="shared" si="206"/>
        <v>42452.8769097222</v>
      </c>
      <c r="T3310" s="4">
        <f t="shared" si="207"/>
        <v>42473.8769097222</v>
      </c>
    </row>
    <row r="3311" ht="29" spans="1:20">
      <c r="A3311" s="1">
        <v>3309</v>
      </c>
      <c r="B3311" s="2" t="s">
        <v>6784</v>
      </c>
      <c r="C3311" s="2" t="s">
        <v>6785</v>
      </c>
      <c r="D3311" s="12">
        <v>350</v>
      </c>
      <c r="E3311" s="13">
        <v>558</v>
      </c>
      <c r="F3311" t="s">
        <v>28</v>
      </c>
      <c r="G3311" t="s">
        <v>58</v>
      </c>
      <c r="H3311" t="s">
        <v>59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1123</v>
      </c>
      <c r="O3311">
        <f t="shared" si="204"/>
        <v>159</v>
      </c>
      <c r="P3311">
        <f t="shared" si="205"/>
        <v>18</v>
      </c>
      <c r="Q3311" s="11" t="s">
        <v>21</v>
      </c>
      <c r="R3311" t="s">
        <v>1124</v>
      </c>
      <c r="S3311" s="4">
        <f t="shared" si="206"/>
        <v>42628.6502083333</v>
      </c>
      <c r="T3311" s="4">
        <f t="shared" si="207"/>
        <v>42659.6502083333</v>
      </c>
    </row>
    <row r="3312" ht="29" spans="1:20">
      <c r="A3312" s="1">
        <v>3310</v>
      </c>
      <c r="B3312" s="2" t="s">
        <v>6786</v>
      </c>
      <c r="C3312" s="2" t="s">
        <v>6787</v>
      </c>
      <c r="D3312" s="12">
        <v>6500</v>
      </c>
      <c r="E3312" s="13">
        <v>6505</v>
      </c>
      <c r="F3312" t="s">
        <v>28</v>
      </c>
      <c r="G3312" t="s">
        <v>49</v>
      </c>
      <c r="H3312" t="s">
        <v>50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1123</v>
      </c>
      <c r="O3312">
        <f t="shared" si="204"/>
        <v>100</v>
      </c>
      <c r="P3312">
        <f t="shared" si="205"/>
        <v>209.84</v>
      </c>
      <c r="Q3312" s="11" t="s">
        <v>21</v>
      </c>
      <c r="R3312" t="s">
        <v>1124</v>
      </c>
      <c r="S3312" s="4">
        <f t="shared" si="206"/>
        <v>42253.9285300926</v>
      </c>
      <c r="T3312" s="4">
        <f t="shared" si="207"/>
        <v>42283.9285300926</v>
      </c>
    </row>
    <row r="3313" ht="44" spans="1:20">
      <c r="A3313" s="1">
        <v>3311</v>
      </c>
      <c r="B3313" s="2" t="s">
        <v>6788</v>
      </c>
      <c r="C3313" s="2" t="s">
        <v>6789</v>
      </c>
      <c r="D3313" s="12">
        <v>2500</v>
      </c>
      <c r="E3313" s="13">
        <v>2746</v>
      </c>
      <c r="F3313" t="s">
        <v>28</v>
      </c>
      <c r="G3313" t="s">
        <v>49</v>
      </c>
      <c r="H3313" t="s">
        <v>50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1123</v>
      </c>
      <c r="O3313">
        <f t="shared" si="204"/>
        <v>110</v>
      </c>
      <c r="P3313">
        <f t="shared" si="205"/>
        <v>61.02</v>
      </c>
      <c r="Q3313" s="11" t="s">
        <v>21</v>
      </c>
      <c r="R3313" t="s">
        <v>1124</v>
      </c>
      <c r="S3313" s="4">
        <f t="shared" si="206"/>
        <v>42264.2917824074</v>
      </c>
      <c r="T3313" s="4">
        <f t="shared" si="207"/>
        <v>42294.2917824074</v>
      </c>
    </row>
    <row r="3314" ht="44" spans="1:20">
      <c r="A3314" s="1">
        <v>3312</v>
      </c>
      <c r="B3314" s="2" t="s">
        <v>6790</v>
      </c>
      <c r="C3314" s="2" t="s">
        <v>6791</v>
      </c>
      <c r="D3314" s="12">
        <v>2500</v>
      </c>
      <c r="E3314" s="13">
        <v>2501</v>
      </c>
      <c r="F3314" t="s">
        <v>28</v>
      </c>
      <c r="G3314" t="s">
        <v>49</v>
      </c>
      <c r="H3314" t="s">
        <v>50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1123</v>
      </c>
      <c r="O3314">
        <f t="shared" si="204"/>
        <v>100</v>
      </c>
      <c r="P3314">
        <f t="shared" si="205"/>
        <v>61</v>
      </c>
      <c r="Q3314" s="11" t="s">
        <v>21</v>
      </c>
      <c r="R3314" t="s">
        <v>1124</v>
      </c>
      <c r="S3314" s="4">
        <f t="shared" si="206"/>
        <v>42664.8095601852</v>
      </c>
      <c r="T3314" s="4">
        <f t="shared" si="207"/>
        <v>42685.9166666667</v>
      </c>
    </row>
    <row r="3315" ht="44" spans="1:20">
      <c r="A3315" s="1">
        <v>3313</v>
      </c>
      <c r="B3315" s="2" t="s">
        <v>6792</v>
      </c>
      <c r="C3315" s="2" t="s">
        <v>6793</v>
      </c>
      <c r="D3315" s="12">
        <v>2000</v>
      </c>
      <c r="E3315" s="13">
        <v>2321</v>
      </c>
      <c r="F3315" t="s">
        <v>28</v>
      </c>
      <c r="G3315" t="s">
        <v>49</v>
      </c>
      <c r="H3315" t="s">
        <v>50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1123</v>
      </c>
      <c r="O3315">
        <f t="shared" si="204"/>
        <v>116</v>
      </c>
      <c r="P3315">
        <f t="shared" si="205"/>
        <v>80.03</v>
      </c>
      <c r="Q3315" s="11" t="s">
        <v>21</v>
      </c>
      <c r="R3315" t="s">
        <v>1124</v>
      </c>
      <c r="S3315" s="4">
        <f t="shared" si="206"/>
        <v>42382.2444097222</v>
      </c>
      <c r="T3315" s="4">
        <f t="shared" si="207"/>
        <v>42396.0416666667</v>
      </c>
    </row>
    <row r="3316" ht="44" spans="1:20">
      <c r="A3316" s="1">
        <v>3314</v>
      </c>
      <c r="B3316" s="2" t="s">
        <v>6794</v>
      </c>
      <c r="C3316" s="2" t="s">
        <v>6795</v>
      </c>
      <c r="D3316" s="12">
        <v>800</v>
      </c>
      <c r="E3316" s="13">
        <v>1686</v>
      </c>
      <c r="F3316" t="s">
        <v>28</v>
      </c>
      <c r="G3316" t="s">
        <v>58</v>
      </c>
      <c r="H3316" t="s">
        <v>59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1123</v>
      </c>
      <c r="O3316">
        <f t="shared" si="204"/>
        <v>211</v>
      </c>
      <c r="P3316">
        <f t="shared" si="205"/>
        <v>29.07</v>
      </c>
      <c r="Q3316" s="11" t="s">
        <v>21</v>
      </c>
      <c r="R3316" t="s">
        <v>1124</v>
      </c>
      <c r="S3316" s="4">
        <f t="shared" si="206"/>
        <v>42105.2674884259</v>
      </c>
      <c r="T3316" s="4">
        <f t="shared" si="207"/>
        <v>42132.8368055556</v>
      </c>
    </row>
    <row r="3317" ht="44" spans="1:20">
      <c r="A3317" s="1">
        <v>3315</v>
      </c>
      <c r="B3317" s="2" t="s">
        <v>6796</v>
      </c>
      <c r="C3317" s="2" t="s">
        <v>6797</v>
      </c>
      <c r="D3317" s="12">
        <v>4000</v>
      </c>
      <c r="E3317" s="13">
        <v>4400</v>
      </c>
      <c r="F3317" t="s">
        <v>28</v>
      </c>
      <c r="G3317" t="s">
        <v>58</v>
      </c>
      <c r="H3317" t="s">
        <v>59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1123</v>
      </c>
      <c r="O3317">
        <f t="shared" si="204"/>
        <v>110</v>
      </c>
      <c r="P3317">
        <f t="shared" si="205"/>
        <v>49.44</v>
      </c>
      <c r="Q3317" s="11" t="s">
        <v>21</v>
      </c>
      <c r="R3317" t="s">
        <v>1124</v>
      </c>
      <c r="S3317" s="4">
        <f t="shared" si="206"/>
        <v>42466.3037152778</v>
      </c>
      <c r="T3317" s="4">
        <f t="shared" si="207"/>
        <v>42496.3037152778</v>
      </c>
    </row>
    <row r="3318" ht="72" spans="1:20">
      <c r="A3318" s="1">
        <v>3316</v>
      </c>
      <c r="B3318" s="2" t="s">
        <v>6798</v>
      </c>
      <c r="C3318" s="2" t="s">
        <v>6799</v>
      </c>
      <c r="D3318" s="12">
        <v>11737</v>
      </c>
      <c r="E3318" s="13">
        <v>11747.18</v>
      </c>
      <c r="F3318" t="s">
        <v>28</v>
      </c>
      <c r="G3318" t="s">
        <v>49</v>
      </c>
      <c r="H3318" t="s">
        <v>50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1123</v>
      </c>
      <c r="O3318">
        <f t="shared" si="204"/>
        <v>100</v>
      </c>
      <c r="P3318">
        <f t="shared" si="205"/>
        <v>93.98</v>
      </c>
      <c r="Q3318" s="11" t="s">
        <v>21</v>
      </c>
      <c r="R3318" t="s">
        <v>1124</v>
      </c>
      <c r="S3318" s="4">
        <f t="shared" si="206"/>
        <v>41826.8712384259</v>
      </c>
      <c r="T3318" s="4">
        <f t="shared" si="207"/>
        <v>41859.5791666667</v>
      </c>
    </row>
    <row r="3319" ht="44" spans="1:20">
      <c r="A3319" s="1">
        <v>3317</v>
      </c>
      <c r="B3319" s="2" t="s">
        <v>6800</v>
      </c>
      <c r="C3319" s="2" t="s">
        <v>6801</v>
      </c>
      <c r="D3319" s="12">
        <v>1050</v>
      </c>
      <c r="E3319" s="13">
        <v>1115</v>
      </c>
      <c r="F3319" t="s">
        <v>28</v>
      </c>
      <c r="G3319" t="s">
        <v>49</v>
      </c>
      <c r="H3319" t="s">
        <v>50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1123</v>
      </c>
      <c r="O3319">
        <f t="shared" si="204"/>
        <v>106</v>
      </c>
      <c r="P3319">
        <f t="shared" si="205"/>
        <v>61.94</v>
      </c>
      <c r="Q3319" s="11" t="s">
        <v>21</v>
      </c>
      <c r="R3319" t="s">
        <v>1124</v>
      </c>
      <c r="S3319" s="4">
        <f t="shared" si="206"/>
        <v>42499.0396296296</v>
      </c>
      <c r="T3319" s="4">
        <f t="shared" si="207"/>
        <v>42529.0396296296</v>
      </c>
    </row>
    <row r="3320" ht="29" spans="1:20">
      <c r="A3320" s="1">
        <v>3318</v>
      </c>
      <c r="B3320" s="2" t="s">
        <v>6802</v>
      </c>
      <c r="C3320" s="2" t="s">
        <v>6803</v>
      </c>
      <c r="D3320" s="12">
        <v>2000</v>
      </c>
      <c r="E3320" s="13">
        <v>2512</v>
      </c>
      <c r="F3320" t="s">
        <v>28</v>
      </c>
      <c r="G3320" t="s">
        <v>194</v>
      </c>
      <c r="H3320" t="s">
        <v>195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1123</v>
      </c>
      <c r="O3320">
        <f t="shared" si="204"/>
        <v>126</v>
      </c>
      <c r="P3320">
        <f t="shared" si="205"/>
        <v>78.5</v>
      </c>
      <c r="Q3320" s="11" t="s">
        <v>21</v>
      </c>
      <c r="R3320" t="s">
        <v>1124</v>
      </c>
      <c r="S3320" s="4">
        <f t="shared" si="206"/>
        <v>42431.3020023148</v>
      </c>
      <c r="T3320" s="4">
        <f t="shared" si="207"/>
        <v>42471.1041666667</v>
      </c>
    </row>
    <row r="3321" ht="44" spans="1:20">
      <c r="A3321" s="1">
        <v>3319</v>
      </c>
      <c r="B3321" s="2" t="s">
        <v>6804</v>
      </c>
      <c r="C3321" s="2" t="s">
        <v>6805</v>
      </c>
      <c r="D3321" s="12">
        <v>500</v>
      </c>
      <c r="E3321" s="13">
        <v>540</v>
      </c>
      <c r="F3321" t="s">
        <v>28</v>
      </c>
      <c r="G3321" t="s">
        <v>58</v>
      </c>
      <c r="H3321" t="s">
        <v>59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1123</v>
      </c>
      <c r="O3321">
        <f t="shared" si="204"/>
        <v>108</v>
      </c>
      <c r="P3321">
        <f t="shared" si="205"/>
        <v>33.75</v>
      </c>
      <c r="Q3321" s="11" t="s">
        <v>21</v>
      </c>
      <c r="R3321" t="s">
        <v>1124</v>
      </c>
      <c r="S3321" s="4">
        <f t="shared" si="206"/>
        <v>41990.5854861111</v>
      </c>
      <c r="T3321" s="4">
        <f t="shared" si="207"/>
        <v>42035.5854861111</v>
      </c>
    </row>
    <row r="3322" ht="44" spans="1:20">
      <c r="A3322" s="1">
        <v>3320</v>
      </c>
      <c r="B3322" s="2" t="s">
        <v>6806</v>
      </c>
      <c r="C3322" s="2" t="s">
        <v>6807</v>
      </c>
      <c r="D3322" s="12">
        <v>2500</v>
      </c>
      <c r="E3322" s="13">
        <v>2525</v>
      </c>
      <c r="F3322" t="s">
        <v>28</v>
      </c>
      <c r="G3322" t="s">
        <v>49</v>
      </c>
      <c r="H3322" t="s">
        <v>50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1123</v>
      </c>
      <c r="O3322">
        <f t="shared" si="204"/>
        <v>101</v>
      </c>
      <c r="P3322">
        <f t="shared" si="205"/>
        <v>66.45</v>
      </c>
      <c r="Q3322" s="11" t="s">
        <v>21</v>
      </c>
      <c r="R3322" t="s">
        <v>1124</v>
      </c>
      <c r="S3322" s="4">
        <f t="shared" si="206"/>
        <v>42513.0457986111</v>
      </c>
      <c r="T3322" s="4">
        <f t="shared" si="207"/>
        <v>42543.0457986111</v>
      </c>
    </row>
    <row r="3323" ht="44" spans="1:20">
      <c r="A3323" s="1">
        <v>3321</v>
      </c>
      <c r="B3323" s="2" t="s">
        <v>6808</v>
      </c>
      <c r="C3323" s="2" t="s">
        <v>6809</v>
      </c>
      <c r="D3323" s="12">
        <v>500</v>
      </c>
      <c r="E3323" s="13">
        <v>537</v>
      </c>
      <c r="F3323" t="s">
        <v>28</v>
      </c>
      <c r="G3323" t="s">
        <v>49</v>
      </c>
      <c r="H3323" t="s">
        <v>50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1123</v>
      </c>
      <c r="O3323">
        <f t="shared" si="204"/>
        <v>107</v>
      </c>
      <c r="P3323">
        <f t="shared" si="205"/>
        <v>35.8</v>
      </c>
      <c r="Q3323" s="11" t="s">
        <v>21</v>
      </c>
      <c r="R3323" t="s">
        <v>1124</v>
      </c>
      <c r="S3323" s="4">
        <f t="shared" si="206"/>
        <v>41914.1002893519</v>
      </c>
      <c r="T3323" s="4">
        <f t="shared" si="207"/>
        <v>41928.1659722222</v>
      </c>
    </row>
    <row r="3324" ht="44" spans="1:20">
      <c r="A3324" s="1">
        <v>3322</v>
      </c>
      <c r="B3324" s="2" t="s">
        <v>6810</v>
      </c>
      <c r="C3324" s="2" t="s">
        <v>6811</v>
      </c>
      <c r="D3324" s="12">
        <v>3300</v>
      </c>
      <c r="E3324" s="13">
        <v>3350</v>
      </c>
      <c r="F3324" t="s">
        <v>28</v>
      </c>
      <c r="G3324" t="s">
        <v>49</v>
      </c>
      <c r="H3324" t="s">
        <v>50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1123</v>
      </c>
      <c r="O3324">
        <f t="shared" si="204"/>
        <v>102</v>
      </c>
      <c r="P3324">
        <f t="shared" si="205"/>
        <v>145.65</v>
      </c>
      <c r="Q3324" s="11" t="s">
        <v>21</v>
      </c>
      <c r="R3324" t="s">
        <v>1124</v>
      </c>
      <c r="S3324" s="4">
        <f t="shared" si="206"/>
        <v>42521.0103703704</v>
      </c>
      <c r="T3324" s="4">
        <f t="shared" si="207"/>
        <v>42543.1631944444</v>
      </c>
    </row>
    <row r="3325" ht="44" spans="1:20">
      <c r="A3325" s="1">
        <v>3323</v>
      </c>
      <c r="B3325" s="2" t="s">
        <v>6812</v>
      </c>
      <c r="C3325" s="2" t="s">
        <v>6813</v>
      </c>
      <c r="D3325" s="12">
        <v>1000</v>
      </c>
      <c r="E3325" s="13">
        <v>1259</v>
      </c>
      <c r="F3325" t="s">
        <v>28</v>
      </c>
      <c r="G3325" t="s">
        <v>58</v>
      </c>
      <c r="H3325" t="s">
        <v>59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1123</v>
      </c>
      <c r="O3325">
        <f t="shared" si="204"/>
        <v>126</v>
      </c>
      <c r="P3325">
        <f t="shared" si="205"/>
        <v>25.69</v>
      </c>
      <c r="Q3325" s="11" t="s">
        <v>21</v>
      </c>
      <c r="R3325" t="s">
        <v>1124</v>
      </c>
      <c r="S3325" s="4">
        <f t="shared" si="206"/>
        <v>42608.3658333333</v>
      </c>
      <c r="T3325" s="4">
        <f t="shared" si="207"/>
        <v>42638.3658333333</v>
      </c>
    </row>
    <row r="3326" ht="44" spans="1:20">
      <c r="A3326" s="1">
        <v>3324</v>
      </c>
      <c r="B3326" s="2" t="s">
        <v>6814</v>
      </c>
      <c r="C3326" s="2" t="s">
        <v>6815</v>
      </c>
      <c r="D3326" s="12">
        <v>1500</v>
      </c>
      <c r="E3326" s="13">
        <v>1525</v>
      </c>
      <c r="F3326" t="s">
        <v>28</v>
      </c>
      <c r="G3326" t="s">
        <v>2514</v>
      </c>
      <c r="H3326" t="s">
        <v>89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1123</v>
      </c>
      <c r="O3326">
        <f t="shared" si="204"/>
        <v>102</v>
      </c>
      <c r="P3326">
        <f t="shared" si="205"/>
        <v>152.5</v>
      </c>
      <c r="Q3326" s="11" t="s">
        <v>21</v>
      </c>
      <c r="R3326" t="s">
        <v>1124</v>
      </c>
      <c r="S3326" s="4">
        <f t="shared" si="206"/>
        <v>42512.5832175926</v>
      </c>
      <c r="T3326" s="4">
        <f t="shared" si="207"/>
        <v>42526.5832175926</v>
      </c>
    </row>
    <row r="3327" ht="44" spans="1:20">
      <c r="A3327" s="1">
        <v>3325</v>
      </c>
      <c r="B3327" s="2" t="s">
        <v>6816</v>
      </c>
      <c r="C3327" s="2" t="s">
        <v>6817</v>
      </c>
      <c r="D3327" s="12">
        <v>400</v>
      </c>
      <c r="E3327" s="13">
        <v>450</v>
      </c>
      <c r="F3327" t="s">
        <v>28</v>
      </c>
      <c r="G3327" t="s">
        <v>58</v>
      </c>
      <c r="H3327" t="s">
        <v>59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1123</v>
      </c>
      <c r="O3327">
        <f t="shared" si="204"/>
        <v>113</v>
      </c>
      <c r="P3327">
        <f t="shared" si="205"/>
        <v>30</v>
      </c>
      <c r="Q3327" s="11" t="s">
        <v>21</v>
      </c>
      <c r="R3327" t="s">
        <v>1124</v>
      </c>
      <c r="S3327" s="4">
        <f t="shared" si="206"/>
        <v>42064.7856134259</v>
      </c>
      <c r="T3327" s="4">
        <f t="shared" si="207"/>
        <v>42099.7439467593</v>
      </c>
    </row>
    <row r="3328" ht="44" spans="1:20">
      <c r="A3328" s="1">
        <v>3326</v>
      </c>
      <c r="B3328" s="2" t="s">
        <v>6818</v>
      </c>
      <c r="C3328" s="2" t="s">
        <v>6819</v>
      </c>
      <c r="D3328" s="12">
        <v>8000</v>
      </c>
      <c r="E3328" s="13">
        <v>8110</v>
      </c>
      <c r="F3328" t="s">
        <v>28</v>
      </c>
      <c r="G3328" t="s">
        <v>49</v>
      </c>
      <c r="H3328" t="s">
        <v>50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1123</v>
      </c>
      <c r="O3328">
        <f t="shared" si="204"/>
        <v>101</v>
      </c>
      <c r="P3328">
        <f t="shared" si="205"/>
        <v>142.28</v>
      </c>
      <c r="Q3328" s="11" t="s">
        <v>21</v>
      </c>
      <c r="R3328" t="s">
        <v>1124</v>
      </c>
      <c r="S3328" s="4">
        <f t="shared" si="206"/>
        <v>42041.7141782407</v>
      </c>
      <c r="T3328" s="4">
        <f t="shared" si="207"/>
        <v>42071.6725115741</v>
      </c>
    </row>
    <row r="3329" ht="44" spans="1:20">
      <c r="A3329" s="1">
        <v>3327</v>
      </c>
      <c r="B3329" s="2" t="s">
        <v>6820</v>
      </c>
      <c r="C3329" s="2" t="s">
        <v>6821</v>
      </c>
      <c r="D3329" s="12">
        <v>800</v>
      </c>
      <c r="E3329" s="13">
        <v>810</v>
      </c>
      <c r="F3329" t="s">
        <v>28</v>
      </c>
      <c r="G3329" t="s">
        <v>58</v>
      </c>
      <c r="H3329" t="s">
        <v>59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1123</v>
      </c>
      <c r="O3329">
        <f t="shared" si="204"/>
        <v>101</v>
      </c>
      <c r="P3329">
        <f t="shared" si="205"/>
        <v>24.55</v>
      </c>
      <c r="Q3329" s="11" t="s">
        <v>21</v>
      </c>
      <c r="R3329" t="s">
        <v>1124</v>
      </c>
      <c r="S3329" s="4">
        <f t="shared" si="206"/>
        <v>42468.3746064815</v>
      </c>
      <c r="T3329" s="4">
        <f t="shared" si="207"/>
        <v>42498.3746064815</v>
      </c>
    </row>
    <row r="3330" ht="44" spans="1:20">
      <c r="A3330" s="1">
        <v>3328</v>
      </c>
      <c r="B3330" s="2" t="s">
        <v>6822</v>
      </c>
      <c r="C3330" s="2" t="s">
        <v>6823</v>
      </c>
      <c r="D3330" s="12">
        <v>1800</v>
      </c>
      <c r="E3330" s="13">
        <v>2635</v>
      </c>
      <c r="F3330" t="s">
        <v>28</v>
      </c>
      <c r="G3330" t="s">
        <v>49</v>
      </c>
      <c r="H3330" t="s">
        <v>50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1123</v>
      </c>
      <c r="O3330">
        <f t="shared" si="204"/>
        <v>146</v>
      </c>
      <c r="P3330">
        <f t="shared" si="205"/>
        <v>292.78</v>
      </c>
      <c r="Q3330" s="11" t="s">
        <v>21</v>
      </c>
      <c r="R3330" t="s">
        <v>1124</v>
      </c>
      <c r="S3330" s="4">
        <f t="shared" si="206"/>
        <v>41822.5750347222</v>
      </c>
      <c r="T3330" s="4">
        <f t="shared" si="207"/>
        <v>41825.0416666667</v>
      </c>
    </row>
    <row r="3331" ht="44" spans="1:20">
      <c r="A3331" s="1">
        <v>3329</v>
      </c>
      <c r="B3331" s="2" t="s">
        <v>6824</v>
      </c>
      <c r="C3331" s="2" t="s">
        <v>6825</v>
      </c>
      <c r="D3331" s="12">
        <v>1000</v>
      </c>
      <c r="E3331" s="13">
        <v>1168</v>
      </c>
      <c r="F3331" t="s">
        <v>28</v>
      </c>
      <c r="G3331" t="s">
        <v>58</v>
      </c>
      <c r="H3331" t="s">
        <v>59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1123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21</v>
      </c>
      <c r="R3331" t="s">
        <v>1124</v>
      </c>
      <c r="S3331" s="4">
        <f t="shared" ref="S3331:S3394" si="210">(((J3331/60)/60)/24)+DATE(1970,1,1)</f>
        <v>41837.3230092593</v>
      </c>
      <c r="T3331" s="4">
        <f t="shared" ref="T3331:T3394" si="211">(((I3331/60)/60)/24)+DATE(1970,1,1)</f>
        <v>41847.9583333333</v>
      </c>
    </row>
    <row r="3332" ht="44" spans="1:20">
      <c r="A3332" s="1">
        <v>3330</v>
      </c>
      <c r="B3332" s="2" t="s">
        <v>6826</v>
      </c>
      <c r="C3332" s="2" t="s">
        <v>6827</v>
      </c>
      <c r="D3332" s="12">
        <v>1500</v>
      </c>
      <c r="E3332" s="13">
        <v>1594</v>
      </c>
      <c r="F3332" t="s">
        <v>28</v>
      </c>
      <c r="G3332" t="s">
        <v>58</v>
      </c>
      <c r="H3332" t="s">
        <v>59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1123</v>
      </c>
      <c r="O3332">
        <f t="shared" si="208"/>
        <v>106</v>
      </c>
      <c r="P3332">
        <f t="shared" si="209"/>
        <v>23.1</v>
      </c>
      <c r="Q3332" s="11" t="s">
        <v>21</v>
      </c>
      <c r="R3332" t="s">
        <v>1124</v>
      </c>
      <c r="S3332" s="4">
        <f t="shared" si="210"/>
        <v>42065.8873611111</v>
      </c>
      <c r="T3332" s="4">
        <f t="shared" si="211"/>
        <v>42095.8456944444</v>
      </c>
    </row>
    <row r="3333" ht="44" spans="1:20">
      <c r="A3333" s="1">
        <v>3331</v>
      </c>
      <c r="B3333" s="2" t="s">
        <v>6828</v>
      </c>
      <c r="C3333" s="2" t="s">
        <v>6829</v>
      </c>
      <c r="D3333" s="12">
        <v>5000</v>
      </c>
      <c r="E3333" s="13">
        <v>5226</v>
      </c>
      <c r="F3333" t="s">
        <v>28</v>
      </c>
      <c r="G3333" t="s">
        <v>49</v>
      </c>
      <c r="H3333" t="s">
        <v>50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1123</v>
      </c>
      <c r="O3333">
        <f t="shared" si="208"/>
        <v>105</v>
      </c>
      <c r="P3333">
        <f t="shared" si="209"/>
        <v>80.4</v>
      </c>
      <c r="Q3333" s="11" t="s">
        <v>21</v>
      </c>
      <c r="R3333" t="s">
        <v>1124</v>
      </c>
      <c r="S3333" s="4">
        <f t="shared" si="210"/>
        <v>42248.6977546296</v>
      </c>
      <c r="T3333" s="4">
        <f t="shared" si="211"/>
        <v>42283.6977546296</v>
      </c>
    </row>
    <row r="3334" ht="44" spans="1:20">
      <c r="A3334" s="1">
        <v>3332</v>
      </c>
      <c r="B3334" s="2" t="s">
        <v>6830</v>
      </c>
      <c r="C3334" s="2" t="s">
        <v>6831</v>
      </c>
      <c r="D3334" s="12">
        <v>6000</v>
      </c>
      <c r="E3334" s="13">
        <v>6000</v>
      </c>
      <c r="F3334" t="s">
        <v>28</v>
      </c>
      <c r="G3334" t="s">
        <v>49</v>
      </c>
      <c r="H3334" t="s">
        <v>50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1123</v>
      </c>
      <c r="O3334">
        <f t="shared" si="208"/>
        <v>100</v>
      </c>
      <c r="P3334">
        <f t="shared" si="209"/>
        <v>72.29</v>
      </c>
      <c r="Q3334" s="11" t="s">
        <v>21</v>
      </c>
      <c r="R3334" t="s">
        <v>1124</v>
      </c>
      <c r="S3334" s="4">
        <f t="shared" si="210"/>
        <v>41809.8603009259</v>
      </c>
      <c r="T3334" s="4">
        <f t="shared" si="211"/>
        <v>41839.8603009259</v>
      </c>
    </row>
    <row r="3335" ht="44" spans="1:20">
      <c r="A3335" s="1">
        <v>3333</v>
      </c>
      <c r="B3335" s="2" t="s">
        <v>6832</v>
      </c>
      <c r="C3335" s="2" t="s">
        <v>6833</v>
      </c>
      <c r="D3335" s="12">
        <v>3500</v>
      </c>
      <c r="E3335" s="13">
        <v>3660</v>
      </c>
      <c r="F3335" t="s">
        <v>28</v>
      </c>
      <c r="G3335" t="s">
        <v>49</v>
      </c>
      <c r="H3335" t="s">
        <v>50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1123</v>
      </c>
      <c r="O3335">
        <f t="shared" si="208"/>
        <v>105</v>
      </c>
      <c r="P3335">
        <f t="shared" si="209"/>
        <v>32.97</v>
      </c>
      <c r="Q3335" s="11" t="s">
        <v>21</v>
      </c>
      <c r="R3335" t="s">
        <v>1124</v>
      </c>
      <c r="S3335" s="4">
        <f t="shared" si="210"/>
        <v>42148.6768518519</v>
      </c>
      <c r="T3335" s="4">
        <f t="shared" si="211"/>
        <v>42170.6768518519</v>
      </c>
    </row>
    <row r="3336" ht="29" spans="1:20">
      <c r="A3336" s="1">
        <v>3334</v>
      </c>
      <c r="B3336" s="2" t="s">
        <v>6834</v>
      </c>
      <c r="C3336" s="2" t="s">
        <v>6835</v>
      </c>
      <c r="D3336" s="12">
        <v>3871</v>
      </c>
      <c r="E3336" s="13">
        <v>5366</v>
      </c>
      <c r="F3336" t="s">
        <v>28</v>
      </c>
      <c r="G3336" t="s">
        <v>49</v>
      </c>
      <c r="H3336" t="s">
        <v>50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1123</v>
      </c>
      <c r="O3336">
        <f t="shared" si="208"/>
        <v>139</v>
      </c>
      <c r="P3336">
        <f t="shared" si="209"/>
        <v>116.65</v>
      </c>
      <c r="Q3336" s="11" t="s">
        <v>21</v>
      </c>
      <c r="R3336" t="s">
        <v>1124</v>
      </c>
      <c r="S3336" s="4">
        <f t="shared" si="210"/>
        <v>42185.521087963</v>
      </c>
      <c r="T3336" s="4">
        <f t="shared" si="211"/>
        <v>42215.521087963</v>
      </c>
    </row>
    <row r="3337" ht="44" spans="1:20">
      <c r="A3337" s="1">
        <v>3335</v>
      </c>
      <c r="B3337" s="2" t="s">
        <v>6836</v>
      </c>
      <c r="C3337" s="2" t="s">
        <v>6837</v>
      </c>
      <c r="D3337" s="12">
        <v>5000</v>
      </c>
      <c r="E3337" s="13">
        <v>5016</v>
      </c>
      <c r="F3337" t="s">
        <v>28</v>
      </c>
      <c r="G3337" t="s">
        <v>58</v>
      </c>
      <c r="H3337" t="s">
        <v>59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1123</v>
      </c>
      <c r="O3337">
        <f t="shared" si="208"/>
        <v>100</v>
      </c>
      <c r="P3337">
        <f t="shared" si="209"/>
        <v>79.62</v>
      </c>
      <c r="Q3337" s="11" t="s">
        <v>21</v>
      </c>
      <c r="R3337" t="s">
        <v>1124</v>
      </c>
      <c r="S3337" s="4">
        <f t="shared" si="210"/>
        <v>41827.6741435185</v>
      </c>
      <c r="T3337" s="4">
        <f t="shared" si="211"/>
        <v>41854.9583333333</v>
      </c>
    </row>
    <row r="3338" ht="44" spans="1:20">
      <c r="A3338" s="1">
        <v>3336</v>
      </c>
      <c r="B3338" s="2" t="s">
        <v>6838</v>
      </c>
      <c r="C3338" s="2" t="s">
        <v>6839</v>
      </c>
      <c r="D3338" s="12">
        <v>250</v>
      </c>
      <c r="E3338" s="13">
        <v>250</v>
      </c>
      <c r="F3338" t="s">
        <v>28</v>
      </c>
      <c r="G3338" t="s">
        <v>58</v>
      </c>
      <c r="H3338" t="s">
        <v>59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1123</v>
      </c>
      <c r="O3338">
        <f t="shared" si="208"/>
        <v>100</v>
      </c>
      <c r="P3338">
        <f t="shared" si="209"/>
        <v>27.78</v>
      </c>
      <c r="Q3338" s="11" t="s">
        <v>21</v>
      </c>
      <c r="R3338" t="s">
        <v>1124</v>
      </c>
      <c r="S3338" s="4">
        <f t="shared" si="210"/>
        <v>42437.3986805556</v>
      </c>
      <c r="T3338" s="4">
        <f t="shared" si="211"/>
        <v>42465.3570138889</v>
      </c>
    </row>
    <row r="3339" ht="44" spans="1:20">
      <c r="A3339" s="1">
        <v>3337</v>
      </c>
      <c r="B3339" s="2" t="s">
        <v>6840</v>
      </c>
      <c r="C3339" s="2" t="s">
        <v>6841</v>
      </c>
      <c r="D3339" s="12">
        <v>2500</v>
      </c>
      <c r="E3339" s="13">
        <v>2755</v>
      </c>
      <c r="F3339" t="s">
        <v>28</v>
      </c>
      <c r="G3339" t="s">
        <v>58</v>
      </c>
      <c r="H3339" t="s">
        <v>59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1123</v>
      </c>
      <c r="O3339">
        <f t="shared" si="208"/>
        <v>110</v>
      </c>
      <c r="P3339">
        <f t="shared" si="209"/>
        <v>81.03</v>
      </c>
      <c r="Q3339" s="11" t="s">
        <v>21</v>
      </c>
      <c r="R3339" t="s">
        <v>1124</v>
      </c>
      <c r="S3339" s="4">
        <f t="shared" si="210"/>
        <v>41901.282025463</v>
      </c>
      <c r="T3339" s="4">
        <f t="shared" si="211"/>
        <v>41922.875</v>
      </c>
    </row>
    <row r="3340" ht="29" spans="1:20">
      <c r="A3340" s="1">
        <v>3338</v>
      </c>
      <c r="B3340" s="2" t="s">
        <v>6842</v>
      </c>
      <c r="C3340" s="2" t="s">
        <v>6843</v>
      </c>
      <c r="D3340" s="12">
        <v>15000</v>
      </c>
      <c r="E3340" s="13">
        <v>15327</v>
      </c>
      <c r="F3340" t="s">
        <v>28</v>
      </c>
      <c r="G3340" t="s">
        <v>49</v>
      </c>
      <c r="H3340" t="s">
        <v>50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1123</v>
      </c>
      <c r="O3340">
        <f t="shared" si="208"/>
        <v>102</v>
      </c>
      <c r="P3340">
        <f t="shared" si="209"/>
        <v>136.85</v>
      </c>
      <c r="Q3340" s="11" t="s">
        <v>21</v>
      </c>
      <c r="R3340" t="s">
        <v>1124</v>
      </c>
      <c r="S3340" s="4">
        <f t="shared" si="210"/>
        <v>42769.575</v>
      </c>
      <c r="T3340" s="4">
        <f t="shared" si="211"/>
        <v>42790.575</v>
      </c>
    </row>
    <row r="3341" ht="44" spans="1:20">
      <c r="A3341" s="1">
        <v>3339</v>
      </c>
      <c r="B3341" s="2" t="s">
        <v>6844</v>
      </c>
      <c r="C3341" s="2" t="s">
        <v>6845</v>
      </c>
      <c r="D3341" s="12">
        <v>8000</v>
      </c>
      <c r="E3341" s="13">
        <v>8348</v>
      </c>
      <c r="F3341" t="s">
        <v>28</v>
      </c>
      <c r="G3341" t="s">
        <v>49</v>
      </c>
      <c r="H3341" t="s">
        <v>50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1123</v>
      </c>
      <c r="O3341">
        <f t="shared" si="208"/>
        <v>104</v>
      </c>
      <c r="P3341">
        <f t="shared" si="209"/>
        <v>177.62</v>
      </c>
      <c r="Q3341" s="11" t="s">
        <v>21</v>
      </c>
      <c r="R3341" t="s">
        <v>1124</v>
      </c>
      <c r="S3341" s="4">
        <f t="shared" si="210"/>
        <v>42549.6657175926</v>
      </c>
      <c r="T3341" s="4">
        <f t="shared" si="211"/>
        <v>42579.6657175926</v>
      </c>
    </row>
    <row r="3342" ht="44" spans="1:20">
      <c r="A3342" s="1">
        <v>3340</v>
      </c>
      <c r="B3342" s="2" t="s">
        <v>6846</v>
      </c>
      <c r="C3342" s="2" t="s">
        <v>6847</v>
      </c>
      <c r="D3342" s="12">
        <v>3000</v>
      </c>
      <c r="E3342" s="13">
        <v>4145</v>
      </c>
      <c r="F3342" t="s">
        <v>28</v>
      </c>
      <c r="G3342" t="s">
        <v>49</v>
      </c>
      <c r="H3342" t="s">
        <v>50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1123</v>
      </c>
      <c r="O3342">
        <f t="shared" si="208"/>
        <v>138</v>
      </c>
      <c r="P3342">
        <f t="shared" si="209"/>
        <v>109.08</v>
      </c>
      <c r="Q3342" s="11" t="s">
        <v>21</v>
      </c>
      <c r="R3342" t="s">
        <v>1124</v>
      </c>
      <c r="S3342" s="4">
        <f t="shared" si="210"/>
        <v>42685.9740046296</v>
      </c>
      <c r="T3342" s="4">
        <f t="shared" si="211"/>
        <v>42710.9740046296</v>
      </c>
    </row>
    <row r="3343" ht="44" spans="1:20">
      <c r="A3343" s="1">
        <v>3341</v>
      </c>
      <c r="B3343" s="2" t="s">
        <v>6848</v>
      </c>
      <c r="C3343" s="2" t="s">
        <v>6849</v>
      </c>
      <c r="D3343" s="12">
        <v>3350</v>
      </c>
      <c r="E3343" s="13">
        <v>3350</v>
      </c>
      <c r="F3343" t="s">
        <v>28</v>
      </c>
      <c r="G3343" t="s">
        <v>58</v>
      </c>
      <c r="H3343" t="s">
        <v>59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1123</v>
      </c>
      <c r="O3343">
        <f t="shared" si="208"/>
        <v>100</v>
      </c>
      <c r="P3343">
        <f t="shared" si="209"/>
        <v>119.64</v>
      </c>
      <c r="Q3343" s="11" t="s">
        <v>21</v>
      </c>
      <c r="R3343" t="s">
        <v>1124</v>
      </c>
      <c r="S3343" s="4">
        <f t="shared" si="210"/>
        <v>42510.7988541667</v>
      </c>
      <c r="T3343" s="4">
        <f t="shared" si="211"/>
        <v>42533.7083333333</v>
      </c>
    </row>
    <row r="3344" ht="29" spans="1:20">
      <c r="A3344" s="1">
        <v>3342</v>
      </c>
      <c r="B3344" s="2" t="s">
        <v>6850</v>
      </c>
      <c r="C3344" s="2" t="s">
        <v>6851</v>
      </c>
      <c r="D3344" s="12">
        <v>6000</v>
      </c>
      <c r="E3344" s="13">
        <v>6100</v>
      </c>
      <c r="F3344" t="s">
        <v>28</v>
      </c>
      <c r="G3344" t="s">
        <v>49</v>
      </c>
      <c r="H3344" t="s">
        <v>50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1123</v>
      </c>
      <c r="O3344">
        <f t="shared" si="208"/>
        <v>102</v>
      </c>
      <c r="P3344">
        <f t="shared" si="209"/>
        <v>78.21</v>
      </c>
      <c r="Q3344" s="11" t="s">
        <v>21</v>
      </c>
      <c r="R3344" t="s">
        <v>1124</v>
      </c>
      <c r="S3344" s="4">
        <f t="shared" si="210"/>
        <v>42062.296412037</v>
      </c>
      <c r="T3344" s="4">
        <f t="shared" si="211"/>
        <v>42095.2076388889</v>
      </c>
    </row>
    <row r="3345" ht="44" spans="1:20">
      <c r="A3345" s="1">
        <v>3343</v>
      </c>
      <c r="B3345" s="2" t="s">
        <v>6852</v>
      </c>
      <c r="C3345" s="2" t="s">
        <v>6853</v>
      </c>
      <c r="D3345" s="12">
        <v>700</v>
      </c>
      <c r="E3345" s="13">
        <v>1200</v>
      </c>
      <c r="F3345" t="s">
        <v>28</v>
      </c>
      <c r="G3345" t="s">
        <v>58</v>
      </c>
      <c r="H3345" t="s">
        <v>59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1123</v>
      </c>
      <c r="O3345">
        <f t="shared" si="208"/>
        <v>171</v>
      </c>
      <c r="P3345">
        <f t="shared" si="209"/>
        <v>52.17</v>
      </c>
      <c r="Q3345" s="11" t="s">
        <v>21</v>
      </c>
      <c r="R3345" t="s">
        <v>1124</v>
      </c>
      <c r="S3345" s="4">
        <f t="shared" si="210"/>
        <v>42452.9164814815</v>
      </c>
      <c r="T3345" s="4">
        <f t="shared" si="211"/>
        <v>42473.5541666667</v>
      </c>
    </row>
    <row r="3346" ht="44" spans="1:20">
      <c r="A3346" s="1">
        <v>3344</v>
      </c>
      <c r="B3346" s="2" t="s">
        <v>6854</v>
      </c>
      <c r="C3346" s="2" t="s">
        <v>6855</v>
      </c>
      <c r="D3346" s="12">
        <v>4500</v>
      </c>
      <c r="E3346" s="13">
        <v>4565</v>
      </c>
      <c r="F3346" t="s">
        <v>28</v>
      </c>
      <c r="G3346" t="s">
        <v>49</v>
      </c>
      <c r="H3346" t="s">
        <v>50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1123</v>
      </c>
      <c r="O3346">
        <f t="shared" si="208"/>
        <v>101</v>
      </c>
      <c r="P3346">
        <f t="shared" si="209"/>
        <v>114.13</v>
      </c>
      <c r="Q3346" s="11" t="s">
        <v>21</v>
      </c>
      <c r="R3346" t="s">
        <v>1124</v>
      </c>
      <c r="S3346" s="4">
        <f t="shared" si="210"/>
        <v>41851.200150463</v>
      </c>
      <c r="T3346" s="4">
        <f t="shared" si="211"/>
        <v>41881.200150463</v>
      </c>
    </row>
    <row r="3347" ht="44" spans="1:20">
      <c r="A3347" s="1">
        <v>3345</v>
      </c>
      <c r="B3347" s="2" t="s">
        <v>6856</v>
      </c>
      <c r="C3347" s="2" t="s">
        <v>6857</v>
      </c>
      <c r="D3347" s="12">
        <v>500</v>
      </c>
      <c r="E3347" s="13">
        <v>650</v>
      </c>
      <c r="F3347" t="s">
        <v>28</v>
      </c>
      <c r="G3347" t="s">
        <v>49</v>
      </c>
      <c r="H3347" t="s">
        <v>50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1123</v>
      </c>
      <c r="O3347">
        <f t="shared" si="208"/>
        <v>130</v>
      </c>
      <c r="P3347">
        <f t="shared" si="209"/>
        <v>50</v>
      </c>
      <c r="Q3347" s="11" t="s">
        <v>21</v>
      </c>
      <c r="R3347" t="s">
        <v>1124</v>
      </c>
      <c r="S3347" s="4">
        <f t="shared" si="210"/>
        <v>42053.1061111111</v>
      </c>
      <c r="T3347" s="4">
        <f t="shared" si="211"/>
        <v>42112.0256944444</v>
      </c>
    </row>
    <row r="3348" ht="44" spans="1:20">
      <c r="A3348" s="1">
        <v>3346</v>
      </c>
      <c r="B3348" s="2" t="s">
        <v>6858</v>
      </c>
      <c r="C3348" s="2" t="s">
        <v>6859</v>
      </c>
      <c r="D3348" s="12">
        <v>1500</v>
      </c>
      <c r="E3348" s="13">
        <v>1650</v>
      </c>
      <c r="F3348" t="s">
        <v>28</v>
      </c>
      <c r="G3348" t="s">
        <v>49</v>
      </c>
      <c r="H3348" t="s">
        <v>50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1123</v>
      </c>
      <c r="O3348">
        <f t="shared" si="208"/>
        <v>110</v>
      </c>
      <c r="P3348">
        <f t="shared" si="209"/>
        <v>91.67</v>
      </c>
      <c r="Q3348" s="11" t="s">
        <v>21</v>
      </c>
      <c r="R3348" t="s">
        <v>1124</v>
      </c>
      <c r="S3348" s="4">
        <f t="shared" si="210"/>
        <v>42054.0244212963</v>
      </c>
      <c r="T3348" s="4">
        <f t="shared" si="211"/>
        <v>42061.0244212963</v>
      </c>
    </row>
    <row r="3349" ht="44" spans="1:20">
      <c r="A3349" s="1">
        <v>3347</v>
      </c>
      <c r="B3349" s="2" t="s">
        <v>6860</v>
      </c>
      <c r="C3349" s="2" t="s">
        <v>6861</v>
      </c>
      <c r="D3349" s="12">
        <v>2000</v>
      </c>
      <c r="E3349" s="13">
        <v>2389</v>
      </c>
      <c r="F3349" t="s">
        <v>28</v>
      </c>
      <c r="G3349" t="s">
        <v>58</v>
      </c>
      <c r="H3349" t="s">
        <v>59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1123</v>
      </c>
      <c r="O3349">
        <f t="shared" si="208"/>
        <v>119</v>
      </c>
      <c r="P3349">
        <f t="shared" si="209"/>
        <v>108.59</v>
      </c>
      <c r="Q3349" s="11" t="s">
        <v>21</v>
      </c>
      <c r="R3349" t="s">
        <v>1124</v>
      </c>
      <c r="S3349" s="4">
        <f t="shared" si="210"/>
        <v>42484.5515509259</v>
      </c>
      <c r="T3349" s="4">
        <f t="shared" si="211"/>
        <v>42498.875</v>
      </c>
    </row>
    <row r="3350" ht="44" spans="1:20">
      <c r="A3350" s="1">
        <v>3348</v>
      </c>
      <c r="B3350" s="2" t="s">
        <v>6698</v>
      </c>
      <c r="C3350" s="2" t="s">
        <v>6862</v>
      </c>
      <c r="D3350" s="12">
        <v>5500</v>
      </c>
      <c r="E3350" s="13">
        <v>5516</v>
      </c>
      <c r="F3350" t="s">
        <v>28</v>
      </c>
      <c r="G3350" t="s">
        <v>49</v>
      </c>
      <c r="H3350" t="s">
        <v>50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1123</v>
      </c>
      <c r="O3350">
        <f t="shared" si="208"/>
        <v>100</v>
      </c>
      <c r="P3350">
        <f t="shared" si="209"/>
        <v>69.82</v>
      </c>
      <c r="Q3350" s="11" t="s">
        <v>21</v>
      </c>
      <c r="R3350" t="s">
        <v>1124</v>
      </c>
      <c r="S3350" s="4">
        <f t="shared" si="210"/>
        <v>42466.5587962963</v>
      </c>
      <c r="T3350" s="4">
        <f t="shared" si="211"/>
        <v>42490.1659722222</v>
      </c>
    </row>
    <row r="3351" ht="44" spans="1:20">
      <c r="A3351" s="1">
        <v>3349</v>
      </c>
      <c r="B3351" s="2" t="s">
        <v>6863</v>
      </c>
      <c r="C3351" s="2" t="s">
        <v>6864</v>
      </c>
      <c r="D3351" s="12">
        <v>1000</v>
      </c>
      <c r="E3351" s="13">
        <v>1534</v>
      </c>
      <c r="F3351" t="s">
        <v>28</v>
      </c>
      <c r="G3351" t="s">
        <v>49</v>
      </c>
      <c r="H3351" t="s">
        <v>50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1123</v>
      </c>
      <c r="O3351">
        <f t="shared" si="208"/>
        <v>153</v>
      </c>
      <c r="P3351">
        <f t="shared" si="209"/>
        <v>109.57</v>
      </c>
      <c r="Q3351" s="11" t="s">
        <v>21</v>
      </c>
      <c r="R3351" t="s">
        <v>1124</v>
      </c>
      <c r="S3351" s="4">
        <f t="shared" si="210"/>
        <v>42513.110787037</v>
      </c>
      <c r="T3351" s="4">
        <f t="shared" si="211"/>
        <v>42534.7083333333</v>
      </c>
    </row>
    <row r="3352" ht="58" spans="1:20">
      <c r="A3352" s="1">
        <v>3350</v>
      </c>
      <c r="B3352" s="2" t="s">
        <v>6865</v>
      </c>
      <c r="C3352" s="2" t="s">
        <v>6866</v>
      </c>
      <c r="D3352" s="12">
        <v>3500</v>
      </c>
      <c r="E3352" s="13">
        <v>3655</v>
      </c>
      <c r="F3352" t="s">
        <v>28</v>
      </c>
      <c r="G3352" t="s">
        <v>3642</v>
      </c>
      <c r="H3352" t="s">
        <v>89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1123</v>
      </c>
      <c r="O3352">
        <f t="shared" si="208"/>
        <v>104</v>
      </c>
      <c r="P3352">
        <f t="shared" si="209"/>
        <v>71.67</v>
      </c>
      <c r="Q3352" s="11" t="s">
        <v>21</v>
      </c>
      <c r="R3352" t="s">
        <v>1124</v>
      </c>
      <c r="S3352" s="4">
        <f t="shared" si="210"/>
        <v>42302.7015162037</v>
      </c>
      <c r="T3352" s="4">
        <f t="shared" si="211"/>
        <v>42337.9583333333</v>
      </c>
    </row>
    <row r="3353" ht="44" spans="1:20">
      <c r="A3353" s="1">
        <v>3351</v>
      </c>
      <c r="B3353" s="2" t="s">
        <v>6867</v>
      </c>
      <c r="C3353" s="2" t="s">
        <v>6868</v>
      </c>
      <c r="D3353" s="12">
        <v>5000</v>
      </c>
      <c r="E3353" s="13">
        <v>5055</v>
      </c>
      <c r="F3353" t="s">
        <v>28</v>
      </c>
      <c r="G3353" t="s">
        <v>58</v>
      </c>
      <c r="H3353" t="s">
        <v>59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1123</v>
      </c>
      <c r="O3353">
        <f t="shared" si="208"/>
        <v>101</v>
      </c>
      <c r="P3353">
        <f t="shared" si="209"/>
        <v>93.61</v>
      </c>
      <c r="Q3353" s="11" t="s">
        <v>21</v>
      </c>
      <c r="R3353" t="s">
        <v>1124</v>
      </c>
      <c r="S3353" s="4">
        <f t="shared" si="210"/>
        <v>41806.3954282407</v>
      </c>
      <c r="T3353" s="4">
        <f t="shared" si="211"/>
        <v>41843.4583333333</v>
      </c>
    </row>
    <row r="3354" ht="44" spans="1:20">
      <c r="A3354" s="1">
        <v>3352</v>
      </c>
      <c r="B3354" s="2" t="s">
        <v>6869</v>
      </c>
      <c r="C3354" s="2" t="s">
        <v>6870</v>
      </c>
      <c r="D3354" s="12">
        <v>5000</v>
      </c>
      <c r="E3354" s="13">
        <v>5376</v>
      </c>
      <c r="F3354" t="s">
        <v>28</v>
      </c>
      <c r="G3354" t="s">
        <v>58</v>
      </c>
      <c r="H3354" t="s">
        <v>59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1123</v>
      </c>
      <c r="O3354">
        <f t="shared" si="208"/>
        <v>108</v>
      </c>
      <c r="P3354">
        <f t="shared" si="209"/>
        <v>76.8</v>
      </c>
      <c r="Q3354" s="11" t="s">
        <v>21</v>
      </c>
      <c r="R3354" t="s">
        <v>1124</v>
      </c>
      <c r="S3354" s="4">
        <f t="shared" si="210"/>
        <v>42495.9928009259</v>
      </c>
      <c r="T3354" s="4">
        <f t="shared" si="211"/>
        <v>42552.9583333333</v>
      </c>
    </row>
    <row r="3355" ht="44" spans="1:20">
      <c r="A3355" s="1">
        <v>3353</v>
      </c>
      <c r="B3355" s="2" t="s">
        <v>6871</v>
      </c>
      <c r="C3355" s="2" t="s">
        <v>6872</v>
      </c>
      <c r="D3355" s="12">
        <v>500</v>
      </c>
      <c r="E3355" s="13">
        <v>1575</v>
      </c>
      <c r="F3355" t="s">
        <v>28</v>
      </c>
      <c r="G3355" t="s">
        <v>58</v>
      </c>
      <c r="H3355" t="s">
        <v>59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1123</v>
      </c>
      <c r="O3355">
        <f t="shared" si="208"/>
        <v>315</v>
      </c>
      <c r="P3355">
        <f t="shared" si="209"/>
        <v>35.8</v>
      </c>
      <c r="Q3355" s="11" t="s">
        <v>21</v>
      </c>
      <c r="R3355" t="s">
        <v>1124</v>
      </c>
      <c r="S3355" s="4">
        <f t="shared" si="210"/>
        <v>42479.4322916667</v>
      </c>
      <c r="T3355" s="4">
        <f t="shared" si="211"/>
        <v>42492.9583333333</v>
      </c>
    </row>
    <row r="3356" ht="29" spans="1:20">
      <c r="A3356" s="1">
        <v>3354</v>
      </c>
      <c r="B3356" s="2" t="s">
        <v>6873</v>
      </c>
      <c r="C3356" s="2" t="s">
        <v>6874</v>
      </c>
      <c r="D3356" s="12">
        <v>3000</v>
      </c>
      <c r="E3356" s="13">
        <v>3058</v>
      </c>
      <c r="F3356" t="s">
        <v>28</v>
      </c>
      <c r="G3356" t="s">
        <v>49</v>
      </c>
      <c r="H3356" t="s">
        <v>50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1123</v>
      </c>
      <c r="O3356">
        <f t="shared" si="208"/>
        <v>102</v>
      </c>
      <c r="P3356">
        <f t="shared" si="209"/>
        <v>55.6</v>
      </c>
      <c r="Q3356" s="11" t="s">
        <v>21</v>
      </c>
      <c r="R3356" t="s">
        <v>1124</v>
      </c>
      <c r="S3356" s="4">
        <f t="shared" si="210"/>
        <v>42270.7269212963</v>
      </c>
      <c r="T3356" s="4">
        <f t="shared" si="211"/>
        <v>42306.1673611111</v>
      </c>
    </row>
    <row r="3357" ht="44" spans="1:20">
      <c r="A3357" s="1">
        <v>3355</v>
      </c>
      <c r="B3357" s="2" t="s">
        <v>6875</v>
      </c>
      <c r="C3357" s="2" t="s">
        <v>6876</v>
      </c>
      <c r="D3357" s="12">
        <v>1750</v>
      </c>
      <c r="E3357" s="13">
        <v>2210</v>
      </c>
      <c r="F3357" t="s">
        <v>28</v>
      </c>
      <c r="G3357" t="s">
        <v>58</v>
      </c>
      <c r="H3357" t="s">
        <v>59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1123</v>
      </c>
      <c r="O3357">
        <f t="shared" si="208"/>
        <v>126</v>
      </c>
      <c r="P3357">
        <f t="shared" si="209"/>
        <v>147.33</v>
      </c>
      <c r="Q3357" s="11" t="s">
        <v>21</v>
      </c>
      <c r="R3357" t="s">
        <v>1124</v>
      </c>
      <c r="S3357" s="4">
        <f t="shared" si="210"/>
        <v>42489.619525463</v>
      </c>
      <c r="T3357" s="4">
        <f t="shared" si="211"/>
        <v>42500.4701388889</v>
      </c>
    </row>
    <row r="3358" ht="44" spans="1:20">
      <c r="A3358" s="1">
        <v>3356</v>
      </c>
      <c r="B3358" s="2" t="s">
        <v>6877</v>
      </c>
      <c r="C3358" s="2" t="s">
        <v>6878</v>
      </c>
      <c r="D3358" s="12">
        <v>1500</v>
      </c>
      <c r="E3358" s="13">
        <v>1521</v>
      </c>
      <c r="F3358" t="s">
        <v>28</v>
      </c>
      <c r="G3358" t="s">
        <v>58</v>
      </c>
      <c r="H3358" t="s">
        <v>59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1123</v>
      </c>
      <c r="O3358">
        <f t="shared" si="208"/>
        <v>101</v>
      </c>
      <c r="P3358">
        <f t="shared" si="209"/>
        <v>56.33</v>
      </c>
      <c r="Q3358" s="11" t="s">
        <v>21</v>
      </c>
      <c r="R3358" t="s">
        <v>1124</v>
      </c>
      <c r="S3358" s="4">
        <f t="shared" si="210"/>
        <v>42536.8156481481</v>
      </c>
      <c r="T3358" s="4">
        <f t="shared" si="211"/>
        <v>42566.8156481481</v>
      </c>
    </row>
    <row r="3359" ht="44" spans="1:20">
      <c r="A3359" s="1">
        <v>3357</v>
      </c>
      <c r="B3359" s="2" t="s">
        <v>6879</v>
      </c>
      <c r="C3359" s="2" t="s">
        <v>6880</v>
      </c>
      <c r="D3359" s="12">
        <v>2000</v>
      </c>
      <c r="E3359" s="13">
        <v>2020</v>
      </c>
      <c r="F3359" t="s">
        <v>28</v>
      </c>
      <c r="G3359" t="s">
        <v>58</v>
      </c>
      <c r="H3359" t="s">
        <v>59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1123</v>
      </c>
      <c r="O3359">
        <f t="shared" si="208"/>
        <v>101</v>
      </c>
      <c r="P3359">
        <f t="shared" si="209"/>
        <v>96.19</v>
      </c>
      <c r="Q3359" s="11" t="s">
        <v>21</v>
      </c>
      <c r="R3359" t="s">
        <v>1124</v>
      </c>
      <c r="S3359" s="4">
        <f t="shared" si="210"/>
        <v>41822.4179398148</v>
      </c>
      <c r="T3359" s="4">
        <f t="shared" si="211"/>
        <v>41852.4179398148</v>
      </c>
    </row>
    <row r="3360" ht="44" spans="1:20">
      <c r="A3360" s="1">
        <v>3358</v>
      </c>
      <c r="B3360" s="2" t="s">
        <v>6881</v>
      </c>
      <c r="C3360" s="2" t="s">
        <v>6882</v>
      </c>
      <c r="D3360" s="12">
        <v>10000</v>
      </c>
      <c r="E3360" s="13">
        <v>10299</v>
      </c>
      <c r="F3360" t="s">
        <v>28</v>
      </c>
      <c r="G3360" t="s">
        <v>49</v>
      </c>
      <c r="H3360" t="s">
        <v>50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1123</v>
      </c>
      <c r="O3360">
        <f t="shared" si="208"/>
        <v>103</v>
      </c>
      <c r="P3360">
        <f t="shared" si="209"/>
        <v>63.57</v>
      </c>
      <c r="Q3360" s="11" t="s">
        <v>21</v>
      </c>
      <c r="R3360" t="s">
        <v>1124</v>
      </c>
      <c r="S3360" s="4">
        <f t="shared" si="210"/>
        <v>41932.311099537</v>
      </c>
      <c r="T3360" s="4">
        <f t="shared" si="211"/>
        <v>41962.3527662037</v>
      </c>
    </row>
    <row r="3361" ht="29" spans="1:20">
      <c r="A3361" s="1">
        <v>3359</v>
      </c>
      <c r="B3361" s="2" t="s">
        <v>6883</v>
      </c>
      <c r="C3361" s="2" t="s">
        <v>6884</v>
      </c>
      <c r="D3361" s="12">
        <v>4000</v>
      </c>
      <c r="E3361" s="13">
        <v>4250</v>
      </c>
      <c r="F3361" t="s">
        <v>28</v>
      </c>
      <c r="G3361" t="s">
        <v>49</v>
      </c>
      <c r="H3361" t="s">
        <v>50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1123</v>
      </c>
      <c r="O3361">
        <f t="shared" si="208"/>
        <v>106</v>
      </c>
      <c r="P3361">
        <f t="shared" si="209"/>
        <v>184.78</v>
      </c>
      <c r="Q3361" s="11" t="s">
        <v>21</v>
      </c>
      <c r="R3361" t="s">
        <v>1124</v>
      </c>
      <c r="S3361" s="4">
        <f t="shared" si="210"/>
        <v>42746.0571064815</v>
      </c>
      <c r="T3361" s="4">
        <f t="shared" si="211"/>
        <v>42791.0571064815</v>
      </c>
    </row>
    <row r="3362" ht="29" spans="1:20">
      <c r="A3362" s="1">
        <v>3360</v>
      </c>
      <c r="B3362" s="2" t="s">
        <v>6885</v>
      </c>
      <c r="C3362" s="2" t="s">
        <v>6886</v>
      </c>
      <c r="D3362" s="12">
        <v>9000</v>
      </c>
      <c r="E3362" s="13">
        <v>9124</v>
      </c>
      <c r="F3362" t="s">
        <v>28</v>
      </c>
      <c r="G3362" t="s">
        <v>6887</v>
      </c>
      <c r="H3362" t="s">
        <v>6888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1123</v>
      </c>
      <c r="O3362">
        <f t="shared" si="208"/>
        <v>101</v>
      </c>
      <c r="P3362">
        <f t="shared" si="209"/>
        <v>126.72</v>
      </c>
      <c r="Q3362" s="11" t="s">
        <v>21</v>
      </c>
      <c r="R3362" t="s">
        <v>1124</v>
      </c>
      <c r="S3362" s="4">
        <f t="shared" si="210"/>
        <v>42697.0826736111</v>
      </c>
      <c r="T3362" s="4">
        <f t="shared" si="211"/>
        <v>42718.6659722222</v>
      </c>
    </row>
    <row r="3363" ht="44" spans="1:20">
      <c r="A3363" s="1">
        <v>3361</v>
      </c>
      <c r="B3363" s="2" t="s">
        <v>6889</v>
      </c>
      <c r="C3363" s="2" t="s">
        <v>6890</v>
      </c>
      <c r="D3363" s="12">
        <v>5000</v>
      </c>
      <c r="E3363" s="13">
        <v>5673</v>
      </c>
      <c r="F3363" t="s">
        <v>28</v>
      </c>
      <c r="G3363" t="s">
        <v>49</v>
      </c>
      <c r="H3363" t="s">
        <v>50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1123</v>
      </c>
      <c r="O3363">
        <f t="shared" si="208"/>
        <v>113</v>
      </c>
      <c r="P3363">
        <f t="shared" si="209"/>
        <v>83.43</v>
      </c>
      <c r="Q3363" s="11" t="s">
        <v>21</v>
      </c>
      <c r="R3363" t="s">
        <v>1124</v>
      </c>
      <c r="S3363" s="4">
        <f t="shared" si="210"/>
        <v>41866.0253472222</v>
      </c>
      <c r="T3363" s="4">
        <f t="shared" si="211"/>
        <v>41883.6659722222</v>
      </c>
    </row>
    <row r="3364" ht="44" spans="1:20">
      <c r="A3364" s="1">
        <v>3362</v>
      </c>
      <c r="B3364" s="2" t="s">
        <v>6891</v>
      </c>
      <c r="C3364" s="2" t="s">
        <v>6892</v>
      </c>
      <c r="D3364" s="12">
        <v>500</v>
      </c>
      <c r="E3364" s="13">
        <v>1090</v>
      </c>
      <c r="F3364" t="s">
        <v>28</v>
      </c>
      <c r="G3364" t="s">
        <v>49</v>
      </c>
      <c r="H3364" t="s">
        <v>50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1123</v>
      </c>
      <c r="O3364">
        <f t="shared" si="208"/>
        <v>218</v>
      </c>
      <c r="P3364">
        <f t="shared" si="209"/>
        <v>54.5</v>
      </c>
      <c r="Q3364" s="11" t="s">
        <v>21</v>
      </c>
      <c r="R3364" t="s">
        <v>1124</v>
      </c>
      <c r="S3364" s="4">
        <f t="shared" si="210"/>
        <v>42056.0916319444</v>
      </c>
      <c r="T3364" s="4">
        <f t="shared" si="211"/>
        <v>42070.2048611111</v>
      </c>
    </row>
    <row r="3365" ht="44" spans="1:20">
      <c r="A3365" s="1">
        <v>3363</v>
      </c>
      <c r="B3365" s="2" t="s">
        <v>6893</v>
      </c>
      <c r="C3365" s="2" t="s">
        <v>6894</v>
      </c>
      <c r="D3365" s="12">
        <v>7750</v>
      </c>
      <c r="E3365" s="13">
        <v>7860</v>
      </c>
      <c r="F3365" t="s">
        <v>28</v>
      </c>
      <c r="G3365" t="s">
        <v>49</v>
      </c>
      <c r="H3365" t="s">
        <v>50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1123</v>
      </c>
      <c r="O3365">
        <f t="shared" si="208"/>
        <v>101</v>
      </c>
      <c r="P3365">
        <f t="shared" si="209"/>
        <v>302.31</v>
      </c>
      <c r="Q3365" s="11" t="s">
        <v>21</v>
      </c>
      <c r="R3365" t="s">
        <v>1124</v>
      </c>
      <c r="S3365" s="4">
        <f t="shared" si="210"/>
        <v>41851.7713541667</v>
      </c>
      <c r="T3365" s="4">
        <f t="shared" si="211"/>
        <v>41870.6666666667</v>
      </c>
    </row>
    <row r="3366" ht="44" spans="1:20">
      <c r="A3366" s="1">
        <v>3364</v>
      </c>
      <c r="B3366" s="2" t="s">
        <v>6895</v>
      </c>
      <c r="C3366" s="2" t="s">
        <v>6896</v>
      </c>
      <c r="D3366" s="12">
        <v>3000</v>
      </c>
      <c r="E3366" s="13">
        <v>3178</v>
      </c>
      <c r="F3366" t="s">
        <v>28</v>
      </c>
      <c r="G3366" t="s">
        <v>58</v>
      </c>
      <c r="H3366" t="s">
        <v>59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1123</v>
      </c>
      <c r="O3366">
        <f t="shared" si="208"/>
        <v>106</v>
      </c>
      <c r="P3366">
        <f t="shared" si="209"/>
        <v>44.14</v>
      </c>
      <c r="Q3366" s="11" t="s">
        <v>21</v>
      </c>
      <c r="R3366" t="s">
        <v>1124</v>
      </c>
      <c r="S3366" s="4">
        <f t="shared" si="210"/>
        <v>42422.9774189815</v>
      </c>
      <c r="T3366" s="4">
        <f t="shared" si="211"/>
        <v>42444.875</v>
      </c>
    </row>
    <row r="3367" ht="44" spans="1:20">
      <c r="A3367" s="1">
        <v>3365</v>
      </c>
      <c r="B3367" s="2" t="s">
        <v>6897</v>
      </c>
      <c r="C3367" s="2" t="s">
        <v>6898</v>
      </c>
      <c r="D3367" s="12">
        <v>2500</v>
      </c>
      <c r="E3367" s="13">
        <v>2600</v>
      </c>
      <c r="F3367" t="s">
        <v>28</v>
      </c>
      <c r="G3367" t="s">
        <v>49</v>
      </c>
      <c r="H3367" t="s">
        <v>50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1123</v>
      </c>
      <c r="O3367">
        <f t="shared" si="208"/>
        <v>104</v>
      </c>
      <c r="P3367">
        <f t="shared" si="209"/>
        <v>866.67</v>
      </c>
      <c r="Q3367" s="11" t="s">
        <v>21</v>
      </c>
      <c r="R3367" t="s">
        <v>1124</v>
      </c>
      <c r="S3367" s="4">
        <f t="shared" si="210"/>
        <v>42321.1017592593</v>
      </c>
      <c r="T3367" s="4">
        <f t="shared" si="211"/>
        <v>42351.1017592593</v>
      </c>
    </row>
    <row r="3368" ht="44" spans="1:20">
      <c r="A3368" s="1">
        <v>3366</v>
      </c>
      <c r="B3368" s="2" t="s">
        <v>6899</v>
      </c>
      <c r="C3368" s="2" t="s">
        <v>6900</v>
      </c>
      <c r="D3368" s="12">
        <v>500</v>
      </c>
      <c r="E3368" s="13">
        <v>1105</v>
      </c>
      <c r="F3368" t="s">
        <v>28</v>
      </c>
      <c r="G3368" t="s">
        <v>49</v>
      </c>
      <c r="H3368" t="s">
        <v>50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1123</v>
      </c>
      <c r="O3368">
        <f t="shared" si="208"/>
        <v>221</v>
      </c>
      <c r="P3368">
        <f t="shared" si="209"/>
        <v>61.39</v>
      </c>
      <c r="Q3368" s="11" t="s">
        <v>21</v>
      </c>
      <c r="R3368" t="s">
        <v>1124</v>
      </c>
      <c r="S3368" s="4">
        <f t="shared" si="210"/>
        <v>42107.0675578704</v>
      </c>
      <c r="T3368" s="4">
        <f t="shared" si="211"/>
        <v>42137.0675578704</v>
      </c>
    </row>
    <row r="3369" ht="44" spans="1:20">
      <c r="A3369" s="1">
        <v>3367</v>
      </c>
      <c r="B3369" s="2" t="s">
        <v>6901</v>
      </c>
      <c r="C3369" s="2" t="s">
        <v>6902</v>
      </c>
      <c r="D3369" s="12">
        <v>750</v>
      </c>
      <c r="E3369" s="13">
        <v>890</v>
      </c>
      <c r="F3369" t="s">
        <v>28</v>
      </c>
      <c r="G3369" t="s">
        <v>58</v>
      </c>
      <c r="H3369" t="s">
        <v>59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1123</v>
      </c>
      <c r="O3369">
        <f t="shared" si="208"/>
        <v>119</v>
      </c>
      <c r="P3369">
        <f t="shared" si="209"/>
        <v>29.67</v>
      </c>
      <c r="Q3369" s="11" t="s">
        <v>21</v>
      </c>
      <c r="R3369" t="s">
        <v>1124</v>
      </c>
      <c r="S3369" s="4">
        <f t="shared" si="210"/>
        <v>42192.9339583333</v>
      </c>
      <c r="T3369" s="4">
        <f t="shared" si="211"/>
        <v>42217.9339583333</v>
      </c>
    </row>
    <row r="3370" ht="44" spans="1:20">
      <c r="A3370" s="1">
        <v>3368</v>
      </c>
      <c r="B3370" s="2" t="s">
        <v>6903</v>
      </c>
      <c r="C3370" s="2" t="s">
        <v>6904</v>
      </c>
      <c r="D3370" s="12">
        <v>1000</v>
      </c>
      <c r="E3370" s="13">
        <v>1046</v>
      </c>
      <c r="F3370" t="s">
        <v>28</v>
      </c>
      <c r="G3370" t="s">
        <v>49</v>
      </c>
      <c r="H3370" t="s">
        <v>50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1123</v>
      </c>
      <c r="O3370">
        <f t="shared" si="208"/>
        <v>105</v>
      </c>
      <c r="P3370">
        <f t="shared" si="209"/>
        <v>45.48</v>
      </c>
      <c r="Q3370" s="11" t="s">
        <v>21</v>
      </c>
      <c r="R3370" t="s">
        <v>1124</v>
      </c>
      <c r="S3370" s="4">
        <f t="shared" si="210"/>
        <v>41969.1997569444</v>
      </c>
      <c r="T3370" s="4">
        <f t="shared" si="211"/>
        <v>42005.2083333333</v>
      </c>
    </row>
    <row r="3371" ht="44" spans="1:20">
      <c r="A3371" s="1">
        <v>3369</v>
      </c>
      <c r="B3371" s="2" t="s">
        <v>6905</v>
      </c>
      <c r="C3371" s="2" t="s">
        <v>6906</v>
      </c>
      <c r="D3371" s="12">
        <v>5000</v>
      </c>
      <c r="E3371" s="13">
        <v>5195</v>
      </c>
      <c r="F3371" t="s">
        <v>28</v>
      </c>
      <c r="G3371" t="s">
        <v>2514</v>
      </c>
      <c r="H3371" t="s">
        <v>89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1123</v>
      </c>
      <c r="O3371">
        <f t="shared" si="208"/>
        <v>104</v>
      </c>
      <c r="P3371">
        <f t="shared" si="209"/>
        <v>96.2</v>
      </c>
      <c r="Q3371" s="11" t="s">
        <v>21</v>
      </c>
      <c r="R3371" t="s">
        <v>1124</v>
      </c>
      <c r="S3371" s="4">
        <f t="shared" si="210"/>
        <v>42690.0414351852</v>
      </c>
      <c r="T3371" s="4">
        <f t="shared" si="211"/>
        <v>42750.0414351852</v>
      </c>
    </row>
    <row r="3372" ht="29" spans="1:20">
      <c r="A3372" s="1">
        <v>3370</v>
      </c>
      <c r="B3372" s="2" t="s">
        <v>6907</v>
      </c>
      <c r="C3372" s="2" t="s">
        <v>6908</v>
      </c>
      <c r="D3372" s="12">
        <v>1500</v>
      </c>
      <c r="E3372" s="13">
        <v>1766</v>
      </c>
      <c r="F3372" t="s">
        <v>28</v>
      </c>
      <c r="G3372" t="s">
        <v>49</v>
      </c>
      <c r="H3372" t="s">
        <v>50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1123</v>
      </c>
      <c r="O3372">
        <f t="shared" si="208"/>
        <v>118</v>
      </c>
      <c r="P3372">
        <f t="shared" si="209"/>
        <v>67.92</v>
      </c>
      <c r="Q3372" s="11" t="s">
        <v>21</v>
      </c>
      <c r="R3372" t="s">
        <v>1124</v>
      </c>
      <c r="S3372" s="4">
        <f t="shared" si="210"/>
        <v>42690.3343171296</v>
      </c>
      <c r="T3372" s="4">
        <f t="shared" si="211"/>
        <v>42721.3333333333</v>
      </c>
    </row>
    <row r="3373" ht="29" spans="1:20">
      <c r="A3373" s="1">
        <v>3371</v>
      </c>
      <c r="B3373" s="2" t="s">
        <v>6909</v>
      </c>
      <c r="C3373" s="2" t="s">
        <v>6910</v>
      </c>
      <c r="D3373" s="12">
        <v>200</v>
      </c>
      <c r="E3373" s="13">
        <v>277</v>
      </c>
      <c r="F3373" t="s">
        <v>28</v>
      </c>
      <c r="G3373" t="s">
        <v>49</v>
      </c>
      <c r="H3373" t="s">
        <v>50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1123</v>
      </c>
      <c r="O3373">
        <f t="shared" si="208"/>
        <v>139</v>
      </c>
      <c r="P3373">
        <f t="shared" si="209"/>
        <v>30.78</v>
      </c>
      <c r="Q3373" s="11" t="s">
        <v>21</v>
      </c>
      <c r="R3373" t="s">
        <v>1124</v>
      </c>
      <c r="S3373" s="4">
        <f t="shared" si="210"/>
        <v>42312.8745949074</v>
      </c>
      <c r="T3373" s="4">
        <f t="shared" si="211"/>
        <v>42340.8745949074</v>
      </c>
    </row>
    <row r="3374" ht="44" spans="1:20">
      <c r="A3374" s="1">
        <v>3372</v>
      </c>
      <c r="B3374" s="2" t="s">
        <v>6911</v>
      </c>
      <c r="C3374" s="2" t="s">
        <v>6912</v>
      </c>
      <c r="D3374" s="12">
        <v>1000</v>
      </c>
      <c r="E3374" s="13">
        <v>1035</v>
      </c>
      <c r="F3374" t="s">
        <v>28</v>
      </c>
      <c r="G3374" t="s">
        <v>49</v>
      </c>
      <c r="H3374" t="s">
        <v>50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1123</v>
      </c>
      <c r="O3374">
        <f t="shared" si="208"/>
        <v>104</v>
      </c>
      <c r="P3374">
        <f t="shared" si="209"/>
        <v>38.33</v>
      </c>
      <c r="Q3374" s="11" t="s">
        <v>21</v>
      </c>
      <c r="R3374" t="s">
        <v>1124</v>
      </c>
      <c r="S3374" s="4">
        <f t="shared" si="210"/>
        <v>41855.5481018518</v>
      </c>
      <c r="T3374" s="4">
        <f t="shared" si="211"/>
        <v>41876.2076388889</v>
      </c>
    </row>
    <row r="3375" ht="44" spans="1:20">
      <c r="A3375" s="1">
        <v>3373</v>
      </c>
      <c r="B3375" s="2" t="s">
        <v>6913</v>
      </c>
      <c r="C3375" s="2" t="s">
        <v>6914</v>
      </c>
      <c r="D3375" s="12">
        <v>2000</v>
      </c>
      <c r="E3375" s="13">
        <v>2005</v>
      </c>
      <c r="F3375" t="s">
        <v>28</v>
      </c>
      <c r="G3375" t="s">
        <v>58</v>
      </c>
      <c r="H3375" t="s">
        <v>59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1123</v>
      </c>
      <c r="O3375">
        <f t="shared" si="208"/>
        <v>100</v>
      </c>
      <c r="P3375">
        <f t="shared" si="209"/>
        <v>66.83</v>
      </c>
      <c r="Q3375" s="11" t="s">
        <v>21</v>
      </c>
      <c r="R3375" t="s">
        <v>1124</v>
      </c>
      <c r="S3375" s="4">
        <f t="shared" si="210"/>
        <v>42179.8546296296</v>
      </c>
      <c r="T3375" s="4">
        <f t="shared" si="211"/>
        <v>42203.6666666667</v>
      </c>
    </row>
    <row r="3376" ht="44" spans="1:20">
      <c r="A3376" s="1">
        <v>3374</v>
      </c>
      <c r="B3376" s="2" t="s">
        <v>6915</v>
      </c>
      <c r="C3376" s="2" t="s">
        <v>6916</v>
      </c>
      <c r="D3376" s="12">
        <v>3500</v>
      </c>
      <c r="E3376" s="13">
        <v>3730</v>
      </c>
      <c r="F3376" t="s">
        <v>28</v>
      </c>
      <c r="G3376" t="s">
        <v>194</v>
      </c>
      <c r="H3376" t="s">
        <v>195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1123</v>
      </c>
      <c r="O3376">
        <f t="shared" si="208"/>
        <v>107</v>
      </c>
      <c r="P3376">
        <f t="shared" si="209"/>
        <v>71.73</v>
      </c>
      <c r="Q3376" s="11" t="s">
        <v>21</v>
      </c>
      <c r="R3376" t="s">
        <v>1124</v>
      </c>
      <c r="S3376" s="4">
        <f t="shared" si="210"/>
        <v>42275.7316666667</v>
      </c>
      <c r="T3376" s="4">
        <f t="shared" si="211"/>
        <v>42305.7316666667</v>
      </c>
    </row>
    <row r="3377" ht="44" spans="1:20">
      <c r="A3377" s="1">
        <v>3375</v>
      </c>
      <c r="B3377" s="2" t="s">
        <v>6917</v>
      </c>
      <c r="C3377" s="2" t="s">
        <v>6918</v>
      </c>
      <c r="D3377" s="12">
        <v>3000</v>
      </c>
      <c r="E3377" s="13">
        <v>3000</v>
      </c>
      <c r="F3377" t="s">
        <v>28</v>
      </c>
      <c r="G3377" t="s">
        <v>58</v>
      </c>
      <c r="H3377" t="s">
        <v>59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1123</v>
      </c>
      <c r="O3377">
        <f t="shared" si="208"/>
        <v>100</v>
      </c>
      <c r="P3377">
        <f t="shared" si="209"/>
        <v>176.47</v>
      </c>
      <c r="Q3377" s="11" t="s">
        <v>21</v>
      </c>
      <c r="R3377" t="s">
        <v>1124</v>
      </c>
      <c r="S3377" s="4">
        <f t="shared" si="210"/>
        <v>41765.6107986111</v>
      </c>
      <c r="T3377" s="4">
        <f t="shared" si="211"/>
        <v>41777.6107986111</v>
      </c>
    </row>
    <row r="3378" ht="44" spans="1:20">
      <c r="A3378" s="1">
        <v>3376</v>
      </c>
      <c r="B3378" s="2" t="s">
        <v>6919</v>
      </c>
      <c r="C3378" s="2" t="s">
        <v>6920</v>
      </c>
      <c r="D3378" s="12">
        <v>8000</v>
      </c>
      <c r="E3378" s="13">
        <v>8001</v>
      </c>
      <c r="F3378" t="s">
        <v>28</v>
      </c>
      <c r="G3378" t="s">
        <v>49</v>
      </c>
      <c r="H3378" t="s">
        <v>50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1123</v>
      </c>
      <c r="O3378">
        <f t="shared" si="208"/>
        <v>100</v>
      </c>
      <c r="P3378">
        <f t="shared" si="209"/>
        <v>421.11</v>
      </c>
      <c r="Q3378" s="11" t="s">
        <v>21</v>
      </c>
      <c r="R3378" t="s">
        <v>1124</v>
      </c>
      <c r="S3378" s="4">
        <f t="shared" si="210"/>
        <v>42059.7013194444</v>
      </c>
      <c r="T3378" s="4">
        <f t="shared" si="211"/>
        <v>42119.6596527778</v>
      </c>
    </row>
    <row r="3379" ht="44" spans="1:20">
      <c r="A3379" s="1">
        <v>3377</v>
      </c>
      <c r="B3379" s="2" t="s">
        <v>6921</v>
      </c>
      <c r="C3379" s="2" t="s">
        <v>6922</v>
      </c>
      <c r="D3379" s="12">
        <v>8000</v>
      </c>
      <c r="E3379" s="13">
        <v>8084</v>
      </c>
      <c r="F3379" t="s">
        <v>28</v>
      </c>
      <c r="G3379" t="s">
        <v>58</v>
      </c>
      <c r="H3379" t="s">
        <v>59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1123</v>
      </c>
      <c r="O3379">
        <f t="shared" si="208"/>
        <v>101</v>
      </c>
      <c r="P3379">
        <f t="shared" si="209"/>
        <v>104.99</v>
      </c>
      <c r="Q3379" s="11" t="s">
        <v>21</v>
      </c>
      <c r="R3379" t="s">
        <v>1124</v>
      </c>
      <c r="S3379" s="4">
        <f t="shared" si="210"/>
        <v>42053.7326273148</v>
      </c>
      <c r="T3379" s="4">
        <f t="shared" si="211"/>
        <v>42083.7055555556</v>
      </c>
    </row>
    <row r="3380" ht="44" spans="1:20">
      <c r="A3380" s="1">
        <v>3378</v>
      </c>
      <c r="B3380" s="2" t="s">
        <v>6923</v>
      </c>
      <c r="C3380" s="2" t="s">
        <v>6924</v>
      </c>
      <c r="D3380" s="12">
        <v>550</v>
      </c>
      <c r="E3380" s="13">
        <v>592</v>
      </c>
      <c r="F3380" t="s">
        <v>28</v>
      </c>
      <c r="G3380" t="s">
        <v>58</v>
      </c>
      <c r="H3380" t="s">
        <v>59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1123</v>
      </c>
      <c r="O3380">
        <f t="shared" si="208"/>
        <v>108</v>
      </c>
      <c r="P3380">
        <f t="shared" si="209"/>
        <v>28.19</v>
      </c>
      <c r="Q3380" s="11" t="s">
        <v>21</v>
      </c>
      <c r="R3380" t="s">
        <v>1124</v>
      </c>
      <c r="S3380" s="4">
        <f t="shared" si="210"/>
        <v>41858.3553935185</v>
      </c>
      <c r="T3380" s="4">
        <f t="shared" si="211"/>
        <v>41882.5472222222</v>
      </c>
    </row>
    <row r="3381" ht="44" spans="1:20">
      <c r="A3381" s="1">
        <v>3379</v>
      </c>
      <c r="B3381" s="2" t="s">
        <v>6925</v>
      </c>
      <c r="C3381" s="2" t="s">
        <v>6926</v>
      </c>
      <c r="D3381" s="12">
        <v>2000</v>
      </c>
      <c r="E3381" s="13">
        <v>2073</v>
      </c>
      <c r="F3381" t="s">
        <v>28</v>
      </c>
      <c r="G3381" t="s">
        <v>58</v>
      </c>
      <c r="H3381" t="s">
        <v>59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1123</v>
      </c>
      <c r="O3381">
        <f t="shared" si="208"/>
        <v>104</v>
      </c>
      <c r="P3381">
        <f t="shared" si="209"/>
        <v>54.55</v>
      </c>
      <c r="Q3381" s="11" t="s">
        <v>21</v>
      </c>
      <c r="R3381" t="s">
        <v>1124</v>
      </c>
      <c r="S3381" s="4">
        <f t="shared" si="210"/>
        <v>42225.5138888889</v>
      </c>
      <c r="T3381" s="4">
        <f t="shared" si="211"/>
        <v>42242.9583333333</v>
      </c>
    </row>
    <row r="3382" ht="44" spans="1:20">
      <c r="A3382" s="1">
        <v>3380</v>
      </c>
      <c r="B3382" s="2" t="s">
        <v>6927</v>
      </c>
      <c r="C3382" s="2" t="s">
        <v>6928</v>
      </c>
      <c r="D3382" s="12">
        <v>3000</v>
      </c>
      <c r="E3382" s="13">
        <v>3133</v>
      </c>
      <c r="F3382" t="s">
        <v>28</v>
      </c>
      <c r="G3382" t="s">
        <v>49</v>
      </c>
      <c r="H3382" t="s">
        <v>50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1123</v>
      </c>
      <c r="O3382">
        <f t="shared" si="208"/>
        <v>104</v>
      </c>
      <c r="P3382">
        <f t="shared" si="209"/>
        <v>111.89</v>
      </c>
      <c r="Q3382" s="11" t="s">
        <v>21</v>
      </c>
      <c r="R3382" t="s">
        <v>1124</v>
      </c>
      <c r="S3382" s="4">
        <f t="shared" si="210"/>
        <v>41937.9534490741</v>
      </c>
      <c r="T3382" s="4">
        <f t="shared" si="211"/>
        <v>41972.9951157407</v>
      </c>
    </row>
    <row r="3383" ht="44" spans="1:20">
      <c r="A3383" s="1">
        <v>3381</v>
      </c>
      <c r="B3383" s="2" t="s">
        <v>6929</v>
      </c>
      <c r="C3383" s="2" t="s">
        <v>6930</v>
      </c>
      <c r="D3383" s="12">
        <v>4000</v>
      </c>
      <c r="E3383" s="13">
        <v>4090</v>
      </c>
      <c r="F3383" t="s">
        <v>28</v>
      </c>
      <c r="G3383" t="s">
        <v>49</v>
      </c>
      <c r="H3383" t="s">
        <v>50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1123</v>
      </c>
      <c r="O3383">
        <f t="shared" si="208"/>
        <v>102</v>
      </c>
      <c r="P3383">
        <f t="shared" si="209"/>
        <v>85.21</v>
      </c>
      <c r="Q3383" s="11" t="s">
        <v>21</v>
      </c>
      <c r="R3383" t="s">
        <v>1124</v>
      </c>
      <c r="S3383" s="4">
        <f t="shared" si="210"/>
        <v>42044.1849884259</v>
      </c>
      <c r="T3383" s="4">
        <f t="shared" si="211"/>
        <v>42074.1433217593</v>
      </c>
    </row>
    <row r="3384" ht="44" spans="1:20">
      <c r="A3384" s="1">
        <v>3382</v>
      </c>
      <c r="B3384" s="2" t="s">
        <v>6931</v>
      </c>
      <c r="C3384" s="2" t="s">
        <v>6932</v>
      </c>
      <c r="D3384" s="12">
        <v>3500</v>
      </c>
      <c r="E3384" s="13">
        <v>3526</v>
      </c>
      <c r="F3384" t="s">
        <v>28</v>
      </c>
      <c r="G3384" t="s">
        <v>58</v>
      </c>
      <c r="H3384" t="s">
        <v>59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1123</v>
      </c>
      <c r="O3384">
        <f t="shared" si="208"/>
        <v>101</v>
      </c>
      <c r="P3384">
        <f t="shared" si="209"/>
        <v>76.65</v>
      </c>
      <c r="Q3384" s="11" t="s">
        <v>21</v>
      </c>
      <c r="R3384" t="s">
        <v>1124</v>
      </c>
      <c r="S3384" s="4">
        <f t="shared" si="210"/>
        <v>42559.4312037037</v>
      </c>
      <c r="T3384" s="4">
        <f t="shared" si="211"/>
        <v>42583.9576388889</v>
      </c>
    </row>
    <row r="3385" ht="44" spans="1:20">
      <c r="A3385" s="1">
        <v>3383</v>
      </c>
      <c r="B3385" s="2" t="s">
        <v>6933</v>
      </c>
      <c r="C3385" s="2" t="s">
        <v>6934</v>
      </c>
      <c r="D3385" s="12">
        <v>1750</v>
      </c>
      <c r="E3385" s="13">
        <v>1955</v>
      </c>
      <c r="F3385" t="s">
        <v>28</v>
      </c>
      <c r="G3385" t="s">
        <v>49</v>
      </c>
      <c r="H3385" t="s">
        <v>50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1123</v>
      </c>
      <c r="O3385">
        <f t="shared" si="208"/>
        <v>112</v>
      </c>
      <c r="P3385">
        <f t="shared" si="209"/>
        <v>65.17</v>
      </c>
      <c r="Q3385" s="11" t="s">
        <v>21</v>
      </c>
      <c r="R3385" t="s">
        <v>1124</v>
      </c>
      <c r="S3385" s="4">
        <f t="shared" si="210"/>
        <v>42524.7826388889</v>
      </c>
      <c r="T3385" s="4">
        <f t="shared" si="211"/>
        <v>42544.7826388889</v>
      </c>
    </row>
    <row r="3386" ht="44" spans="1:20">
      <c r="A3386" s="1">
        <v>3384</v>
      </c>
      <c r="B3386" s="2" t="s">
        <v>6935</v>
      </c>
      <c r="C3386" s="2" t="s">
        <v>6936</v>
      </c>
      <c r="D3386" s="12">
        <v>6000</v>
      </c>
      <c r="E3386" s="13">
        <v>6000.66</v>
      </c>
      <c r="F3386" t="s">
        <v>28</v>
      </c>
      <c r="G3386" t="s">
        <v>49</v>
      </c>
      <c r="H3386" t="s">
        <v>50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1123</v>
      </c>
      <c r="O3386">
        <f t="shared" si="208"/>
        <v>100</v>
      </c>
      <c r="P3386">
        <f t="shared" si="209"/>
        <v>93.76</v>
      </c>
      <c r="Q3386" s="11" t="s">
        <v>21</v>
      </c>
      <c r="R3386" t="s">
        <v>1124</v>
      </c>
      <c r="S3386" s="4">
        <f t="shared" si="210"/>
        <v>42292.0875925926</v>
      </c>
      <c r="T3386" s="4">
        <f t="shared" si="211"/>
        <v>42329.125</v>
      </c>
    </row>
    <row r="3387" ht="44" spans="1:20">
      <c r="A3387" s="1">
        <v>3385</v>
      </c>
      <c r="B3387" s="2" t="s">
        <v>6937</v>
      </c>
      <c r="C3387" s="2" t="s">
        <v>6938</v>
      </c>
      <c r="D3387" s="12">
        <v>2000</v>
      </c>
      <c r="E3387" s="13">
        <v>2000</v>
      </c>
      <c r="F3387" t="s">
        <v>28</v>
      </c>
      <c r="G3387" t="s">
        <v>49</v>
      </c>
      <c r="H3387" t="s">
        <v>50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1123</v>
      </c>
      <c r="O3387">
        <f t="shared" si="208"/>
        <v>100</v>
      </c>
      <c r="P3387">
        <f t="shared" si="209"/>
        <v>133.33</v>
      </c>
      <c r="Q3387" s="11" t="s">
        <v>21</v>
      </c>
      <c r="R3387" t="s">
        <v>1124</v>
      </c>
      <c r="S3387" s="4">
        <f t="shared" si="210"/>
        <v>41953.8675</v>
      </c>
      <c r="T3387" s="4">
        <f t="shared" si="211"/>
        <v>41983.8675</v>
      </c>
    </row>
    <row r="3388" ht="44" spans="1:20">
      <c r="A3388" s="1">
        <v>3386</v>
      </c>
      <c r="B3388" s="2" t="s">
        <v>6939</v>
      </c>
      <c r="C3388" s="2" t="s">
        <v>6940</v>
      </c>
      <c r="D3388" s="12">
        <v>2000</v>
      </c>
      <c r="E3388" s="13">
        <v>2100</v>
      </c>
      <c r="F3388" t="s">
        <v>28</v>
      </c>
      <c r="G3388" t="s">
        <v>49</v>
      </c>
      <c r="H3388" t="s">
        <v>50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1123</v>
      </c>
      <c r="O3388">
        <f t="shared" si="208"/>
        <v>105</v>
      </c>
      <c r="P3388">
        <f t="shared" si="209"/>
        <v>51.22</v>
      </c>
      <c r="Q3388" s="11" t="s">
        <v>21</v>
      </c>
      <c r="R3388" t="s">
        <v>1124</v>
      </c>
      <c r="S3388" s="4">
        <f t="shared" si="210"/>
        <v>41946.6447453704</v>
      </c>
      <c r="T3388" s="4">
        <f t="shared" si="211"/>
        <v>41976.6447453704</v>
      </c>
    </row>
    <row r="3389" ht="44" spans="1:20">
      <c r="A3389" s="1">
        <v>3387</v>
      </c>
      <c r="B3389" s="2" t="s">
        <v>6941</v>
      </c>
      <c r="C3389" s="2" t="s">
        <v>6942</v>
      </c>
      <c r="D3389" s="12">
        <v>3000</v>
      </c>
      <c r="E3389" s="13">
        <v>3506</v>
      </c>
      <c r="F3389" t="s">
        <v>28</v>
      </c>
      <c r="G3389" t="s">
        <v>49</v>
      </c>
      <c r="H3389" t="s">
        <v>50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1123</v>
      </c>
      <c r="O3389">
        <f t="shared" si="208"/>
        <v>117</v>
      </c>
      <c r="P3389">
        <f t="shared" si="209"/>
        <v>100.17</v>
      </c>
      <c r="Q3389" s="11" t="s">
        <v>21</v>
      </c>
      <c r="R3389" t="s">
        <v>1124</v>
      </c>
      <c r="S3389" s="4">
        <f t="shared" si="210"/>
        <v>41947.7625925926</v>
      </c>
      <c r="T3389" s="4">
        <f t="shared" si="211"/>
        <v>41987.7625925926</v>
      </c>
    </row>
    <row r="3390" ht="44" spans="1:20">
      <c r="A3390" s="1">
        <v>3388</v>
      </c>
      <c r="B3390" s="2" t="s">
        <v>6943</v>
      </c>
      <c r="C3390" s="2" t="s">
        <v>6944</v>
      </c>
      <c r="D3390" s="12">
        <v>1500</v>
      </c>
      <c r="E3390" s="13">
        <v>1557</v>
      </c>
      <c r="F3390" t="s">
        <v>28</v>
      </c>
      <c r="G3390" t="s">
        <v>58</v>
      </c>
      <c r="H3390" t="s">
        <v>59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1123</v>
      </c>
      <c r="O3390">
        <f t="shared" si="208"/>
        <v>104</v>
      </c>
      <c r="P3390">
        <f t="shared" si="209"/>
        <v>34.6</v>
      </c>
      <c r="Q3390" s="11" t="s">
        <v>21</v>
      </c>
      <c r="R3390" t="s">
        <v>1124</v>
      </c>
      <c r="S3390" s="4">
        <f t="shared" si="210"/>
        <v>42143.4611226852</v>
      </c>
      <c r="T3390" s="4">
        <f t="shared" si="211"/>
        <v>42173.4611226852</v>
      </c>
    </row>
    <row r="3391" ht="44" spans="1:20">
      <c r="A3391" s="1">
        <v>3389</v>
      </c>
      <c r="B3391" s="2" t="s">
        <v>6945</v>
      </c>
      <c r="C3391" s="2" t="s">
        <v>6946</v>
      </c>
      <c r="D3391" s="12">
        <v>10000</v>
      </c>
      <c r="E3391" s="13">
        <v>11450</v>
      </c>
      <c r="F3391" t="s">
        <v>28</v>
      </c>
      <c r="G3391" t="s">
        <v>49</v>
      </c>
      <c r="H3391" t="s">
        <v>50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1123</v>
      </c>
      <c r="O3391">
        <f t="shared" si="208"/>
        <v>115</v>
      </c>
      <c r="P3391">
        <f t="shared" si="209"/>
        <v>184.68</v>
      </c>
      <c r="Q3391" s="11" t="s">
        <v>21</v>
      </c>
      <c r="R3391" t="s">
        <v>1124</v>
      </c>
      <c r="S3391" s="4">
        <f t="shared" si="210"/>
        <v>42494.5634490741</v>
      </c>
      <c r="T3391" s="4">
        <f t="shared" si="211"/>
        <v>42524.5634490741</v>
      </c>
    </row>
    <row r="3392" ht="44" spans="1:20">
      <c r="A3392" s="1">
        <v>3390</v>
      </c>
      <c r="B3392" s="2" t="s">
        <v>6947</v>
      </c>
      <c r="C3392" s="2" t="s">
        <v>6948</v>
      </c>
      <c r="D3392" s="12">
        <v>1500</v>
      </c>
      <c r="E3392" s="13">
        <v>1536</v>
      </c>
      <c r="F3392" t="s">
        <v>28</v>
      </c>
      <c r="G3392" t="s">
        <v>49</v>
      </c>
      <c r="H3392" t="s">
        <v>50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1123</v>
      </c>
      <c r="O3392">
        <f t="shared" si="208"/>
        <v>102</v>
      </c>
      <c r="P3392">
        <f t="shared" si="209"/>
        <v>69.82</v>
      </c>
      <c r="Q3392" s="11" t="s">
        <v>21</v>
      </c>
      <c r="R3392" t="s">
        <v>1124</v>
      </c>
      <c r="S3392" s="4">
        <f t="shared" si="210"/>
        <v>41815.7748263889</v>
      </c>
      <c r="T3392" s="4">
        <f t="shared" si="211"/>
        <v>41830.7748263889</v>
      </c>
    </row>
    <row r="3393" ht="44" spans="1:20">
      <c r="A3393" s="1">
        <v>3391</v>
      </c>
      <c r="B3393" s="2" t="s">
        <v>6949</v>
      </c>
      <c r="C3393" s="2" t="s">
        <v>6950</v>
      </c>
      <c r="D3393" s="12">
        <v>500</v>
      </c>
      <c r="E3393" s="13">
        <v>1115</v>
      </c>
      <c r="F3393" t="s">
        <v>28</v>
      </c>
      <c r="G3393" t="s">
        <v>49</v>
      </c>
      <c r="H3393" t="s">
        <v>50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1123</v>
      </c>
      <c r="O3393">
        <f t="shared" si="208"/>
        <v>223</v>
      </c>
      <c r="P3393">
        <f t="shared" si="209"/>
        <v>61.94</v>
      </c>
      <c r="Q3393" s="11" t="s">
        <v>21</v>
      </c>
      <c r="R3393" t="s">
        <v>1124</v>
      </c>
      <c r="S3393" s="4">
        <f t="shared" si="210"/>
        <v>41830.5456944444</v>
      </c>
      <c r="T3393" s="4">
        <f t="shared" si="211"/>
        <v>41859.9361111111</v>
      </c>
    </row>
    <row r="3394" ht="44" spans="1:20">
      <c r="A3394" s="1">
        <v>3392</v>
      </c>
      <c r="B3394" s="2" t="s">
        <v>6951</v>
      </c>
      <c r="C3394" s="2" t="s">
        <v>6952</v>
      </c>
      <c r="D3394" s="12">
        <v>500</v>
      </c>
      <c r="E3394" s="13">
        <v>500</v>
      </c>
      <c r="F3394" t="s">
        <v>28</v>
      </c>
      <c r="G3394" t="s">
        <v>58</v>
      </c>
      <c r="H3394" t="s">
        <v>59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1123</v>
      </c>
      <c r="O3394">
        <f t="shared" si="208"/>
        <v>100</v>
      </c>
      <c r="P3394">
        <f t="shared" si="209"/>
        <v>41.67</v>
      </c>
      <c r="Q3394" s="11" t="s">
        <v>21</v>
      </c>
      <c r="R3394" t="s">
        <v>1124</v>
      </c>
      <c r="S3394" s="4">
        <f t="shared" si="210"/>
        <v>42446.8455439815</v>
      </c>
      <c r="T3394" s="4">
        <f t="shared" si="211"/>
        <v>42496.8455439815</v>
      </c>
    </row>
    <row r="3395" ht="44" spans="1:20">
      <c r="A3395" s="1">
        <v>3393</v>
      </c>
      <c r="B3395" s="2" t="s">
        <v>6953</v>
      </c>
      <c r="C3395" s="2" t="s">
        <v>6954</v>
      </c>
      <c r="D3395" s="12">
        <v>1500</v>
      </c>
      <c r="E3395" s="13">
        <v>1587</v>
      </c>
      <c r="F3395" t="s">
        <v>28</v>
      </c>
      <c r="G3395" t="s">
        <v>49</v>
      </c>
      <c r="H3395" t="s">
        <v>50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1123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21</v>
      </c>
      <c r="R3395" t="s">
        <v>1124</v>
      </c>
      <c r="S3395" s="4">
        <f t="shared" ref="S3395:S3458" si="214">(((J3395/60)/60)/24)+DATE(1970,1,1)</f>
        <v>41923.9216435185</v>
      </c>
      <c r="T3395" s="4">
        <f t="shared" ref="T3395:T3458" si="215">(((I3395/60)/60)/24)+DATE(1970,1,1)</f>
        <v>41949.0319444444</v>
      </c>
    </row>
    <row r="3396" ht="44" spans="1:20">
      <c r="A3396" s="1">
        <v>3394</v>
      </c>
      <c r="B3396" s="2" t="s">
        <v>6955</v>
      </c>
      <c r="C3396" s="2" t="s">
        <v>6956</v>
      </c>
      <c r="D3396" s="12">
        <v>550</v>
      </c>
      <c r="E3396" s="13">
        <v>783</v>
      </c>
      <c r="F3396" t="s">
        <v>28</v>
      </c>
      <c r="G3396" t="s">
        <v>58</v>
      </c>
      <c r="H3396" t="s">
        <v>59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1123</v>
      </c>
      <c r="O3396">
        <f t="shared" si="212"/>
        <v>142</v>
      </c>
      <c r="P3396">
        <f t="shared" si="213"/>
        <v>29</v>
      </c>
      <c r="Q3396" s="11" t="s">
        <v>21</v>
      </c>
      <c r="R3396" t="s">
        <v>1124</v>
      </c>
      <c r="S3396" s="4">
        <f t="shared" si="214"/>
        <v>41817.5954282407</v>
      </c>
      <c r="T3396" s="4">
        <f t="shared" si="215"/>
        <v>41847.5954282407</v>
      </c>
    </row>
    <row r="3397" ht="29" spans="1:20">
      <c r="A3397" s="1">
        <v>3395</v>
      </c>
      <c r="B3397" s="2" t="s">
        <v>6957</v>
      </c>
      <c r="C3397" s="2" t="s">
        <v>6958</v>
      </c>
      <c r="D3397" s="12">
        <v>500</v>
      </c>
      <c r="E3397" s="13">
        <v>920</v>
      </c>
      <c r="F3397" t="s">
        <v>28</v>
      </c>
      <c r="G3397" t="s">
        <v>58</v>
      </c>
      <c r="H3397" t="s">
        <v>59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1123</v>
      </c>
      <c r="O3397">
        <f t="shared" si="212"/>
        <v>184</v>
      </c>
      <c r="P3397">
        <f t="shared" si="213"/>
        <v>24.21</v>
      </c>
      <c r="Q3397" s="11" t="s">
        <v>21</v>
      </c>
      <c r="R3397" t="s">
        <v>1124</v>
      </c>
      <c r="S3397" s="4">
        <f t="shared" si="214"/>
        <v>42140.7123148148</v>
      </c>
      <c r="T3397" s="4">
        <f t="shared" si="215"/>
        <v>42154.7569444444</v>
      </c>
    </row>
    <row r="3398" ht="44" spans="1:20">
      <c r="A3398" s="1">
        <v>3396</v>
      </c>
      <c r="B3398" s="2" t="s">
        <v>6959</v>
      </c>
      <c r="C3398" s="2" t="s">
        <v>6960</v>
      </c>
      <c r="D3398" s="12">
        <v>1500</v>
      </c>
      <c r="E3398" s="13">
        <v>1565</v>
      </c>
      <c r="F3398" t="s">
        <v>28</v>
      </c>
      <c r="G3398" t="s">
        <v>49</v>
      </c>
      <c r="H3398" t="s">
        <v>50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1123</v>
      </c>
      <c r="O3398">
        <f t="shared" si="212"/>
        <v>104</v>
      </c>
      <c r="P3398">
        <f t="shared" si="213"/>
        <v>55.89</v>
      </c>
      <c r="Q3398" s="11" t="s">
        <v>21</v>
      </c>
      <c r="R3398" t="s">
        <v>1124</v>
      </c>
      <c r="S3398" s="4">
        <f t="shared" si="214"/>
        <v>41764.4466319444</v>
      </c>
      <c r="T3398" s="4">
        <f t="shared" si="215"/>
        <v>41791.1659722222</v>
      </c>
    </row>
    <row r="3399" ht="29" spans="1:20">
      <c r="A3399" s="1">
        <v>3397</v>
      </c>
      <c r="B3399" s="2" t="s">
        <v>6961</v>
      </c>
      <c r="C3399" s="2" t="s">
        <v>6962</v>
      </c>
      <c r="D3399" s="12">
        <v>250</v>
      </c>
      <c r="E3399" s="13">
        <v>280</v>
      </c>
      <c r="F3399" t="s">
        <v>28</v>
      </c>
      <c r="G3399" t="s">
        <v>58</v>
      </c>
      <c r="H3399" t="s">
        <v>59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1123</v>
      </c>
      <c r="O3399">
        <f t="shared" si="212"/>
        <v>112</v>
      </c>
      <c r="P3399">
        <f t="shared" si="213"/>
        <v>11.67</v>
      </c>
      <c r="Q3399" s="11" t="s">
        <v>21</v>
      </c>
      <c r="R3399" t="s">
        <v>1124</v>
      </c>
      <c r="S3399" s="4">
        <f t="shared" si="214"/>
        <v>42378.4783449074</v>
      </c>
      <c r="T3399" s="4">
        <f t="shared" si="215"/>
        <v>42418.9166666667</v>
      </c>
    </row>
    <row r="3400" ht="44" spans="1:20">
      <c r="A3400" s="1">
        <v>3398</v>
      </c>
      <c r="B3400" s="2" t="s">
        <v>6963</v>
      </c>
      <c r="C3400" s="2" t="s">
        <v>6964</v>
      </c>
      <c r="D3400" s="12">
        <v>4000</v>
      </c>
      <c r="E3400" s="13">
        <v>4443</v>
      </c>
      <c r="F3400" t="s">
        <v>28</v>
      </c>
      <c r="G3400" t="s">
        <v>49</v>
      </c>
      <c r="H3400" t="s">
        <v>50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1123</v>
      </c>
      <c r="O3400">
        <f t="shared" si="212"/>
        <v>111</v>
      </c>
      <c r="P3400">
        <f t="shared" si="213"/>
        <v>68.35</v>
      </c>
      <c r="Q3400" s="11" t="s">
        <v>21</v>
      </c>
      <c r="R3400" t="s">
        <v>1124</v>
      </c>
      <c r="S3400" s="4">
        <f t="shared" si="214"/>
        <v>41941.752037037</v>
      </c>
      <c r="T3400" s="4">
        <f t="shared" si="215"/>
        <v>41964.7083333333</v>
      </c>
    </row>
    <row r="3401" ht="44" spans="1:20">
      <c r="A3401" s="1">
        <v>3399</v>
      </c>
      <c r="B3401" s="2" t="s">
        <v>6965</v>
      </c>
      <c r="C3401" s="2" t="s">
        <v>6966</v>
      </c>
      <c r="D3401" s="12">
        <v>1200</v>
      </c>
      <c r="E3401" s="13">
        <v>1245</v>
      </c>
      <c r="F3401" t="s">
        <v>28</v>
      </c>
      <c r="G3401" t="s">
        <v>58</v>
      </c>
      <c r="H3401" t="s">
        <v>59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1123</v>
      </c>
      <c r="O3401">
        <f t="shared" si="212"/>
        <v>104</v>
      </c>
      <c r="P3401">
        <f t="shared" si="213"/>
        <v>27.07</v>
      </c>
      <c r="Q3401" s="11" t="s">
        <v>21</v>
      </c>
      <c r="R3401" t="s">
        <v>1124</v>
      </c>
      <c r="S3401" s="4">
        <f t="shared" si="214"/>
        <v>42026.9204282407</v>
      </c>
      <c r="T3401" s="4">
        <f t="shared" si="215"/>
        <v>42056.9204282407</v>
      </c>
    </row>
    <row r="3402" ht="44" spans="1:20">
      <c r="A3402" s="1">
        <v>3400</v>
      </c>
      <c r="B3402" s="2" t="s">
        <v>6967</v>
      </c>
      <c r="C3402" s="2" t="s">
        <v>6968</v>
      </c>
      <c r="D3402" s="12">
        <v>10000</v>
      </c>
      <c r="E3402" s="13">
        <v>10041</v>
      </c>
      <c r="F3402" t="s">
        <v>28</v>
      </c>
      <c r="G3402" t="s">
        <v>49</v>
      </c>
      <c r="H3402" t="s">
        <v>50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1123</v>
      </c>
      <c r="O3402">
        <f t="shared" si="212"/>
        <v>100</v>
      </c>
      <c r="P3402">
        <f t="shared" si="213"/>
        <v>118.13</v>
      </c>
      <c r="Q3402" s="11" t="s">
        <v>21</v>
      </c>
      <c r="R3402" t="s">
        <v>1124</v>
      </c>
      <c r="S3402" s="4">
        <f t="shared" si="214"/>
        <v>41834.9538657407</v>
      </c>
      <c r="T3402" s="4">
        <f t="shared" si="215"/>
        <v>41879.9538657407</v>
      </c>
    </row>
    <row r="3403" ht="44" spans="1:20">
      <c r="A3403" s="1">
        <v>3401</v>
      </c>
      <c r="B3403" s="2" t="s">
        <v>6969</v>
      </c>
      <c r="C3403" s="2" t="s">
        <v>6970</v>
      </c>
      <c r="D3403" s="12">
        <v>2900</v>
      </c>
      <c r="E3403" s="13">
        <v>2954</v>
      </c>
      <c r="F3403" t="s">
        <v>28</v>
      </c>
      <c r="G3403" t="s">
        <v>58</v>
      </c>
      <c r="H3403" t="s">
        <v>59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1123</v>
      </c>
      <c r="O3403">
        <f t="shared" si="212"/>
        <v>102</v>
      </c>
      <c r="P3403">
        <f t="shared" si="213"/>
        <v>44.76</v>
      </c>
      <c r="Q3403" s="11" t="s">
        <v>21</v>
      </c>
      <c r="R3403" t="s">
        <v>1124</v>
      </c>
      <c r="S3403" s="4">
        <f t="shared" si="214"/>
        <v>42193.723912037</v>
      </c>
      <c r="T3403" s="4">
        <f t="shared" si="215"/>
        <v>42223.723912037</v>
      </c>
    </row>
    <row r="3404" ht="44" spans="1:20">
      <c r="A3404" s="1">
        <v>3402</v>
      </c>
      <c r="B3404" s="2" t="s">
        <v>6971</v>
      </c>
      <c r="C3404" s="2" t="s">
        <v>6972</v>
      </c>
      <c r="D3404" s="12">
        <v>15000</v>
      </c>
      <c r="E3404" s="13">
        <v>16465</v>
      </c>
      <c r="F3404" t="s">
        <v>28</v>
      </c>
      <c r="G3404" t="s">
        <v>49</v>
      </c>
      <c r="H3404" t="s">
        <v>50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1123</v>
      </c>
      <c r="O3404">
        <f t="shared" si="212"/>
        <v>110</v>
      </c>
      <c r="P3404">
        <f t="shared" si="213"/>
        <v>99.79</v>
      </c>
      <c r="Q3404" s="11" t="s">
        <v>21</v>
      </c>
      <c r="R3404" t="s">
        <v>1124</v>
      </c>
      <c r="S3404" s="4">
        <f t="shared" si="214"/>
        <v>42290.6185532407</v>
      </c>
      <c r="T3404" s="4">
        <f t="shared" si="215"/>
        <v>42320.1048611111</v>
      </c>
    </row>
    <row r="3405" ht="44" spans="1:20">
      <c r="A3405" s="1">
        <v>3403</v>
      </c>
      <c r="B3405" s="2" t="s">
        <v>6973</v>
      </c>
      <c r="C3405" s="2" t="s">
        <v>6974</v>
      </c>
      <c r="D3405" s="12">
        <v>2000</v>
      </c>
      <c r="E3405" s="13">
        <v>2000</v>
      </c>
      <c r="F3405" t="s">
        <v>28</v>
      </c>
      <c r="G3405" t="s">
        <v>58</v>
      </c>
      <c r="H3405" t="s">
        <v>59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1123</v>
      </c>
      <c r="O3405">
        <f t="shared" si="212"/>
        <v>100</v>
      </c>
      <c r="P3405">
        <f t="shared" si="213"/>
        <v>117.65</v>
      </c>
      <c r="Q3405" s="11" t="s">
        <v>21</v>
      </c>
      <c r="R3405" t="s">
        <v>1124</v>
      </c>
      <c r="S3405" s="4">
        <f t="shared" si="214"/>
        <v>42150.4620833333</v>
      </c>
      <c r="T3405" s="4">
        <f t="shared" si="215"/>
        <v>42180.4620833333</v>
      </c>
    </row>
    <row r="3406" ht="44" spans="1:20">
      <c r="A3406" s="1">
        <v>3404</v>
      </c>
      <c r="B3406" s="2" t="s">
        <v>6975</v>
      </c>
      <c r="C3406" s="2" t="s">
        <v>6976</v>
      </c>
      <c r="D3406" s="12">
        <v>500</v>
      </c>
      <c r="E3406" s="13">
        <v>610</v>
      </c>
      <c r="F3406" t="s">
        <v>28</v>
      </c>
      <c r="G3406" t="s">
        <v>49</v>
      </c>
      <c r="H3406" t="s">
        <v>50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1123</v>
      </c>
      <c r="O3406">
        <f t="shared" si="212"/>
        <v>122</v>
      </c>
      <c r="P3406">
        <f t="shared" si="213"/>
        <v>203.33</v>
      </c>
      <c r="Q3406" s="11" t="s">
        <v>21</v>
      </c>
      <c r="R3406" t="s">
        <v>1124</v>
      </c>
      <c r="S3406" s="4">
        <f t="shared" si="214"/>
        <v>42152.5034953704</v>
      </c>
      <c r="T3406" s="4">
        <f t="shared" si="215"/>
        <v>42172.5034953704</v>
      </c>
    </row>
    <row r="3407" ht="44" spans="1:20">
      <c r="A3407" s="1">
        <v>3405</v>
      </c>
      <c r="B3407" s="2" t="s">
        <v>6977</v>
      </c>
      <c r="C3407" s="2" t="s">
        <v>6978</v>
      </c>
      <c r="D3407" s="12">
        <v>350</v>
      </c>
      <c r="E3407" s="13">
        <v>481.5</v>
      </c>
      <c r="F3407" t="s">
        <v>28</v>
      </c>
      <c r="G3407" t="s">
        <v>58</v>
      </c>
      <c r="H3407" t="s">
        <v>59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1123</v>
      </c>
      <c r="O3407">
        <f t="shared" si="212"/>
        <v>138</v>
      </c>
      <c r="P3407">
        <f t="shared" si="213"/>
        <v>28.32</v>
      </c>
      <c r="Q3407" s="11" t="s">
        <v>21</v>
      </c>
      <c r="R3407" t="s">
        <v>1124</v>
      </c>
      <c r="S3407" s="4">
        <f t="shared" si="214"/>
        <v>42410.0171990741</v>
      </c>
      <c r="T3407" s="4">
        <f t="shared" si="215"/>
        <v>42430.9993055556</v>
      </c>
    </row>
    <row r="3408" ht="29" spans="1:20">
      <c r="A3408" s="1">
        <v>3406</v>
      </c>
      <c r="B3408" s="2" t="s">
        <v>6979</v>
      </c>
      <c r="C3408" s="2" t="s">
        <v>6980</v>
      </c>
      <c r="D3408" s="12">
        <v>10000</v>
      </c>
      <c r="E3408" s="13">
        <v>10031</v>
      </c>
      <c r="F3408" t="s">
        <v>28</v>
      </c>
      <c r="G3408" t="s">
        <v>49</v>
      </c>
      <c r="H3408" t="s">
        <v>50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1123</v>
      </c>
      <c r="O3408">
        <f t="shared" si="212"/>
        <v>100</v>
      </c>
      <c r="P3408">
        <f t="shared" si="213"/>
        <v>110.23</v>
      </c>
      <c r="Q3408" s="11" t="s">
        <v>21</v>
      </c>
      <c r="R3408" t="s">
        <v>1124</v>
      </c>
      <c r="S3408" s="4">
        <f t="shared" si="214"/>
        <v>41791.4927777778</v>
      </c>
      <c r="T3408" s="4">
        <f t="shared" si="215"/>
        <v>41836.4927777778</v>
      </c>
    </row>
    <row r="3409" ht="58" spans="1:20">
      <c r="A3409" s="1">
        <v>3407</v>
      </c>
      <c r="B3409" s="2" t="s">
        <v>6981</v>
      </c>
      <c r="C3409" s="2" t="s">
        <v>6982</v>
      </c>
      <c r="D3409" s="12">
        <v>2000</v>
      </c>
      <c r="E3409" s="13">
        <v>2142</v>
      </c>
      <c r="F3409" t="s">
        <v>28</v>
      </c>
      <c r="G3409" t="s">
        <v>58</v>
      </c>
      <c r="H3409" t="s">
        <v>59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1123</v>
      </c>
      <c r="O3409">
        <f t="shared" si="212"/>
        <v>107</v>
      </c>
      <c r="P3409">
        <f t="shared" si="213"/>
        <v>31.97</v>
      </c>
      <c r="Q3409" s="11" t="s">
        <v>21</v>
      </c>
      <c r="R3409" t="s">
        <v>1124</v>
      </c>
      <c r="S3409" s="4">
        <f t="shared" si="214"/>
        <v>41796.4223263889</v>
      </c>
      <c r="T3409" s="4">
        <f t="shared" si="215"/>
        <v>41826.4223263889</v>
      </c>
    </row>
    <row r="3410" ht="44" spans="1:20">
      <c r="A3410" s="1">
        <v>3408</v>
      </c>
      <c r="B3410" s="2" t="s">
        <v>6983</v>
      </c>
      <c r="C3410" s="2" t="s">
        <v>6984</v>
      </c>
      <c r="D3410" s="12">
        <v>500</v>
      </c>
      <c r="E3410" s="13">
        <v>1055</v>
      </c>
      <c r="F3410" t="s">
        <v>28</v>
      </c>
      <c r="G3410" t="s">
        <v>49</v>
      </c>
      <c r="H3410" t="s">
        <v>50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1123</v>
      </c>
      <c r="O3410">
        <f t="shared" si="212"/>
        <v>211</v>
      </c>
      <c r="P3410">
        <f t="shared" si="213"/>
        <v>58.61</v>
      </c>
      <c r="Q3410" s="11" t="s">
        <v>21</v>
      </c>
      <c r="R3410" t="s">
        <v>1124</v>
      </c>
      <c r="S3410" s="4">
        <f t="shared" si="214"/>
        <v>41808.9919444444</v>
      </c>
      <c r="T3410" s="4">
        <f t="shared" si="215"/>
        <v>41838.9919444444</v>
      </c>
    </row>
    <row r="3411" ht="44" spans="1:20">
      <c r="A3411" s="1">
        <v>3409</v>
      </c>
      <c r="B3411" s="2" t="s">
        <v>6985</v>
      </c>
      <c r="C3411" s="2" t="s">
        <v>6986</v>
      </c>
      <c r="D3411" s="12">
        <v>500</v>
      </c>
      <c r="E3411" s="13">
        <v>618</v>
      </c>
      <c r="F3411" t="s">
        <v>28</v>
      </c>
      <c r="G3411" t="s">
        <v>58</v>
      </c>
      <c r="H3411" t="s">
        <v>59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1123</v>
      </c>
      <c r="O3411">
        <f t="shared" si="212"/>
        <v>124</v>
      </c>
      <c r="P3411">
        <f t="shared" si="213"/>
        <v>29.43</v>
      </c>
      <c r="Q3411" s="11" t="s">
        <v>21</v>
      </c>
      <c r="R3411" t="s">
        <v>1124</v>
      </c>
      <c r="S3411" s="4">
        <f t="shared" si="214"/>
        <v>42544.8143287037</v>
      </c>
      <c r="T3411" s="4">
        <f t="shared" si="215"/>
        <v>42582.8736111111</v>
      </c>
    </row>
    <row r="3412" ht="44" spans="1:20">
      <c r="A3412" s="1">
        <v>3410</v>
      </c>
      <c r="B3412" s="2" t="s">
        <v>6987</v>
      </c>
      <c r="C3412" s="2" t="s">
        <v>6988</v>
      </c>
      <c r="D3412" s="12">
        <v>3000</v>
      </c>
      <c r="E3412" s="13">
        <v>3255</v>
      </c>
      <c r="F3412" t="s">
        <v>28</v>
      </c>
      <c r="G3412" t="s">
        <v>49</v>
      </c>
      <c r="H3412" t="s">
        <v>50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1123</v>
      </c>
      <c r="O3412">
        <f t="shared" si="212"/>
        <v>109</v>
      </c>
      <c r="P3412">
        <f t="shared" si="213"/>
        <v>81.38</v>
      </c>
      <c r="Q3412" s="11" t="s">
        <v>21</v>
      </c>
      <c r="R3412" t="s">
        <v>1124</v>
      </c>
      <c r="S3412" s="4">
        <f t="shared" si="214"/>
        <v>42500.0415509259</v>
      </c>
      <c r="T3412" s="4">
        <f t="shared" si="215"/>
        <v>42527.2916666667</v>
      </c>
    </row>
    <row r="3413" ht="44" spans="1:20">
      <c r="A3413" s="1">
        <v>3411</v>
      </c>
      <c r="B3413" s="2" t="s">
        <v>6989</v>
      </c>
      <c r="C3413" s="2" t="s">
        <v>6990</v>
      </c>
      <c r="D3413" s="12">
        <v>15000</v>
      </c>
      <c r="E3413" s="13">
        <v>15535</v>
      </c>
      <c r="F3413" t="s">
        <v>28</v>
      </c>
      <c r="G3413" t="s">
        <v>49</v>
      </c>
      <c r="H3413" t="s">
        <v>50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1123</v>
      </c>
      <c r="O3413">
        <f t="shared" si="212"/>
        <v>104</v>
      </c>
      <c r="P3413">
        <f t="shared" si="213"/>
        <v>199.17</v>
      </c>
      <c r="Q3413" s="11" t="s">
        <v>21</v>
      </c>
      <c r="R3413" t="s">
        <v>1124</v>
      </c>
      <c r="S3413" s="4">
        <f t="shared" si="214"/>
        <v>42265.0228240741</v>
      </c>
      <c r="T3413" s="4">
        <f t="shared" si="215"/>
        <v>42285.0228240741</v>
      </c>
    </row>
    <row r="3414" ht="44" spans="1:20">
      <c r="A3414" s="1">
        <v>3412</v>
      </c>
      <c r="B3414" s="2" t="s">
        <v>6991</v>
      </c>
      <c r="C3414" s="2" t="s">
        <v>6992</v>
      </c>
      <c r="D3414" s="12">
        <v>3000</v>
      </c>
      <c r="E3414" s="13">
        <v>3000</v>
      </c>
      <c r="F3414" t="s">
        <v>28</v>
      </c>
      <c r="G3414" t="s">
        <v>58</v>
      </c>
      <c r="H3414" t="s">
        <v>59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1123</v>
      </c>
      <c r="O3414">
        <f t="shared" si="212"/>
        <v>100</v>
      </c>
      <c r="P3414">
        <f t="shared" si="213"/>
        <v>115.38</v>
      </c>
      <c r="Q3414" s="11" t="s">
        <v>21</v>
      </c>
      <c r="R3414" t="s">
        <v>1124</v>
      </c>
      <c r="S3414" s="4">
        <f t="shared" si="214"/>
        <v>41879.9590509259</v>
      </c>
      <c r="T3414" s="4">
        <f t="shared" si="215"/>
        <v>41909.9590509259</v>
      </c>
    </row>
    <row r="3415" ht="44" spans="1:20">
      <c r="A3415" s="1">
        <v>3413</v>
      </c>
      <c r="B3415" s="2" t="s">
        <v>6993</v>
      </c>
      <c r="C3415" s="2" t="s">
        <v>6994</v>
      </c>
      <c r="D3415" s="12">
        <v>500</v>
      </c>
      <c r="E3415" s="13">
        <v>650</v>
      </c>
      <c r="F3415" t="s">
        <v>28</v>
      </c>
      <c r="G3415" t="s">
        <v>49</v>
      </c>
      <c r="H3415" t="s">
        <v>50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1123</v>
      </c>
      <c r="O3415">
        <f t="shared" si="212"/>
        <v>130</v>
      </c>
      <c r="P3415">
        <f t="shared" si="213"/>
        <v>46.43</v>
      </c>
      <c r="Q3415" s="11" t="s">
        <v>21</v>
      </c>
      <c r="R3415" t="s">
        <v>1124</v>
      </c>
      <c r="S3415" s="4">
        <f t="shared" si="214"/>
        <v>42053.7330787037</v>
      </c>
      <c r="T3415" s="4">
        <f t="shared" si="215"/>
        <v>42063.2076388889</v>
      </c>
    </row>
    <row r="3416" ht="44" spans="1:20">
      <c r="A3416" s="1">
        <v>3414</v>
      </c>
      <c r="B3416" s="2" t="s">
        <v>6995</v>
      </c>
      <c r="C3416" s="2" t="s">
        <v>6996</v>
      </c>
      <c r="D3416" s="12">
        <v>3000</v>
      </c>
      <c r="E3416" s="13">
        <v>3105</v>
      </c>
      <c r="F3416" t="s">
        <v>28</v>
      </c>
      <c r="G3416" t="s">
        <v>49</v>
      </c>
      <c r="H3416" t="s">
        <v>50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1123</v>
      </c>
      <c r="O3416">
        <f t="shared" si="212"/>
        <v>104</v>
      </c>
      <c r="P3416">
        <f t="shared" si="213"/>
        <v>70.57</v>
      </c>
      <c r="Q3416" s="11" t="s">
        <v>21</v>
      </c>
      <c r="R3416" t="s">
        <v>1124</v>
      </c>
      <c r="S3416" s="4">
        <f t="shared" si="214"/>
        <v>42675.8324652778</v>
      </c>
      <c r="T3416" s="4">
        <f t="shared" si="215"/>
        <v>42705.3326388889</v>
      </c>
    </row>
    <row r="3417" ht="44" spans="1:20">
      <c r="A3417" s="1">
        <v>3415</v>
      </c>
      <c r="B3417" s="2" t="s">
        <v>6997</v>
      </c>
      <c r="C3417" s="2" t="s">
        <v>6998</v>
      </c>
      <c r="D3417" s="12">
        <v>200</v>
      </c>
      <c r="E3417" s="13">
        <v>200</v>
      </c>
      <c r="F3417" t="s">
        <v>28</v>
      </c>
      <c r="G3417" t="s">
        <v>49</v>
      </c>
      <c r="H3417" t="s">
        <v>50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1123</v>
      </c>
      <c r="O3417">
        <f t="shared" si="212"/>
        <v>100</v>
      </c>
      <c r="P3417">
        <f t="shared" si="213"/>
        <v>22.22</v>
      </c>
      <c r="Q3417" s="11" t="s">
        <v>21</v>
      </c>
      <c r="R3417" t="s">
        <v>1124</v>
      </c>
      <c r="S3417" s="4">
        <f t="shared" si="214"/>
        <v>42467.1441666667</v>
      </c>
      <c r="T3417" s="4">
        <f t="shared" si="215"/>
        <v>42477.9791666667</v>
      </c>
    </row>
    <row r="3418" ht="58" spans="1:20">
      <c r="A3418" s="1">
        <v>3416</v>
      </c>
      <c r="B3418" s="2" t="s">
        <v>6999</v>
      </c>
      <c r="C3418" s="2" t="s">
        <v>7000</v>
      </c>
      <c r="D3418" s="12">
        <v>4000</v>
      </c>
      <c r="E3418" s="13">
        <v>4784</v>
      </c>
      <c r="F3418" t="s">
        <v>28</v>
      </c>
      <c r="G3418" t="s">
        <v>58</v>
      </c>
      <c r="H3418" t="s">
        <v>59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1123</v>
      </c>
      <c r="O3418">
        <f t="shared" si="212"/>
        <v>120</v>
      </c>
      <c r="P3418">
        <f t="shared" si="213"/>
        <v>159.47</v>
      </c>
      <c r="Q3418" s="11" t="s">
        <v>21</v>
      </c>
      <c r="R3418" t="s">
        <v>1124</v>
      </c>
      <c r="S3418" s="4">
        <f t="shared" si="214"/>
        <v>42089.4125578704</v>
      </c>
      <c r="T3418" s="4">
        <f t="shared" si="215"/>
        <v>42117.7708333333</v>
      </c>
    </row>
    <row r="3419" ht="44" spans="1:20">
      <c r="A3419" s="1">
        <v>3417</v>
      </c>
      <c r="B3419" s="2" t="s">
        <v>7001</v>
      </c>
      <c r="C3419" s="2" t="s">
        <v>7002</v>
      </c>
      <c r="D3419" s="12">
        <v>1700</v>
      </c>
      <c r="E3419" s="13">
        <v>1700.01</v>
      </c>
      <c r="F3419" t="s">
        <v>28</v>
      </c>
      <c r="G3419" t="s">
        <v>49</v>
      </c>
      <c r="H3419" t="s">
        <v>50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1123</v>
      </c>
      <c r="O3419">
        <f t="shared" si="212"/>
        <v>100</v>
      </c>
      <c r="P3419">
        <f t="shared" si="213"/>
        <v>37.78</v>
      </c>
      <c r="Q3419" s="11" t="s">
        <v>21</v>
      </c>
      <c r="R3419" t="s">
        <v>1124</v>
      </c>
      <c r="S3419" s="4">
        <f t="shared" si="214"/>
        <v>41894.91375</v>
      </c>
      <c r="T3419" s="4">
        <f t="shared" si="215"/>
        <v>41938.0298611111</v>
      </c>
    </row>
    <row r="3420" ht="44" spans="1:20">
      <c r="A3420" s="1">
        <v>3418</v>
      </c>
      <c r="B3420" s="2" t="s">
        <v>7003</v>
      </c>
      <c r="C3420" s="2" t="s">
        <v>7004</v>
      </c>
      <c r="D3420" s="12">
        <v>4000</v>
      </c>
      <c r="E3420" s="13">
        <v>4035</v>
      </c>
      <c r="F3420" t="s">
        <v>28</v>
      </c>
      <c r="G3420" t="s">
        <v>49</v>
      </c>
      <c r="H3420" t="s">
        <v>50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1123</v>
      </c>
      <c r="O3420">
        <f t="shared" si="212"/>
        <v>101</v>
      </c>
      <c r="P3420">
        <f t="shared" si="213"/>
        <v>72.05</v>
      </c>
      <c r="Q3420" s="11" t="s">
        <v>21</v>
      </c>
      <c r="R3420" t="s">
        <v>1124</v>
      </c>
      <c r="S3420" s="4">
        <f t="shared" si="214"/>
        <v>41752.8345717593</v>
      </c>
      <c r="T3420" s="4">
        <f t="shared" si="215"/>
        <v>41782.8345717593</v>
      </c>
    </row>
    <row r="3421" ht="58" spans="1:20">
      <c r="A3421" s="1">
        <v>3419</v>
      </c>
      <c r="B3421" s="2" t="s">
        <v>7005</v>
      </c>
      <c r="C3421" s="2" t="s">
        <v>7006</v>
      </c>
      <c r="D3421" s="12">
        <v>2750</v>
      </c>
      <c r="E3421" s="13">
        <v>2930</v>
      </c>
      <c r="F3421" t="s">
        <v>28</v>
      </c>
      <c r="G3421" t="s">
        <v>2514</v>
      </c>
      <c r="H3421" t="s">
        <v>89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1123</v>
      </c>
      <c r="O3421">
        <f t="shared" si="212"/>
        <v>107</v>
      </c>
      <c r="P3421">
        <f t="shared" si="213"/>
        <v>63.7</v>
      </c>
      <c r="Q3421" s="11" t="s">
        <v>21</v>
      </c>
      <c r="R3421" t="s">
        <v>1124</v>
      </c>
      <c r="S3421" s="4">
        <f t="shared" si="214"/>
        <v>42448.8215856481</v>
      </c>
      <c r="T3421" s="4">
        <f t="shared" si="215"/>
        <v>42466.8958333333</v>
      </c>
    </row>
    <row r="3422" ht="44" spans="1:20">
      <c r="A3422" s="1">
        <v>3420</v>
      </c>
      <c r="B3422" s="2" t="s">
        <v>7007</v>
      </c>
      <c r="C3422" s="2" t="s">
        <v>7008</v>
      </c>
      <c r="D3422" s="12">
        <v>700</v>
      </c>
      <c r="E3422" s="13">
        <v>966</v>
      </c>
      <c r="F3422" t="s">
        <v>28</v>
      </c>
      <c r="G3422" t="s">
        <v>58</v>
      </c>
      <c r="H3422" t="s">
        <v>59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1123</v>
      </c>
      <c r="O3422">
        <f t="shared" si="212"/>
        <v>138</v>
      </c>
      <c r="P3422">
        <f t="shared" si="213"/>
        <v>28.41</v>
      </c>
      <c r="Q3422" s="11" t="s">
        <v>21</v>
      </c>
      <c r="R3422" t="s">
        <v>1124</v>
      </c>
      <c r="S3422" s="4">
        <f t="shared" si="214"/>
        <v>42405.0903009259</v>
      </c>
      <c r="T3422" s="4">
        <f t="shared" si="215"/>
        <v>42414</v>
      </c>
    </row>
    <row r="3423" ht="44" spans="1:20">
      <c r="A3423" s="1">
        <v>3421</v>
      </c>
      <c r="B3423" s="2" t="s">
        <v>7009</v>
      </c>
      <c r="C3423" s="2" t="s">
        <v>7010</v>
      </c>
      <c r="D3423" s="12">
        <v>10000</v>
      </c>
      <c r="E3423" s="13">
        <v>10115</v>
      </c>
      <c r="F3423" t="s">
        <v>28</v>
      </c>
      <c r="G3423" t="s">
        <v>49</v>
      </c>
      <c r="H3423" t="s">
        <v>50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1123</v>
      </c>
      <c r="O3423">
        <f t="shared" si="212"/>
        <v>101</v>
      </c>
      <c r="P3423">
        <f t="shared" si="213"/>
        <v>103.21</v>
      </c>
      <c r="Q3423" s="11" t="s">
        <v>21</v>
      </c>
      <c r="R3423" t="s">
        <v>1124</v>
      </c>
      <c r="S3423" s="4">
        <f t="shared" si="214"/>
        <v>42037.7912384259</v>
      </c>
      <c r="T3423" s="4">
        <f t="shared" si="215"/>
        <v>42067.7912384259</v>
      </c>
    </row>
    <row r="3424" ht="44" spans="1:20">
      <c r="A3424" s="1">
        <v>3422</v>
      </c>
      <c r="B3424" s="2" t="s">
        <v>7011</v>
      </c>
      <c r="C3424" s="2" t="s">
        <v>7012</v>
      </c>
      <c r="D3424" s="12">
        <v>3000</v>
      </c>
      <c r="E3424" s="13">
        <v>3273</v>
      </c>
      <c r="F3424" t="s">
        <v>28</v>
      </c>
      <c r="G3424" t="s">
        <v>58</v>
      </c>
      <c r="H3424" t="s">
        <v>59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1123</v>
      </c>
      <c r="O3424">
        <f t="shared" si="212"/>
        <v>109</v>
      </c>
      <c r="P3424">
        <f t="shared" si="213"/>
        <v>71.15</v>
      </c>
      <c r="Q3424" s="11" t="s">
        <v>21</v>
      </c>
      <c r="R3424" t="s">
        <v>1124</v>
      </c>
      <c r="S3424" s="4">
        <f t="shared" si="214"/>
        <v>42323.5622222222</v>
      </c>
      <c r="T3424" s="4">
        <f t="shared" si="215"/>
        <v>42352</v>
      </c>
    </row>
    <row r="3425" ht="44" spans="1:20">
      <c r="A3425" s="1">
        <v>3423</v>
      </c>
      <c r="B3425" s="2" t="s">
        <v>7013</v>
      </c>
      <c r="C3425" s="2" t="s">
        <v>7014</v>
      </c>
      <c r="D3425" s="12">
        <v>250</v>
      </c>
      <c r="E3425" s="13">
        <v>350</v>
      </c>
      <c r="F3425" t="s">
        <v>28</v>
      </c>
      <c r="G3425" t="s">
        <v>49</v>
      </c>
      <c r="H3425" t="s">
        <v>50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1123</v>
      </c>
      <c r="O3425">
        <f t="shared" si="212"/>
        <v>140</v>
      </c>
      <c r="P3425">
        <f t="shared" si="213"/>
        <v>35</v>
      </c>
      <c r="Q3425" s="11" t="s">
        <v>21</v>
      </c>
      <c r="R3425" t="s">
        <v>1124</v>
      </c>
      <c r="S3425" s="4">
        <f t="shared" si="214"/>
        <v>42088.9113541667</v>
      </c>
      <c r="T3425" s="4">
        <f t="shared" si="215"/>
        <v>42118.9113541667</v>
      </c>
    </row>
    <row r="3426" ht="44" spans="1:20">
      <c r="A3426" s="1">
        <v>3424</v>
      </c>
      <c r="B3426" s="2" t="s">
        <v>7015</v>
      </c>
      <c r="C3426" s="2" t="s">
        <v>7016</v>
      </c>
      <c r="D3426" s="12">
        <v>6000</v>
      </c>
      <c r="E3426" s="13">
        <v>6215</v>
      </c>
      <c r="F3426" t="s">
        <v>28</v>
      </c>
      <c r="G3426" t="s">
        <v>49</v>
      </c>
      <c r="H3426" t="s">
        <v>50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1123</v>
      </c>
      <c r="O3426">
        <f t="shared" si="212"/>
        <v>104</v>
      </c>
      <c r="P3426">
        <f t="shared" si="213"/>
        <v>81.78</v>
      </c>
      <c r="Q3426" s="11" t="s">
        <v>21</v>
      </c>
      <c r="R3426" t="s">
        <v>1124</v>
      </c>
      <c r="S3426" s="4">
        <f t="shared" si="214"/>
        <v>42018.6768981481</v>
      </c>
      <c r="T3426" s="4">
        <f t="shared" si="215"/>
        <v>42040.2909722222</v>
      </c>
    </row>
    <row r="3427" ht="44" spans="1:20">
      <c r="A3427" s="1">
        <v>3425</v>
      </c>
      <c r="B3427" s="2" t="s">
        <v>7017</v>
      </c>
      <c r="C3427" s="2" t="s">
        <v>7018</v>
      </c>
      <c r="D3427" s="12">
        <v>30000</v>
      </c>
      <c r="E3427" s="13">
        <v>30891.1</v>
      </c>
      <c r="F3427" t="s">
        <v>28</v>
      </c>
      <c r="G3427" t="s">
        <v>49</v>
      </c>
      <c r="H3427" t="s">
        <v>50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1123</v>
      </c>
      <c r="O3427">
        <f t="shared" si="212"/>
        <v>103</v>
      </c>
      <c r="P3427">
        <f t="shared" si="213"/>
        <v>297.03</v>
      </c>
      <c r="Q3427" s="11" t="s">
        <v>21</v>
      </c>
      <c r="R3427" t="s">
        <v>1124</v>
      </c>
      <c r="S3427" s="4">
        <f t="shared" si="214"/>
        <v>41884.6173148148</v>
      </c>
      <c r="T3427" s="4">
        <f t="shared" si="215"/>
        <v>41916.6173148148</v>
      </c>
    </row>
    <row r="3428" ht="44" spans="1:20">
      <c r="A3428" s="1">
        <v>3426</v>
      </c>
      <c r="B3428" s="2" t="s">
        <v>7019</v>
      </c>
      <c r="C3428" s="2" t="s">
        <v>7020</v>
      </c>
      <c r="D3428" s="12">
        <v>3750</v>
      </c>
      <c r="E3428" s="13">
        <v>4055</v>
      </c>
      <c r="F3428" t="s">
        <v>28</v>
      </c>
      <c r="G3428" t="s">
        <v>49</v>
      </c>
      <c r="H3428" t="s">
        <v>50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1123</v>
      </c>
      <c r="O3428">
        <f t="shared" si="212"/>
        <v>108</v>
      </c>
      <c r="P3428">
        <f t="shared" si="213"/>
        <v>46.61</v>
      </c>
      <c r="Q3428" s="11" t="s">
        <v>21</v>
      </c>
      <c r="R3428" t="s">
        <v>1124</v>
      </c>
      <c r="S3428" s="4">
        <f t="shared" si="214"/>
        <v>41884.0567476852</v>
      </c>
      <c r="T3428" s="4">
        <f t="shared" si="215"/>
        <v>41903.0833333333</v>
      </c>
    </row>
    <row r="3429" ht="44" spans="1:20">
      <c r="A3429" s="1">
        <v>3427</v>
      </c>
      <c r="B3429" s="2" t="s">
        <v>7021</v>
      </c>
      <c r="C3429" s="2" t="s">
        <v>7022</v>
      </c>
      <c r="D3429" s="12">
        <v>1500</v>
      </c>
      <c r="E3429" s="13">
        <v>1500</v>
      </c>
      <c r="F3429" t="s">
        <v>28</v>
      </c>
      <c r="G3429" t="s">
        <v>58</v>
      </c>
      <c r="H3429" t="s">
        <v>59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1123</v>
      </c>
      <c r="O3429">
        <f t="shared" si="212"/>
        <v>100</v>
      </c>
      <c r="P3429">
        <f t="shared" si="213"/>
        <v>51.72</v>
      </c>
      <c r="Q3429" s="11" t="s">
        <v>21</v>
      </c>
      <c r="R3429" t="s">
        <v>1124</v>
      </c>
      <c r="S3429" s="4">
        <f t="shared" si="214"/>
        <v>41792.6452777778</v>
      </c>
      <c r="T3429" s="4">
        <f t="shared" si="215"/>
        <v>41822.6452777778</v>
      </c>
    </row>
    <row r="3430" ht="44" spans="1:20">
      <c r="A3430" s="1">
        <v>3428</v>
      </c>
      <c r="B3430" s="2" t="s">
        <v>7023</v>
      </c>
      <c r="C3430" s="2" t="s">
        <v>7024</v>
      </c>
      <c r="D3430" s="12">
        <v>2000</v>
      </c>
      <c r="E3430" s="13">
        <v>2055</v>
      </c>
      <c r="F3430" t="s">
        <v>28</v>
      </c>
      <c r="G3430" t="s">
        <v>58</v>
      </c>
      <c r="H3430" t="s">
        <v>59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1123</v>
      </c>
      <c r="O3430">
        <f t="shared" si="212"/>
        <v>103</v>
      </c>
      <c r="P3430">
        <f t="shared" si="213"/>
        <v>40.29</v>
      </c>
      <c r="Q3430" s="11" t="s">
        <v>21</v>
      </c>
      <c r="R3430" t="s">
        <v>1124</v>
      </c>
      <c r="S3430" s="4">
        <f t="shared" si="214"/>
        <v>42038.7204513889</v>
      </c>
      <c r="T3430" s="4">
        <f t="shared" si="215"/>
        <v>42063.7083333333</v>
      </c>
    </row>
    <row r="3431" ht="44" spans="1:20">
      <c r="A3431" s="1">
        <v>3429</v>
      </c>
      <c r="B3431" s="2" t="s">
        <v>7025</v>
      </c>
      <c r="C3431" s="2" t="s">
        <v>7026</v>
      </c>
      <c r="D3431" s="12">
        <v>150</v>
      </c>
      <c r="E3431" s="13">
        <v>195</v>
      </c>
      <c r="F3431" t="s">
        <v>28</v>
      </c>
      <c r="G3431" t="s">
        <v>58</v>
      </c>
      <c r="H3431" t="s">
        <v>59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1123</v>
      </c>
      <c r="O3431">
        <f t="shared" si="212"/>
        <v>130</v>
      </c>
      <c r="P3431">
        <f t="shared" si="213"/>
        <v>16.25</v>
      </c>
      <c r="Q3431" s="11" t="s">
        <v>21</v>
      </c>
      <c r="R3431" t="s">
        <v>1124</v>
      </c>
      <c r="S3431" s="4">
        <f t="shared" si="214"/>
        <v>42662.0215393519</v>
      </c>
      <c r="T3431" s="4">
        <f t="shared" si="215"/>
        <v>42676.0215393519</v>
      </c>
    </row>
    <row r="3432" ht="44" spans="1:20">
      <c r="A3432" s="1">
        <v>3430</v>
      </c>
      <c r="B3432" s="2" t="s">
        <v>7027</v>
      </c>
      <c r="C3432" s="2" t="s">
        <v>7028</v>
      </c>
      <c r="D3432" s="12">
        <v>2000</v>
      </c>
      <c r="E3432" s="13">
        <v>2170.99</v>
      </c>
      <c r="F3432" t="s">
        <v>28</v>
      </c>
      <c r="G3432" t="s">
        <v>58</v>
      </c>
      <c r="H3432" t="s">
        <v>59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1123</v>
      </c>
      <c r="O3432">
        <f t="shared" si="212"/>
        <v>109</v>
      </c>
      <c r="P3432">
        <f t="shared" si="213"/>
        <v>30.15</v>
      </c>
      <c r="Q3432" s="11" t="s">
        <v>21</v>
      </c>
      <c r="R3432" t="s">
        <v>1124</v>
      </c>
      <c r="S3432" s="4">
        <f t="shared" si="214"/>
        <v>41820.9456134259</v>
      </c>
      <c r="T3432" s="4">
        <f t="shared" si="215"/>
        <v>41850.9456134259</v>
      </c>
    </row>
    <row r="3433" ht="44" spans="1:20">
      <c r="A3433" s="1">
        <v>3431</v>
      </c>
      <c r="B3433" s="2" t="s">
        <v>7029</v>
      </c>
      <c r="C3433" s="2" t="s">
        <v>7030</v>
      </c>
      <c r="D3433" s="12">
        <v>2000</v>
      </c>
      <c r="E3433" s="13">
        <v>2000</v>
      </c>
      <c r="F3433" t="s">
        <v>28</v>
      </c>
      <c r="G3433" t="s">
        <v>49</v>
      </c>
      <c r="H3433" t="s">
        <v>50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1123</v>
      </c>
      <c r="O3433">
        <f t="shared" si="212"/>
        <v>100</v>
      </c>
      <c r="P3433">
        <f t="shared" si="213"/>
        <v>95.24</v>
      </c>
      <c r="Q3433" s="11" t="s">
        <v>21</v>
      </c>
      <c r="R3433" t="s">
        <v>1124</v>
      </c>
      <c r="S3433" s="4">
        <f t="shared" si="214"/>
        <v>41839.7309375</v>
      </c>
      <c r="T3433" s="4">
        <f t="shared" si="215"/>
        <v>41869.7309375</v>
      </c>
    </row>
    <row r="3434" ht="44" spans="1:20">
      <c r="A3434" s="1">
        <v>3432</v>
      </c>
      <c r="B3434" s="2" t="s">
        <v>7031</v>
      </c>
      <c r="C3434" s="2" t="s">
        <v>7032</v>
      </c>
      <c r="D3434" s="12">
        <v>2000</v>
      </c>
      <c r="E3434" s="13">
        <v>2193</v>
      </c>
      <c r="F3434" t="s">
        <v>28</v>
      </c>
      <c r="G3434" t="s">
        <v>49</v>
      </c>
      <c r="H3434" t="s">
        <v>50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1123</v>
      </c>
      <c r="O3434">
        <f t="shared" si="212"/>
        <v>110</v>
      </c>
      <c r="P3434">
        <f t="shared" si="213"/>
        <v>52.21</v>
      </c>
      <c r="Q3434" s="11" t="s">
        <v>21</v>
      </c>
      <c r="R3434" t="s">
        <v>1124</v>
      </c>
      <c r="S3434" s="4">
        <f t="shared" si="214"/>
        <v>42380.5811805556</v>
      </c>
      <c r="T3434" s="4">
        <f t="shared" si="215"/>
        <v>42405.9166666667</v>
      </c>
    </row>
    <row r="3435" ht="44" spans="1:20">
      <c r="A3435" s="1">
        <v>3433</v>
      </c>
      <c r="B3435" s="2" t="s">
        <v>7033</v>
      </c>
      <c r="C3435" s="2" t="s">
        <v>7034</v>
      </c>
      <c r="D3435" s="12">
        <v>9500</v>
      </c>
      <c r="E3435" s="13">
        <v>9525</v>
      </c>
      <c r="F3435" t="s">
        <v>28</v>
      </c>
      <c r="G3435" t="s">
        <v>49</v>
      </c>
      <c r="H3435" t="s">
        <v>50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1123</v>
      </c>
      <c r="O3435">
        <f t="shared" si="212"/>
        <v>100</v>
      </c>
      <c r="P3435">
        <f t="shared" si="213"/>
        <v>134.15</v>
      </c>
      <c r="Q3435" s="11" t="s">
        <v>21</v>
      </c>
      <c r="R3435" t="s">
        <v>1124</v>
      </c>
      <c r="S3435" s="4">
        <f t="shared" si="214"/>
        <v>41776.0631365741</v>
      </c>
      <c r="T3435" s="4">
        <f t="shared" si="215"/>
        <v>41807.125</v>
      </c>
    </row>
    <row r="3436" ht="44" spans="1:20">
      <c r="A3436" s="1">
        <v>3434</v>
      </c>
      <c r="B3436" s="2" t="s">
        <v>7035</v>
      </c>
      <c r="C3436" s="2" t="s">
        <v>7036</v>
      </c>
      <c r="D3436" s="12">
        <v>10000</v>
      </c>
      <c r="E3436" s="13">
        <v>10555</v>
      </c>
      <c r="F3436" t="s">
        <v>28</v>
      </c>
      <c r="G3436" t="s">
        <v>49</v>
      </c>
      <c r="H3436" t="s">
        <v>50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1123</v>
      </c>
      <c r="O3436">
        <f t="shared" si="212"/>
        <v>106</v>
      </c>
      <c r="P3436">
        <f t="shared" si="213"/>
        <v>62.83</v>
      </c>
      <c r="Q3436" s="11" t="s">
        <v>21</v>
      </c>
      <c r="R3436" t="s">
        <v>1124</v>
      </c>
      <c r="S3436" s="4">
        <f t="shared" si="214"/>
        <v>41800.3804282407</v>
      </c>
      <c r="T3436" s="4">
        <f t="shared" si="215"/>
        <v>41830.3804282407</v>
      </c>
    </row>
    <row r="3437" ht="44" spans="1:20">
      <c r="A3437" s="1">
        <v>3435</v>
      </c>
      <c r="B3437" s="2" t="s">
        <v>7037</v>
      </c>
      <c r="C3437" s="2" t="s">
        <v>7038</v>
      </c>
      <c r="D3437" s="12">
        <v>1000</v>
      </c>
      <c r="E3437" s="13">
        <v>1120</v>
      </c>
      <c r="F3437" t="s">
        <v>28</v>
      </c>
      <c r="G3437" t="s">
        <v>49</v>
      </c>
      <c r="H3437" t="s">
        <v>50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1123</v>
      </c>
      <c r="O3437">
        <f t="shared" si="212"/>
        <v>112</v>
      </c>
      <c r="P3437">
        <f t="shared" si="213"/>
        <v>58.95</v>
      </c>
      <c r="Q3437" s="11" t="s">
        <v>21</v>
      </c>
      <c r="R3437" t="s">
        <v>1124</v>
      </c>
      <c r="S3437" s="4">
        <f t="shared" si="214"/>
        <v>42572.6168171296</v>
      </c>
      <c r="T3437" s="4">
        <f t="shared" si="215"/>
        <v>42589.125</v>
      </c>
    </row>
    <row r="3438" ht="44" spans="1:20">
      <c r="A3438" s="1">
        <v>3436</v>
      </c>
      <c r="B3438" s="2" t="s">
        <v>7039</v>
      </c>
      <c r="C3438" s="2" t="s">
        <v>7040</v>
      </c>
      <c r="D3438" s="12">
        <v>5000</v>
      </c>
      <c r="E3438" s="13">
        <v>5295</v>
      </c>
      <c r="F3438" t="s">
        <v>28</v>
      </c>
      <c r="G3438" t="s">
        <v>49</v>
      </c>
      <c r="H3438" t="s">
        <v>50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1123</v>
      </c>
      <c r="O3438">
        <f t="shared" si="212"/>
        <v>106</v>
      </c>
      <c r="P3438">
        <f t="shared" si="213"/>
        <v>143.11</v>
      </c>
      <c r="Q3438" s="11" t="s">
        <v>21</v>
      </c>
      <c r="R3438" t="s">
        <v>1124</v>
      </c>
      <c r="S3438" s="4">
        <f t="shared" si="214"/>
        <v>41851.5415856481</v>
      </c>
      <c r="T3438" s="4">
        <f t="shared" si="215"/>
        <v>41872.6861111111</v>
      </c>
    </row>
    <row r="3439" ht="44" spans="1:20">
      <c r="A3439" s="1">
        <v>3437</v>
      </c>
      <c r="B3439" s="2" t="s">
        <v>7041</v>
      </c>
      <c r="C3439" s="2" t="s">
        <v>7042</v>
      </c>
      <c r="D3439" s="12">
        <v>3000</v>
      </c>
      <c r="E3439" s="13">
        <v>3030</v>
      </c>
      <c r="F3439" t="s">
        <v>28</v>
      </c>
      <c r="G3439" t="s">
        <v>49</v>
      </c>
      <c r="H3439" t="s">
        <v>50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1123</v>
      </c>
      <c r="O3439">
        <f t="shared" si="212"/>
        <v>101</v>
      </c>
      <c r="P3439">
        <f t="shared" si="213"/>
        <v>84.17</v>
      </c>
      <c r="Q3439" s="11" t="s">
        <v>21</v>
      </c>
      <c r="R3439" t="s">
        <v>1124</v>
      </c>
      <c r="S3439" s="4">
        <f t="shared" si="214"/>
        <v>42205.7108796296</v>
      </c>
      <c r="T3439" s="4">
        <f t="shared" si="215"/>
        <v>42235.7108796296</v>
      </c>
    </row>
    <row r="3440" ht="44" spans="1:20">
      <c r="A3440" s="1">
        <v>3438</v>
      </c>
      <c r="B3440" s="2" t="s">
        <v>7043</v>
      </c>
      <c r="C3440" s="2" t="s">
        <v>7044</v>
      </c>
      <c r="D3440" s="12">
        <v>2500</v>
      </c>
      <c r="E3440" s="13">
        <v>2605</v>
      </c>
      <c r="F3440" t="s">
        <v>28</v>
      </c>
      <c r="G3440" t="s">
        <v>58</v>
      </c>
      <c r="H3440" t="s">
        <v>59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1123</v>
      </c>
      <c r="O3440">
        <f t="shared" si="212"/>
        <v>104</v>
      </c>
      <c r="P3440">
        <f t="shared" si="213"/>
        <v>186.07</v>
      </c>
      <c r="Q3440" s="11" t="s">
        <v>21</v>
      </c>
      <c r="R3440" t="s">
        <v>1124</v>
      </c>
      <c r="S3440" s="4">
        <f t="shared" si="214"/>
        <v>42100.9278587963</v>
      </c>
      <c r="T3440" s="4">
        <f t="shared" si="215"/>
        <v>42126.875</v>
      </c>
    </row>
    <row r="3441" ht="29" spans="1:20">
      <c r="A3441" s="1">
        <v>3439</v>
      </c>
      <c r="B3441" s="2" t="s">
        <v>7045</v>
      </c>
      <c r="C3441" s="2" t="s">
        <v>7046</v>
      </c>
      <c r="D3441" s="12">
        <v>1200</v>
      </c>
      <c r="E3441" s="13">
        <v>1616.14</v>
      </c>
      <c r="F3441" t="s">
        <v>28</v>
      </c>
      <c r="G3441" t="s">
        <v>49</v>
      </c>
      <c r="H3441" t="s">
        <v>50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1123</v>
      </c>
      <c r="O3441">
        <f t="shared" si="212"/>
        <v>135</v>
      </c>
      <c r="P3441">
        <f t="shared" si="213"/>
        <v>89.79</v>
      </c>
      <c r="Q3441" s="11" t="s">
        <v>21</v>
      </c>
      <c r="R3441" t="s">
        <v>1124</v>
      </c>
      <c r="S3441" s="4">
        <f t="shared" si="214"/>
        <v>42374.9112268519</v>
      </c>
      <c r="T3441" s="4">
        <f t="shared" si="215"/>
        <v>42388.2076388889</v>
      </c>
    </row>
    <row r="3442" ht="44" spans="1:20">
      <c r="A3442" s="1">
        <v>3440</v>
      </c>
      <c r="B3442" s="2" t="s">
        <v>7047</v>
      </c>
      <c r="C3442" s="2" t="s">
        <v>7048</v>
      </c>
      <c r="D3442" s="12">
        <v>5000</v>
      </c>
      <c r="E3442" s="13">
        <v>5260.92</v>
      </c>
      <c r="F3442" t="s">
        <v>28</v>
      </c>
      <c r="G3442" t="s">
        <v>49</v>
      </c>
      <c r="H3442" t="s">
        <v>50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1123</v>
      </c>
      <c r="O3442">
        <f t="shared" si="212"/>
        <v>105</v>
      </c>
      <c r="P3442">
        <f t="shared" si="213"/>
        <v>64.16</v>
      </c>
      <c r="Q3442" s="11" t="s">
        <v>21</v>
      </c>
      <c r="R3442" t="s">
        <v>1124</v>
      </c>
      <c r="S3442" s="4">
        <f t="shared" si="214"/>
        <v>41809.1230092593</v>
      </c>
      <c r="T3442" s="4">
        <f t="shared" si="215"/>
        <v>41831.6770833333</v>
      </c>
    </row>
    <row r="3443" ht="44" spans="1:20">
      <c r="A3443" s="1">
        <v>3441</v>
      </c>
      <c r="B3443" s="2" t="s">
        <v>7049</v>
      </c>
      <c r="C3443" s="2" t="s">
        <v>7050</v>
      </c>
      <c r="D3443" s="12">
        <v>2500</v>
      </c>
      <c r="E3443" s="13">
        <v>2565</v>
      </c>
      <c r="F3443" t="s">
        <v>28</v>
      </c>
      <c r="G3443" t="s">
        <v>49</v>
      </c>
      <c r="H3443" t="s">
        <v>50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1123</v>
      </c>
      <c r="O3443">
        <f t="shared" si="212"/>
        <v>103</v>
      </c>
      <c r="P3443">
        <f t="shared" si="213"/>
        <v>59.65</v>
      </c>
      <c r="Q3443" s="11" t="s">
        <v>21</v>
      </c>
      <c r="R3443" t="s">
        <v>1124</v>
      </c>
      <c r="S3443" s="4">
        <f t="shared" si="214"/>
        <v>42294.4296412037</v>
      </c>
      <c r="T3443" s="4">
        <f t="shared" si="215"/>
        <v>42321.8451388889</v>
      </c>
    </row>
    <row r="3444" ht="44" spans="1:20">
      <c r="A3444" s="1">
        <v>3442</v>
      </c>
      <c r="B3444" s="2" t="s">
        <v>7051</v>
      </c>
      <c r="C3444" s="2" t="s">
        <v>7052</v>
      </c>
      <c r="D3444" s="12">
        <v>250</v>
      </c>
      <c r="E3444" s="13">
        <v>250</v>
      </c>
      <c r="F3444" t="s">
        <v>28</v>
      </c>
      <c r="G3444" t="s">
        <v>49</v>
      </c>
      <c r="H3444" t="s">
        <v>50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1123</v>
      </c>
      <c r="O3444">
        <f t="shared" si="212"/>
        <v>100</v>
      </c>
      <c r="P3444">
        <f t="shared" si="213"/>
        <v>31.25</v>
      </c>
      <c r="Q3444" s="11" t="s">
        <v>21</v>
      </c>
      <c r="R3444" t="s">
        <v>1124</v>
      </c>
      <c r="S3444" s="4">
        <f t="shared" si="214"/>
        <v>42124.8411111111</v>
      </c>
      <c r="T3444" s="4">
        <f t="shared" si="215"/>
        <v>42154.8411111111</v>
      </c>
    </row>
    <row r="3445" ht="44" spans="1:20">
      <c r="A3445" s="1">
        <v>3443</v>
      </c>
      <c r="B3445" s="2" t="s">
        <v>7053</v>
      </c>
      <c r="C3445" s="2" t="s">
        <v>7054</v>
      </c>
      <c r="D3445" s="12">
        <v>1000</v>
      </c>
      <c r="E3445" s="13">
        <v>1855</v>
      </c>
      <c r="F3445" t="s">
        <v>28</v>
      </c>
      <c r="G3445" t="s">
        <v>49</v>
      </c>
      <c r="H3445" t="s">
        <v>50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1123</v>
      </c>
      <c r="O3445">
        <f t="shared" si="212"/>
        <v>186</v>
      </c>
      <c r="P3445">
        <f t="shared" si="213"/>
        <v>41.22</v>
      </c>
      <c r="Q3445" s="11" t="s">
        <v>21</v>
      </c>
      <c r="R3445" t="s">
        <v>1124</v>
      </c>
      <c r="S3445" s="4">
        <f t="shared" si="214"/>
        <v>41861.524837963</v>
      </c>
      <c r="T3445" s="4">
        <f t="shared" si="215"/>
        <v>41891.524837963</v>
      </c>
    </row>
    <row r="3446" ht="44" spans="1:20">
      <c r="A3446" s="1">
        <v>3444</v>
      </c>
      <c r="B3446" s="2" t="s">
        <v>7055</v>
      </c>
      <c r="C3446" s="2" t="s">
        <v>7056</v>
      </c>
      <c r="D3446" s="12">
        <v>300</v>
      </c>
      <c r="E3446" s="13">
        <v>867</v>
      </c>
      <c r="F3446" t="s">
        <v>28</v>
      </c>
      <c r="G3446" t="s">
        <v>84</v>
      </c>
      <c r="H3446" t="s">
        <v>85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1123</v>
      </c>
      <c r="O3446">
        <f t="shared" si="212"/>
        <v>289</v>
      </c>
      <c r="P3446">
        <f t="shared" si="213"/>
        <v>43.35</v>
      </c>
      <c r="Q3446" s="11" t="s">
        <v>21</v>
      </c>
      <c r="R3446" t="s">
        <v>1124</v>
      </c>
      <c r="S3446" s="4">
        <f t="shared" si="214"/>
        <v>42521.2915046296</v>
      </c>
      <c r="T3446" s="4">
        <f t="shared" si="215"/>
        <v>42529.5826388889</v>
      </c>
    </row>
    <row r="3447" ht="44" spans="1:20">
      <c r="A3447" s="1">
        <v>3445</v>
      </c>
      <c r="B3447" s="2" t="s">
        <v>7057</v>
      </c>
      <c r="C3447" s="2" t="s">
        <v>7058</v>
      </c>
      <c r="D3447" s="12">
        <v>2000</v>
      </c>
      <c r="E3447" s="13">
        <v>2000</v>
      </c>
      <c r="F3447" t="s">
        <v>28</v>
      </c>
      <c r="G3447" t="s">
        <v>58</v>
      </c>
      <c r="H3447" t="s">
        <v>59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1123</v>
      </c>
      <c r="O3447">
        <f t="shared" si="212"/>
        <v>100</v>
      </c>
      <c r="P3447">
        <f t="shared" si="213"/>
        <v>64.52</v>
      </c>
      <c r="Q3447" s="11" t="s">
        <v>21</v>
      </c>
      <c r="R3447" t="s">
        <v>1124</v>
      </c>
      <c r="S3447" s="4">
        <f t="shared" si="214"/>
        <v>42272.5305092593</v>
      </c>
      <c r="T3447" s="4">
        <f t="shared" si="215"/>
        <v>42300.5305092593</v>
      </c>
    </row>
    <row r="3448" ht="44" spans="1:20">
      <c r="A3448" s="1">
        <v>3446</v>
      </c>
      <c r="B3448" s="2" t="s">
        <v>7059</v>
      </c>
      <c r="C3448" s="2" t="s">
        <v>7060</v>
      </c>
      <c r="D3448" s="12">
        <v>1000</v>
      </c>
      <c r="E3448" s="13">
        <v>1082</v>
      </c>
      <c r="F3448" t="s">
        <v>28</v>
      </c>
      <c r="G3448" t="s">
        <v>58</v>
      </c>
      <c r="H3448" t="s">
        <v>59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1123</v>
      </c>
      <c r="O3448">
        <f t="shared" si="212"/>
        <v>108</v>
      </c>
      <c r="P3448">
        <f t="shared" si="213"/>
        <v>43.28</v>
      </c>
      <c r="Q3448" s="11" t="s">
        <v>21</v>
      </c>
      <c r="R3448" t="s">
        <v>1124</v>
      </c>
      <c r="S3448" s="4">
        <f t="shared" si="214"/>
        <v>42016.8324652778</v>
      </c>
      <c r="T3448" s="4">
        <f t="shared" si="215"/>
        <v>42040.5138888889</v>
      </c>
    </row>
    <row r="3449" ht="29" spans="1:20">
      <c r="A3449" s="1">
        <v>3447</v>
      </c>
      <c r="B3449" s="2" t="s">
        <v>7061</v>
      </c>
      <c r="C3449" s="2" t="s">
        <v>7062</v>
      </c>
      <c r="D3449" s="12">
        <v>1000</v>
      </c>
      <c r="E3449" s="13">
        <v>1078</v>
      </c>
      <c r="F3449" t="s">
        <v>28</v>
      </c>
      <c r="G3449" t="s">
        <v>49</v>
      </c>
      <c r="H3449" t="s">
        <v>50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1123</v>
      </c>
      <c r="O3449">
        <f t="shared" si="212"/>
        <v>108</v>
      </c>
      <c r="P3449">
        <f t="shared" si="213"/>
        <v>77</v>
      </c>
      <c r="Q3449" s="11" t="s">
        <v>21</v>
      </c>
      <c r="R3449" t="s">
        <v>1124</v>
      </c>
      <c r="S3449" s="4">
        <f t="shared" si="214"/>
        <v>42402.8890277778</v>
      </c>
      <c r="T3449" s="4">
        <f t="shared" si="215"/>
        <v>42447.8473611111</v>
      </c>
    </row>
    <row r="3450" ht="44" spans="1:20">
      <c r="A3450" s="1">
        <v>3448</v>
      </c>
      <c r="B3450" s="2" t="s">
        <v>7063</v>
      </c>
      <c r="C3450" s="2" t="s">
        <v>7064</v>
      </c>
      <c r="D3450" s="12">
        <v>2100</v>
      </c>
      <c r="E3450" s="13">
        <v>2305</v>
      </c>
      <c r="F3450" t="s">
        <v>28</v>
      </c>
      <c r="G3450" t="s">
        <v>49</v>
      </c>
      <c r="H3450" t="s">
        <v>50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1123</v>
      </c>
      <c r="O3450">
        <f t="shared" si="212"/>
        <v>110</v>
      </c>
      <c r="P3450">
        <f t="shared" si="213"/>
        <v>51.22</v>
      </c>
      <c r="Q3450" s="11" t="s">
        <v>21</v>
      </c>
      <c r="R3450" t="s">
        <v>1124</v>
      </c>
      <c r="S3450" s="4">
        <f t="shared" si="214"/>
        <v>41960.1190856481</v>
      </c>
      <c r="T3450" s="4">
        <f t="shared" si="215"/>
        <v>41990.1190856481</v>
      </c>
    </row>
    <row r="3451" ht="44" spans="1:20">
      <c r="A3451" s="1">
        <v>3449</v>
      </c>
      <c r="B3451" s="2" t="s">
        <v>7065</v>
      </c>
      <c r="C3451" s="2" t="s">
        <v>7066</v>
      </c>
      <c r="D3451" s="12">
        <v>800</v>
      </c>
      <c r="E3451" s="13">
        <v>1365</v>
      </c>
      <c r="F3451" t="s">
        <v>28</v>
      </c>
      <c r="G3451" t="s">
        <v>49</v>
      </c>
      <c r="H3451" t="s">
        <v>50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1123</v>
      </c>
      <c r="O3451">
        <f t="shared" si="212"/>
        <v>171</v>
      </c>
      <c r="P3451">
        <f t="shared" si="213"/>
        <v>68.25</v>
      </c>
      <c r="Q3451" s="11" t="s">
        <v>21</v>
      </c>
      <c r="R3451" t="s">
        <v>1124</v>
      </c>
      <c r="S3451" s="4">
        <f t="shared" si="214"/>
        <v>42532.0525231481</v>
      </c>
      <c r="T3451" s="4">
        <f t="shared" si="215"/>
        <v>42560.1666666667</v>
      </c>
    </row>
    <row r="3452" ht="44" spans="1:20">
      <c r="A3452" s="1">
        <v>3450</v>
      </c>
      <c r="B3452" s="2" t="s">
        <v>7067</v>
      </c>
      <c r="C3452" s="2" t="s">
        <v>7068</v>
      </c>
      <c r="D3452" s="12">
        <v>500</v>
      </c>
      <c r="E3452" s="13">
        <v>760</v>
      </c>
      <c r="F3452" t="s">
        <v>28</v>
      </c>
      <c r="G3452" t="s">
        <v>58</v>
      </c>
      <c r="H3452" t="s">
        <v>59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1123</v>
      </c>
      <c r="O3452">
        <f t="shared" si="212"/>
        <v>152</v>
      </c>
      <c r="P3452">
        <f t="shared" si="213"/>
        <v>19.49</v>
      </c>
      <c r="Q3452" s="11" t="s">
        <v>21</v>
      </c>
      <c r="R3452" t="s">
        <v>1124</v>
      </c>
      <c r="S3452" s="4">
        <f t="shared" si="214"/>
        <v>42036.704525463</v>
      </c>
      <c r="T3452" s="4">
        <f t="shared" si="215"/>
        <v>42096.6628587963</v>
      </c>
    </row>
    <row r="3453" ht="44" spans="1:20">
      <c r="A3453" s="1">
        <v>3451</v>
      </c>
      <c r="B3453" s="2" t="s">
        <v>7069</v>
      </c>
      <c r="C3453" s="2" t="s">
        <v>7070</v>
      </c>
      <c r="D3453" s="12">
        <v>650</v>
      </c>
      <c r="E3453" s="13">
        <v>658</v>
      </c>
      <c r="F3453" t="s">
        <v>28</v>
      </c>
      <c r="G3453" t="s">
        <v>49</v>
      </c>
      <c r="H3453" t="s">
        <v>50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1123</v>
      </c>
      <c r="O3453">
        <f t="shared" si="212"/>
        <v>101</v>
      </c>
      <c r="P3453">
        <f t="shared" si="213"/>
        <v>41.13</v>
      </c>
      <c r="Q3453" s="11" t="s">
        <v>21</v>
      </c>
      <c r="R3453" t="s">
        <v>1124</v>
      </c>
      <c r="S3453" s="4">
        <f t="shared" si="214"/>
        <v>42088.7236921296</v>
      </c>
      <c r="T3453" s="4">
        <f t="shared" si="215"/>
        <v>42115.7236921296</v>
      </c>
    </row>
    <row r="3454" ht="44" spans="1:20">
      <c r="A3454" s="1">
        <v>3452</v>
      </c>
      <c r="B3454" s="2" t="s">
        <v>7071</v>
      </c>
      <c r="C3454" s="2" t="s">
        <v>7072</v>
      </c>
      <c r="D3454" s="12">
        <v>1000</v>
      </c>
      <c r="E3454" s="13">
        <v>1532</v>
      </c>
      <c r="F3454" t="s">
        <v>28</v>
      </c>
      <c r="G3454" t="s">
        <v>49</v>
      </c>
      <c r="H3454" t="s">
        <v>50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1123</v>
      </c>
      <c r="O3454">
        <f t="shared" si="212"/>
        <v>153</v>
      </c>
      <c r="P3454">
        <f t="shared" si="213"/>
        <v>41.41</v>
      </c>
      <c r="Q3454" s="11" t="s">
        <v>21</v>
      </c>
      <c r="R3454" t="s">
        <v>1124</v>
      </c>
      <c r="S3454" s="4">
        <f t="shared" si="214"/>
        <v>41820.6391898148</v>
      </c>
      <c r="T3454" s="4">
        <f t="shared" si="215"/>
        <v>41843.1659722222</v>
      </c>
    </row>
    <row r="3455" ht="44" spans="1:20">
      <c r="A3455" s="1">
        <v>3453</v>
      </c>
      <c r="B3455" s="2" t="s">
        <v>7073</v>
      </c>
      <c r="C3455" s="2" t="s">
        <v>7074</v>
      </c>
      <c r="D3455" s="12">
        <v>300</v>
      </c>
      <c r="E3455" s="13">
        <v>385</v>
      </c>
      <c r="F3455" t="s">
        <v>28</v>
      </c>
      <c r="G3455" t="s">
        <v>58</v>
      </c>
      <c r="H3455" t="s">
        <v>59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1123</v>
      </c>
      <c r="O3455">
        <f t="shared" si="212"/>
        <v>128</v>
      </c>
      <c r="P3455">
        <f t="shared" si="213"/>
        <v>27.5</v>
      </c>
      <c r="Q3455" s="11" t="s">
        <v>21</v>
      </c>
      <c r="R3455" t="s">
        <v>1124</v>
      </c>
      <c r="S3455" s="4">
        <f t="shared" si="214"/>
        <v>42535.9786574074</v>
      </c>
      <c r="T3455" s="4">
        <f t="shared" si="215"/>
        <v>42595.9786574074</v>
      </c>
    </row>
    <row r="3456" ht="44" spans="1:20">
      <c r="A3456" s="1">
        <v>3454</v>
      </c>
      <c r="B3456" s="2" t="s">
        <v>7075</v>
      </c>
      <c r="C3456" s="2" t="s">
        <v>7076</v>
      </c>
      <c r="D3456" s="12">
        <v>700</v>
      </c>
      <c r="E3456" s="13">
        <v>705</v>
      </c>
      <c r="F3456" t="s">
        <v>28</v>
      </c>
      <c r="G3456" t="s">
        <v>58</v>
      </c>
      <c r="H3456" t="s">
        <v>59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1123</v>
      </c>
      <c r="O3456">
        <f t="shared" si="212"/>
        <v>101</v>
      </c>
      <c r="P3456">
        <f t="shared" si="213"/>
        <v>33.57</v>
      </c>
      <c r="Q3456" s="11" t="s">
        <v>21</v>
      </c>
      <c r="R3456" t="s">
        <v>1124</v>
      </c>
      <c r="S3456" s="4">
        <f t="shared" si="214"/>
        <v>41821.698599537</v>
      </c>
      <c r="T3456" s="4">
        <f t="shared" si="215"/>
        <v>41851.698599537</v>
      </c>
    </row>
    <row r="3457" ht="44" spans="1:20">
      <c r="A3457" s="1">
        <v>3455</v>
      </c>
      <c r="B3457" s="2" t="s">
        <v>7077</v>
      </c>
      <c r="C3457" s="2" t="s">
        <v>7078</v>
      </c>
      <c r="D3457" s="12">
        <v>10000</v>
      </c>
      <c r="E3457" s="13">
        <v>10065</v>
      </c>
      <c r="F3457" t="s">
        <v>28</v>
      </c>
      <c r="G3457" t="s">
        <v>49</v>
      </c>
      <c r="H3457" t="s">
        <v>50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1123</v>
      </c>
      <c r="O3457">
        <f t="shared" si="212"/>
        <v>101</v>
      </c>
      <c r="P3457">
        <f t="shared" si="213"/>
        <v>145.87</v>
      </c>
      <c r="Q3457" s="11" t="s">
        <v>21</v>
      </c>
      <c r="R3457" t="s">
        <v>1124</v>
      </c>
      <c r="S3457" s="4">
        <f t="shared" si="214"/>
        <v>42626.7503125</v>
      </c>
      <c r="T3457" s="4">
        <f t="shared" si="215"/>
        <v>42656.7503125</v>
      </c>
    </row>
    <row r="3458" ht="44" spans="1:20">
      <c r="A3458" s="1">
        <v>3456</v>
      </c>
      <c r="B3458" s="2" t="s">
        <v>7079</v>
      </c>
      <c r="C3458" s="2" t="s">
        <v>7080</v>
      </c>
      <c r="D3458" s="12">
        <v>3000</v>
      </c>
      <c r="E3458" s="13">
        <v>5739</v>
      </c>
      <c r="F3458" t="s">
        <v>28</v>
      </c>
      <c r="G3458" t="s">
        <v>49</v>
      </c>
      <c r="H3458" t="s">
        <v>50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1123</v>
      </c>
      <c r="O3458">
        <f t="shared" si="212"/>
        <v>191</v>
      </c>
      <c r="P3458">
        <f t="shared" si="213"/>
        <v>358.69</v>
      </c>
      <c r="Q3458" s="11" t="s">
        <v>21</v>
      </c>
      <c r="R3458" t="s">
        <v>1124</v>
      </c>
      <c r="S3458" s="4">
        <f t="shared" si="214"/>
        <v>41821.2056365741</v>
      </c>
      <c r="T3458" s="4">
        <f t="shared" si="215"/>
        <v>41852.2909722222</v>
      </c>
    </row>
    <row r="3459" ht="29" spans="1:20">
      <c r="A3459" s="1">
        <v>3457</v>
      </c>
      <c r="B3459" s="2" t="s">
        <v>7081</v>
      </c>
      <c r="C3459" s="2" t="s">
        <v>7082</v>
      </c>
      <c r="D3459" s="12">
        <v>2000</v>
      </c>
      <c r="E3459" s="13">
        <v>2804</v>
      </c>
      <c r="F3459" t="s">
        <v>28</v>
      </c>
      <c r="G3459" t="s">
        <v>49</v>
      </c>
      <c r="H3459" t="s">
        <v>50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1123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21</v>
      </c>
      <c r="R3459" t="s">
        <v>1124</v>
      </c>
      <c r="S3459" s="4">
        <f t="shared" ref="S3459:S3522" si="218">(((J3459/60)/60)/24)+DATE(1970,1,1)</f>
        <v>42016.7066782407</v>
      </c>
      <c r="T3459" s="4">
        <f t="shared" ref="T3459:T3522" si="219">(((I3459/60)/60)/24)+DATE(1970,1,1)</f>
        <v>42047.2493055556</v>
      </c>
    </row>
    <row r="3460" ht="44" spans="1:20">
      <c r="A3460" s="1">
        <v>3458</v>
      </c>
      <c r="B3460" s="2" t="s">
        <v>7083</v>
      </c>
      <c r="C3460" s="2" t="s">
        <v>7084</v>
      </c>
      <c r="D3460" s="12">
        <v>978</v>
      </c>
      <c r="E3460" s="13">
        <v>1216</v>
      </c>
      <c r="F3460" t="s">
        <v>28</v>
      </c>
      <c r="G3460" t="s">
        <v>49</v>
      </c>
      <c r="H3460" t="s">
        <v>50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1123</v>
      </c>
      <c r="O3460">
        <f t="shared" si="216"/>
        <v>124</v>
      </c>
      <c r="P3460">
        <f t="shared" si="217"/>
        <v>45.04</v>
      </c>
      <c r="Q3460" s="11" t="s">
        <v>21</v>
      </c>
      <c r="R3460" t="s">
        <v>1124</v>
      </c>
      <c r="S3460" s="4">
        <f t="shared" si="218"/>
        <v>42011.2025810185</v>
      </c>
      <c r="T3460" s="4">
        <f t="shared" si="219"/>
        <v>42038.1854166667</v>
      </c>
    </row>
    <row r="3461" ht="44" spans="1:20">
      <c r="A3461" s="1">
        <v>3459</v>
      </c>
      <c r="B3461" s="2" t="s">
        <v>7085</v>
      </c>
      <c r="C3461" s="2" t="s">
        <v>7086</v>
      </c>
      <c r="D3461" s="12">
        <v>500</v>
      </c>
      <c r="E3461" s="13">
        <v>631</v>
      </c>
      <c r="F3461" t="s">
        <v>28</v>
      </c>
      <c r="G3461" t="s">
        <v>58</v>
      </c>
      <c r="H3461" t="s">
        <v>59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1123</v>
      </c>
      <c r="O3461">
        <f t="shared" si="216"/>
        <v>126</v>
      </c>
      <c r="P3461">
        <f t="shared" si="217"/>
        <v>17.53</v>
      </c>
      <c r="Q3461" s="11" t="s">
        <v>21</v>
      </c>
      <c r="R3461" t="s">
        <v>1124</v>
      </c>
      <c r="S3461" s="4">
        <f t="shared" si="218"/>
        <v>42480.4798611111</v>
      </c>
      <c r="T3461" s="4">
        <f t="shared" si="219"/>
        <v>42510.4798611111</v>
      </c>
    </row>
    <row r="3462" ht="44" spans="1:20">
      <c r="A3462" s="1">
        <v>3460</v>
      </c>
      <c r="B3462" s="2" t="s">
        <v>7087</v>
      </c>
      <c r="C3462" s="2" t="s">
        <v>7088</v>
      </c>
      <c r="D3462" s="12">
        <v>500</v>
      </c>
      <c r="E3462" s="13">
        <v>950</v>
      </c>
      <c r="F3462" t="s">
        <v>28</v>
      </c>
      <c r="G3462" t="s">
        <v>58</v>
      </c>
      <c r="H3462" t="s">
        <v>59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1123</v>
      </c>
      <c r="O3462">
        <f t="shared" si="216"/>
        <v>190</v>
      </c>
      <c r="P3462">
        <f t="shared" si="217"/>
        <v>50</v>
      </c>
      <c r="Q3462" s="11" t="s">
        <v>21</v>
      </c>
      <c r="R3462" t="s">
        <v>1124</v>
      </c>
      <c r="S3462" s="4">
        <f t="shared" si="218"/>
        <v>41852.5272222222</v>
      </c>
      <c r="T3462" s="4">
        <f t="shared" si="219"/>
        <v>41866.5272222222</v>
      </c>
    </row>
    <row r="3463" ht="44" spans="1:20">
      <c r="A3463" s="1">
        <v>3461</v>
      </c>
      <c r="B3463" s="2" t="s">
        <v>7089</v>
      </c>
      <c r="C3463" s="2" t="s">
        <v>7090</v>
      </c>
      <c r="D3463" s="12">
        <v>500</v>
      </c>
      <c r="E3463" s="13">
        <v>695</v>
      </c>
      <c r="F3463" t="s">
        <v>28</v>
      </c>
      <c r="G3463" t="s">
        <v>49</v>
      </c>
      <c r="H3463" t="s">
        <v>50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1123</v>
      </c>
      <c r="O3463">
        <f t="shared" si="216"/>
        <v>139</v>
      </c>
      <c r="P3463">
        <f t="shared" si="217"/>
        <v>57.92</v>
      </c>
      <c r="Q3463" s="11" t="s">
        <v>21</v>
      </c>
      <c r="R3463" t="s">
        <v>1124</v>
      </c>
      <c r="S3463" s="4">
        <f t="shared" si="218"/>
        <v>42643.6328587963</v>
      </c>
      <c r="T3463" s="4">
        <f t="shared" si="219"/>
        <v>42672.125</v>
      </c>
    </row>
    <row r="3464" ht="44" spans="1:20">
      <c r="A3464" s="1">
        <v>3462</v>
      </c>
      <c r="B3464" s="2" t="s">
        <v>7091</v>
      </c>
      <c r="C3464" s="2" t="s">
        <v>7092</v>
      </c>
      <c r="D3464" s="12">
        <v>250</v>
      </c>
      <c r="E3464" s="13">
        <v>505</v>
      </c>
      <c r="F3464" t="s">
        <v>28</v>
      </c>
      <c r="G3464" t="s">
        <v>49</v>
      </c>
      <c r="H3464" t="s">
        <v>50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1123</v>
      </c>
      <c r="O3464">
        <f t="shared" si="216"/>
        <v>202</v>
      </c>
      <c r="P3464">
        <f t="shared" si="217"/>
        <v>29.71</v>
      </c>
      <c r="Q3464" s="11" t="s">
        <v>21</v>
      </c>
      <c r="R3464" t="s">
        <v>1124</v>
      </c>
      <c r="S3464" s="4">
        <f t="shared" si="218"/>
        <v>42179.8984722222</v>
      </c>
      <c r="T3464" s="4">
        <f t="shared" si="219"/>
        <v>42195.75</v>
      </c>
    </row>
    <row r="3465" ht="44" spans="1:20">
      <c r="A3465" s="1">
        <v>3463</v>
      </c>
      <c r="B3465" s="2" t="s">
        <v>7093</v>
      </c>
      <c r="C3465" s="2" t="s">
        <v>7094</v>
      </c>
      <c r="D3465" s="12">
        <v>10000</v>
      </c>
      <c r="E3465" s="13">
        <v>10338</v>
      </c>
      <c r="F3465" t="s">
        <v>28</v>
      </c>
      <c r="G3465" t="s">
        <v>194</v>
      </c>
      <c r="H3465" t="s">
        <v>195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1123</v>
      </c>
      <c r="O3465">
        <f t="shared" si="216"/>
        <v>103</v>
      </c>
      <c r="P3465">
        <f t="shared" si="217"/>
        <v>90.68</v>
      </c>
      <c r="Q3465" s="11" t="s">
        <v>21</v>
      </c>
      <c r="R3465" t="s">
        <v>1124</v>
      </c>
      <c r="S3465" s="4">
        <f t="shared" si="218"/>
        <v>42612.9188078704</v>
      </c>
      <c r="T3465" s="4">
        <f t="shared" si="219"/>
        <v>42654.1659722222</v>
      </c>
    </row>
    <row r="3466" ht="44" spans="1:20">
      <c r="A3466" s="1">
        <v>3464</v>
      </c>
      <c r="B3466" s="2" t="s">
        <v>7095</v>
      </c>
      <c r="C3466" s="2" t="s">
        <v>7096</v>
      </c>
      <c r="D3466" s="12">
        <v>5000</v>
      </c>
      <c r="E3466" s="13">
        <v>5116.18</v>
      </c>
      <c r="F3466" t="s">
        <v>28</v>
      </c>
      <c r="G3466" t="s">
        <v>49</v>
      </c>
      <c r="H3466" t="s">
        <v>50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1123</v>
      </c>
      <c r="O3466">
        <f t="shared" si="216"/>
        <v>102</v>
      </c>
      <c r="P3466">
        <f t="shared" si="217"/>
        <v>55.01</v>
      </c>
      <c r="Q3466" s="11" t="s">
        <v>21</v>
      </c>
      <c r="R3466" t="s">
        <v>1124</v>
      </c>
      <c r="S3466" s="4">
        <f t="shared" si="218"/>
        <v>42575.1300578704</v>
      </c>
      <c r="T3466" s="4">
        <f t="shared" si="219"/>
        <v>42605.1300578704</v>
      </c>
    </row>
    <row r="3467" ht="44" spans="1:20">
      <c r="A3467" s="1">
        <v>3465</v>
      </c>
      <c r="B3467" s="2" t="s">
        <v>7097</v>
      </c>
      <c r="C3467" s="2" t="s">
        <v>7098</v>
      </c>
      <c r="D3467" s="12">
        <v>2000</v>
      </c>
      <c r="E3467" s="13">
        <v>2060</v>
      </c>
      <c r="F3467" t="s">
        <v>28</v>
      </c>
      <c r="G3467" t="s">
        <v>58</v>
      </c>
      <c r="H3467" t="s">
        <v>59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1123</v>
      </c>
      <c r="O3467">
        <f t="shared" si="216"/>
        <v>103</v>
      </c>
      <c r="P3467">
        <f t="shared" si="217"/>
        <v>57.22</v>
      </c>
      <c r="Q3467" s="11" t="s">
        <v>21</v>
      </c>
      <c r="R3467" t="s">
        <v>1124</v>
      </c>
      <c r="S3467" s="4">
        <f t="shared" si="218"/>
        <v>42200.6258333333</v>
      </c>
      <c r="T3467" s="4">
        <f t="shared" si="219"/>
        <v>42225.6666666667</v>
      </c>
    </row>
    <row r="3468" ht="29" spans="1:20">
      <c r="A3468" s="1">
        <v>3466</v>
      </c>
      <c r="B3468" s="2" t="s">
        <v>7099</v>
      </c>
      <c r="C3468" s="2" t="s">
        <v>7100</v>
      </c>
      <c r="D3468" s="12">
        <v>3500</v>
      </c>
      <c r="E3468" s="13">
        <v>4450</v>
      </c>
      <c r="F3468" t="s">
        <v>28</v>
      </c>
      <c r="G3468" t="s">
        <v>49</v>
      </c>
      <c r="H3468" t="s">
        <v>50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1123</v>
      </c>
      <c r="O3468">
        <f t="shared" si="216"/>
        <v>127</v>
      </c>
      <c r="P3468">
        <f t="shared" si="217"/>
        <v>72.95</v>
      </c>
      <c r="Q3468" s="11" t="s">
        <v>21</v>
      </c>
      <c r="R3468" t="s">
        <v>1124</v>
      </c>
      <c r="S3468" s="4">
        <f t="shared" si="218"/>
        <v>42420.0190972222</v>
      </c>
      <c r="T3468" s="4">
        <f t="shared" si="219"/>
        <v>42479.9774305556</v>
      </c>
    </row>
    <row r="3469" ht="15" spans="1:20">
      <c r="A3469" s="1">
        <v>3467</v>
      </c>
      <c r="B3469" s="2" t="s">
        <v>7101</v>
      </c>
      <c r="C3469" s="2" t="s">
        <v>7102</v>
      </c>
      <c r="D3469" s="12">
        <v>3000</v>
      </c>
      <c r="E3469" s="13">
        <v>3030</v>
      </c>
      <c r="F3469" t="s">
        <v>28</v>
      </c>
      <c r="G3469" t="s">
        <v>49</v>
      </c>
      <c r="H3469" t="s">
        <v>50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1123</v>
      </c>
      <c r="O3469">
        <f t="shared" si="216"/>
        <v>101</v>
      </c>
      <c r="P3469">
        <f t="shared" si="217"/>
        <v>64.47</v>
      </c>
      <c r="Q3469" s="11" t="s">
        <v>21</v>
      </c>
      <c r="R3469" t="s">
        <v>1124</v>
      </c>
      <c r="S3469" s="4">
        <f t="shared" si="218"/>
        <v>42053.6716666667</v>
      </c>
      <c r="T3469" s="4">
        <f t="shared" si="219"/>
        <v>42083.63</v>
      </c>
    </row>
    <row r="3470" ht="44" spans="1:20">
      <c r="A3470" s="1">
        <v>3468</v>
      </c>
      <c r="B3470" s="2" t="s">
        <v>7103</v>
      </c>
      <c r="C3470" s="2" t="s">
        <v>7104</v>
      </c>
      <c r="D3470" s="12">
        <v>10000</v>
      </c>
      <c r="E3470" s="13">
        <v>12178</v>
      </c>
      <c r="F3470" t="s">
        <v>28</v>
      </c>
      <c r="G3470" t="s">
        <v>49</v>
      </c>
      <c r="H3470" t="s">
        <v>50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1123</v>
      </c>
      <c r="O3470">
        <f t="shared" si="216"/>
        <v>122</v>
      </c>
      <c r="P3470">
        <f t="shared" si="217"/>
        <v>716.35</v>
      </c>
      <c r="Q3470" s="11" t="s">
        <v>21</v>
      </c>
      <c r="R3470" t="s">
        <v>1124</v>
      </c>
      <c r="S3470" s="4">
        <f t="shared" si="218"/>
        <v>42605.7653819444</v>
      </c>
      <c r="T3470" s="4">
        <f t="shared" si="219"/>
        <v>42634.125</v>
      </c>
    </row>
    <row r="3471" ht="44" spans="1:20">
      <c r="A3471" s="1">
        <v>3469</v>
      </c>
      <c r="B3471" s="2" t="s">
        <v>7105</v>
      </c>
      <c r="C3471" s="2" t="s">
        <v>7106</v>
      </c>
      <c r="D3471" s="12">
        <v>2800</v>
      </c>
      <c r="E3471" s="13">
        <v>3175</v>
      </c>
      <c r="F3471" t="s">
        <v>28</v>
      </c>
      <c r="G3471" t="s">
        <v>49</v>
      </c>
      <c r="H3471" t="s">
        <v>50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1123</v>
      </c>
      <c r="O3471">
        <f t="shared" si="216"/>
        <v>113</v>
      </c>
      <c r="P3471">
        <f t="shared" si="217"/>
        <v>50.4</v>
      </c>
      <c r="Q3471" s="11" t="s">
        <v>21</v>
      </c>
      <c r="R3471" t="s">
        <v>1124</v>
      </c>
      <c r="S3471" s="4">
        <f t="shared" si="218"/>
        <v>42458.641724537</v>
      </c>
      <c r="T3471" s="4">
        <f t="shared" si="219"/>
        <v>42488.641724537</v>
      </c>
    </row>
    <row r="3472" ht="29" spans="1:20">
      <c r="A3472" s="1">
        <v>3470</v>
      </c>
      <c r="B3472" s="2" t="s">
        <v>7107</v>
      </c>
      <c r="C3472" s="2" t="s">
        <v>7108</v>
      </c>
      <c r="D3472" s="12">
        <v>250</v>
      </c>
      <c r="E3472" s="13">
        <v>375</v>
      </c>
      <c r="F3472" t="s">
        <v>28</v>
      </c>
      <c r="G3472" t="s">
        <v>49</v>
      </c>
      <c r="H3472" t="s">
        <v>50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1123</v>
      </c>
      <c r="O3472">
        <f t="shared" si="216"/>
        <v>150</v>
      </c>
      <c r="P3472">
        <f t="shared" si="217"/>
        <v>41.67</v>
      </c>
      <c r="Q3472" s="11" t="s">
        <v>21</v>
      </c>
      <c r="R3472" t="s">
        <v>1124</v>
      </c>
      <c r="S3472" s="4">
        <f t="shared" si="218"/>
        <v>42529.0220138889</v>
      </c>
      <c r="T3472" s="4">
        <f t="shared" si="219"/>
        <v>42566.9013888889</v>
      </c>
    </row>
    <row r="3473" ht="44" spans="1:20">
      <c r="A3473" s="1">
        <v>3471</v>
      </c>
      <c r="B3473" s="2" t="s">
        <v>7109</v>
      </c>
      <c r="C3473" s="2" t="s">
        <v>7110</v>
      </c>
      <c r="D3473" s="12">
        <v>500</v>
      </c>
      <c r="E3473" s="13">
        <v>1073</v>
      </c>
      <c r="F3473" t="s">
        <v>28</v>
      </c>
      <c r="G3473" t="s">
        <v>58</v>
      </c>
      <c r="H3473" t="s">
        <v>59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1123</v>
      </c>
      <c r="O3473">
        <f t="shared" si="216"/>
        <v>215</v>
      </c>
      <c r="P3473">
        <f t="shared" si="217"/>
        <v>35.77</v>
      </c>
      <c r="Q3473" s="11" t="s">
        <v>21</v>
      </c>
      <c r="R3473" t="s">
        <v>1124</v>
      </c>
      <c r="S3473" s="4">
        <f t="shared" si="218"/>
        <v>41841.8204861111</v>
      </c>
      <c r="T3473" s="4">
        <f t="shared" si="219"/>
        <v>41882.8333333333</v>
      </c>
    </row>
    <row r="3474" ht="44" spans="1:20">
      <c r="A3474" s="1">
        <v>3472</v>
      </c>
      <c r="B3474" s="2" t="s">
        <v>7111</v>
      </c>
      <c r="C3474" s="2" t="s">
        <v>7112</v>
      </c>
      <c r="D3474" s="12">
        <v>2000</v>
      </c>
      <c r="E3474" s="13">
        <v>2041</v>
      </c>
      <c r="F3474" t="s">
        <v>28</v>
      </c>
      <c r="G3474" t="s">
        <v>49</v>
      </c>
      <c r="H3474" t="s">
        <v>50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1123</v>
      </c>
      <c r="O3474">
        <f t="shared" si="216"/>
        <v>102</v>
      </c>
      <c r="P3474">
        <f t="shared" si="217"/>
        <v>88.74</v>
      </c>
      <c r="Q3474" s="11" t="s">
        <v>21</v>
      </c>
      <c r="R3474" t="s">
        <v>1124</v>
      </c>
      <c r="S3474" s="4">
        <f t="shared" si="218"/>
        <v>41928.1704976852</v>
      </c>
      <c r="T3474" s="4">
        <f t="shared" si="219"/>
        <v>41949.2493055556</v>
      </c>
    </row>
    <row r="3475" ht="44" spans="1:20">
      <c r="A3475" s="1">
        <v>3473</v>
      </c>
      <c r="B3475" s="2" t="s">
        <v>7113</v>
      </c>
      <c r="C3475" s="2" t="s">
        <v>7114</v>
      </c>
      <c r="D3475" s="12">
        <v>4900</v>
      </c>
      <c r="E3475" s="13">
        <v>4900</v>
      </c>
      <c r="F3475" t="s">
        <v>28</v>
      </c>
      <c r="G3475" t="s">
        <v>49</v>
      </c>
      <c r="H3475" t="s">
        <v>50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1123</v>
      </c>
      <c r="O3475">
        <f t="shared" si="216"/>
        <v>100</v>
      </c>
      <c r="P3475">
        <f t="shared" si="217"/>
        <v>148.48</v>
      </c>
      <c r="Q3475" s="11" t="s">
        <v>21</v>
      </c>
      <c r="R3475" t="s">
        <v>1124</v>
      </c>
      <c r="S3475" s="4">
        <f t="shared" si="218"/>
        <v>42062.8344444444</v>
      </c>
      <c r="T3475" s="4">
        <f t="shared" si="219"/>
        <v>42083.8520833333</v>
      </c>
    </row>
    <row r="3476" ht="44" spans="1:20">
      <c r="A3476" s="1">
        <v>3474</v>
      </c>
      <c r="B3476" s="2" t="s">
        <v>7115</v>
      </c>
      <c r="C3476" s="2" t="s">
        <v>7116</v>
      </c>
      <c r="D3476" s="12">
        <v>2000</v>
      </c>
      <c r="E3476" s="13">
        <v>2020</v>
      </c>
      <c r="F3476" t="s">
        <v>28</v>
      </c>
      <c r="G3476" t="s">
        <v>58</v>
      </c>
      <c r="H3476" t="s">
        <v>59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1123</v>
      </c>
      <c r="O3476">
        <f t="shared" si="216"/>
        <v>101</v>
      </c>
      <c r="P3476">
        <f t="shared" si="217"/>
        <v>51.79</v>
      </c>
      <c r="Q3476" s="11" t="s">
        <v>21</v>
      </c>
      <c r="R3476" t="s">
        <v>1124</v>
      </c>
      <c r="S3476" s="4">
        <f t="shared" si="218"/>
        <v>42541.5015162037</v>
      </c>
      <c r="T3476" s="4">
        <f t="shared" si="219"/>
        <v>42571.5015162037</v>
      </c>
    </row>
    <row r="3477" ht="44" spans="1:20">
      <c r="A3477" s="1">
        <v>3475</v>
      </c>
      <c r="B3477" s="2" t="s">
        <v>7117</v>
      </c>
      <c r="C3477" s="2" t="s">
        <v>7118</v>
      </c>
      <c r="D3477" s="12">
        <v>300</v>
      </c>
      <c r="E3477" s="13">
        <v>340</v>
      </c>
      <c r="F3477" t="s">
        <v>28</v>
      </c>
      <c r="G3477" t="s">
        <v>58</v>
      </c>
      <c r="H3477" t="s">
        <v>59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1123</v>
      </c>
      <c r="O3477">
        <f t="shared" si="216"/>
        <v>113</v>
      </c>
      <c r="P3477">
        <f t="shared" si="217"/>
        <v>20</v>
      </c>
      <c r="Q3477" s="11" t="s">
        <v>21</v>
      </c>
      <c r="R3477" t="s">
        <v>1124</v>
      </c>
      <c r="S3477" s="4">
        <f t="shared" si="218"/>
        <v>41918.8808333333</v>
      </c>
      <c r="T3477" s="4">
        <f t="shared" si="219"/>
        <v>41946</v>
      </c>
    </row>
    <row r="3478" ht="44" spans="1:20">
      <c r="A3478" s="1">
        <v>3476</v>
      </c>
      <c r="B3478" s="2" t="s">
        <v>7119</v>
      </c>
      <c r="C3478" s="2" t="s">
        <v>7120</v>
      </c>
      <c r="D3478" s="12">
        <v>300</v>
      </c>
      <c r="E3478" s="13">
        <v>312</v>
      </c>
      <c r="F3478" t="s">
        <v>28</v>
      </c>
      <c r="G3478" t="s">
        <v>49</v>
      </c>
      <c r="H3478" t="s">
        <v>50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1123</v>
      </c>
      <c r="O3478">
        <f t="shared" si="216"/>
        <v>104</v>
      </c>
      <c r="P3478">
        <f t="shared" si="217"/>
        <v>52</v>
      </c>
      <c r="Q3478" s="11" t="s">
        <v>21</v>
      </c>
      <c r="R3478" t="s">
        <v>1124</v>
      </c>
      <c r="S3478" s="4">
        <f t="shared" si="218"/>
        <v>41921.2799768519</v>
      </c>
      <c r="T3478" s="4">
        <f t="shared" si="219"/>
        <v>41939.125</v>
      </c>
    </row>
    <row r="3479" ht="44" spans="1:20">
      <c r="A3479" s="1">
        <v>3477</v>
      </c>
      <c r="B3479" s="2" t="s">
        <v>7121</v>
      </c>
      <c r="C3479" s="2" t="s">
        <v>7122</v>
      </c>
      <c r="D3479" s="12">
        <v>1800</v>
      </c>
      <c r="E3479" s="13">
        <v>2076</v>
      </c>
      <c r="F3479" t="s">
        <v>28</v>
      </c>
      <c r="G3479" t="s">
        <v>49</v>
      </c>
      <c r="H3479" t="s">
        <v>50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1123</v>
      </c>
      <c r="O3479">
        <f t="shared" si="216"/>
        <v>115</v>
      </c>
      <c r="P3479">
        <f t="shared" si="217"/>
        <v>53.23</v>
      </c>
      <c r="Q3479" s="11" t="s">
        <v>21</v>
      </c>
      <c r="R3479" t="s">
        <v>1124</v>
      </c>
      <c r="S3479" s="4">
        <f t="shared" si="218"/>
        <v>42128.7366087963</v>
      </c>
      <c r="T3479" s="4">
        <f t="shared" si="219"/>
        <v>42141.125</v>
      </c>
    </row>
    <row r="3480" ht="44" spans="1:20">
      <c r="A3480" s="1">
        <v>3478</v>
      </c>
      <c r="B3480" s="2" t="s">
        <v>7123</v>
      </c>
      <c r="C3480" s="2" t="s">
        <v>7124</v>
      </c>
      <c r="D3480" s="12">
        <v>2000</v>
      </c>
      <c r="E3480" s="13">
        <v>2257</v>
      </c>
      <c r="F3480" t="s">
        <v>28</v>
      </c>
      <c r="G3480" t="s">
        <v>49</v>
      </c>
      <c r="H3480" t="s">
        <v>50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1123</v>
      </c>
      <c r="O3480">
        <f t="shared" si="216"/>
        <v>113</v>
      </c>
      <c r="P3480">
        <f t="shared" si="217"/>
        <v>39.6</v>
      </c>
      <c r="Q3480" s="11" t="s">
        <v>21</v>
      </c>
      <c r="R3480" t="s">
        <v>1124</v>
      </c>
      <c r="S3480" s="4">
        <f t="shared" si="218"/>
        <v>42053.9169212963</v>
      </c>
      <c r="T3480" s="4">
        <f t="shared" si="219"/>
        <v>42079.875</v>
      </c>
    </row>
    <row r="3481" ht="44" spans="1:20">
      <c r="A3481" s="1">
        <v>3479</v>
      </c>
      <c r="B3481" s="2" t="s">
        <v>7125</v>
      </c>
      <c r="C3481" s="2" t="s">
        <v>7126</v>
      </c>
      <c r="D3481" s="12">
        <v>1500</v>
      </c>
      <c r="E3481" s="13">
        <v>1918</v>
      </c>
      <c r="F3481" t="s">
        <v>28</v>
      </c>
      <c r="G3481" t="s">
        <v>58</v>
      </c>
      <c r="H3481" t="s">
        <v>59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1123</v>
      </c>
      <c r="O3481">
        <f t="shared" si="216"/>
        <v>128</v>
      </c>
      <c r="P3481">
        <f t="shared" si="217"/>
        <v>34.25</v>
      </c>
      <c r="Q3481" s="11" t="s">
        <v>21</v>
      </c>
      <c r="R3481" t="s">
        <v>1124</v>
      </c>
      <c r="S3481" s="4">
        <f t="shared" si="218"/>
        <v>41781.8550925926</v>
      </c>
      <c r="T3481" s="4">
        <f t="shared" si="219"/>
        <v>41811.8550925926</v>
      </c>
    </row>
    <row r="3482" ht="44" spans="1:20">
      <c r="A3482" s="1">
        <v>3480</v>
      </c>
      <c r="B3482" s="2" t="s">
        <v>7127</v>
      </c>
      <c r="C3482" s="2" t="s">
        <v>7128</v>
      </c>
      <c r="D3482" s="12">
        <v>1500</v>
      </c>
      <c r="E3482" s="13">
        <v>2140</v>
      </c>
      <c r="F3482" t="s">
        <v>28</v>
      </c>
      <c r="G3482" t="s">
        <v>49</v>
      </c>
      <c r="H3482" t="s">
        <v>50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1123</v>
      </c>
      <c r="O3482">
        <f t="shared" si="216"/>
        <v>143</v>
      </c>
      <c r="P3482">
        <f t="shared" si="217"/>
        <v>164.62</v>
      </c>
      <c r="Q3482" s="11" t="s">
        <v>21</v>
      </c>
      <c r="R3482" t="s">
        <v>1124</v>
      </c>
      <c r="S3482" s="4">
        <f t="shared" si="218"/>
        <v>42171.3174421296</v>
      </c>
      <c r="T3482" s="4">
        <f t="shared" si="219"/>
        <v>42195.875</v>
      </c>
    </row>
    <row r="3483" ht="44" spans="1:20">
      <c r="A3483" s="1">
        <v>3481</v>
      </c>
      <c r="B3483" s="2" t="s">
        <v>7129</v>
      </c>
      <c r="C3483" s="2" t="s">
        <v>7130</v>
      </c>
      <c r="D3483" s="12">
        <v>10000</v>
      </c>
      <c r="E3483" s="13">
        <v>11880</v>
      </c>
      <c r="F3483" t="s">
        <v>28</v>
      </c>
      <c r="G3483" t="s">
        <v>84</v>
      </c>
      <c r="H3483" t="s">
        <v>85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1123</v>
      </c>
      <c r="O3483">
        <f t="shared" si="216"/>
        <v>119</v>
      </c>
      <c r="P3483">
        <f t="shared" si="217"/>
        <v>125.05</v>
      </c>
      <c r="Q3483" s="11" t="s">
        <v>21</v>
      </c>
      <c r="R3483" t="s">
        <v>1124</v>
      </c>
      <c r="S3483" s="4">
        <f t="shared" si="218"/>
        <v>41989.2475462963</v>
      </c>
      <c r="T3483" s="4">
        <f t="shared" si="219"/>
        <v>42006.2475462963</v>
      </c>
    </row>
    <row r="3484" ht="44" spans="1:20">
      <c r="A3484" s="1">
        <v>3482</v>
      </c>
      <c r="B3484" s="2" t="s">
        <v>7131</v>
      </c>
      <c r="C3484" s="2" t="s">
        <v>7132</v>
      </c>
      <c r="D3484" s="12">
        <v>3000</v>
      </c>
      <c r="E3484" s="13">
        <v>4150</v>
      </c>
      <c r="F3484" t="s">
        <v>28</v>
      </c>
      <c r="G3484" t="s">
        <v>58</v>
      </c>
      <c r="H3484" t="s">
        <v>59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1123</v>
      </c>
      <c r="O3484">
        <f t="shared" si="216"/>
        <v>138</v>
      </c>
      <c r="P3484">
        <f t="shared" si="217"/>
        <v>51.88</v>
      </c>
      <c r="Q3484" s="11" t="s">
        <v>21</v>
      </c>
      <c r="R3484" t="s">
        <v>1124</v>
      </c>
      <c r="S3484" s="4">
        <f t="shared" si="218"/>
        <v>41796.7715972222</v>
      </c>
      <c r="T3484" s="4">
        <f t="shared" si="219"/>
        <v>41826.7715972222</v>
      </c>
    </row>
    <row r="3485" ht="44" spans="1:20">
      <c r="A3485" s="1">
        <v>3483</v>
      </c>
      <c r="B3485" s="2" t="s">
        <v>7133</v>
      </c>
      <c r="C3485" s="2" t="s">
        <v>7134</v>
      </c>
      <c r="D3485" s="12">
        <v>3350</v>
      </c>
      <c r="E3485" s="13">
        <v>5358</v>
      </c>
      <c r="F3485" t="s">
        <v>28</v>
      </c>
      <c r="G3485" t="s">
        <v>49</v>
      </c>
      <c r="H3485" t="s">
        <v>50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1123</v>
      </c>
      <c r="O3485">
        <f t="shared" si="216"/>
        <v>160</v>
      </c>
      <c r="P3485">
        <f t="shared" si="217"/>
        <v>40.29</v>
      </c>
      <c r="Q3485" s="11" t="s">
        <v>21</v>
      </c>
      <c r="R3485" t="s">
        <v>1124</v>
      </c>
      <c r="S3485" s="4">
        <f t="shared" si="218"/>
        <v>41793.6687615741</v>
      </c>
      <c r="T3485" s="4">
        <f t="shared" si="219"/>
        <v>41823.6687615741</v>
      </c>
    </row>
    <row r="3486" ht="44" spans="1:20">
      <c r="A3486" s="1">
        <v>3484</v>
      </c>
      <c r="B3486" s="2" t="s">
        <v>7135</v>
      </c>
      <c r="C3486" s="2" t="s">
        <v>7136</v>
      </c>
      <c r="D3486" s="12">
        <v>2500</v>
      </c>
      <c r="E3486" s="13">
        <v>2856</v>
      </c>
      <c r="F3486" t="s">
        <v>28</v>
      </c>
      <c r="G3486" t="s">
        <v>49</v>
      </c>
      <c r="H3486" t="s">
        <v>50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1123</v>
      </c>
      <c r="O3486">
        <f t="shared" si="216"/>
        <v>114</v>
      </c>
      <c r="P3486">
        <f t="shared" si="217"/>
        <v>64.91</v>
      </c>
      <c r="Q3486" s="11" t="s">
        <v>21</v>
      </c>
      <c r="R3486" t="s">
        <v>1124</v>
      </c>
      <c r="S3486" s="4">
        <f t="shared" si="218"/>
        <v>42506.7604050926</v>
      </c>
      <c r="T3486" s="4">
        <f t="shared" si="219"/>
        <v>42536.7604050926</v>
      </c>
    </row>
    <row r="3487" ht="44" spans="1:20">
      <c r="A3487" s="1">
        <v>3485</v>
      </c>
      <c r="B3487" s="2" t="s">
        <v>7137</v>
      </c>
      <c r="C3487" s="2" t="s">
        <v>7138</v>
      </c>
      <c r="D3487" s="12">
        <v>1650</v>
      </c>
      <c r="E3487" s="13">
        <v>1660</v>
      </c>
      <c r="F3487" t="s">
        <v>28</v>
      </c>
      <c r="G3487" t="s">
        <v>49</v>
      </c>
      <c r="H3487" t="s">
        <v>50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1123</v>
      </c>
      <c r="O3487">
        <f t="shared" si="216"/>
        <v>101</v>
      </c>
      <c r="P3487">
        <f t="shared" si="217"/>
        <v>55.33</v>
      </c>
      <c r="Q3487" s="11" t="s">
        <v>21</v>
      </c>
      <c r="R3487" t="s">
        <v>1124</v>
      </c>
      <c r="S3487" s="4">
        <f t="shared" si="218"/>
        <v>42372.6930555556</v>
      </c>
      <c r="T3487" s="4">
        <f t="shared" si="219"/>
        <v>42402.6930555556</v>
      </c>
    </row>
    <row r="3488" ht="44" spans="1:20">
      <c r="A3488" s="1">
        <v>3486</v>
      </c>
      <c r="B3488" s="2" t="s">
        <v>7139</v>
      </c>
      <c r="C3488" s="2" t="s">
        <v>7140</v>
      </c>
      <c r="D3488" s="12">
        <v>3000</v>
      </c>
      <c r="E3488" s="13">
        <v>4656</v>
      </c>
      <c r="F3488" t="s">
        <v>28</v>
      </c>
      <c r="G3488" t="s">
        <v>49</v>
      </c>
      <c r="H3488" t="s">
        <v>50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1123</v>
      </c>
      <c r="O3488">
        <f t="shared" si="216"/>
        <v>155</v>
      </c>
      <c r="P3488">
        <f t="shared" si="217"/>
        <v>83.14</v>
      </c>
      <c r="Q3488" s="11" t="s">
        <v>21</v>
      </c>
      <c r="R3488" t="s">
        <v>1124</v>
      </c>
      <c r="S3488" s="4">
        <f t="shared" si="218"/>
        <v>42126.8750115741</v>
      </c>
      <c r="T3488" s="4">
        <f t="shared" si="219"/>
        <v>42158.2909722222</v>
      </c>
    </row>
    <row r="3489" ht="44" spans="1:20">
      <c r="A3489" s="1">
        <v>3487</v>
      </c>
      <c r="B3489" s="2" t="s">
        <v>7141</v>
      </c>
      <c r="C3489" s="2" t="s">
        <v>7142</v>
      </c>
      <c r="D3489" s="12">
        <v>2000</v>
      </c>
      <c r="E3489" s="13">
        <v>2555</v>
      </c>
      <c r="F3489" t="s">
        <v>28</v>
      </c>
      <c r="G3489" t="s">
        <v>58</v>
      </c>
      <c r="H3489" t="s">
        <v>59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1123</v>
      </c>
      <c r="O3489">
        <f t="shared" si="216"/>
        <v>128</v>
      </c>
      <c r="P3489">
        <f t="shared" si="217"/>
        <v>38.71</v>
      </c>
      <c r="Q3489" s="11" t="s">
        <v>21</v>
      </c>
      <c r="R3489" t="s">
        <v>1124</v>
      </c>
      <c r="S3489" s="4">
        <f t="shared" si="218"/>
        <v>42149.9404166667</v>
      </c>
      <c r="T3489" s="4">
        <f t="shared" si="219"/>
        <v>42179.9404166667</v>
      </c>
    </row>
    <row r="3490" ht="44" spans="1:20">
      <c r="A3490" s="1">
        <v>3488</v>
      </c>
      <c r="B3490" s="2" t="s">
        <v>7143</v>
      </c>
      <c r="C3490" s="2" t="s">
        <v>7144</v>
      </c>
      <c r="D3490" s="12">
        <v>3000</v>
      </c>
      <c r="E3490" s="13">
        <v>3636</v>
      </c>
      <c r="F3490" t="s">
        <v>28</v>
      </c>
      <c r="G3490" t="s">
        <v>49</v>
      </c>
      <c r="H3490" t="s">
        <v>50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1123</v>
      </c>
      <c r="O3490">
        <f t="shared" si="216"/>
        <v>121</v>
      </c>
      <c r="P3490">
        <f t="shared" si="217"/>
        <v>125.38</v>
      </c>
      <c r="Q3490" s="11" t="s">
        <v>21</v>
      </c>
      <c r="R3490" t="s">
        <v>1124</v>
      </c>
      <c r="S3490" s="4">
        <f t="shared" si="218"/>
        <v>42087.7680555556</v>
      </c>
      <c r="T3490" s="4">
        <f t="shared" si="219"/>
        <v>42111.6666666667</v>
      </c>
    </row>
    <row r="3491" ht="44" spans="1:20">
      <c r="A3491" s="1">
        <v>3489</v>
      </c>
      <c r="B3491" s="2" t="s">
        <v>7145</v>
      </c>
      <c r="C3491" s="2" t="s">
        <v>7146</v>
      </c>
      <c r="D3491" s="12">
        <v>5000</v>
      </c>
      <c r="E3491" s="13">
        <v>5635</v>
      </c>
      <c r="F3491" t="s">
        <v>28</v>
      </c>
      <c r="G3491" t="s">
        <v>58</v>
      </c>
      <c r="H3491" t="s">
        <v>59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1123</v>
      </c>
      <c r="O3491">
        <f t="shared" si="216"/>
        <v>113</v>
      </c>
      <c r="P3491">
        <f t="shared" si="217"/>
        <v>78.26</v>
      </c>
      <c r="Q3491" s="11" t="s">
        <v>21</v>
      </c>
      <c r="R3491" t="s">
        <v>1124</v>
      </c>
      <c r="S3491" s="4">
        <f t="shared" si="218"/>
        <v>41753.635775463</v>
      </c>
      <c r="T3491" s="4">
        <f t="shared" si="219"/>
        <v>41783.875</v>
      </c>
    </row>
    <row r="3492" ht="44" spans="1:20">
      <c r="A3492" s="1">
        <v>3490</v>
      </c>
      <c r="B3492" s="2" t="s">
        <v>7147</v>
      </c>
      <c r="C3492" s="2" t="s">
        <v>7148</v>
      </c>
      <c r="D3492" s="12">
        <v>1000</v>
      </c>
      <c r="E3492" s="13">
        <v>1275</v>
      </c>
      <c r="F3492" t="s">
        <v>28</v>
      </c>
      <c r="G3492" t="s">
        <v>49</v>
      </c>
      <c r="H3492" t="s">
        <v>50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1123</v>
      </c>
      <c r="O3492">
        <f t="shared" si="216"/>
        <v>128</v>
      </c>
      <c r="P3492">
        <f t="shared" si="217"/>
        <v>47.22</v>
      </c>
      <c r="Q3492" s="11" t="s">
        <v>21</v>
      </c>
      <c r="R3492" t="s">
        <v>1124</v>
      </c>
      <c r="S3492" s="4">
        <f t="shared" si="218"/>
        <v>42443.8023611111</v>
      </c>
      <c r="T3492" s="4">
        <f t="shared" si="219"/>
        <v>42473.8023611111</v>
      </c>
    </row>
    <row r="3493" ht="44" spans="1:20">
      <c r="A3493" s="1">
        <v>3491</v>
      </c>
      <c r="B3493" s="2" t="s">
        <v>7149</v>
      </c>
      <c r="C3493" s="2" t="s">
        <v>7150</v>
      </c>
      <c r="D3493" s="12">
        <v>500</v>
      </c>
      <c r="E3493" s="13">
        <v>791</v>
      </c>
      <c r="F3493" t="s">
        <v>28</v>
      </c>
      <c r="G3493" t="s">
        <v>49</v>
      </c>
      <c r="H3493" t="s">
        <v>50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1123</v>
      </c>
      <c r="O3493">
        <f t="shared" si="216"/>
        <v>158</v>
      </c>
      <c r="P3493">
        <f t="shared" si="217"/>
        <v>79.1</v>
      </c>
      <c r="Q3493" s="11" t="s">
        <v>21</v>
      </c>
      <c r="R3493" t="s">
        <v>1124</v>
      </c>
      <c r="S3493" s="4">
        <f t="shared" si="218"/>
        <v>42121.2498148148</v>
      </c>
      <c r="T3493" s="4">
        <f t="shared" si="219"/>
        <v>42142.2498148148</v>
      </c>
    </row>
    <row r="3494" ht="44" spans="1:20">
      <c r="A3494" s="1">
        <v>3492</v>
      </c>
      <c r="B3494" s="2" t="s">
        <v>7151</v>
      </c>
      <c r="C3494" s="2" t="s">
        <v>7152</v>
      </c>
      <c r="D3494" s="12">
        <v>3800</v>
      </c>
      <c r="E3494" s="13">
        <v>4000.22</v>
      </c>
      <c r="F3494" t="s">
        <v>28</v>
      </c>
      <c r="G3494" t="s">
        <v>49</v>
      </c>
      <c r="H3494" t="s">
        <v>50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1123</v>
      </c>
      <c r="O3494">
        <f t="shared" si="216"/>
        <v>105</v>
      </c>
      <c r="P3494">
        <f t="shared" si="217"/>
        <v>114.29</v>
      </c>
      <c r="Q3494" s="11" t="s">
        <v>21</v>
      </c>
      <c r="R3494" t="s">
        <v>1124</v>
      </c>
      <c r="S3494" s="4">
        <f t="shared" si="218"/>
        <v>42268.009224537</v>
      </c>
      <c r="T3494" s="4">
        <f t="shared" si="219"/>
        <v>42303.009224537</v>
      </c>
    </row>
    <row r="3495" ht="44" spans="1:20">
      <c r="A3495" s="1">
        <v>3493</v>
      </c>
      <c r="B3495" s="2" t="s">
        <v>7153</v>
      </c>
      <c r="C3495" s="2" t="s">
        <v>7154</v>
      </c>
      <c r="D3495" s="12">
        <v>1500</v>
      </c>
      <c r="E3495" s="13">
        <v>1500</v>
      </c>
      <c r="F3495" t="s">
        <v>28</v>
      </c>
      <c r="G3495" t="s">
        <v>49</v>
      </c>
      <c r="H3495" t="s">
        <v>50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1123</v>
      </c>
      <c r="O3495">
        <f t="shared" si="216"/>
        <v>100</v>
      </c>
      <c r="P3495">
        <f t="shared" si="217"/>
        <v>51.72</v>
      </c>
      <c r="Q3495" s="11" t="s">
        <v>21</v>
      </c>
      <c r="R3495" t="s">
        <v>1124</v>
      </c>
      <c r="S3495" s="4">
        <f t="shared" si="218"/>
        <v>41848.8661574074</v>
      </c>
      <c r="T3495" s="4">
        <f t="shared" si="219"/>
        <v>41868.2159722222</v>
      </c>
    </row>
    <row r="3496" ht="44" spans="1:20">
      <c r="A3496" s="1">
        <v>3494</v>
      </c>
      <c r="B3496" s="2" t="s">
        <v>7155</v>
      </c>
      <c r="C3496" s="2" t="s">
        <v>7156</v>
      </c>
      <c r="D3496" s="12">
        <v>400</v>
      </c>
      <c r="E3496" s="13">
        <v>400</v>
      </c>
      <c r="F3496" t="s">
        <v>28</v>
      </c>
      <c r="G3496" t="s">
        <v>49</v>
      </c>
      <c r="H3496" t="s">
        <v>50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1123</v>
      </c>
      <c r="O3496">
        <f t="shared" si="216"/>
        <v>100</v>
      </c>
      <c r="P3496">
        <f t="shared" si="217"/>
        <v>30.77</v>
      </c>
      <c r="Q3496" s="11" t="s">
        <v>21</v>
      </c>
      <c r="R3496" t="s">
        <v>1124</v>
      </c>
      <c r="S3496" s="4">
        <f t="shared" si="218"/>
        <v>42689.2149884259</v>
      </c>
      <c r="T3496" s="4">
        <f t="shared" si="219"/>
        <v>42700.25</v>
      </c>
    </row>
    <row r="3497" ht="44" spans="1:20">
      <c r="A3497" s="1">
        <v>3495</v>
      </c>
      <c r="B3497" s="2" t="s">
        <v>7157</v>
      </c>
      <c r="C3497" s="2" t="s">
        <v>7158</v>
      </c>
      <c r="D3497" s="12">
        <v>5000</v>
      </c>
      <c r="E3497" s="13">
        <v>5343</v>
      </c>
      <c r="F3497" t="s">
        <v>28</v>
      </c>
      <c r="G3497" t="s">
        <v>194</v>
      </c>
      <c r="H3497" t="s">
        <v>195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1123</v>
      </c>
      <c r="O3497">
        <f t="shared" si="216"/>
        <v>107</v>
      </c>
      <c r="P3497">
        <f t="shared" si="217"/>
        <v>74.21</v>
      </c>
      <c r="Q3497" s="11" t="s">
        <v>21</v>
      </c>
      <c r="R3497" t="s">
        <v>1124</v>
      </c>
      <c r="S3497" s="4">
        <f t="shared" si="218"/>
        <v>41915.7628356482</v>
      </c>
      <c r="T3497" s="4">
        <f t="shared" si="219"/>
        <v>41944.7208333333</v>
      </c>
    </row>
    <row r="3498" ht="44" spans="1:20">
      <c r="A3498" s="1">
        <v>3496</v>
      </c>
      <c r="B3498" s="2" t="s">
        <v>7159</v>
      </c>
      <c r="C3498" s="2" t="s">
        <v>7160</v>
      </c>
      <c r="D3498" s="12">
        <v>3000</v>
      </c>
      <c r="E3498" s="13">
        <v>3732</v>
      </c>
      <c r="F3498" t="s">
        <v>28</v>
      </c>
      <c r="G3498" t="s">
        <v>49</v>
      </c>
      <c r="H3498" t="s">
        <v>50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1123</v>
      </c>
      <c r="O3498">
        <f t="shared" si="216"/>
        <v>124</v>
      </c>
      <c r="P3498">
        <f t="shared" si="217"/>
        <v>47.85</v>
      </c>
      <c r="Q3498" s="11" t="s">
        <v>21</v>
      </c>
      <c r="R3498" t="s">
        <v>1124</v>
      </c>
      <c r="S3498" s="4">
        <f t="shared" si="218"/>
        <v>42584.8468287037</v>
      </c>
      <c r="T3498" s="4">
        <f t="shared" si="219"/>
        <v>42624.8468287037</v>
      </c>
    </row>
    <row r="3499" ht="44" spans="1:20">
      <c r="A3499" s="1">
        <v>3497</v>
      </c>
      <c r="B3499" s="2" t="s">
        <v>7161</v>
      </c>
      <c r="C3499" s="2" t="s">
        <v>7162</v>
      </c>
      <c r="D3499" s="12">
        <v>1551</v>
      </c>
      <c r="E3499" s="13">
        <v>1686</v>
      </c>
      <c r="F3499" t="s">
        <v>28</v>
      </c>
      <c r="G3499" t="s">
        <v>49</v>
      </c>
      <c r="H3499" t="s">
        <v>50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1123</v>
      </c>
      <c r="O3499">
        <f t="shared" si="216"/>
        <v>109</v>
      </c>
      <c r="P3499">
        <f t="shared" si="217"/>
        <v>34.41</v>
      </c>
      <c r="Q3499" s="11" t="s">
        <v>21</v>
      </c>
      <c r="R3499" t="s">
        <v>1124</v>
      </c>
      <c r="S3499" s="4">
        <f t="shared" si="218"/>
        <v>42511.7419444444</v>
      </c>
      <c r="T3499" s="4">
        <f t="shared" si="219"/>
        <v>42523.9166666667</v>
      </c>
    </row>
    <row r="3500" ht="44" spans="1:20">
      <c r="A3500" s="1">
        <v>3498</v>
      </c>
      <c r="B3500" s="2" t="s">
        <v>7163</v>
      </c>
      <c r="C3500" s="2" t="s">
        <v>7164</v>
      </c>
      <c r="D3500" s="12">
        <v>1650</v>
      </c>
      <c r="E3500" s="13">
        <v>1690</v>
      </c>
      <c r="F3500" t="s">
        <v>28</v>
      </c>
      <c r="G3500" t="s">
        <v>194</v>
      </c>
      <c r="H3500" t="s">
        <v>195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1123</v>
      </c>
      <c r="O3500">
        <f t="shared" si="216"/>
        <v>102</v>
      </c>
      <c r="P3500">
        <f t="shared" si="217"/>
        <v>40.24</v>
      </c>
      <c r="Q3500" s="11" t="s">
        <v>21</v>
      </c>
      <c r="R3500" t="s">
        <v>1124</v>
      </c>
      <c r="S3500" s="4">
        <f t="shared" si="218"/>
        <v>42459.1586111111</v>
      </c>
      <c r="T3500" s="4">
        <f t="shared" si="219"/>
        <v>42518.9055555556</v>
      </c>
    </row>
    <row r="3501" ht="44" spans="1:20">
      <c r="A3501" s="1">
        <v>3499</v>
      </c>
      <c r="B3501" s="2" t="s">
        <v>7165</v>
      </c>
      <c r="C3501" s="2" t="s">
        <v>7166</v>
      </c>
      <c r="D3501" s="12">
        <v>2000</v>
      </c>
      <c r="E3501" s="13">
        <v>2110</v>
      </c>
      <c r="F3501" t="s">
        <v>28</v>
      </c>
      <c r="G3501" t="s">
        <v>49</v>
      </c>
      <c r="H3501" t="s">
        <v>50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1123</v>
      </c>
      <c r="O3501">
        <f t="shared" si="216"/>
        <v>106</v>
      </c>
      <c r="P3501">
        <f t="shared" si="217"/>
        <v>60.29</v>
      </c>
      <c r="Q3501" s="11" t="s">
        <v>21</v>
      </c>
      <c r="R3501" t="s">
        <v>1124</v>
      </c>
      <c r="S3501" s="4">
        <f t="shared" si="218"/>
        <v>42132.0361689815</v>
      </c>
      <c r="T3501" s="4">
        <f t="shared" si="219"/>
        <v>42186.2909722222</v>
      </c>
    </row>
    <row r="3502" ht="44" spans="1:20">
      <c r="A3502" s="1">
        <v>3500</v>
      </c>
      <c r="B3502" s="2" t="s">
        <v>7167</v>
      </c>
      <c r="C3502" s="2" t="s">
        <v>7168</v>
      </c>
      <c r="D3502" s="12">
        <v>1000</v>
      </c>
      <c r="E3502" s="13">
        <v>1063</v>
      </c>
      <c r="F3502" t="s">
        <v>28</v>
      </c>
      <c r="G3502" t="s">
        <v>49</v>
      </c>
      <c r="H3502" t="s">
        <v>50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1123</v>
      </c>
      <c r="O3502">
        <f t="shared" si="216"/>
        <v>106</v>
      </c>
      <c r="P3502">
        <f t="shared" si="217"/>
        <v>25.31</v>
      </c>
      <c r="Q3502" s="11" t="s">
        <v>21</v>
      </c>
      <c r="R3502" t="s">
        <v>1124</v>
      </c>
      <c r="S3502" s="4">
        <f t="shared" si="218"/>
        <v>42419.9194212963</v>
      </c>
      <c r="T3502" s="4">
        <f t="shared" si="219"/>
        <v>42436.2076388889</v>
      </c>
    </row>
    <row r="3503" ht="44" spans="1:20">
      <c r="A3503" s="1">
        <v>3501</v>
      </c>
      <c r="B3503" s="2" t="s">
        <v>7169</v>
      </c>
      <c r="C3503" s="2" t="s">
        <v>7170</v>
      </c>
      <c r="D3503" s="12">
        <v>1500</v>
      </c>
      <c r="E3503" s="13">
        <v>1510</v>
      </c>
      <c r="F3503" t="s">
        <v>28</v>
      </c>
      <c r="G3503" t="s">
        <v>58</v>
      </c>
      <c r="H3503" t="s">
        <v>59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1123</v>
      </c>
      <c r="O3503">
        <f t="shared" si="216"/>
        <v>101</v>
      </c>
      <c r="P3503">
        <f t="shared" si="217"/>
        <v>35.95</v>
      </c>
      <c r="Q3503" s="11" t="s">
        <v>21</v>
      </c>
      <c r="R3503" t="s">
        <v>1124</v>
      </c>
      <c r="S3503" s="4">
        <f t="shared" si="218"/>
        <v>42233.7638310185</v>
      </c>
      <c r="T3503" s="4">
        <f t="shared" si="219"/>
        <v>42258.7638310185</v>
      </c>
    </row>
    <row r="3504" ht="44" spans="1:20">
      <c r="A3504" s="1">
        <v>3502</v>
      </c>
      <c r="B3504" s="2" t="s">
        <v>7171</v>
      </c>
      <c r="C3504" s="2" t="s">
        <v>7172</v>
      </c>
      <c r="D3504" s="12">
        <v>4000</v>
      </c>
      <c r="E3504" s="13">
        <v>4216</v>
      </c>
      <c r="F3504" t="s">
        <v>28</v>
      </c>
      <c r="G3504" t="s">
        <v>49</v>
      </c>
      <c r="H3504" t="s">
        <v>50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1123</v>
      </c>
      <c r="O3504">
        <f t="shared" si="216"/>
        <v>105</v>
      </c>
      <c r="P3504">
        <f t="shared" si="217"/>
        <v>136</v>
      </c>
      <c r="Q3504" s="11" t="s">
        <v>21</v>
      </c>
      <c r="R3504" t="s">
        <v>1124</v>
      </c>
      <c r="S3504" s="4">
        <f t="shared" si="218"/>
        <v>42430.8393981481</v>
      </c>
      <c r="T3504" s="4">
        <f t="shared" si="219"/>
        <v>42445.1659722222</v>
      </c>
    </row>
    <row r="3505" ht="44" spans="1:20">
      <c r="A3505" s="1">
        <v>3503</v>
      </c>
      <c r="B3505" s="2" t="s">
        <v>7173</v>
      </c>
      <c r="C3505" s="2" t="s">
        <v>7174</v>
      </c>
      <c r="D3505" s="12">
        <v>2500</v>
      </c>
      <c r="E3505" s="13">
        <v>2689</v>
      </c>
      <c r="F3505" t="s">
        <v>28</v>
      </c>
      <c r="G3505" t="s">
        <v>58</v>
      </c>
      <c r="H3505" t="s">
        <v>59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1123</v>
      </c>
      <c r="O3505">
        <f t="shared" si="216"/>
        <v>108</v>
      </c>
      <c r="P3505">
        <f t="shared" si="217"/>
        <v>70.76</v>
      </c>
      <c r="Q3505" s="11" t="s">
        <v>21</v>
      </c>
      <c r="R3505" t="s">
        <v>1124</v>
      </c>
      <c r="S3505" s="4">
        <f t="shared" si="218"/>
        <v>42545.4783333333</v>
      </c>
      <c r="T3505" s="4">
        <f t="shared" si="219"/>
        <v>42575.4783333333</v>
      </c>
    </row>
    <row r="3506" ht="44" spans="1:20">
      <c r="A3506" s="1">
        <v>3504</v>
      </c>
      <c r="B3506" s="2" t="s">
        <v>7175</v>
      </c>
      <c r="C3506" s="2" t="s">
        <v>7176</v>
      </c>
      <c r="D3506" s="12">
        <v>1000</v>
      </c>
      <c r="E3506" s="13">
        <v>1000</v>
      </c>
      <c r="F3506" t="s">
        <v>28</v>
      </c>
      <c r="G3506" t="s">
        <v>49</v>
      </c>
      <c r="H3506" t="s">
        <v>50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1123</v>
      </c>
      <c r="O3506">
        <f t="shared" si="216"/>
        <v>100</v>
      </c>
      <c r="P3506">
        <f t="shared" si="217"/>
        <v>125</v>
      </c>
      <c r="Q3506" s="11" t="s">
        <v>21</v>
      </c>
      <c r="R3506" t="s">
        <v>1124</v>
      </c>
      <c r="S3506" s="4">
        <f t="shared" si="218"/>
        <v>42297.7487384259</v>
      </c>
      <c r="T3506" s="4">
        <f t="shared" si="219"/>
        <v>42327.7904050926</v>
      </c>
    </row>
    <row r="3507" ht="87" spans="1:20">
      <c r="A3507" s="1">
        <v>3505</v>
      </c>
      <c r="B3507" s="2" t="s">
        <v>7177</v>
      </c>
      <c r="C3507" s="2" t="s">
        <v>7178</v>
      </c>
      <c r="D3507" s="12">
        <v>2500</v>
      </c>
      <c r="E3507" s="13">
        <v>2594</v>
      </c>
      <c r="F3507" t="s">
        <v>28</v>
      </c>
      <c r="G3507" t="s">
        <v>49</v>
      </c>
      <c r="H3507" t="s">
        <v>50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1123</v>
      </c>
      <c r="O3507">
        <f t="shared" si="216"/>
        <v>104</v>
      </c>
      <c r="P3507">
        <f t="shared" si="217"/>
        <v>66.51</v>
      </c>
      <c r="Q3507" s="11" t="s">
        <v>21</v>
      </c>
      <c r="R3507" t="s">
        <v>1124</v>
      </c>
      <c r="S3507" s="4">
        <f t="shared" si="218"/>
        <v>41760.9357060185</v>
      </c>
      <c r="T3507" s="4">
        <f t="shared" si="219"/>
        <v>41772.1666666667</v>
      </c>
    </row>
    <row r="3508" ht="44" spans="1:20">
      <c r="A3508" s="1">
        <v>3506</v>
      </c>
      <c r="B3508" s="2" t="s">
        <v>7179</v>
      </c>
      <c r="C3508" s="2" t="s">
        <v>7180</v>
      </c>
      <c r="D3508" s="12">
        <v>3000</v>
      </c>
      <c r="E3508" s="13">
        <v>3045</v>
      </c>
      <c r="F3508" t="s">
        <v>28</v>
      </c>
      <c r="G3508" t="s">
        <v>49</v>
      </c>
      <c r="H3508" t="s">
        <v>50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1123</v>
      </c>
      <c r="O3508">
        <f t="shared" si="216"/>
        <v>102</v>
      </c>
      <c r="P3508">
        <f t="shared" si="217"/>
        <v>105</v>
      </c>
      <c r="Q3508" s="11" t="s">
        <v>21</v>
      </c>
      <c r="R3508" t="s">
        <v>1124</v>
      </c>
      <c r="S3508" s="4">
        <f t="shared" si="218"/>
        <v>41829.7342592593</v>
      </c>
      <c r="T3508" s="4">
        <f t="shared" si="219"/>
        <v>41874.7342592593</v>
      </c>
    </row>
    <row r="3509" ht="29" spans="1:20">
      <c r="A3509" s="1">
        <v>3507</v>
      </c>
      <c r="B3509" s="2" t="s">
        <v>7181</v>
      </c>
      <c r="C3509" s="2" t="s">
        <v>7182</v>
      </c>
      <c r="D3509" s="12">
        <v>10000</v>
      </c>
      <c r="E3509" s="13">
        <v>10440</v>
      </c>
      <c r="F3509" t="s">
        <v>28</v>
      </c>
      <c r="G3509" t="s">
        <v>49</v>
      </c>
      <c r="H3509" t="s">
        <v>50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1123</v>
      </c>
      <c r="O3509">
        <f t="shared" si="216"/>
        <v>104</v>
      </c>
      <c r="P3509">
        <f t="shared" si="217"/>
        <v>145</v>
      </c>
      <c r="Q3509" s="11" t="s">
        <v>21</v>
      </c>
      <c r="R3509" t="s">
        <v>1124</v>
      </c>
      <c r="S3509" s="4">
        <f t="shared" si="218"/>
        <v>42491.9228819444</v>
      </c>
      <c r="T3509" s="4">
        <f t="shared" si="219"/>
        <v>42521.9228819444</v>
      </c>
    </row>
    <row r="3510" ht="44" spans="1:20">
      <c r="A3510" s="1">
        <v>3508</v>
      </c>
      <c r="B3510" s="2" t="s">
        <v>7183</v>
      </c>
      <c r="C3510" s="2" t="s">
        <v>7184</v>
      </c>
      <c r="D3510" s="12">
        <v>100</v>
      </c>
      <c r="E3510" s="13">
        <v>180</v>
      </c>
      <c r="F3510" t="s">
        <v>28</v>
      </c>
      <c r="G3510" t="s">
        <v>58</v>
      </c>
      <c r="H3510" t="s">
        <v>59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1123</v>
      </c>
      <c r="O3510">
        <f t="shared" si="216"/>
        <v>180</v>
      </c>
      <c r="P3510">
        <f t="shared" si="217"/>
        <v>12</v>
      </c>
      <c r="Q3510" s="11" t="s">
        <v>21</v>
      </c>
      <c r="R3510" t="s">
        <v>1124</v>
      </c>
      <c r="S3510" s="4">
        <f t="shared" si="218"/>
        <v>42477.7297800926</v>
      </c>
      <c r="T3510" s="4">
        <f t="shared" si="219"/>
        <v>42500.875</v>
      </c>
    </row>
    <row r="3511" ht="44" spans="1:20">
      <c r="A3511" s="1">
        <v>3509</v>
      </c>
      <c r="B3511" s="2" t="s">
        <v>7185</v>
      </c>
      <c r="C3511" s="2" t="s">
        <v>7186</v>
      </c>
      <c r="D3511" s="12">
        <v>3000</v>
      </c>
      <c r="E3511" s="13">
        <v>3190</v>
      </c>
      <c r="F3511" t="s">
        <v>28</v>
      </c>
      <c r="G3511" t="s">
        <v>49</v>
      </c>
      <c r="H3511" t="s">
        <v>50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1123</v>
      </c>
      <c r="O3511">
        <f t="shared" si="216"/>
        <v>106</v>
      </c>
      <c r="P3511">
        <f t="shared" si="217"/>
        <v>96.67</v>
      </c>
      <c r="Q3511" s="11" t="s">
        <v>21</v>
      </c>
      <c r="R3511" t="s">
        <v>1124</v>
      </c>
      <c r="S3511" s="4">
        <f t="shared" si="218"/>
        <v>41950.8595601852</v>
      </c>
      <c r="T3511" s="4">
        <f t="shared" si="219"/>
        <v>41964.2048611111</v>
      </c>
    </row>
    <row r="3512" ht="44" spans="1:20">
      <c r="A3512" s="1">
        <v>3510</v>
      </c>
      <c r="B3512" s="2" t="s">
        <v>7187</v>
      </c>
      <c r="C3512" s="2" t="s">
        <v>7188</v>
      </c>
      <c r="D3512" s="12">
        <v>900</v>
      </c>
      <c r="E3512" s="13">
        <v>905</v>
      </c>
      <c r="F3512" t="s">
        <v>28</v>
      </c>
      <c r="G3512" t="s">
        <v>49</v>
      </c>
      <c r="H3512" t="s">
        <v>50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1123</v>
      </c>
      <c r="O3512">
        <f t="shared" si="216"/>
        <v>101</v>
      </c>
      <c r="P3512">
        <f t="shared" si="217"/>
        <v>60.33</v>
      </c>
      <c r="Q3512" s="11" t="s">
        <v>21</v>
      </c>
      <c r="R3512" t="s">
        <v>1124</v>
      </c>
      <c r="S3512" s="4">
        <f t="shared" si="218"/>
        <v>41802.6209027778</v>
      </c>
      <c r="T3512" s="4">
        <f t="shared" si="219"/>
        <v>41822.6209027778</v>
      </c>
    </row>
    <row r="3513" ht="44" spans="1:20">
      <c r="A3513" s="1">
        <v>3511</v>
      </c>
      <c r="B3513" s="2" t="s">
        <v>7189</v>
      </c>
      <c r="C3513" s="2" t="s">
        <v>7190</v>
      </c>
      <c r="D3513" s="12">
        <v>1500</v>
      </c>
      <c r="E3513" s="13">
        <v>1518</v>
      </c>
      <c r="F3513" t="s">
        <v>28</v>
      </c>
      <c r="G3513" t="s">
        <v>58</v>
      </c>
      <c r="H3513" t="s">
        <v>59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1123</v>
      </c>
      <c r="O3513">
        <f t="shared" si="216"/>
        <v>101</v>
      </c>
      <c r="P3513">
        <f t="shared" si="217"/>
        <v>79.89</v>
      </c>
      <c r="Q3513" s="11" t="s">
        <v>21</v>
      </c>
      <c r="R3513" t="s">
        <v>1124</v>
      </c>
      <c r="S3513" s="4">
        <f t="shared" si="218"/>
        <v>41927.8737847222</v>
      </c>
      <c r="T3513" s="4">
        <f t="shared" si="219"/>
        <v>41950.7708333333</v>
      </c>
    </row>
    <row r="3514" ht="44" spans="1:20">
      <c r="A3514" s="1">
        <v>3512</v>
      </c>
      <c r="B3514" s="2" t="s">
        <v>7191</v>
      </c>
      <c r="C3514" s="2" t="s">
        <v>7192</v>
      </c>
      <c r="D3514" s="12">
        <v>1000</v>
      </c>
      <c r="E3514" s="13">
        <v>1000</v>
      </c>
      <c r="F3514" t="s">
        <v>28</v>
      </c>
      <c r="G3514" t="s">
        <v>58</v>
      </c>
      <c r="H3514" t="s">
        <v>59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1123</v>
      </c>
      <c r="O3514">
        <f t="shared" si="216"/>
        <v>100</v>
      </c>
      <c r="P3514">
        <f t="shared" si="217"/>
        <v>58.82</v>
      </c>
      <c r="Q3514" s="11" t="s">
        <v>21</v>
      </c>
      <c r="R3514" t="s">
        <v>1124</v>
      </c>
      <c r="S3514" s="4">
        <f t="shared" si="218"/>
        <v>42057.5369444444</v>
      </c>
      <c r="T3514" s="4">
        <f t="shared" si="219"/>
        <v>42117.4952777778</v>
      </c>
    </row>
    <row r="3515" ht="44" spans="1:20">
      <c r="A3515" s="1">
        <v>3513</v>
      </c>
      <c r="B3515" s="2" t="s">
        <v>7193</v>
      </c>
      <c r="C3515" s="2" t="s">
        <v>7194</v>
      </c>
      <c r="D3515" s="12">
        <v>2800</v>
      </c>
      <c r="E3515" s="13">
        <v>3315</v>
      </c>
      <c r="F3515" t="s">
        <v>28</v>
      </c>
      <c r="G3515" t="s">
        <v>49</v>
      </c>
      <c r="H3515" t="s">
        <v>50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1123</v>
      </c>
      <c r="O3515">
        <f t="shared" si="216"/>
        <v>118</v>
      </c>
      <c r="P3515">
        <f t="shared" si="217"/>
        <v>75.34</v>
      </c>
      <c r="Q3515" s="11" t="s">
        <v>21</v>
      </c>
      <c r="R3515" t="s">
        <v>1124</v>
      </c>
      <c r="S3515" s="4">
        <f t="shared" si="218"/>
        <v>41781.0962037037</v>
      </c>
      <c r="T3515" s="4">
        <f t="shared" si="219"/>
        <v>41794.2076388889</v>
      </c>
    </row>
    <row r="3516" ht="44" spans="1:20">
      <c r="A3516" s="1">
        <v>3514</v>
      </c>
      <c r="B3516" s="2" t="s">
        <v>7195</v>
      </c>
      <c r="C3516" s="2" t="s">
        <v>7196</v>
      </c>
      <c r="D3516" s="12">
        <v>500</v>
      </c>
      <c r="E3516" s="13">
        <v>550</v>
      </c>
      <c r="F3516" t="s">
        <v>28</v>
      </c>
      <c r="G3516" t="s">
        <v>49</v>
      </c>
      <c r="H3516" t="s">
        <v>50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1123</v>
      </c>
      <c r="O3516">
        <f t="shared" si="216"/>
        <v>110</v>
      </c>
      <c r="P3516">
        <f t="shared" si="217"/>
        <v>55</v>
      </c>
      <c r="Q3516" s="11" t="s">
        <v>21</v>
      </c>
      <c r="R3516" t="s">
        <v>1124</v>
      </c>
      <c r="S3516" s="4">
        <f t="shared" si="218"/>
        <v>42020.8466666667</v>
      </c>
      <c r="T3516" s="4">
        <f t="shared" si="219"/>
        <v>42037.2076388889</v>
      </c>
    </row>
    <row r="3517" ht="44" spans="1:20">
      <c r="A3517" s="1">
        <v>3515</v>
      </c>
      <c r="B3517" s="2" t="s">
        <v>7197</v>
      </c>
      <c r="C3517" s="2" t="s">
        <v>7198</v>
      </c>
      <c r="D3517" s="12">
        <v>3000</v>
      </c>
      <c r="E3517" s="13">
        <v>3080</v>
      </c>
      <c r="F3517" t="s">
        <v>28</v>
      </c>
      <c r="G3517" t="s">
        <v>49</v>
      </c>
      <c r="H3517" t="s">
        <v>50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1123</v>
      </c>
      <c r="O3517">
        <f t="shared" si="216"/>
        <v>103</v>
      </c>
      <c r="P3517">
        <f t="shared" si="217"/>
        <v>66.96</v>
      </c>
      <c r="Q3517" s="11" t="s">
        <v>21</v>
      </c>
      <c r="R3517" t="s">
        <v>1124</v>
      </c>
      <c r="S3517" s="4">
        <f t="shared" si="218"/>
        <v>42125.7728125</v>
      </c>
      <c r="T3517" s="4">
        <f t="shared" si="219"/>
        <v>42155.7728125</v>
      </c>
    </row>
    <row r="3518" ht="44" spans="1:20">
      <c r="A3518" s="1">
        <v>3516</v>
      </c>
      <c r="B3518" s="2" t="s">
        <v>7199</v>
      </c>
      <c r="C3518" s="2" t="s">
        <v>7200</v>
      </c>
      <c r="D3518" s="12">
        <v>2500</v>
      </c>
      <c r="E3518" s="13">
        <v>2500</v>
      </c>
      <c r="F3518" t="s">
        <v>28</v>
      </c>
      <c r="G3518" t="s">
        <v>49</v>
      </c>
      <c r="H3518" t="s">
        <v>50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1123</v>
      </c>
      <c r="O3518">
        <f t="shared" si="216"/>
        <v>100</v>
      </c>
      <c r="P3518">
        <f t="shared" si="217"/>
        <v>227.27</v>
      </c>
      <c r="Q3518" s="11" t="s">
        <v>21</v>
      </c>
      <c r="R3518" t="s">
        <v>1124</v>
      </c>
      <c r="S3518" s="4">
        <f t="shared" si="218"/>
        <v>41856.0100694444</v>
      </c>
      <c r="T3518" s="4">
        <f t="shared" si="219"/>
        <v>41890.125</v>
      </c>
    </row>
    <row r="3519" ht="44" spans="1:20">
      <c r="A3519" s="1">
        <v>3517</v>
      </c>
      <c r="B3519" s="2" t="s">
        <v>7201</v>
      </c>
      <c r="C3519" s="2" t="s">
        <v>7202</v>
      </c>
      <c r="D3519" s="12">
        <v>4000</v>
      </c>
      <c r="E3519" s="13">
        <v>4000</v>
      </c>
      <c r="F3519" t="s">
        <v>28</v>
      </c>
      <c r="G3519" t="s">
        <v>58</v>
      </c>
      <c r="H3519" t="s">
        <v>59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1123</v>
      </c>
      <c r="O3519">
        <f t="shared" si="216"/>
        <v>100</v>
      </c>
      <c r="P3519">
        <f t="shared" si="217"/>
        <v>307.69</v>
      </c>
      <c r="Q3519" s="11" t="s">
        <v>21</v>
      </c>
      <c r="R3519" t="s">
        <v>1124</v>
      </c>
      <c r="S3519" s="4">
        <f t="shared" si="218"/>
        <v>41794.8175231482</v>
      </c>
      <c r="T3519" s="4">
        <f t="shared" si="219"/>
        <v>41824.4583333333</v>
      </c>
    </row>
    <row r="3520" ht="44" spans="1:20">
      <c r="A3520" s="1">
        <v>3518</v>
      </c>
      <c r="B3520" s="2" t="s">
        <v>7203</v>
      </c>
      <c r="C3520" s="2" t="s">
        <v>7204</v>
      </c>
      <c r="D3520" s="12">
        <v>1500</v>
      </c>
      <c r="E3520" s="13">
        <v>1650.69</v>
      </c>
      <c r="F3520" t="s">
        <v>28</v>
      </c>
      <c r="G3520" t="s">
        <v>49</v>
      </c>
      <c r="H3520" t="s">
        <v>50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1123</v>
      </c>
      <c r="O3520">
        <f t="shared" si="216"/>
        <v>110</v>
      </c>
      <c r="P3520">
        <f t="shared" si="217"/>
        <v>50.02</v>
      </c>
      <c r="Q3520" s="11" t="s">
        <v>21</v>
      </c>
      <c r="R3520" t="s">
        <v>1124</v>
      </c>
      <c r="S3520" s="4">
        <f t="shared" si="218"/>
        <v>41893.7835532407</v>
      </c>
      <c r="T3520" s="4">
        <f t="shared" si="219"/>
        <v>41914.5979166667</v>
      </c>
    </row>
    <row r="3521" ht="44" spans="1:20">
      <c r="A3521" s="1">
        <v>3519</v>
      </c>
      <c r="B3521" s="2" t="s">
        <v>7205</v>
      </c>
      <c r="C3521" s="2" t="s">
        <v>7206</v>
      </c>
      <c r="D3521" s="12">
        <v>2000</v>
      </c>
      <c r="E3521" s="13">
        <v>2027</v>
      </c>
      <c r="F3521" t="s">
        <v>28</v>
      </c>
      <c r="G3521" t="s">
        <v>58</v>
      </c>
      <c r="H3521" t="s">
        <v>59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1123</v>
      </c>
      <c r="O3521">
        <f t="shared" si="216"/>
        <v>101</v>
      </c>
      <c r="P3521">
        <f t="shared" si="217"/>
        <v>72.39</v>
      </c>
      <c r="Q3521" s="11" t="s">
        <v>21</v>
      </c>
      <c r="R3521" t="s">
        <v>1124</v>
      </c>
      <c r="S3521" s="4">
        <f t="shared" si="218"/>
        <v>42037.5989583333</v>
      </c>
      <c r="T3521" s="4">
        <f t="shared" si="219"/>
        <v>42067.5989583333</v>
      </c>
    </row>
    <row r="3522" ht="29" spans="1:20">
      <c r="A3522" s="1">
        <v>3520</v>
      </c>
      <c r="B3522" s="2" t="s">
        <v>7207</v>
      </c>
      <c r="C3522" s="2" t="s">
        <v>7208</v>
      </c>
      <c r="D3522" s="12">
        <v>2000</v>
      </c>
      <c r="E3522" s="13">
        <v>2015</v>
      </c>
      <c r="F3522" t="s">
        <v>28</v>
      </c>
      <c r="G3522" t="s">
        <v>58</v>
      </c>
      <c r="H3522" t="s">
        <v>59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1123</v>
      </c>
      <c r="O3522">
        <f t="shared" si="216"/>
        <v>101</v>
      </c>
      <c r="P3522">
        <f t="shared" si="217"/>
        <v>95.95</v>
      </c>
      <c r="Q3522" s="11" t="s">
        <v>21</v>
      </c>
      <c r="R3522" t="s">
        <v>1124</v>
      </c>
      <c r="S3522" s="4">
        <f t="shared" si="218"/>
        <v>42227.824212963</v>
      </c>
      <c r="T3522" s="4">
        <f t="shared" si="219"/>
        <v>42253.5743055556</v>
      </c>
    </row>
    <row r="3523" ht="44" spans="1:20">
      <c r="A3523" s="1">
        <v>3521</v>
      </c>
      <c r="B3523" s="2" t="s">
        <v>7209</v>
      </c>
      <c r="C3523" s="2" t="s">
        <v>7210</v>
      </c>
      <c r="D3523" s="12">
        <v>350</v>
      </c>
      <c r="E3523" s="13">
        <v>593</v>
      </c>
      <c r="F3523" t="s">
        <v>28</v>
      </c>
      <c r="G3523" t="s">
        <v>49</v>
      </c>
      <c r="H3523" t="s">
        <v>50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1123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21</v>
      </c>
      <c r="R3523" t="s">
        <v>1124</v>
      </c>
      <c r="S3523" s="4">
        <f t="shared" ref="S3523:S3586" si="222">(((J3523/60)/60)/24)+DATE(1970,1,1)</f>
        <v>41881.3613425926</v>
      </c>
      <c r="T3523" s="4">
        <f t="shared" ref="T3523:T3586" si="223">(((I3523/60)/60)/24)+DATE(1970,1,1)</f>
        <v>41911.3613425926</v>
      </c>
    </row>
    <row r="3524" ht="44" spans="1:20">
      <c r="A3524" s="1">
        <v>3522</v>
      </c>
      <c r="B3524" s="2" t="s">
        <v>7211</v>
      </c>
      <c r="C3524" s="2" t="s">
        <v>7212</v>
      </c>
      <c r="D3524" s="12">
        <v>1395</v>
      </c>
      <c r="E3524" s="13">
        <v>1395</v>
      </c>
      <c r="F3524" t="s">
        <v>28</v>
      </c>
      <c r="G3524" t="s">
        <v>58</v>
      </c>
      <c r="H3524" t="s">
        <v>59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1123</v>
      </c>
      <c r="O3524">
        <f t="shared" si="220"/>
        <v>100</v>
      </c>
      <c r="P3524">
        <f t="shared" si="221"/>
        <v>41.03</v>
      </c>
      <c r="Q3524" s="11" t="s">
        <v>21</v>
      </c>
      <c r="R3524" t="s">
        <v>1124</v>
      </c>
      <c r="S3524" s="4">
        <f t="shared" si="222"/>
        <v>42234.7898842593</v>
      </c>
      <c r="T3524" s="4">
        <f t="shared" si="223"/>
        <v>42262.4208333333</v>
      </c>
    </row>
    <row r="3525" ht="44" spans="1:20">
      <c r="A3525" s="1">
        <v>3523</v>
      </c>
      <c r="B3525" s="2" t="s">
        <v>7213</v>
      </c>
      <c r="C3525" s="2" t="s">
        <v>7214</v>
      </c>
      <c r="D3525" s="12">
        <v>4000</v>
      </c>
      <c r="E3525" s="13">
        <v>4546</v>
      </c>
      <c r="F3525" t="s">
        <v>28</v>
      </c>
      <c r="G3525" t="s">
        <v>58</v>
      </c>
      <c r="H3525" t="s">
        <v>59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1123</v>
      </c>
      <c r="O3525">
        <f t="shared" si="220"/>
        <v>114</v>
      </c>
      <c r="P3525">
        <f t="shared" si="221"/>
        <v>56.83</v>
      </c>
      <c r="Q3525" s="11" t="s">
        <v>21</v>
      </c>
      <c r="R3525" t="s">
        <v>1124</v>
      </c>
      <c r="S3525" s="4">
        <f t="shared" si="222"/>
        <v>42581.3975462963</v>
      </c>
      <c r="T3525" s="4">
        <f t="shared" si="223"/>
        <v>42638.9583333333</v>
      </c>
    </row>
    <row r="3526" ht="44" spans="1:20">
      <c r="A3526" s="1">
        <v>3524</v>
      </c>
      <c r="B3526" s="2" t="s">
        <v>7215</v>
      </c>
      <c r="C3526" s="2" t="s">
        <v>7216</v>
      </c>
      <c r="D3526" s="12">
        <v>10000</v>
      </c>
      <c r="E3526" s="13">
        <v>10156</v>
      </c>
      <c r="F3526" t="s">
        <v>28</v>
      </c>
      <c r="G3526" t="s">
        <v>49</v>
      </c>
      <c r="H3526" t="s">
        <v>50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1123</v>
      </c>
      <c r="O3526">
        <f t="shared" si="220"/>
        <v>102</v>
      </c>
      <c r="P3526">
        <f t="shared" si="221"/>
        <v>137.24</v>
      </c>
      <c r="Q3526" s="11" t="s">
        <v>21</v>
      </c>
      <c r="R3526" t="s">
        <v>1124</v>
      </c>
      <c r="S3526" s="4">
        <f t="shared" si="222"/>
        <v>41880.7635763889</v>
      </c>
      <c r="T3526" s="4">
        <f t="shared" si="223"/>
        <v>41895.1666666667</v>
      </c>
    </row>
    <row r="3527" ht="44" spans="1:20">
      <c r="A3527" s="1">
        <v>3525</v>
      </c>
      <c r="B3527" s="2" t="s">
        <v>7217</v>
      </c>
      <c r="C3527" s="2" t="s">
        <v>7218</v>
      </c>
      <c r="D3527" s="12">
        <v>500</v>
      </c>
      <c r="E3527" s="13">
        <v>530</v>
      </c>
      <c r="F3527" t="s">
        <v>28</v>
      </c>
      <c r="G3527" t="s">
        <v>49</v>
      </c>
      <c r="H3527" t="s">
        <v>50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1123</v>
      </c>
      <c r="O3527">
        <f t="shared" si="220"/>
        <v>106</v>
      </c>
      <c r="P3527">
        <f t="shared" si="221"/>
        <v>75.71</v>
      </c>
      <c r="Q3527" s="11" t="s">
        <v>21</v>
      </c>
      <c r="R3527" t="s">
        <v>1124</v>
      </c>
      <c r="S3527" s="4">
        <f t="shared" si="222"/>
        <v>42214.6956712963</v>
      </c>
      <c r="T3527" s="4">
        <f t="shared" si="223"/>
        <v>42225.6666666667</v>
      </c>
    </row>
    <row r="3528" ht="44" spans="1:20">
      <c r="A3528" s="1">
        <v>3526</v>
      </c>
      <c r="B3528" s="2" t="s">
        <v>7219</v>
      </c>
      <c r="C3528" s="2" t="s">
        <v>7220</v>
      </c>
      <c r="D3528" s="12">
        <v>3300</v>
      </c>
      <c r="E3528" s="13">
        <v>3366</v>
      </c>
      <c r="F3528" t="s">
        <v>28</v>
      </c>
      <c r="G3528" t="s">
        <v>49</v>
      </c>
      <c r="H3528" t="s">
        <v>50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1123</v>
      </c>
      <c r="O3528">
        <f t="shared" si="220"/>
        <v>102</v>
      </c>
      <c r="P3528">
        <f t="shared" si="221"/>
        <v>99</v>
      </c>
      <c r="Q3528" s="11" t="s">
        <v>21</v>
      </c>
      <c r="R3528" t="s">
        <v>1124</v>
      </c>
      <c r="S3528" s="4">
        <f t="shared" si="222"/>
        <v>42460.3353125</v>
      </c>
      <c r="T3528" s="4">
        <f t="shared" si="223"/>
        <v>42488.2493055556</v>
      </c>
    </row>
    <row r="3529" ht="44" spans="1:20">
      <c r="A3529" s="1">
        <v>3527</v>
      </c>
      <c r="B3529" s="2" t="s">
        <v>7221</v>
      </c>
      <c r="C3529" s="2" t="s">
        <v>7222</v>
      </c>
      <c r="D3529" s="12">
        <v>6000</v>
      </c>
      <c r="E3529" s="13">
        <v>7015</v>
      </c>
      <c r="F3529" t="s">
        <v>28</v>
      </c>
      <c r="G3529" t="s">
        <v>49</v>
      </c>
      <c r="H3529" t="s">
        <v>50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1123</v>
      </c>
      <c r="O3529">
        <f t="shared" si="220"/>
        <v>117</v>
      </c>
      <c r="P3529">
        <f t="shared" si="221"/>
        <v>81.57</v>
      </c>
      <c r="Q3529" s="11" t="s">
        <v>21</v>
      </c>
      <c r="R3529" t="s">
        <v>1124</v>
      </c>
      <c r="S3529" s="4">
        <f t="shared" si="222"/>
        <v>42167.0232060185</v>
      </c>
      <c r="T3529" s="4">
        <f t="shared" si="223"/>
        <v>42196.1659722222</v>
      </c>
    </row>
    <row r="3530" ht="44" spans="1:20">
      <c r="A3530" s="1">
        <v>3528</v>
      </c>
      <c r="B3530" s="2" t="s">
        <v>7223</v>
      </c>
      <c r="C3530" s="2" t="s">
        <v>7224</v>
      </c>
      <c r="D3530" s="12">
        <v>1650</v>
      </c>
      <c r="E3530" s="13">
        <v>1669</v>
      </c>
      <c r="F3530" t="s">
        <v>28</v>
      </c>
      <c r="G3530" t="s">
        <v>58</v>
      </c>
      <c r="H3530" t="s">
        <v>59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1123</v>
      </c>
      <c r="O3530">
        <f t="shared" si="220"/>
        <v>101</v>
      </c>
      <c r="P3530">
        <f t="shared" si="221"/>
        <v>45.11</v>
      </c>
      <c r="Q3530" s="11" t="s">
        <v>21</v>
      </c>
      <c r="R3530" t="s">
        <v>1124</v>
      </c>
      <c r="S3530" s="4">
        <f t="shared" si="222"/>
        <v>42733.5013657407</v>
      </c>
      <c r="T3530" s="4">
        <f t="shared" si="223"/>
        <v>42753.5013657407</v>
      </c>
    </row>
    <row r="3531" ht="44" spans="1:20">
      <c r="A3531" s="1">
        <v>3529</v>
      </c>
      <c r="B3531" s="2" t="s">
        <v>7225</v>
      </c>
      <c r="C3531" s="2" t="s">
        <v>7226</v>
      </c>
      <c r="D3531" s="12">
        <v>500</v>
      </c>
      <c r="E3531" s="13">
        <v>660</v>
      </c>
      <c r="F3531" t="s">
        <v>28</v>
      </c>
      <c r="G3531" t="s">
        <v>49</v>
      </c>
      <c r="H3531" t="s">
        <v>50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1123</v>
      </c>
      <c r="O3531">
        <f t="shared" si="220"/>
        <v>132</v>
      </c>
      <c r="P3531">
        <f t="shared" si="221"/>
        <v>36.67</v>
      </c>
      <c r="Q3531" s="11" t="s">
        <v>21</v>
      </c>
      <c r="R3531" t="s">
        <v>1124</v>
      </c>
      <c r="S3531" s="4">
        <f t="shared" si="222"/>
        <v>42177.7617824074</v>
      </c>
      <c r="T3531" s="4">
        <f t="shared" si="223"/>
        <v>42198.0416666667</v>
      </c>
    </row>
    <row r="3532" ht="44" spans="1:20">
      <c r="A3532" s="1">
        <v>3530</v>
      </c>
      <c r="B3532" s="2" t="s">
        <v>7227</v>
      </c>
      <c r="C3532" s="2" t="s">
        <v>7228</v>
      </c>
      <c r="D3532" s="12">
        <v>2750</v>
      </c>
      <c r="E3532" s="13">
        <v>2750</v>
      </c>
      <c r="F3532" t="s">
        <v>28</v>
      </c>
      <c r="G3532" t="s">
        <v>58</v>
      </c>
      <c r="H3532" t="s">
        <v>59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1123</v>
      </c>
      <c r="O3532">
        <f t="shared" si="220"/>
        <v>100</v>
      </c>
      <c r="P3532">
        <f t="shared" si="221"/>
        <v>125</v>
      </c>
      <c r="Q3532" s="11" t="s">
        <v>21</v>
      </c>
      <c r="R3532" t="s">
        <v>1124</v>
      </c>
      <c r="S3532" s="4">
        <f t="shared" si="222"/>
        <v>42442.6233449074</v>
      </c>
      <c r="T3532" s="4">
        <f t="shared" si="223"/>
        <v>42470.8333333333</v>
      </c>
    </row>
    <row r="3533" ht="15" spans="1:20">
      <c r="A3533" s="1">
        <v>3531</v>
      </c>
      <c r="B3533" s="2" t="s">
        <v>7229</v>
      </c>
      <c r="C3533" s="2" t="s">
        <v>7230</v>
      </c>
      <c r="D3533" s="12">
        <v>1000</v>
      </c>
      <c r="E3533" s="13">
        <v>1280</v>
      </c>
      <c r="F3533" t="s">
        <v>28</v>
      </c>
      <c r="G3533" t="s">
        <v>49</v>
      </c>
      <c r="H3533" t="s">
        <v>50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1123</v>
      </c>
      <c r="O3533">
        <f t="shared" si="220"/>
        <v>128</v>
      </c>
      <c r="P3533">
        <f t="shared" si="221"/>
        <v>49.23</v>
      </c>
      <c r="Q3533" s="11" t="s">
        <v>21</v>
      </c>
      <c r="R3533" t="s">
        <v>1124</v>
      </c>
      <c r="S3533" s="4">
        <f t="shared" si="222"/>
        <v>42521.6543287037</v>
      </c>
      <c r="T3533" s="4">
        <f t="shared" si="223"/>
        <v>42551.6543287037</v>
      </c>
    </row>
    <row r="3534" ht="44" spans="1:20">
      <c r="A3534" s="1">
        <v>3532</v>
      </c>
      <c r="B3534" s="2" t="s">
        <v>7231</v>
      </c>
      <c r="C3534" s="2" t="s">
        <v>7232</v>
      </c>
      <c r="D3534" s="12">
        <v>960</v>
      </c>
      <c r="E3534" s="13">
        <v>1142</v>
      </c>
      <c r="F3534" t="s">
        <v>28</v>
      </c>
      <c r="G3534" t="s">
        <v>49</v>
      </c>
      <c r="H3534" t="s">
        <v>50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1123</v>
      </c>
      <c r="O3534">
        <f t="shared" si="220"/>
        <v>119</v>
      </c>
      <c r="P3534">
        <f t="shared" si="221"/>
        <v>42.3</v>
      </c>
      <c r="Q3534" s="11" t="s">
        <v>21</v>
      </c>
      <c r="R3534" t="s">
        <v>1124</v>
      </c>
      <c r="S3534" s="4">
        <f t="shared" si="222"/>
        <v>41884.599849537</v>
      </c>
      <c r="T3534" s="4">
        <f t="shared" si="223"/>
        <v>41900.1659722222</v>
      </c>
    </row>
    <row r="3535" ht="44" spans="1:20">
      <c r="A3535" s="1">
        <v>3533</v>
      </c>
      <c r="B3535" s="2" t="s">
        <v>7233</v>
      </c>
      <c r="C3535" s="2" t="s">
        <v>7234</v>
      </c>
      <c r="D3535" s="12">
        <v>500</v>
      </c>
      <c r="E3535" s="13">
        <v>631</v>
      </c>
      <c r="F3535" t="s">
        <v>28</v>
      </c>
      <c r="G3535" t="s">
        <v>49</v>
      </c>
      <c r="H3535" t="s">
        <v>50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1123</v>
      </c>
      <c r="O3535">
        <f t="shared" si="220"/>
        <v>126</v>
      </c>
      <c r="P3535">
        <f t="shared" si="221"/>
        <v>78.88</v>
      </c>
      <c r="Q3535" s="11" t="s">
        <v>21</v>
      </c>
      <c r="R3535" t="s">
        <v>1124</v>
      </c>
      <c r="S3535" s="4">
        <f t="shared" si="222"/>
        <v>42289.7611921296</v>
      </c>
      <c r="T3535" s="4">
        <f t="shared" si="223"/>
        <v>42319.8028587963</v>
      </c>
    </row>
    <row r="3536" ht="29" spans="1:20">
      <c r="A3536" s="1">
        <v>3534</v>
      </c>
      <c r="B3536" s="2" t="s">
        <v>7235</v>
      </c>
      <c r="C3536" s="2" t="s">
        <v>7236</v>
      </c>
      <c r="D3536" s="12">
        <v>5000</v>
      </c>
      <c r="E3536" s="13">
        <v>7810</v>
      </c>
      <c r="F3536" t="s">
        <v>28</v>
      </c>
      <c r="G3536" t="s">
        <v>49</v>
      </c>
      <c r="H3536" t="s">
        <v>50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1123</v>
      </c>
      <c r="O3536">
        <f t="shared" si="220"/>
        <v>156</v>
      </c>
      <c r="P3536">
        <f t="shared" si="221"/>
        <v>38.28</v>
      </c>
      <c r="Q3536" s="11" t="s">
        <v>21</v>
      </c>
      <c r="R3536" t="s">
        <v>1124</v>
      </c>
      <c r="S3536" s="4">
        <f t="shared" si="222"/>
        <v>42243.6252662037</v>
      </c>
      <c r="T3536" s="4">
        <f t="shared" si="223"/>
        <v>42278.6252662037</v>
      </c>
    </row>
    <row r="3537" ht="44" spans="1:20">
      <c r="A3537" s="1">
        <v>3535</v>
      </c>
      <c r="B3537" s="2" t="s">
        <v>7237</v>
      </c>
      <c r="C3537" s="2" t="s">
        <v>7238</v>
      </c>
      <c r="D3537" s="12">
        <v>2000</v>
      </c>
      <c r="E3537" s="13">
        <v>2063</v>
      </c>
      <c r="F3537" t="s">
        <v>28</v>
      </c>
      <c r="G3537" t="s">
        <v>58</v>
      </c>
      <c r="H3537" t="s">
        <v>59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1123</v>
      </c>
      <c r="O3537">
        <f t="shared" si="220"/>
        <v>103</v>
      </c>
      <c r="P3537">
        <f t="shared" si="221"/>
        <v>44.85</v>
      </c>
      <c r="Q3537" s="11" t="s">
        <v>21</v>
      </c>
      <c r="R3537" t="s">
        <v>1124</v>
      </c>
      <c r="S3537" s="4">
        <f t="shared" si="222"/>
        <v>42248.640162037</v>
      </c>
      <c r="T3537" s="4">
        <f t="shared" si="223"/>
        <v>42279.75</v>
      </c>
    </row>
    <row r="3538" ht="44" spans="1:20">
      <c r="A3538" s="1">
        <v>3536</v>
      </c>
      <c r="B3538" s="2" t="s">
        <v>7239</v>
      </c>
      <c r="C3538" s="2" t="s">
        <v>7240</v>
      </c>
      <c r="D3538" s="12">
        <v>150</v>
      </c>
      <c r="E3538" s="13">
        <v>230</v>
      </c>
      <c r="F3538" t="s">
        <v>28</v>
      </c>
      <c r="G3538" t="s">
        <v>58</v>
      </c>
      <c r="H3538" t="s">
        <v>59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1123</v>
      </c>
      <c r="O3538">
        <f t="shared" si="220"/>
        <v>153</v>
      </c>
      <c r="P3538">
        <f t="shared" si="221"/>
        <v>13.53</v>
      </c>
      <c r="Q3538" s="11" t="s">
        <v>21</v>
      </c>
      <c r="R3538" t="s">
        <v>1124</v>
      </c>
      <c r="S3538" s="4">
        <f t="shared" si="222"/>
        <v>42328.7271412037</v>
      </c>
      <c r="T3538" s="4">
        <f t="shared" si="223"/>
        <v>42358.4993055556</v>
      </c>
    </row>
    <row r="3539" ht="44" spans="1:20">
      <c r="A3539" s="1">
        <v>3537</v>
      </c>
      <c r="B3539" s="2" t="s">
        <v>7241</v>
      </c>
      <c r="C3539" s="2" t="s">
        <v>7242</v>
      </c>
      <c r="D3539" s="12">
        <v>675</v>
      </c>
      <c r="E3539" s="13">
        <v>1218</v>
      </c>
      <c r="F3539" t="s">
        <v>28</v>
      </c>
      <c r="G3539" t="s">
        <v>194</v>
      </c>
      <c r="H3539" t="s">
        <v>195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1123</v>
      </c>
      <c r="O3539">
        <f t="shared" si="220"/>
        <v>180</v>
      </c>
      <c r="P3539">
        <f t="shared" si="221"/>
        <v>43.5</v>
      </c>
      <c r="Q3539" s="11" t="s">
        <v>21</v>
      </c>
      <c r="R3539" t="s">
        <v>1124</v>
      </c>
      <c r="S3539" s="4">
        <f t="shared" si="222"/>
        <v>41923.3543518518</v>
      </c>
      <c r="T3539" s="4">
        <f t="shared" si="223"/>
        <v>41960.3326388889</v>
      </c>
    </row>
    <row r="3540" ht="44" spans="1:20">
      <c r="A3540" s="1">
        <v>3538</v>
      </c>
      <c r="B3540" s="2" t="s">
        <v>7243</v>
      </c>
      <c r="C3540" s="2" t="s">
        <v>7244</v>
      </c>
      <c r="D3540" s="12">
        <v>2000</v>
      </c>
      <c r="E3540" s="13">
        <v>2569</v>
      </c>
      <c r="F3540" t="s">
        <v>28</v>
      </c>
      <c r="G3540" t="s">
        <v>58</v>
      </c>
      <c r="H3540" t="s">
        <v>59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1123</v>
      </c>
      <c r="O3540">
        <f t="shared" si="220"/>
        <v>128</v>
      </c>
      <c r="P3540">
        <f t="shared" si="221"/>
        <v>30.95</v>
      </c>
      <c r="Q3540" s="11" t="s">
        <v>21</v>
      </c>
      <c r="R3540" t="s">
        <v>1124</v>
      </c>
      <c r="S3540" s="4">
        <f t="shared" si="222"/>
        <v>42571.4206018519</v>
      </c>
      <c r="T3540" s="4">
        <f t="shared" si="223"/>
        <v>42599.4206018519</v>
      </c>
    </row>
    <row r="3541" ht="44" spans="1:20">
      <c r="A3541" s="1">
        <v>3539</v>
      </c>
      <c r="B3541" s="2" t="s">
        <v>7245</v>
      </c>
      <c r="C3541" s="2" t="s">
        <v>7246</v>
      </c>
      <c r="D3541" s="12">
        <v>600</v>
      </c>
      <c r="E3541" s="13">
        <v>718</v>
      </c>
      <c r="F3541" t="s">
        <v>28</v>
      </c>
      <c r="G3541" t="s">
        <v>49</v>
      </c>
      <c r="H3541" t="s">
        <v>50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1123</v>
      </c>
      <c r="O3541">
        <f t="shared" si="220"/>
        <v>120</v>
      </c>
      <c r="P3541">
        <f t="shared" si="221"/>
        <v>55.23</v>
      </c>
      <c r="Q3541" s="11" t="s">
        <v>21</v>
      </c>
      <c r="R3541" t="s">
        <v>1124</v>
      </c>
      <c r="S3541" s="4">
        <f t="shared" si="222"/>
        <v>42600.7560416667</v>
      </c>
      <c r="T3541" s="4">
        <f t="shared" si="223"/>
        <v>42621.7560416667</v>
      </c>
    </row>
    <row r="3542" ht="58" spans="1:20">
      <c r="A3542" s="1">
        <v>3540</v>
      </c>
      <c r="B3542" s="2" t="s">
        <v>7247</v>
      </c>
      <c r="C3542" s="2" t="s">
        <v>7248</v>
      </c>
      <c r="D3542" s="12">
        <v>300</v>
      </c>
      <c r="E3542" s="13">
        <v>369</v>
      </c>
      <c r="F3542" t="s">
        <v>28</v>
      </c>
      <c r="G3542" t="s">
        <v>58</v>
      </c>
      <c r="H3542" t="s">
        <v>59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1123</v>
      </c>
      <c r="O3542">
        <f t="shared" si="220"/>
        <v>123</v>
      </c>
      <c r="P3542">
        <f t="shared" si="221"/>
        <v>46.13</v>
      </c>
      <c r="Q3542" s="11" t="s">
        <v>21</v>
      </c>
      <c r="R3542" t="s">
        <v>1124</v>
      </c>
      <c r="S3542" s="4">
        <f t="shared" si="222"/>
        <v>42517.0033680556</v>
      </c>
      <c r="T3542" s="4">
        <f t="shared" si="223"/>
        <v>42547.0033680556</v>
      </c>
    </row>
    <row r="3543" ht="44" spans="1:20">
      <c r="A3543" s="1">
        <v>3541</v>
      </c>
      <c r="B3543" s="2" t="s">
        <v>7249</v>
      </c>
      <c r="C3543" s="2" t="s">
        <v>7250</v>
      </c>
      <c r="D3543" s="12">
        <v>1200</v>
      </c>
      <c r="E3543" s="13">
        <v>1260</v>
      </c>
      <c r="F3543" t="s">
        <v>28</v>
      </c>
      <c r="G3543" t="s">
        <v>58</v>
      </c>
      <c r="H3543" t="s">
        <v>59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1123</v>
      </c>
      <c r="O3543">
        <f t="shared" si="220"/>
        <v>105</v>
      </c>
      <c r="P3543">
        <f t="shared" si="221"/>
        <v>39.38</v>
      </c>
      <c r="Q3543" s="11" t="s">
        <v>21</v>
      </c>
      <c r="R3543" t="s">
        <v>1124</v>
      </c>
      <c r="S3543" s="4">
        <f t="shared" si="222"/>
        <v>42222.7300347222</v>
      </c>
      <c r="T3543" s="4">
        <f t="shared" si="223"/>
        <v>42247.7300347222</v>
      </c>
    </row>
    <row r="3544" ht="44" spans="1:20">
      <c r="A3544" s="1">
        <v>3542</v>
      </c>
      <c r="B3544" s="2" t="s">
        <v>7251</v>
      </c>
      <c r="C3544" s="2" t="s">
        <v>7252</v>
      </c>
      <c r="D3544" s="12">
        <v>5500</v>
      </c>
      <c r="E3544" s="13">
        <v>5623</v>
      </c>
      <c r="F3544" t="s">
        <v>28</v>
      </c>
      <c r="G3544" t="s">
        <v>49</v>
      </c>
      <c r="H3544" t="s">
        <v>50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1123</v>
      </c>
      <c r="O3544">
        <f t="shared" si="220"/>
        <v>102</v>
      </c>
      <c r="P3544">
        <f t="shared" si="221"/>
        <v>66.15</v>
      </c>
      <c r="Q3544" s="11" t="s">
        <v>21</v>
      </c>
      <c r="R3544" t="s">
        <v>1124</v>
      </c>
      <c r="S3544" s="4">
        <f t="shared" si="222"/>
        <v>41829.5997916667</v>
      </c>
      <c r="T3544" s="4">
        <f t="shared" si="223"/>
        <v>41889.5997916667</v>
      </c>
    </row>
    <row r="3545" ht="44" spans="1:20">
      <c r="A3545" s="1">
        <v>3543</v>
      </c>
      <c r="B3545" s="2" t="s">
        <v>7253</v>
      </c>
      <c r="C3545" s="2" t="s">
        <v>7254</v>
      </c>
      <c r="D3545" s="12">
        <v>1500</v>
      </c>
      <c r="E3545" s="13">
        <v>1570</v>
      </c>
      <c r="F3545" t="s">
        <v>28</v>
      </c>
      <c r="G3545" t="s">
        <v>537</v>
      </c>
      <c r="H3545" t="s">
        <v>89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1123</v>
      </c>
      <c r="O3545">
        <f t="shared" si="220"/>
        <v>105</v>
      </c>
      <c r="P3545">
        <f t="shared" si="221"/>
        <v>54.14</v>
      </c>
      <c r="Q3545" s="11" t="s">
        <v>21</v>
      </c>
      <c r="R3545" t="s">
        <v>1124</v>
      </c>
      <c r="S3545" s="4">
        <f t="shared" si="222"/>
        <v>42150.7553125</v>
      </c>
      <c r="T3545" s="4">
        <f t="shared" si="223"/>
        <v>42180.7553125</v>
      </c>
    </row>
    <row r="3546" ht="29" spans="1:20">
      <c r="A3546" s="1">
        <v>3544</v>
      </c>
      <c r="B3546" s="2" t="s">
        <v>7255</v>
      </c>
      <c r="C3546" s="2" t="s">
        <v>7256</v>
      </c>
      <c r="D3546" s="12">
        <v>2500</v>
      </c>
      <c r="E3546" s="13">
        <v>2500</v>
      </c>
      <c r="F3546" t="s">
        <v>28</v>
      </c>
      <c r="G3546" t="s">
        <v>49</v>
      </c>
      <c r="H3546" t="s">
        <v>50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1123</v>
      </c>
      <c r="O3546">
        <f t="shared" si="220"/>
        <v>100</v>
      </c>
      <c r="P3546">
        <f t="shared" si="221"/>
        <v>104.17</v>
      </c>
      <c r="Q3546" s="11" t="s">
        <v>21</v>
      </c>
      <c r="R3546" t="s">
        <v>1124</v>
      </c>
      <c r="S3546" s="4">
        <f t="shared" si="222"/>
        <v>42040.8316782407</v>
      </c>
      <c r="T3546" s="4">
        <f t="shared" si="223"/>
        <v>42070.8316782407</v>
      </c>
    </row>
    <row r="3547" ht="44" spans="1:20">
      <c r="A3547" s="1">
        <v>3545</v>
      </c>
      <c r="B3547" s="2" t="s">
        <v>7257</v>
      </c>
      <c r="C3547" s="2" t="s">
        <v>7258</v>
      </c>
      <c r="D3547" s="12">
        <v>250</v>
      </c>
      <c r="E3547" s="13">
        <v>251</v>
      </c>
      <c r="F3547" t="s">
        <v>28</v>
      </c>
      <c r="G3547" t="s">
        <v>49</v>
      </c>
      <c r="H3547" t="s">
        <v>50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1123</v>
      </c>
      <c r="O3547">
        <f t="shared" si="220"/>
        <v>100</v>
      </c>
      <c r="P3547">
        <f t="shared" si="221"/>
        <v>31.38</v>
      </c>
      <c r="Q3547" s="11" t="s">
        <v>21</v>
      </c>
      <c r="R3547" t="s">
        <v>1124</v>
      </c>
      <c r="S3547" s="4">
        <f t="shared" si="222"/>
        <v>42075.8073958333</v>
      </c>
      <c r="T3547" s="4">
        <f t="shared" si="223"/>
        <v>42105.8073958333</v>
      </c>
    </row>
    <row r="3548" ht="44" spans="1:20">
      <c r="A3548" s="1">
        <v>3546</v>
      </c>
      <c r="B3548" s="2" t="s">
        <v>7259</v>
      </c>
      <c r="C3548" s="2" t="s">
        <v>7260</v>
      </c>
      <c r="D3548" s="12">
        <v>1100</v>
      </c>
      <c r="E3548" s="13">
        <v>1125</v>
      </c>
      <c r="F3548" t="s">
        <v>28</v>
      </c>
      <c r="G3548" t="s">
        <v>49</v>
      </c>
      <c r="H3548" t="s">
        <v>50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1123</v>
      </c>
      <c r="O3548">
        <f t="shared" si="220"/>
        <v>102</v>
      </c>
      <c r="P3548">
        <f t="shared" si="221"/>
        <v>59.21</v>
      </c>
      <c r="Q3548" s="11" t="s">
        <v>21</v>
      </c>
      <c r="R3548" t="s">
        <v>1124</v>
      </c>
      <c r="S3548" s="4">
        <f t="shared" si="222"/>
        <v>42073.6606944444</v>
      </c>
      <c r="T3548" s="4">
        <f t="shared" si="223"/>
        <v>42095.1659722222</v>
      </c>
    </row>
    <row r="3549" ht="44" spans="1:20">
      <c r="A3549" s="1">
        <v>3547</v>
      </c>
      <c r="B3549" s="2" t="s">
        <v>7261</v>
      </c>
      <c r="C3549" s="2" t="s">
        <v>7262</v>
      </c>
      <c r="D3549" s="12">
        <v>35000</v>
      </c>
      <c r="E3549" s="13">
        <v>40043.25</v>
      </c>
      <c r="F3549" t="s">
        <v>28</v>
      </c>
      <c r="G3549" t="s">
        <v>49</v>
      </c>
      <c r="H3549" t="s">
        <v>50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1123</v>
      </c>
      <c r="O3549">
        <f t="shared" si="220"/>
        <v>114</v>
      </c>
      <c r="P3549">
        <f t="shared" si="221"/>
        <v>119.18</v>
      </c>
      <c r="Q3549" s="11" t="s">
        <v>21</v>
      </c>
      <c r="R3549" t="s">
        <v>1124</v>
      </c>
      <c r="S3549" s="4">
        <f t="shared" si="222"/>
        <v>42480.0787152778</v>
      </c>
      <c r="T3549" s="4">
        <f t="shared" si="223"/>
        <v>42504.1659722222</v>
      </c>
    </row>
    <row r="3550" ht="44" spans="1:20">
      <c r="A3550" s="1">
        <v>3548</v>
      </c>
      <c r="B3550" s="2" t="s">
        <v>7263</v>
      </c>
      <c r="C3550" s="2" t="s">
        <v>7264</v>
      </c>
      <c r="D3550" s="12">
        <v>2100</v>
      </c>
      <c r="E3550" s="13">
        <v>2140</v>
      </c>
      <c r="F3550" t="s">
        <v>28</v>
      </c>
      <c r="G3550" t="s">
        <v>49</v>
      </c>
      <c r="H3550" t="s">
        <v>50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1123</v>
      </c>
      <c r="O3550">
        <f t="shared" si="220"/>
        <v>102</v>
      </c>
      <c r="P3550">
        <f t="shared" si="221"/>
        <v>164.62</v>
      </c>
      <c r="Q3550" s="11" t="s">
        <v>21</v>
      </c>
      <c r="R3550" t="s">
        <v>1124</v>
      </c>
      <c r="S3550" s="4">
        <f t="shared" si="222"/>
        <v>42411.9422916667</v>
      </c>
      <c r="T3550" s="4">
        <f t="shared" si="223"/>
        <v>42434.0416666667</v>
      </c>
    </row>
    <row r="3551" ht="44" spans="1:20">
      <c r="A3551" s="1">
        <v>3549</v>
      </c>
      <c r="B3551" s="2" t="s">
        <v>7265</v>
      </c>
      <c r="C3551" s="2" t="s">
        <v>7266</v>
      </c>
      <c r="D3551" s="12">
        <v>1000</v>
      </c>
      <c r="E3551" s="13">
        <v>1020</v>
      </c>
      <c r="F3551" t="s">
        <v>28</v>
      </c>
      <c r="G3551" t="s">
        <v>58</v>
      </c>
      <c r="H3551" t="s">
        <v>59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1123</v>
      </c>
      <c r="O3551">
        <f t="shared" si="220"/>
        <v>102</v>
      </c>
      <c r="P3551">
        <f t="shared" si="221"/>
        <v>24.29</v>
      </c>
      <c r="Q3551" s="11" t="s">
        <v>21</v>
      </c>
      <c r="R3551" t="s">
        <v>1124</v>
      </c>
      <c r="S3551" s="4">
        <f t="shared" si="222"/>
        <v>42223.3943634259</v>
      </c>
      <c r="T3551" s="4">
        <f t="shared" si="223"/>
        <v>42251.3943634259</v>
      </c>
    </row>
    <row r="3552" ht="44" spans="1:20">
      <c r="A3552" s="1">
        <v>3550</v>
      </c>
      <c r="B3552" s="2" t="s">
        <v>7267</v>
      </c>
      <c r="C3552" s="2" t="s">
        <v>7268</v>
      </c>
      <c r="D3552" s="12">
        <v>2500</v>
      </c>
      <c r="E3552" s="13">
        <v>2620</v>
      </c>
      <c r="F3552" t="s">
        <v>28</v>
      </c>
      <c r="G3552" t="s">
        <v>58</v>
      </c>
      <c r="H3552" t="s">
        <v>59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1123</v>
      </c>
      <c r="O3552">
        <f t="shared" si="220"/>
        <v>105</v>
      </c>
      <c r="P3552">
        <f t="shared" si="221"/>
        <v>40.94</v>
      </c>
      <c r="Q3552" s="11" t="s">
        <v>21</v>
      </c>
      <c r="R3552" t="s">
        <v>1124</v>
      </c>
      <c r="S3552" s="4">
        <f t="shared" si="222"/>
        <v>42462.8934953704</v>
      </c>
      <c r="T3552" s="4">
        <f t="shared" si="223"/>
        <v>42492.8934953704</v>
      </c>
    </row>
    <row r="3553" ht="44" spans="1:20">
      <c r="A3553" s="1">
        <v>3551</v>
      </c>
      <c r="B3553" s="2" t="s">
        <v>7269</v>
      </c>
      <c r="C3553" s="2" t="s">
        <v>7270</v>
      </c>
      <c r="D3553" s="12">
        <v>1500</v>
      </c>
      <c r="E3553" s="13">
        <v>1527.5</v>
      </c>
      <c r="F3553" t="s">
        <v>28</v>
      </c>
      <c r="G3553" t="s">
        <v>49</v>
      </c>
      <c r="H3553" t="s">
        <v>50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1123</v>
      </c>
      <c r="O3553">
        <f t="shared" si="220"/>
        <v>102</v>
      </c>
      <c r="P3553">
        <f t="shared" si="221"/>
        <v>61.1</v>
      </c>
      <c r="Q3553" s="11" t="s">
        <v>21</v>
      </c>
      <c r="R3553" t="s">
        <v>1124</v>
      </c>
      <c r="S3553" s="4">
        <f t="shared" si="222"/>
        <v>41753.5158564815</v>
      </c>
      <c r="T3553" s="4">
        <f t="shared" si="223"/>
        <v>41781.9215277778</v>
      </c>
    </row>
    <row r="3554" ht="44" spans="1:20">
      <c r="A3554" s="1">
        <v>3552</v>
      </c>
      <c r="B3554" s="2" t="s">
        <v>7271</v>
      </c>
      <c r="C3554" s="2" t="s">
        <v>7272</v>
      </c>
      <c r="D3554" s="12">
        <v>773</v>
      </c>
      <c r="E3554" s="13">
        <v>773</v>
      </c>
      <c r="F3554" t="s">
        <v>28</v>
      </c>
      <c r="G3554" t="s">
        <v>58</v>
      </c>
      <c r="H3554" t="s">
        <v>59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1123</v>
      </c>
      <c r="O3554">
        <f t="shared" si="220"/>
        <v>100</v>
      </c>
      <c r="P3554">
        <f t="shared" si="221"/>
        <v>38.65</v>
      </c>
      <c r="Q3554" s="11" t="s">
        <v>21</v>
      </c>
      <c r="R3554" t="s">
        <v>1124</v>
      </c>
      <c r="S3554" s="4">
        <f t="shared" si="222"/>
        <v>41788.5870833333</v>
      </c>
      <c r="T3554" s="4">
        <f t="shared" si="223"/>
        <v>41818.5870833333</v>
      </c>
    </row>
    <row r="3555" ht="44" spans="1:20">
      <c r="A3555" s="1">
        <v>3553</v>
      </c>
      <c r="B3555" s="2" t="s">
        <v>7273</v>
      </c>
      <c r="C3555" s="2" t="s">
        <v>7274</v>
      </c>
      <c r="D3555" s="12">
        <v>5500</v>
      </c>
      <c r="E3555" s="13">
        <v>5845</v>
      </c>
      <c r="F3555" t="s">
        <v>28</v>
      </c>
      <c r="G3555" t="s">
        <v>49</v>
      </c>
      <c r="H3555" t="s">
        <v>50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1123</v>
      </c>
      <c r="O3555">
        <f t="shared" si="220"/>
        <v>106</v>
      </c>
      <c r="P3555">
        <f t="shared" si="221"/>
        <v>56.2</v>
      </c>
      <c r="Q3555" s="11" t="s">
        <v>21</v>
      </c>
      <c r="R3555" t="s">
        <v>1124</v>
      </c>
      <c r="S3555" s="4">
        <f t="shared" si="222"/>
        <v>42196.0287037037</v>
      </c>
      <c r="T3555" s="4">
        <f t="shared" si="223"/>
        <v>42228</v>
      </c>
    </row>
    <row r="3556" ht="44" spans="1:20">
      <c r="A3556" s="1">
        <v>3554</v>
      </c>
      <c r="B3556" s="2" t="s">
        <v>7275</v>
      </c>
      <c r="C3556" s="2" t="s">
        <v>7276</v>
      </c>
      <c r="D3556" s="12">
        <v>5000</v>
      </c>
      <c r="E3556" s="13">
        <v>5671.11</v>
      </c>
      <c r="F3556" t="s">
        <v>28</v>
      </c>
      <c r="G3556" t="s">
        <v>49</v>
      </c>
      <c r="H3556" t="s">
        <v>50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1123</v>
      </c>
      <c r="O3556">
        <f t="shared" si="220"/>
        <v>113</v>
      </c>
      <c r="P3556">
        <f t="shared" si="221"/>
        <v>107</v>
      </c>
      <c r="Q3556" s="11" t="s">
        <v>21</v>
      </c>
      <c r="R3556" t="s">
        <v>1124</v>
      </c>
      <c r="S3556" s="4">
        <f t="shared" si="222"/>
        <v>42016.0504513889</v>
      </c>
      <c r="T3556" s="4">
        <f t="shared" si="223"/>
        <v>42046.7083333333</v>
      </c>
    </row>
    <row r="3557" ht="44" spans="1:20">
      <c r="A3557" s="1">
        <v>3555</v>
      </c>
      <c r="B3557" s="2" t="s">
        <v>7277</v>
      </c>
      <c r="C3557" s="2" t="s">
        <v>7278</v>
      </c>
      <c r="D3557" s="12">
        <v>2400</v>
      </c>
      <c r="E3557" s="13">
        <v>2400</v>
      </c>
      <c r="F3557" t="s">
        <v>28</v>
      </c>
      <c r="G3557" t="s">
        <v>1264</v>
      </c>
      <c r="H3557" t="s">
        <v>89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1123</v>
      </c>
      <c r="O3557">
        <f t="shared" si="220"/>
        <v>100</v>
      </c>
      <c r="P3557">
        <f t="shared" si="221"/>
        <v>171.43</v>
      </c>
      <c r="Q3557" s="11" t="s">
        <v>21</v>
      </c>
      <c r="R3557" t="s">
        <v>1124</v>
      </c>
      <c r="S3557" s="4">
        <f t="shared" si="222"/>
        <v>42661.4420601852</v>
      </c>
      <c r="T3557" s="4">
        <f t="shared" si="223"/>
        <v>42691.4837268518</v>
      </c>
    </row>
    <row r="3558" ht="44" spans="1:20">
      <c r="A3558" s="1">
        <v>3556</v>
      </c>
      <c r="B3558" s="2" t="s">
        <v>7279</v>
      </c>
      <c r="C3558" s="2" t="s">
        <v>7280</v>
      </c>
      <c r="D3558" s="12">
        <v>2200</v>
      </c>
      <c r="E3558" s="13">
        <v>2210</v>
      </c>
      <c r="F3558" t="s">
        <v>28</v>
      </c>
      <c r="G3558" t="s">
        <v>58</v>
      </c>
      <c r="H3558" t="s">
        <v>59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1123</v>
      </c>
      <c r="O3558">
        <f t="shared" si="220"/>
        <v>100</v>
      </c>
      <c r="P3558">
        <f t="shared" si="221"/>
        <v>110.5</v>
      </c>
      <c r="Q3558" s="11" t="s">
        <v>21</v>
      </c>
      <c r="R3558" t="s">
        <v>1124</v>
      </c>
      <c r="S3558" s="4">
        <f t="shared" si="222"/>
        <v>41808.6495833333</v>
      </c>
      <c r="T3558" s="4">
        <f t="shared" si="223"/>
        <v>41868.6495833333</v>
      </c>
    </row>
    <row r="3559" ht="44" spans="1:20">
      <c r="A3559" s="1">
        <v>3557</v>
      </c>
      <c r="B3559" s="2" t="s">
        <v>7281</v>
      </c>
      <c r="C3559" s="2" t="s">
        <v>7282</v>
      </c>
      <c r="D3559" s="12">
        <v>100000</v>
      </c>
      <c r="E3559" s="13">
        <v>100036</v>
      </c>
      <c r="F3559" t="s">
        <v>28</v>
      </c>
      <c r="G3559" t="s">
        <v>49</v>
      </c>
      <c r="H3559" t="s">
        <v>50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1123</v>
      </c>
      <c r="O3559">
        <f t="shared" si="220"/>
        <v>100</v>
      </c>
      <c r="P3559">
        <f t="shared" si="221"/>
        <v>179.28</v>
      </c>
      <c r="Q3559" s="11" t="s">
        <v>21</v>
      </c>
      <c r="R3559" t="s">
        <v>1124</v>
      </c>
      <c r="S3559" s="4">
        <f t="shared" si="222"/>
        <v>41730.2767476852</v>
      </c>
      <c r="T3559" s="4">
        <f t="shared" si="223"/>
        <v>41764.2767476852</v>
      </c>
    </row>
    <row r="3560" ht="44" spans="1:20">
      <c r="A3560" s="1">
        <v>3558</v>
      </c>
      <c r="B3560" s="2" t="s">
        <v>7283</v>
      </c>
      <c r="C3560" s="2" t="s">
        <v>7284</v>
      </c>
      <c r="D3560" s="12">
        <v>350</v>
      </c>
      <c r="E3560" s="13">
        <v>504</v>
      </c>
      <c r="F3560" t="s">
        <v>28</v>
      </c>
      <c r="G3560" t="s">
        <v>58</v>
      </c>
      <c r="H3560" t="s">
        <v>59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1123</v>
      </c>
      <c r="O3560">
        <f t="shared" si="220"/>
        <v>144</v>
      </c>
      <c r="P3560">
        <f t="shared" si="221"/>
        <v>22.91</v>
      </c>
      <c r="Q3560" s="11" t="s">
        <v>21</v>
      </c>
      <c r="R3560" t="s">
        <v>1124</v>
      </c>
      <c r="S3560" s="4">
        <f t="shared" si="222"/>
        <v>42139.8168402778</v>
      </c>
      <c r="T3560" s="4">
        <f t="shared" si="223"/>
        <v>42181.875</v>
      </c>
    </row>
    <row r="3561" ht="44" spans="1:20">
      <c r="A3561" s="1">
        <v>3559</v>
      </c>
      <c r="B3561" s="2" t="s">
        <v>7285</v>
      </c>
      <c r="C3561" s="2" t="s">
        <v>7286</v>
      </c>
      <c r="D3561" s="12">
        <v>1000</v>
      </c>
      <c r="E3561" s="13">
        <v>1035</v>
      </c>
      <c r="F3561" t="s">
        <v>28</v>
      </c>
      <c r="G3561" t="s">
        <v>84</v>
      </c>
      <c r="H3561" t="s">
        <v>85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1123</v>
      </c>
      <c r="O3561">
        <f t="shared" si="220"/>
        <v>104</v>
      </c>
      <c r="P3561">
        <f t="shared" si="221"/>
        <v>43.13</v>
      </c>
      <c r="Q3561" s="11" t="s">
        <v>21</v>
      </c>
      <c r="R3561" t="s">
        <v>1124</v>
      </c>
      <c r="S3561" s="4">
        <f t="shared" si="222"/>
        <v>42194.0961574074</v>
      </c>
      <c r="T3561" s="4">
        <f t="shared" si="223"/>
        <v>42216.3736111111</v>
      </c>
    </row>
    <row r="3562" ht="44" spans="1:20">
      <c r="A3562" s="1">
        <v>3560</v>
      </c>
      <c r="B3562" s="2" t="s">
        <v>7287</v>
      </c>
      <c r="C3562" s="2" t="s">
        <v>7288</v>
      </c>
      <c r="D3562" s="12">
        <v>3200</v>
      </c>
      <c r="E3562" s="13">
        <v>3470</v>
      </c>
      <c r="F3562" t="s">
        <v>28</v>
      </c>
      <c r="G3562" t="s">
        <v>194</v>
      </c>
      <c r="H3562" t="s">
        <v>195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1123</v>
      </c>
      <c r="O3562">
        <f t="shared" si="220"/>
        <v>108</v>
      </c>
      <c r="P3562">
        <f t="shared" si="221"/>
        <v>46.89</v>
      </c>
      <c r="Q3562" s="11" t="s">
        <v>21</v>
      </c>
      <c r="R3562" t="s">
        <v>1124</v>
      </c>
      <c r="S3562" s="4">
        <f t="shared" si="222"/>
        <v>42115.8896527778</v>
      </c>
      <c r="T3562" s="4">
        <f t="shared" si="223"/>
        <v>42151.1145833333</v>
      </c>
    </row>
    <row r="3563" ht="101" spans="1:20">
      <c r="A3563" s="1">
        <v>3561</v>
      </c>
      <c r="B3563" s="2" t="s">
        <v>7289</v>
      </c>
      <c r="C3563" s="2" t="s">
        <v>7290</v>
      </c>
      <c r="D3563" s="12">
        <v>2500</v>
      </c>
      <c r="E3563" s="13">
        <v>2560</v>
      </c>
      <c r="F3563" t="s">
        <v>28</v>
      </c>
      <c r="G3563" t="s">
        <v>49</v>
      </c>
      <c r="H3563" t="s">
        <v>50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1123</v>
      </c>
      <c r="O3563">
        <f t="shared" si="220"/>
        <v>102</v>
      </c>
      <c r="P3563">
        <f t="shared" si="221"/>
        <v>47.41</v>
      </c>
      <c r="Q3563" s="11" t="s">
        <v>21</v>
      </c>
      <c r="R3563" t="s">
        <v>1124</v>
      </c>
      <c r="S3563" s="4">
        <f t="shared" si="222"/>
        <v>42203.6803009259</v>
      </c>
      <c r="T3563" s="4">
        <f t="shared" si="223"/>
        <v>42221.775</v>
      </c>
    </row>
    <row r="3564" ht="44" spans="1:20">
      <c r="A3564" s="1">
        <v>3562</v>
      </c>
      <c r="B3564" s="2" t="s">
        <v>7291</v>
      </c>
      <c r="C3564" s="2" t="s">
        <v>7292</v>
      </c>
      <c r="D3564" s="12">
        <v>315</v>
      </c>
      <c r="E3564" s="13">
        <v>469</v>
      </c>
      <c r="F3564" t="s">
        <v>28</v>
      </c>
      <c r="G3564" t="s">
        <v>58</v>
      </c>
      <c r="H3564" t="s">
        <v>59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1123</v>
      </c>
      <c r="O3564">
        <f t="shared" si="220"/>
        <v>149</v>
      </c>
      <c r="P3564">
        <f t="shared" si="221"/>
        <v>15.13</v>
      </c>
      <c r="Q3564" s="11" t="s">
        <v>21</v>
      </c>
      <c r="R3564" t="s">
        <v>1124</v>
      </c>
      <c r="S3564" s="4">
        <f t="shared" si="222"/>
        <v>42433.7618865741</v>
      </c>
      <c r="T3564" s="4">
        <f t="shared" si="223"/>
        <v>42442.9166666667</v>
      </c>
    </row>
    <row r="3565" ht="44" spans="1:20">
      <c r="A3565" s="1">
        <v>3563</v>
      </c>
      <c r="B3565" s="2" t="s">
        <v>7293</v>
      </c>
      <c r="C3565" s="2" t="s">
        <v>7294</v>
      </c>
      <c r="D3565" s="12">
        <v>500</v>
      </c>
      <c r="E3565" s="13">
        <v>527.45</v>
      </c>
      <c r="F3565" t="s">
        <v>28</v>
      </c>
      <c r="G3565" t="s">
        <v>58</v>
      </c>
      <c r="H3565" t="s">
        <v>59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1123</v>
      </c>
      <c r="O3565">
        <f t="shared" si="220"/>
        <v>105</v>
      </c>
      <c r="P3565">
        <f t="shared" si="221"/>
        <v>21.1</v>
      </c>
      <c r="Q3565" s="11" t="s">
        <v>21</v>
      </c>
      <c r="R3565" t="s">
        <v>1124</v>
      </c>
      <c r="S3565" s="4">
        <f t="shared" si="222"/>
        <v>42555.6719444444</v>
      </c>
      <c r="T3565" s="4">
        <f t="shared" si="223"/>
        <v>42583.7916666667</v>
      </c>
    </row>
    <row r="3566" ht="29" spans="1:20">
      <c r="A3566" s="1">
        <v>3564</v>
      </c>
      <c r="B3566" s="2" t="s">
        <v>7295</v>
      </c>
      <c r="C3566" s="2" t="s">
        <v>7296</v>
      </c>
      <c r="D3566" s="12">
        <v>1000</v>
      </c>
      <c r="E3566" s="13">
        <v>1005</v>
      </c>
      <c r="F3566" t="s">
        <v>28</v>
      </c>
      <c r="G3566" t="s">
        <v>58</v>
      </c>
      <c r="H3566" t="s">
        <v>59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1123</v>
      </c>
      <c r="O3566">
        <f t="shared" si="220"/>
        <v>101</v>
      </c>
      <c r="P3566">
        <f t="shared" si="221"/>
        <v>59.12</v>
      </c>
      <c r="Q3566" s="11" t="s">
        <v>21</v>
      </c>
      <c r="R3566" t="s">
        <v>1124</v>
      </c>
      <c r="S3566" s="4">
        <f t="shared" si="222"/>
        <v>42236.6232523148</v>
      </c>
      <c r="T3566" s="4">
        <f t="shared" si="223"/>
        <v>42282.6666666667</v>
      </c>
    </row>
    <row r="3567" ht="44" spans="1:20">
      <c r="A3567" s="1">
        <v>3565</v>
      </c>
      <c r="B3567" s="2" t="s">
        <v>7297</v>
      </c>
      <c r="C3567" s="2" t="s">
        <v>7298</v>
      </c>
      <c r="D3567" s="12">
        <v>900</v>
      </c>
      <c r="E3567" s="13">
        <v>1175</v>
      </c>
      <c r="F3567" t="s">
        <v>28</v>
      </c>
      <c r="G3567" t="s">
        <v>49</v>
      </c>
      <c r="H3567" t="s">
        <v>50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1123</v>
      </c>
      <c r="O3567">
        <f t="shared" si="220"/>
        <v>131</v>
      </c>
      <c r="P3567">
        <f t="shared" si="221"/>
        <v>97.92</v>
      </c>
      <c r="Q3567" s="11" t="s">
        <v>21</v>
      </c>
      <c r="R3567" t="s">
        <v>1124</v>
      </c>
      <c r="S3567" s="4">
        <f t="shared" si="222"/>
        <v>41974.7431481481</v>
      </c>
      <c r="T3567" s="4">
        <f t="shared" si="223"/>
        <v>42004.7431481481</v>
      </c>
    </row>
    <row r="3568" ht="44" spans="1:20">
      <c r="A3568" s="1">
        <v>3566</v>
      </c>
      <c r="B3568" s="2" t="s">
        <v>7299</v>
      </c>
      <c r="C3568" s="2" t="s">
        <v>7300</v>
      </c>
      <c r="D3568" s="12">
        <v>2000</v>
      </c>
      <c r="E3568" s="13">
        <v>2095</v>
      </c>
      <c r="F3568" t="s">
        <v>28</v>
      </c>
      <c r="G3568" t="s">
        <v>58</v>
      </c>
      <c r="H3568" t="s">
        <v>59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1123</v>
      </c>
      <c r="O3568">
        <f t="shared" si="220"/>
        <v>105</v>
      </c>
      <c r="P3568">
        <f t="shared" si="221"/>
        <v>55.13</v>
      </c>
      <c r="Q3568" s="11" t="s">
        <v>21</v>
      </c>
      <c r="R3568" t="s">
        <v>1124</v>
      </c>
      <c r="S3568" s="4">
        <f t="shared" si="222"/>
        <v>41997.5079050926</v>
      </c>
      <c r="T3568" s="4">
        <f t="shared" si="223"/>
        <v>42027.5079050926</v>
      </c>
    </row>
    <row r="3569" ht="44" spans="1:20">
      <c r="A3569" s="1">
        <v>3567</v>
      </c>
      <c r="B3569" s="2" t="s">
        <v>7301</v>
      </c>
      <c r="C3569" s="2" t="s">
        <v>7302</v>
      </c>
      <c r="D3569" s="12">
        <v>1000</v>
      </c>
      <c r="E3569" s="13">
        <v>1088</v>
      </c>
      <c r="F3569" t="s">
        <v>28</v>
      </c>
      <c r="G3569" t="s">
        <v>58</v>
      </c>
      <c r="H3569" t="s">
        <v>59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1123</v>
      </c>
      <c r="O3569">
        <f t="shared" si="220"/>
        <v>109</v>
      </c>
      <c r="P3569">
        <f t="shared" si="221"/>
        <v>26.54</v>
      </c>
      <c r="Q3569" s="11" t="s">
        <v>21</v>
      </c>
      <c r="R3569" t="s">
        <v>1124</v>
      </c>
      <c r="S3569" s="4">
        <f t="shared" si="222"/>
        <v>42135.8106944444</v>
      </c>
      <c r="T3569" s="4">
        <f t="shared" si="223"/>
        <v>42165.8106944444</v>
      </c>
    </row>
    <row r="3570" ht="44" spans="1:20">
      <c r="A3570" s="1">
        <v>3568</v>
      </c>
      <c r="B3570" s="2" t="s">
        <v>7303</v>
      </c>
      <c r="C3570" s="2" t="s">
        <v>7304</v>
      </c>
      <c r="D3570" s="12">
        <v>1000</v>
      </c>
      <c r="E3570" s="13">
        <v>1110</v>
      </c>
      <c r="F3570" t="s">
        <v>28</v>
      </c>
      <c r="G3570" t="s">
        <v>49</v>
      </c>
      <c r="H3570" t="s">
        <v>50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1123</v>
      </c>
      <c r="O3570">
        <f t="shared" si="220"/>
        <v>111</v>
      </c>
      <c r="P3570">
        <f t="shared" si="221"/>
        <v>58.42</v>
      </c>
      <c r="Q3570" s="11" t="s">
        <v>21</v>
      </c>
      <c r="R3570" t="s">
        <v>1124</v>
      </c>
      <c r="S3570" s="4">
        <f t="shared" si="222"/>
        <v>41869.7406712963</v>
      </c>
      <c r="T3570" s="4">
        <f t="shared" si="223"/>
        <v>41899.7406712963</v>
      </c>
    </row>
    <row r="3571" ht="44" spans="1:20">
      <c r="A3571" s="1">
        <v>3569</v>
      </c>
      <c r="B3571" s="2" t="s">
        <v>7305</v>
      </c>
      <c r="C3571" s="2" t="s">
        <v>7306</v>
      </c>
      <c r="D3571" s="12">
        <v>5000</v>
      </c>
      <c r="E3571" s="13">
        <v>5024</v>
      </c>
      <c r="F3571" t="s">
        <v>28</v>
      </c>
      <c r="G3571" t="s">
        <v>49</v>
      </c>
      <c r="H3571" t="s">
        <v>50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1123</v>
      </c>
      <c r="O3571">
        <f t="shared" si="220"/>
        <v>100</v>
      </c>
      <c r="P3571">
        <f t="shared" si="221"/>
        <v>122.54</v>
      </c>
      <c r="Q3571" s="11" t="s">
        <v>21</v>
      </c>
      <c r="R3571" t="s">
        <v>1124</v>
      </c>
      <c r="S3571" s="4">
        <f t="shared" si="222"/>
        <v>41982.6886111111</v>
      </c>
      <c r="T3571" s="4">
        <f t="shared" si="223"/>
        <v>42012.6886111111</v>
      </c>
    </row>
    <row r="3572" ht="44" spans="1:20">
      <c r="A3572" s="1">
        <v>3570</v>
      </c>
      <c r="B3572" s="2" t="s">
        <v>7307</v>
      </c>
      <c r="C3572" s="2" t="s">
        <v>7308</v>
      </c>
      <c r="D3572" s="12">
        <v>2000</v>
      </c>
      <c r="E3572" s="13">
        <v>2287</v>
      </c>
      <c r="F3572" t="s">
        <v>28</v>
      </c>
      <c r="G3572" t="s">
        <v>49</v>
      </c>
      <c r="H3572" t="s">
        <v>50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1123</v>
      </c>
      <c r="O3572">
        <f t="shared" si="220"/>
        <v>114</v>
      </c>
      <c r="P3572">
        <f t="shared" si="221"/>
        <v>87.96</v>
      </c>
      <c r="Q3572" s="11" t="s">
        <v>21</v>
      </c>
      <c r="R3572" t="s">
        <v>1124</v>
      </c>
      <c r="S3572" s="4">
        <f t="shared" si="222"/>
        <v>41976.3319791667</v>
      </c>
      <c r="T3572" s="4">
        <f t="shared" si="223"/>
        <v>42004.2916666667</v>
      </c>
    </row>
    <row r="3573" ht="44" spans="1:20">
      <c r="A3573" s="1">
        <v>3571</v>
      </c>
      <c r="B3573" s="2" t="s">
        <v>7309</v>
      </c>
      <c r="C3573" s="2" t="s">
        <v>7310</v>
      </c>
      <c r="D3573" s="12">
        <v>1500</v>
      </c>
      <c r="E3573" s="13">
        <v>1831</v>
      </c>
      <c r="F3573" t="s">
        <v>28</v>
      </c>
      <c r="G3573" t="s">
        <v>58</v>
      </c>
      <c r="H3573" t="s">
        <v>59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1123</v>
      </c>
      <c r="O3573">
        <f t="shared" si="220"/>
        <v>122</v>
      </c>
      <c r="P3573">
        <f t="shared" si="221"/>
        <v>73.24</v>
      </c>
      <c r="Q3573" s="11" t="s">
        <v>21</v>
      </c>
      <c r="R3573" t="s">
        <v>1124</v>
      </c>
      <c r="S3573" s="4">
        <f t="shared" si="222"/>
        <v>41912.8589467593</v>
      </c>
      <c r="T3573" s="4">
        <f t="shared" si="223"/>
        <v>41942.8589467593</v>
      </c>
    </row>
    <row r="3574" ht="29" spans="1:20">
      <c r="A3574" s="1">
        <v>3572</v>
      </c>
      <c r="B3574" s="2" t="s">
        <v>7311</v>
      </c>
      <c r="C3574" s="2" t="s">
        <v>7312</v>
      </c>
      <c r="D3574" s="12">
        <v>500</v>
      </c>
      <c r="E3574" s="13">
        <v>500</v>
      </c>
      <c r="F3574" t="s">
        <v>28</v>
      </c>
      <c r="G3574" t="s">
        <v>58</v>
      </c>
      <c r="H3574" t="s">
        <v>59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1123</v>
      </c>
      <c r="O3574">
        <f t="shared" si="220"/>
        <v>100</v>
      </c>
      <c r="P3574">
        <f t="shared" si="221"/>
        <v>55.56</v>
      </c>
      <c r="Q3574" s="11" t="s">
        <v>21</v>
      </c>
      <c r="R3574" t="s">
        <v>1124</v>
      </c>
      <c r="S3574" s="4">
        <f t="shared" si="222"/>
        <v>42146.5703935185</v>
      </c>
      <c r="T3574" s="4">
        <f t="shared" si="223"/>
        <v>42176.5703935185</v>
      </c>
    </row>
    <row r="3575" ht="29" spans="1:20">
      <c r="A3575" s="1">
        <v>3573</v>
      </c>
      <c r="B3575" s="2" t="s">
        <v>7313</v>
      </c>
      <c r="C3575" s="2" t="s">
        <v>7314</v>
      </c>
      <c r="D3575" s="12">
        <v>3000</v>
      </c>
      <c r="E3575" s="13">
        <v>3084</v>
      </c>
      <c r="F3575" t="s">
        <v>28</v>
      </c>
      <c r="G3575" t="s">
        <v>58</v>
      </c>
      <c r="H3575" t="s">
        <v>59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1123</v>
      </c>
      <c r="O3575">
        <f t="shared" si="220"/>
        <v>103</v>
      </c>
      <c r="P3575">
        <f t="shared" si="221"/>
        <v>39.54</v>
      </c>
      <c r="Q3575" s="11" t="s">
        <v>21</v>
      </c>
      <c r="R3575" t="s">
        <v>1124</v>
      </c>
      <c r="S3575" s="4">
        <f t="shared" si="222"/>
        <v>41921.3755324074</v>
      </c>
      <c r="T3575" s="4">
        <f t="shared" si="223"/>
        <v>41951.4171990741</v>
      </c>
    </row>
    <row r="3576" ht="44" spans="1:20">
      <c r="A3576" s="1">
        <v>3574</v>
      </c>
      <c r="B3576" s="2" t="s">
        <v>7315</v>
      </c>
      <c r="C3576" s="2" t="s">
        <v>7316</v>
      </c>
      <c r="D3576" s="12">
        <v>5800</v>
      </c>
      <c r="E3576" s="13">
        <v>6155</v>
      </c>
      <c r="F3576" t="s">
        <v>28</v>
      </c>
      <c r="G3576" t="s">
        <v>49</v>
      </c>
      <c r="H3576" t="s">
        <v>50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1123</v>
      </c>
      <c r="O3576">
        <f t="shared" si="220"/>
        <v>106</v>
      </c>
      <c r="P3576">
        <f t="shared" si="221"/>
        <v>136.78</v>
      </c>
      <c r="Q3576" s="11" t="s">
        <v>21</v>
      </c>
      <c r="R3576" t="s">
        <v>1124</v>
      </c>
      <c r="S3576" s="4">
        <f t="shared" si="222"/>
        <v>41926.9426851852</v>
      </c>
      <c r="T3576" s="4">
        <f t="shared" si="223"/>
        <v>41956.9843518518</v>
      </c>
    </row>
    <row r="3577" ht="44" spans="1:20">
      <c r="A3577" s="1">
        <v>3575</v>
      </c>
      <c r="B3577" s="2" t="s">
        <v>7317</v>
      </c>
      <c r="C3577" s="2" t="s">
        <v>7318</v>
      </c>
      <c r="D3577" s="12">
        <v>10000</v>
      </c>
      <c r="E3577" s="13">
        <v>10133</v>
      </c>
      <c r="F3577" t="s">
        <v>28</v>
      </c>
      <c r="G3577" t="s">
        <v>49</v>
      </c>
      <c r="H3577" t="s">
        <v>50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1123</v>
      </c>
      <c r="O3577">
        <f t="shared" si="220"/>
        <v>101</v>
      </c>
      <c r="P3577">
        <f t="shared" si="221"/>
        <v>99.34</v>
      </c>
      <c r="Q3577" s="11" t="s">
        <v>21</v>
      </c>
      <c r="R3577" t="s">
        <v>1124</v>
      </c>
      <c r="S3577" s="4">
        <f t="shared" si="222"/>
        <v>42561.7838773148</v>
      </c>
      <c r="T3577" s="4">
        <f t="shared" si="223"/>
        <v>42593.1659722222</v>
      </c>
    </row>
    <row r="3578" ht="44" spans="1:20">
      <c r="A3578" s="1">
        <v>3576</v>
      </c>
      <c r="B3578" s="2" t="s">
        <v>7319</v>
      </c>
      <c r="C3578" s="2" t="s">
        <v>7320</v>
      </c>
      <c r="D3578" s="12">
        <v>100</v>
      </c>
      <c r="E3578" s="13">
        <v>100</v>
      </c>
      <c r="F3578" t="s">
        <v>28</v>
      </c>
      <c r="G3578" t="s">
        <v>49</v>
      </c>
      <c r="H3578" t="s">
        <v>50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1123</v>
      </c>
      <c r="O3578">
        <f t="shared" si="220"/>
        <v>100</v>
      </c>
      <c r="P3578">
        <f t="shared" si="221"/>
        <v>20</v>
      </c>
      <c r="Q3578" s="11" t="s">
        <v>21</v>
      </c>
      <c r="R3578" t="s">
        <v>1124</v>
      </c>
      <c r="S3578" s="4">
        <f t="shared" si="222"/>
        <v>42649.5492361111</v>
      </c>
      <c r="T3578" s="4">
        <f t="shared" si="223"/>
        <v>42709.5909027778</v>
      </c>
    </row>
    <row r="3579" ht="44" spans="1:20">
      <c r="A3579" s="1">
        <v>3577</v>
      </c>
      <c r="B3579" s="2" t="s">
        <v>7321</v>
      </c>
      <c r="C3579" s="2" t="s">
        <v>7322</v>
      </c>
      <c r="D3579" s="12">
        <v>600</v>
      </c>
      <c r="E3579" s="13">
        <v>780</v>
      </c>
      <c r="F3579" t="s">
        <v>28</v>
      </c>
      <c r="G3579" t="s">
        <v>49</v>
      </c>
      <c r="H3579" t="s">
        <v>50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1123</v>
      </c>
      <c r="O3579">
        <f t="shared" si="220"/>
        <v>130</v>
      </c>
      <c r="P3579">
        <f t="shared" si="221"/>
        <v>28.89</v>
      </c>
      <c r="Q3579" s="11" t="s">
        <v>21</v>
      </c>
      <c r="R3579" t="s">
        <v>1124</v>
      </c>
      <c r="S3579" s="4">
        <f t="shared" si="222"/>
        <v>42093.7868402778</v>
      </c>
      <c r="T3579" s="4">
        <f t="shared" si="223"/>
        <v>42120.2694444444</v>
      </c>
    </row>
    <row r="3580" ht="44" spans="1:20">
      <c r="A3580" s="1">
        <v>3578</v>
      </c>
      <c r="B3580" s="2" t="s">
        <v>7323</v>
      </c>
      <c r="C3580" s="2" t="s">
        <v>7324</v>
      </c>
      <c r="D3580" s="12">
        <v>1500</v>
      </c>
      <c r="E3580" s="13">
        <v>1500.2</v>
      </c>
      <c r="F3580" t="s">
        <v>28</v>
      </c>
      <c r="G3580" t="s">
        <v>58</v>
      </c>
      <c r="H3580" t="s">
        <v>59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1123</v>
      </c>
      <c r="O3580">
        <f t="shared" si="220"/>
        <v>100</v>
      </c>
      <c r="P3580">
        <f t="shared" si="221"/>
        <v>40.55</v>
      </c>
      <c r="Q3580" s="11" t="s">
        <v>21</v>
      </c>
      <c r="R3580" t="s">
        <v>1124</v>
      </c>
      <c r="S3580" s="4">
        <f t="shared" si="222"/>
        <v>42460.7335300926</v>
      </c>
      <c r="T3580" s="4">
        <f t="shared" si="223"/>
        <v>42490.7335300926</v>
      </c>
    </row>
    <row r="3581" ht="44" spans="1:20">
      <c r="A3581" s="1">
        <v>3579</v>
      </c>
      <c r="B3581" s="2" t="s">
        <v>7325</v>
      </c>
      <c r="C3581" s="2" t="s">
        <v>7326</v>
      </c>
      <c r="D3581" s="12">
        <v>500</v>
      </c>
      <c r="E3581" s="13">
        <v>500</v>
      </c>
      <c r="F3581" t="s">
        <v>28</v>
      </c>
      <c r="G3581" t="s">
        <v>58</v>
      </c>
      <c r="H3581" t="s">
        <v>59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1123</v>
      </c>
      <c r="O3581">
        <f t="shared" si="220"/>
        <v>100</v>
      </c>
      <c r="P3581">
        <f t="shared" si="221"/>
        <v>35.71</v>
      </c>
      <c r="Q3581" s="11" t="s">
        <v>21</v>
      </c>
      <c r="R3581" t="s">
        <v>1124</v>
      </c>
      <c r="S3581" s="4">
        <f t="shared" si="222"/>
        <v>42430.7622222222</v>
      </c>
      <c r="T3581" s="4">
        <f t="shared" si="223"/>
        <v>42460.7205555556</v>
      </c>
    </row>
    <row r="3582" ht="44" spans="1:20">
      <c r="A3582" s="1">
        <v>3580</v>
      </c>
      <c r="B3582" s="2" t="s">
        <v>7327</v>
      </c>
      <c r="C3582" s="2" t="s">
        <v>7328</v>
      </c>
      <c r="D3582" s="12">
        <v>900</v>
      </c>
      <c r="E3582" s="13">
        <v>1025</v>
      </c>
      <c r="F3582" t="s">
        <v>28</v>
      </c>
      <c r="G3582" t="s">
        <v>49</v>
      </c>
      <c r="H3582" t="s">
        <v>50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1123</v>
      </c>
      <c r="O3582">
        <f t="shared" si="220"/>
        <v>114</v>
      </c>
      <c r="P3582">
        <f t="shared" si="221"/>
        <v>37.96</v>
      </c>
      <c r="Q3582" s="11" t="s">
        <v>21</v>
      </c>
      <c r="R3582" t="s">
        <v>1124</v>
      </c>
      <c r="S3582" s="4">
        <f t="shared" si="222"/>
        <v>42026.1761805556</v>
      </c>
      <c r="T3582" s="4">
        <f t="shared" si="223"/>
        <v>42064.2076388889</v>
      </c>
    </row>
    <row r="3583" ht="44" spans="1:20">
      <c r="A3583" s="1">
        <v>3581</v>
      </c>
      <c r="B3583" s="2" t="s">
        <v>7329</v>
      </c>
      <c r="C3583" s="2" t="s">
        <v>7330</v>
      </c>
      <c r="D3583" s="12">
        <v>1500</v>
      </c>
      <c r="E3583" s="13">
        <v>1500</v>
      </c>
      <c r="F3583" t="s">
        <v>28</v>
      </c>
      <c r="G3583" t="s">
        <v>58</v>
      </c>
      <c r="H3583" t="s">
        <v>59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1123</v>
      </c>
      <c r="O3583">
        <f t="shared" si="220"/>
        <v>100</v>
      </c>
      <c r="P3583">
        <f t="shared" si="221"/>
        <v>33.33</v>
      </c>
      <c r="Q3583" s="11" t="s">
        <v>21</v>
      </c>
      <c r="R3583" t="s">
        <v>1124</v>
      </c>
      <c r="S3583" s="4">
        <f t="shared" si="222"/>
        <v>41836.4711805556</v>
      </c>
      <c r="T3583" s="4">
        <f t="shared" si="223"/>
        <v>41850.4711805556</v>
      </c>
    </row>
    <row r="3584" ht="44" spans="1:20">
      <c r="A3584" s="1">
        <v>3582</v>
      </c>
      <c r="B3584" s="2" t="s">
        <v>7331</v>
      </c>
      <c r="C3584" s="2" t="s">
        <v>7332</v>
      </c>
      <c r="D3584" s="12">
        <v>1000</v>
      </c>
      <c r="E3584" s="13">
        <v>2870</v>
      </c>
      <c r="F3584" t="s">
        <v>28</v>
      </c>
      <c r="G3584" t="s">
        <v>49</v>
      </c>
      <c r="H3584" t="s">
        <v>50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1123</v>
      </c>
      <c r="O3584">
        <f t="shared" si="220"/>
        <v>287</v>
      </c>
      <c r="P3584">
        <f t="shared" si="221"/>
        <v>58.57</v>
      </c>
      <c r="Q3584" s="11" t="s">
        <v>21</v>
      </c>
      <c r="R3584" t="s">
        <v>1124</v>
      </c>
      <c r="S3584" s="4">
        <f t="shared" si="222"/>
        <v>42451.0958564815</v>
      </c>
      <c r="T3584" s="4">
        <f t="shared" si="223"/>
        <v>42465.0958564815</v>
      </c>
    </row>
    <row r="3585" ht="44" spans="1:20">
      <c r="A3585" s="1">
        <v>3583</v>
      </c>
      <c r="B3585" s="2" t="s">
        <v>7333</v>
      </c>
      <c r="C3585" s="2" t="s">
        <v>7334</v>
      </c>
      <c r="D3585" s="12">
        <v>3000</v>
      </c>
      <c r="E3585" s="13">
        <v>3255</v>
      </c>
      <c r="F3585" t="s">
        <v>28</v>
      </c>
      <c r="G3585" t="s">
        <v>49</v>
      </c>
      <c r="H3585" t="s">
        <v>50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1123</v>
      </c>
      <c r="O3585">
        <f t="shared" si="220"/>
        <v>109</v>
      </c>
      <c r="P3585">
        <f t="shared" si="221"/>
        <v>135.63</v>
      </c>
      <c r="Q3585" s="11" t="s">
        <v>21</v>
      </c>
      <c r="R3585" t="s">
        <v>1124</v>
      </c>
      <c r="S3585" s="4">
        <f t="shared" si="222"/>
        <v>42418.4259837963</v>
      </c>
      <c r="T3585" s="4">
        <f t="shared" si="223"/>
        <v>42478.3843171296</v>
      </c>
    </row>
    <row r="3586" ht="87" spans="1:20">
      <c r="A3586" s="1">
        <v>3584</v>
      </c>
      <c r="B3586" s="2" t="s">
        <v>7335</v>
      </c>
      <c r="C3586" s="2" t="s">
        <v>7336</v>
      </c>
      <c r="D3586" s="12">
        <v>3000</v>
      </c>
      <c r="E3586" s="13">
        <v>3465</v>
      </c>
      <c r="F3586" t="s">
        <v>28</v>
      </c>
      <c r="G3586" t="s">
        <v>58</v>
      </c>
      <c r="H3586" t="s">
        <v>59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1123</v>
      </c>
      <c r="O3586">
        <f t="shared" si="220"/>
        <v>116</v>
      </c>
      <c r="P3586">
        <f t="shared" si="221"/>
        <v>30.94</v>
      </c>
      <c r="Q3586" s="11" t="s">
        <v>21</v>
      </c>
      <c r="R3586" t="s">
        <v>1124</v>
      </c>
      <c r="S3586" s="4">
        <f t="shared" si="222"/>
        <v>42168.3164814815</v>
      </c>
      <c r="T3586" s="4">
        <f t="shared" si="223"/>
        <v>42198.3164814815</v>
      </c>
    </row>
    <row r="3587" ht="44" spans="1:20">
      <c r="A3587" s="1">
        <v>3585</v>
      </c>
      <c r="B3587" s="2" t="s">
        <v>7337</v>
      </c>
      <c r="C3587" s="2" t="s">
        <v>7338</v>
      </c>
      <c r="D3587" s="12">
        <v>3400</v>
      </c>
      <c r="E3587" s="13">
        <v>4050</v>
      </c>
      <c r="F3587" t="s">
        <v>28</v>
      </c>
      <c r="G3587" t="s">
        <v>49</v>
      </c>
      <c r="H3587" t="s">
        <v>50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1123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21</v>
      </c>
      <c r="R3587" t="s">
        <v>1124</v>
      </c>
      <c r="S3587" s="4">
        <f t="shared" ref="S3587:S3650" si="226">(((J3587/60)/60)/24)+DATE(1970,1,1)</f>
        <v>41964.7163194444</v>
      </c>
      <c r="T3587" s="4">
        <f t="shared" ref="T3587:T3650" si="227">(((I3587/60)/60)/24)+DATE(1970,1,1)</f>
        <v>41994.7163194444</v>
      </c>
    </row>
    <row r="3588" ht="15" spans="1:20">
      <c r="A3588" s="1">
        <v>3586</v>
      </c>
      <c r="B3588" s="2" t="s">
        <v>7339</v>
      </c>
      <c r="C3588" s="2" t="s">
        <v>7340</v>
      </c>
      <c r="D3588" s="12">
        <v>7500</v>
      </c>
      <c r="E3588" s="13">
        <v>8207</v>
      </c>
      <c r="F3588" t="s">
        <v>28</v>
      </c>
      <c r="G3588" t="s">
        <v>49</v>
      </c>
      <c r="H3588" t="s">
        <v>50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1123</v>
      </c>
      <c r="O3588">
        <f t="shared" si="224"/>
        <v>109</v>
      </c>
      <c r="P3588">
        <f t="shared" si="225"/>
        <v>151.98</v>
      </c>
      <c r="Q3588" s="11" t="s">
        <v>21</v>
      </c>
      <c r="R3588" t="s">
        <v>1124</v>
      </c>
      <c r="S3588" s="4">
        <f t="shared" si="226"/>
        <v>42576.6975694444</v>
      </c>
      <c r="T3588" s="4">
        <f t="shared" si="227"/>
        <v>42636.6975694444</v>
      </c>
    </row>
    <row r="3589" ht="44" spans="1:20">
      <c r="A3589" s="1">
        <v>3587</v>
      </c>
      <c r="B3589" s="2" t="s">
        <v>7341</v>
      </c>
      <c r="C3589" s="2" t="s">
        <v>7342</v>
      </c>
      <c r="D3589" s="12">
        <v>500</v>
      </c>
      <c r="E3589" s="13">
        <v>633</v>
      </c>
      <c r="F3589" t="s">
        <v>28</v>
      </c>
      <c r="G3589" t="s">
        <v>58</v>
      </c>
      <c r="H3589" t="s">
        <v>59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1123</v>
      </c>
      <c r="O3589">
        <f t="shared" si="224"/>
        <v>127</v>
      </c>
      <c r="P3589">
        <f t="shared" si="225"/>
        <v>22.61</v>
      </c>
      <c r="Q3589" s="11" t="s">
        <v>21</v>
      </c>
      <c r="R3589" t="s">
        <v>1124</v>
      </c>
      <c r="S3589" s="4">
        <f t="shared" si="226"/>
        <v>42503.5399768519</v>
      </c>
      <c r="T3589" s="4">
        <f t="shared" si="227"/>
        <v>42548.7916666667</v>
      </c>
    </row>
    <row r="3590" ht="44" spans="1:20">
      <c r="A3590" s="1">
        <v>3588</v>
      </c>
      <c r="B3590" s="2" t="s">
        <v>7343</v>
      </c>
      <c r="C3590" s="2" t="s">
        <v>7344</v>
      </c>
      <c r="D3590" s="12">
        <v>200</v>
      </c>
      <c r="E3590" s="13">
        <v>201</v>
      </c>
      <c r="F3590" t="s">
        <v>28</v>
      </c>
      <c r="G3590" t="s">
        <v>58</v>
      </c>
      <c r="H3590" t="s">
        <v>59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1123</v>
      </c>
      <c r="O3590">
        <f t="shared" si="224"/>
        <v>101</v>
      </c>
      <c r="P3590">
        <f t="shared" si="225"/>
        <v>18.27</v>
      </c>
      <c r="Q3590" s="11" t="s">
        <v>21</v>
      </c>
      <c r="R3590" t="s">
        <v>1124</v>
      </c>
      <c r="S3590" s="4">
        <f t="shared" si="226"/>
        <v>42101.8288194444</v>
      </c>
      <c r="T3590" s="4">
        <f t="shared" si="227"/>
        <v>42123.9583333333</v>
      </c>
    </row>
    <row r="3591" ht="44" spans="1:20">
      <c r="A3591" s="1">
        <v>3589</v>
      </c>
      <c r="B3591" s="2" t="s">
        <v>7345</v>
      </c>
      <c r="C3591" s="2" t="s">
        <v>7346</v>
      </c>
      <c r="D3591" s="12">
        <v>4000</v>
      </c>
      <c r="E3591" s="13">
        <v>5100</v>
      </c>
      <c r="F3591" t="s">
        <v>28</v>
      </c>
      <c r="G3591" t="s">
        <v>49</v>
      </c>
      <c r="H3591" t="s">
        <v>50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1123</v>
      </c>
      <c r="O3591">
        <f t="shared" si="224"/>
        <v>128</v>
      </c>
      <c r="P3591">
        <f t="shared" si="225"/>
        <v>82.26</v>
      </c>
      <c r="Q3591" s="11" t="s">
        <v>21</v>
      </c>
      <c r="R3591" t="s">
        <v>1124</v>
      </c>
      <c r="S3591" s="4">
        <f t="shared" si="226"/>
        <v>42125.6475347222</v>
      </c>
      <c r="T3591" s="4">
        <f t="shared" si="227"/>
        <v>42150.6475347222</v>
      </c>
    </row>
    <row r="3592" ht="44" spans="1:20">
      <c r="A3592" s="1">
        <v>3590</v>
      </c>
      <c r="B3592" s="2" t="s">
        <v>7347</v>
      </c>
      <c r="C3592" s="2" t="s">
        <v>7348</v>
      </c>
      <c r="D3592" s="12">
        <v>5000</v>
      </c>
      <c r="E3592" s="13">
        <v>5003</v>
      </c>
      <c r="F3592" t="s">
        <v>28</v>
      </c>
      <c r="G3592" t="s">
        <v>58</v>
      </c>
      <c r="H3592" t="s">
        <v>59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1123</v>
      </c>
      <c r="O3592">
        <f t="shared" si="224"/>
        <v>100</v>
      </c>
      <c r="P3592">
        <f t="shared" si="225"/>
        <v>68.53</v>
      </c>
      <c r="Q3592" s="11" t="s">
        <v>21</v>
      </c>
      <c r="R3592" t="s">
        <v>1124</v>
      </c>
      <c r="S3592" s="4">
        <f t="shared" si="226"/>
        <v>41902.3337268519</v>
      </c>
      <c r="T3592" s="4">
        <f t="shared" si="227"/>
        <v>41932.3337268519</v>
      </c>
    </row>
    <row r="3593" ht="44" spans="1:20">
      <c r="A3593" s="1">
        <v>3591</v>
      </c>
      <c r="B3593" s="2" t="s">
        <v>7349</v>
      </c>
      <c r="C3593" s="2" t="s">
        <v>7350</v>
      </c>
      <c r="D3593" s="12">
        <v>700</v>
      </c>
      <c r="E3593" s="13">
        <v>1225</v>
      </c>
      <c r="F3593" t="s">
        <v>28</v>
      </c>
      <c r="G3593" t="s">
        <v>49</v>
      </c>
      <c r="H3593" t="s">
        <v>50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1123</v>
      </c>
      <c r="O3593">
        <f t="shared" si="224"/>
        <v>175</v>
      </c>
      <c r="P3593">
        <f t="shared" si="225"/>
        <v>68.06</v>
      </c>
      <c r="Q3593" s="11" t="s">
        <v>21</v>
      </c>
      <c r="R3593" t="s">
        <v>1124</v>
      </c>
      <c r="S3593" s="4">
        <f t="shared" si="226"/>
        <v>42003.9484259259</v>
      </c>
      <c r="T3593" s="4">
        <f t="shared" si="227"/>
        <v>42028.2076388889</v>
      </c>
    </row>
    <row r="3594" ht="44" spans="1:20">
      <c r="A3594" s="1">
        <v>3592</v>
      </c>
      <c r="B3594" s="2" t="s">
        <v>7351</v>
      </c>
      <c r="C3594" s="2" t="s">
        <v>7352</v>
      </c>
      <c r="D3594" s="12">
        <v>2000</v>
      </c>
      <c r="E3594" s="13">
        <v>2545</v>
      </c>
      <c r="F3594" t="s">
        <v>28</v>
      </c>
      <c r="G3594" t="s">
        <v>49</v>
      </c>
      <c r="H3594" t="s">
        <v>50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1123</v>
      </c>
      <c r="O3594">
        <f t="shared" si="224"/>
        <v>127</v>
      </c>
      <c r="P3594">
        <f t="shared" si="225"/>
        <v>72.71</v>
      </c>
      <c r="Q3594" s="11" t="s">
        <v>21</v>
      </c>
      <c r="R3594" t="s">
        <v>1124</v>
      </c>
      <c r="S3594" s="4">
        <f t="shared" si="226"/>
        <v>41988.8299421296</v>
      </c>
      <c r="T3594" s="4">
        <f t="shared" si="227"/>
        <v>42046.2076388889</v>
      </c>
    </row>
    <row r="3595" ht="44" spans="1:20">
      <c r="A3595" s="1">
        <v>3593</v>
      </c>
      <c r="B3595" s="2" t="s">
        <v>7353</v>
      </c>
      <c r="C3595" s="2" t="s">
        <v>7354</v>
      </c>
      <c r="D3595" s="12">
        <v>3000</v>
      </c>
      <c r="E3595" s="13">
        <v>3319</v>
      </c>
      <c r="F3595" t="s">
        <v>28</v>
      </c>
      <c r="G3595" t="s">
        <v>49</v>
      </c>
      <c r="H3595" t="s">
        <v>50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1123</v>
      </c>
      <c r="O3595">
        <f t="shared" si="224"/>
        <v>111</v>
      </c>
      <c r="P3595">
        <f t="shared" si="225"/>
        <v>77.19</v>
      </c>
      <c r="Q3595" s="11" t="s">
        <v>21</v>
      </c>
      <c r="R3595" t="s">
        <v>1124</v>
      </c>
      <c r="S3595" s="4">
        <f t="shared" si="226"/>
        <v>41974.898599537</v>
      </c>
      <c r="T3595" s="4">
        <f t="shared" si="227"/>
        <v>42009.8513888889</v>
      </c>
    </row>
    <row r="3596" ht="44" spans="1:20">
      <c r="A3596" s="1">
        <v>3594</v>
      </c>
      <c r="B3596" s="2" t="s">
        <v>7355</v>
      </c>
      <c r="C3596" s="2" t="s">
        <v>7356</v>
      </c>
      <c r="D3596" s="12">
        <v>1600</v>
      </c>
      <c r="E3596" s="13">
        <v>2015</v>
      </c>
      <c r="F3596" t="s">
        <v>28</v>
      </c>
      <c r="G3596" t="s">
        <v>49</v>
      </c>
      <c r="H3596" t="s">
        <v>50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1123</v>
      </c>
      <c r="O3596">
        <f t="shared" si="224"/>
        <v>126</v>
      </c>
      <c r="P3596">
        <f t="shared" si="225"/>
        <v>55.97</v>
      </c>
      <c r="Q3596" s="11" t="s">
        <v>21</v>
      </c>
      <c r="R3596" t="s">
        <v>1124</v>
      </c>
      <c r="S3596" s="4">
        <f t="shared" si="226"/>
        <v>42592.0669212963</v>
      </c>
      <c r="T3596" s="4">
        <f t="shared" si="227"/>
        <v>42617.0669212963</v>
      </c>
    </row>
    <row r="3597" ht="29" spans="1:20">
      <c r="A3597" s="1">
        <v>3595</v>
      </c>
      <c r="B3597" s="2" t="s">
        <v>7357</v>
      </c>
      <c r="C3597" s="2" t="s">
        <v>7358</v>
      </c>
      <c r="D3597" s="12">
        <v>2600</v>
      </c>
      <c r="E3597" s="13">
        <v>3081</v>
      </c>
      <c r="F3597" t="s">
        <v>28</v>
      </c>
      <c r="G3597" t="s">
        <v>49</v>
      </c>
      <c r="H3597" t="s">
        <v>50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1123</v>
      </c>
      <c r="O3597">
        <f t="shared" si="224"/>
        <v>119</v>
      </c>
      <c r="P3597">
        <f t="shared" si="225"/>
        <v>49.69</v>
      </c>
      <c r="Q3597" s="11" t="s">
        <v>21</v>
      </c>
      <c r="R3597" t="s">
        <v>1124</v>
      </c>
      <c r="S3597" s="4">
        <f t="shared" si="226"/>
        <v>42050.0083680556</v>
      </c>
      <c r="T3597" s="4">
        <f t="shared" si="227"/>
        <v>42076.2909722222</v>
      </c>
    </row>
    <row r="3598" ht="44" spans="1:20">
      <c r="A3598" s="1">
        <v>3596</v>
      </c>
      <c r="B3598" s="2" t="s">
        <v>7359</v>
      </c>
      <c r="C3598" s="2" t="s">
        <v>7360</v>
      </c>
      <c r="D3598" s="12">
        <v>1100</v>
      </c>
      <c r="E3598" s="13">
        <v>1185</v>
      </c>
      <c r="F3598" t="s">
        <v>28</v>
      </c>
      <c r="G3598" t="s">
        <v>194</v>
      </c>
      <c r="H3598" t="s">
        <v>195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1123</v>
      </c>
      <c r="O3598">
        <f t="shared" si="224"/>
        <v>108</v>
      </c>
      <c r="P3598">
        <f t="shared" si="225"/>
        <v>79</v>
      </c>
      <c r="Q3598" s="11" t="s">
        <v>21</v>
      </c>
      <c r="R3598" t="s">
        <v>1124</v>
      </c>
      <c r="S3598" s="4">
        <f t="shared" si="226"/>
        <v>41856.7150694444</v>
      </c>
      <c r="T3598" s="4">
        <f t="shared" si="227"/>
        <v>41877.7150694444</v>
      </c>
    </row>
    <row r="3599" ht="29" spans="1:20">
      <c r="A3599" s="1">
        <v>3597</v>
      </c>
      <c r="B3599" s="2" t="s">
        <v>7361</v>
      </c>
      <c r="C3599" s="2" t="s">
        <v>7362</v>
      </c>
      <c r="D3599" s="12">
        <v>2500</v>
      </c>
      <c r="E3599" s="13">
        <v>2565</v>
      </c>
      <c r="F3599" t="s">
        <v>28</v>
      </c>
      <c r="G3599" t="s">
        <v>49</v>
      </c>
      <c r="H3599" t="s">
        <v>50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1123</v>
      </c>
      <c r="O3599">
        <f t="shared" si="224"/>
        <v>103</v>
      </c>
      <c r="P3599">
        <f t="shared" si="225"/>
        <v>77.73</v>
      </c>
      <c r="Q3599" s="11" t="s">
        <v>21</v>
      </c>
      <c r="R3599" t="s">
        <v>1124</v>
      </c>
      <c r="S3599" s="4">
        <f t="shared" si="226"/>
        <v>42417.5855324074</v>
      </c>
      <c r="T3599" s="4">
        <f t="shared" si="227"/>
        <v>42432.2493055556</v>
      </c>
    </row>
    <row r="3600" ht="44" spans="1:20">
      <c r="A3600" s="1">
        <v>3598</v>
      </c>
      <c r="B3600" s="2" t="s">
        <v>7363</v>
      </c>
      <c r="C3600" s="2" t="s">
        <v>7364</v>
      </c>
      <c r="D3600" s="12">
        <v>1000</v>
      </c>
      <c r="E3600" s="13">
        <v>1101</v>
      </c>
      <c r="F3600" t="s">
        <v>28</v>
      </c>
      <c r="G3600" t="s">
        <v>49</v>
      </c>
      <c r="H3600" t="s">
        <v>50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1123</v>
      </c>
      <c r="O3600">
        <f t="shared" si="224"/>
        <v>110</v>
      </c>
      <c r="P3600">
        <f t="shared" si="225"/>
        <v>40.78</v>
      </c>
      <c r="Q3600" s="11" t="s">
        <v>21</v>
      </c>
      <c r="R3600" t="s">
        <v>1124</v>
      </c>
      <c r="S3600" s="4">
        <f t="shared" si="226"/>
        <v>41866.7988657407</v>
      </c>
      <c r="T3600" s="4">
        <f t="shared" si="227"/>
        <v>41885.2076388889</v>
      </c>
    </row>
    <row r="3601" ht="44" spans="1:20">
      <c r="A3601" s="1">
        <v>3599</v>
      </c>
      <c r="B3601" s="2" t="s">
        <v>7365</v>
      </c>
      <c r="C3601" s="2" t="s">
        <v>7366</v>
      </c>
      <c r="D3601" s="12">
        <v>500</v>
      </c>
      <c r="E3601" s="13">
        <v>1010</v>
      </c>
      <c r="F3601" t="s">
        <v>28</v>
      </c>
      <c r="G3601" t="s">
        <v>49</v>
      </c>
      <c r="H3601" t="s">
        <v>50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1123</v>
      </c>
      <c r="O3601">
        <f t="shared" si="224"/>
        <v>202</v>
      </c>
      <c r="P3601">
        <f t="shared" si="225"/>
        <v>59.41</v>
      </c>
      <c r="Q3601" s="11" t="s">
        <v>21</v>
      </c>
      <c r="R3601" t="s">
        <v>1124</v>
      </c>
      <c r="S3601" s="4">
        <f t="shared" si="226"/>
        <v>42220.7948726852</v>
      </c>
      <c r="T3601" s="4">
        <f t="shared" si="227"/>
        <v>42246</v>
      </c>
    </row>
    <row r="3602" ht="29" spans="1:20">
      <c r="A3602" s="1">
        <v>3600</v>
      </c>
      <c r="B3602" s="2" t="s">
        <v>7367</v>
      </c>
      <c r="C3602" s="2" t="s">
        <v>7368</v>
      </c>
      <c r="D3602" s="12">
        <v>10</v>
      </c>
      <c r="E3602" s="13">
        <v>13</v>
      </c>
      <c r="F3602" t="s">
        <v>28</v>
      </c>
      <c r="G3602" t="s">
        <v>49</v>
      </c>
      <c r="H3602" t="s">
        <v>50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1123</v>
      </c>
      <c r="O3602">
        <f t="shared" si="224"/>
        <v>130</v>
      </c>
      <c r="P3602">
        <f t="shared" si="225"/>
        <v>3.25</v>
      </c>
      <c r="Q3602" s="11" t="s">
        <v>21</v>
      </c>
      <c r="R3602" t="s">
        <v>1124</v>
      </c>
      <c r="S3602" s="4">
        <f t="shared" si="226"/>
        <v>42628.8491203704</v>
      </c>
      <c r="T3602" s="4">
        <f t="shared" si="227"/>
        <v>42656.8491203704</v>
      </c>
    </row>
    <row r="3603" ht="44" spans="1:20">
      <c r="A3603" s="1">
        <v>3601</v>
      </c>
      <c r="B3603" s="2" t="s">
        <v>7369</v>
      </c>
      <c r="C3603" s="2" t="s">
        <v>7370</v>
      </c>
      <c r="D3603" s="12">
        <v>2000</v>
      </c>
      <c r="E3603" s="13">
        <v>2087</v>
      </c>
      <c r="F3603" t="s">
        <v>28</v>
      </c>
      <c r="G3603" t="s">
        <v>58</v>
      </c>
      <c r="H3603" t="s">
        <v>59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1123</v>
      </c>
      <c r="O3603">
        <f t="shared" si="224"/>
        <v>104</v>
      </c>
      <c r="P3603">
        <f t="shared" si="225"/>
        <v>39.38</v>
      </c>
      <c r="Q3603" s="11" t="s">
        <v>21</v>
      </c>
      <c r="R3603" t="s">
        <v>1124</v>
      </c>
      <c r="S3603" s="4">
        <f t="shared" si="226"/>
        <v>41990.9986342593</v>
      </c>
      <c r="T3603" s="4">
        <f t="shared" si="227"/>
        <v>42020.9986342593</v>
      </c>
    </row>
    <row r="3604" ht="58" spans="1:20">
      <c r="A3604" s="1">
        <v>3602</v>
      </c>
      <c r="B3604" s="2" t="s">
        <v>7371</v>
      </c>
      <c r="C3604" s="2" t="s">
        <v>7372</v>
      </c>
      <c r="D3604" s="12">
        <v>4000</v>
      </c>
      <c r="E3604" s="13">
        <v>4002</v>
      </c>
      <c r="F3604" t="s">
        <v>28</v>
      </c>
      <c r="G3604" t="s">
        <v>49</v>
      </c>
      <c r="H3604" t="s">
        <v>50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1123</v>
      </c>
      <c r="O3604">
        <f t="shared" si="224"/>
        <v>100</v>
      </c>
      <c r="P3604">
        <f t="shared" si="225"/>
        <v>81.67</v>
      </c>
      <c r="Q3604" s="11" t="s">
        <v>21</v>
      </c>
      <c r="R3604" t="s">
        <v>1124</v>
      </c>
      <c r="S3604" s="4">
        <f t="shared" si="226"/>
        <v>42447.8944328704</v>
      </c>
      <c r="T3604" s="4">
        <f t="shared" si="227"/>
        <v>42507.8944328704</v>
      </c>
    </row>
    <row r="3605" ht="44" spans="1:20">
      <c r="A3605" s="1">
        <v>3603</v>
      </c>
      <c r="B3605" s="2" t="s">
        <v>7373</v>
      </c>
      <c r="C3605" s="2" t="s">
        <v>7374</v>
      </c>
      <c r="D3605" s="12">
        <v>1500</v>
      </c>
      <c r="E3605" s="13">
        <v>2560</v>
      </c>
      <c r="F3605" t="s">
        <v>28</v>
      </c>
      <c r="G3605" t="s">
        <v>49</v>
      </c>
      <c r="H3605" t="s">
        <v>50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1123</v>
      </c>
      <c r="O3605">
        <f t="shared" si="224"/>
        <v>171</v>
      </c>
      <c r="P3605">
        <f t="shared" si="225"/>
        <v>44.91</v>
      </c>
      <c r="Q3605" s="11" t="s">
        <v>21</v>
      </c>
      <c r="R3605" t="s">
        <v>1124</v>
      </c>
      <c r="S3605" s="4">
        <f t="shared" si="226"/>
        <v>42283.8643518519</v>
      </c>
      <c r="T3605" s="4">
        <f t="shared" si="227"/>
        <v>42313.9060185185</v>
      </c>
    </row>
    <row r="3606" ht="44" spans="1:20">
      <c r="A3606" s="1">
        <v>3604</v>
      </c>
      <c r="B3606" s="2" t="s">
        <v>7375</v>
      </c>
      <c r="C3606" s="2" t="s">
        <v>7376</v>
      </c>
      <c r="D3606" s="12">
        <v>3000</v>
      </c>
      <c r="E3606" s="13">
        <v>3385</v>
      </c>
      <c r="F3606" t="s">
        <v>28</v>
      </c>
      <c r="G3606" t="s">
        <v>49</v>
      </c>
      <c r="H3606" t="s">
        <v>50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1123</v>
      </c>
      <c r="O3606">
        <f t="shared" si="224"/>
        <v>113</v>
      </c>
      <c r="P3606">
        <f t="shared" si="225"/>
        <v>49.06</v>
      </c>
      <c r="Q3606" s="11" t="s">
        <v>21</v>
      </c>
      <c r="R3606" t="s">
        <v>1124</v>
      </c>
      <c r="S3606" s="4">
        <f t="shared" si="226"/>
        <v>42483.0156944444</v>
      </c>
      <c r="T3606" s="4">
        <f t="shared" si="227"/>
        <v>42489.2909722222</v>
      </c>
    </row>
    <row r="3607" ht="58" spans="1:20">
      <c r="A3607" s="1">
        <v>3605</v>
      </c>
      <c r="B3607" s="2" t="s">
        <v>7377</v>
      </c>
      <c r="C3607" s="2" t="s">
        <v>7378</v>
      </c>
      <c r="D3607" s="12">
        <v>250</v>
      </c>
      <c r="E3607" s="13">
        <v>460</v>
      </c>
      <c r="F3607" t="s">
        <v>28</v>
      </c>
      <c r="G3607" t="s">
        <v>58</v>
      </c>
      <c r="H3607" t="s">
        <v>59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1123</v>
      </c>
      <c r="O3607">
        <f t="shared" si="224"/>
        <v>184</v>
      </c>
      <c r="P3607">
        <f t="shared" si="225"/>
        <v>30.67</v>
      </c>
      <c r="Q3607" s="11" t="s">
        <v>21</v>
      </c>
      <c r="R3607" t="s">
        <v>1124</v>
      </c>
      <c r="S3607" s="4">
        <f t="shared" si="226"/>
        <v>42383.793125</v>
      </c>
      <c r="T3607" s="4">
        <f t="shared" si="227"/>
        <v>42413.793125</v>
      </c>
    </row>
    <row r="3608" ht="44" spans="1:20">
      <c r="A3608" s="1">
        <v>3606</v>
      </c>
      <c r="B3608" s="2" t="s">
        <v>7379</v>
      </c>
      <c r="C3608" s="2" t="s">
        <v>7380</v>
      </c>
      <c r="D3608" s="12">
        <v>3000</v>
      </c>
      <c r="E3608" s="13">
        <v>3908</v>
      </c>
      <c r="F3608" t="s">
        <v>28</v>
      </c>
      <c r="G3608" t="s">
        <v>58</v>
      </c>
      <c r="H3608" t="s">
        <v>59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1123</v>
      </c>
      <c r="O3608">
        <f t="shared" si="224"/>
        <v>130</v>
      </c>
      <c r="P3608">
        <f t="shared" si="225"/>
        <v>61.06</v>
      </c>
      <c r="Q3608" s="11" t="s">
        <v>21</v>
      </c>
      <c r="R3608" t="s">
        <v>1124</v>
      </c>
      <c r="S3608" s="4">
        <f t="shared" si="226"/>
        <v>42566.6048263889</v>
      </c>
      <c r="T3608" s="4">
        <f t="shared" si="227"/>
        <v>42596.6048263889</v>
      </c>
    </row>
    <row r="3609" ht="29" spans="1:20">
      <c r="A3609" s="1">
        <v>3607</v>
      </c>
      <c r="B3609" s="2" t="s">
        <v>7381</v>
      </c>
      <c r="C3609" s="2" t="s">
        <v>7382</v>
      </c>
      <c r="D3609" s="12">
        <v>550</v>
      </c>
      <c r="E3609" s="13">
        <v>580</v>
      </c>
      <c r="F3609" t="s">
        <v>28</v>
      </c>
      <c r="G3609" t="s">
        <v>58</v>
      </c>
      <c r="H3609" t="s">
        <v>59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1123</v>
      </c>
      <c r="O3609">
        <f t="shared" si="224"/>
        <v>105</v>
      </c>
      <c r="P3609">
        <f t="shared" si="225"/>
        <v>29</v>
      </c>
      <c r="Q3609" s="11" t="s">
        <v>21</v>
      </c>
      <c r="R3609" t="s">
        <v>1124</v>
      </c>
      <c r="S3609" s="4">
        <f t="shared" si="226"/>
        <v>42338.963912037</v>
      </c>
      <c r="T3609" s="4">
        <f t="shared" si="227"/>
        <v>42353</v>
      </c>
    </row>
    <row r="3610" ht="44" spans="1:20">
      <c r="A3610" s="1">
        <v>3608</v>
      </c>
      <c r="B3610" s="2" t="s">
        <v>7383</v>
      </c>
      <c r="C3610" s="2" t="s">
        <v>7384</v>
      </c>
      <c r="D3610" s="12">
        <v>800</v>
      </c>
      <c r="E3610" s="13">
        <v>800</v>
      </c>
      <c r="F3610" t="s">
        <v>28</v>
      </c>
      <c r="G3610" t="s">
        <v>58</v>
      </c>
      <c r="H3610" t="s">
        <v>59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1123</v>
      </c>
      <c r="O3610">
        <f t="shared" si="224"/>
        <v>100</v>
      </c>
      <c r="P3610">
        <f t="shared" si="225"/>
        <v>29.63</v>
      </c>
      <c r="Q3610" s="11" t="s">
        <v>21</v>
      </c>
      <c r="R3610" t="s">
        <v>1124</v>
      </c>
      <c r="S3610" s="4">
        <f t="shared" si="226"/>
        <v>42506.709375</v>
      </c>
      <c r="T3610" s="4">
        <f t="shared" si="227"/>
        <v>42538.5833333333</v>
      </c>
    </row>
    <row r="3611" ht="44" spans="1:20">
      <c r="A3611" s="1">
        <v>3609</v>
      </c>
      <c r="B3611" s="2" t="s">
        <v>7385</v>
      </c>
      <c r="C3611" s="2" t="s">
        <v>7386</v>
      </c>
      <c r="D3611" s="12">
        <v>1960</v>
      </c>
      <c r="E3611" s="13">
        <v>3005</v>
      </c>
      <c r="F3611" t="s">
        <v>28</v>
      </c>
      <c r="G3611" t="s">
        <v>58</v>
      </c>
      <c r="H3611" t="s">
        <v>59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1123</v>
      </c>
      <c r="O3611">
        <f t="shared" si="224"/>
        <v>153</v>
      </c>
      <c r="P3611">
        <f t="shared" si="225"/>
        <v>143.1</v>
      </c>
      <c r="Q3611" s="11" t="s">
        <v>21</v>
      </c>
      <c r="R3611" t="s">
        <v>1124</v>
      </c>
      <c r="S3611" s="4">
        <f t="shared" si="226"/>
        <v>42429.991724537</v>
      </c>
      <c r="T3611" s="4">
        <f t="shared" si="227"/>
        <v>42459.9500578704</v>
      </c>
    </row>
    <row r="3612" ht="44" spans="1:20">
      <c r="A3612" s="1">
        <v>3610</v>
      </c>
      <c r="B3612" s="2" t="s">
        <v>7387</v>
      </c>
      <c r="C3612" s="2" t="s">
        <v>7388</v>
      </c>
      <c r="D3612" s="12">
        <v>1000</v>
      </c>
      <c r="E3612" s="13">
        <v>1623</v>
      </c>
      <c r="F3612" t="s">
        <v>28</v>
      </c>
      <c r="G3612" t="s">
        <v>58</v>
      </c>
      <c r="H3612" t="s">
        <v>59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1123</v>
      </c>
      <c r="O3612">
        <f t="shared" si="224"/>
        <v>162</v>
      </c>
      <c r="P3612">
        <f t="shared" si="225"/>
        <v>52.35</v>
      </c>
      <c r="Q3612" s="11" t="s">
        <v>21</v>
      </c>
      <c r="R3612" t="s">
        <v>1124</v>
      </c>
      <c r="S3612" s="4">
        <f t="shared" si="226"/>
        <v>42203.4321296296</v>
      </c>
      <c r="T3612" s="4">
        <f t="shared" si="227"/>
        <v>42233.4321296296</v>
      </c>
    </row>
    <row r="3613" ht="44" spans="1:20">
      <c r="A3613" s="1">
        <v>3611</v>
      </c>
      <c r="B3613" s="2" t="s">
        <v>7389</v>
      </c>
      <c r="C3613" s="2" t="s">
        <v>7390</v>
      </c>
      <c r="D3613" s="12">
        <v>2500</v>
      </c>
      <c r="E3613" s="13">
        <v>3400</v>
      </c>
      <c r="F3613" t="s">
        <v>28</v>
      </c>
      <c r="G3613" t="s">
        <v>58</v>
      </c>
      <c r="H3613" t="s">
        <v>59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1123</v>
      </c>
      <c r="O3613">
        <f t="shared" si="224"/>
        <v>136</v>
      </c>
      <c r="P3613">
        <f t="shared" si="225"/>
        <v>66.67</v>
      </c>
      <c r="Q3613" s="11" t="s">
        <v>21</v>
      </c>
      <c r="R3613" t="s">
        <v>1124</v>
      </c>
      <c r="S3613" s="4">
        <f t="shared" si="226"/>
        <v>42072.3703819444</v>
      </c>
      <c r="T3613" s="4">
        <f t="shared" si="227"/>
        <v>42102.3703819444</v>
      </c>
    </row>
    <row r="3614" ht="44" spans="1:20">
      <c r="A3614" s="1">
        <v>3612</v>
      </c>
      <c r="B3614" s="2" t="s">
        <v>7391</v>
      </c>
      <c r="C3614" s="2" t="s">
        <v>7392</v>
      </c>
      <c r="D3614" s="12">
        <v>5000</v>
      </c>
      <c r="E3614" s="13">
        <v>7220</v>
      </c>
      <c r="F3614" t="s">
        <v>28</v>
      </c>
      <c r="G3614" t="s">
        <v>194</v>
      </c>
      <c r="H3614" t="s">
        <v>195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1123</v>
      </c>
      <c r="O3614">
        <f t="shared" si="224"/>
        <v>144</v>
      </c>
      <c r="P3614">
        <f t="shared" si="225"/>
        <v>126.67</v>
      </c>
      <c r="Q3614" s="11" t="s">
        <v>21</v>
      </c>
      <c r="R3614" t="s">
        <v>1124</v>
      </c>
      <c r="S3614" s="4">
        <f t="shared" si="226"/>
        <v>41789.7269791667</v>
      </c>
      <c r="T3614" s="4">
        <f t="shared" si="227"/>
        <v>41799.7269791667</v>
      </c>
    </row>
    <row r="3615" ht="29" spans="1:20">
      <c r="A3615" s="1">
        <v>3613</v>
      </c>
      <c r="B3615" s="2" t="s">
        <v>7393</v>
      </c>
      <c r="C3615" s="2" t="s">
        <v>7394</v>
      </c>
      <c r="D3615" s="12">
        <v>1250</v>
      </c>
      <c r="E3615" s="13">
        <v>1250</v>
      </c>
      <c r="F3615" t="s">
        <v>28</v>
      </c>
      <c r="G3615" t="s">
        <v>49</v>
      </c>
      <c r="H3615" t="s">
        <v>50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1123</v>
      </c>
      <c r="O3615">
        <f t="shared" si="224"/>
        <v>100</v>
      </c>
      <c r="P3615">
        <f t="shared" si="225"/>
        <v>62.5</v>
      </c>
      <c r="Q3615" s="11" t="s">
        <v>21</v>
      </c>
      <c r="R3615" t="s">
        <v>1124</v>
      </c>
      <c r="S3615" s="4">
        <f t="shared" si="226"/>
        <v>41788.5899768519</v>
      </c>
      <c r="T3615" s="4">
        <f t="shared" si="227"/>
        <v>41818.5899768519</v>
      </c>
    </row>
    <row r="3616" ht="44" spans="1:20">
      <c r="A3616" s="1">
        <v>3614</v>
      </c>
      <c r="B3616" s="2" t="s">
        <v>7047</v>
      </c>
      <c r="C3616" s="2" t="s">
        <v>7395</v>
      </c>
      <c r="D3616" s="12">
        <v>2500</v>
      </c>
      <c r="E3616" s="13">
        <v>2520</v>
      </c>
      <c r="F3616" t="s">
        <v>28</v>
      </c>
      <c r="G3616" t="s">
        <v>49</v>
      </c>
      <c r="H3616" t="s">
        <v>50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1123</v>
      </c>
      <c r="O3616">
        <f t="shared" si="224"/>
        <v>101</v>
      </c>
      <c r="P3616">
        <f t="shared" si="225"/>
        <v>35.49</v>
      </c>
      <c r="Q3616" s="11" t="s">
        <v>21</v>
      </c>
      <c r="R3616" t="s">
        <v>1124</v>
      </c>
      <c r="S3616" s="4">
        <f t="shared" si="226"/>
        <v>42144.0418518519</v>
      </c>
      <c r="T3616" s="4">
        <f t="shared" si="227"/>
        <v>42174.0418518519</v>
      </c>
    </row>
    <row r="3617" ht="44" spans="1:20">
      <c r="A3617" s="1">
        <v>3615</v>
      </c>
      <c r="B3617" s="2" t="s">
        <v>7396</v>
      </c>
      <c r="C3617" s="2" t="s">
        <v>7397</v>
      </c>
      <c r="D3617" s="12">
        <v>2500</v>
      </c>
      <c r="E3617" s="13">
        <v>2670</v>
      </c>
      <c r="F3617" t="s">
        <v>28</v>
      </c>
      <c r="G3617" t="s">
        <v>58</v>
      </c>
      <c r="H3617" t="s">
        <v>59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1123</v>
      </c>
      <c r="O3617">
        <f t="shared" si="224"/>
        <v>107</v>
      </c>
      <c r="P3617">
        <f t="shared" si="225"/>
        <v>37.08</v>
      </c>
      <c r="Q3617" s="11" t="s">
        <v>21</v>
      </c>
      <c r="R3617" t="s">
        <v>1124</v>
      </c>
      <c r="S3617" s="4">
        <f t="shared" si="226"/>
        <v>42318.5937037037</v>
      </c>
      <c r="T3617" s="4">
        <f t="shared" si="227"/>
        <v>42348.5937037037</v>
      </c>
    </row>
    <row r="3618" ht="44" spans="1:20">
      <c r="A3618" s="1">
        <v>3616</v>
      </c>
      <c r="B3618" s="2" t="s">
        <v>7398</v>
      </c>
      <c r="C3618" s="2" t="s">
        <v>7399</v>
      </c>
      <c r="D3618" s="12">
        <v>2500</v>
      </c>
      <c r="E3618" s="13">
        <v>3120</v>
      </c>
      <c r="F3618" t="s">
        <v>28</v>
      </c>
      <c r="G3618" t="s">
        <v>58</v>
      </c>
      <c r="H3618" t="s">
        <v>59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1123</v>
      </c>
      <c r="O3618">
        <f t="shared" si="224"/>
        <v>125</v>
      </c>
      <c r="P3618">
        <f t="shared" si="225"/>
        <v>69.33</v>
      </c>
      <c r="Q3618" s="11" t="s">
        <v>21</v>
      </c>
      <c r="R3618" t="s">
        <v>1124</v>
      </c>
      <c r="S3618" s="4">
        <f t="shared" si="226"/>
        <v>42052.9498148148</v>
      </c>
      <c r="T3618" s="4">
        <f t="shared" si="227"/>
        <v>42082.9081481481</v>
      </c>
    </row>
    <row r="3619" ht="44" spans="1:20">
      <c r="A3619" s="1">
        <v>3617</v>
      </c>
      <c r="B3619" s="2" t="s">
        <v>7400</v>
      </c>
      <c r="C3619" s="2" t="s">
        <v>7401</v>
      </c>
      <c r="D3619" s="12">
        <v>740</v>
      </c>
      <c r="E3619" s="13">
        <v>880</v>
      </c>
      <c r="F3619" t="s">
        <v>28</v>
      </c>
      <c r="G3619" t="s">
        <v>58</v>
      </c>
      <c r="H3619" t="s">
        <v>59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1123</v>
      </c>
      <c r="O3619">
        <f t="shared" si="224"/>
        <v>119</v>
      </c>
      <c r="P3619">
        <f t="shared" si="225"/>
        <v>17.25</v>
      </c>
      <c r="Q3619" s="11" t="s">
        <v>21</v>
      </c>
      <c r="R3619" t="s">
        <v>1124</v>
      </c>
      <c r="S3619" s="4">
        <f t="shared" si="226"/>
        <v>42779.6102893519</v>
      </c>
      <c r="T3619" s="4">
        <f t="shared" si="227"/>
        <v>42794</v>
      </c>
    </row>
    <row r="3620" ht="44" spans="1:20">
      <c r="A3620" s="1">
        <v>3618</v>
      </c>
      <c r="B3620" s="2" t="s">
        <v>7402</v>
      </c>
      <c r="C3620" s="2" t="s">
        <v>7403</v>
      </c>
      <c r="D3620" s="12">
        <v>2000</v>
      </c>
      <c r="E3620" s="13">
        <v>2020</v>
      </c>
      <c r="F3620" t="s">
        <v>28</v>
      </c>
      <c r="G3620" t="s">
        <v>58</v>
      </c>
      <c r="H3620" t="s">
        <v>59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1123</v>
      </c>
      <c r="O3620">
        <f t="shared" si="224"/>
        <v>101</v>
      </c>
      <c r="P3620">
        <f t="shared" si="225"/>
        <v>36.07</v>
      </c>
      <c r="Q3620" s="11" t="s">
        <v>21</v>
      </c>
      <c r="R3620" t="s">
        <v>1124</v>
      </c>
      <c r="S3620" s="4">
        <f t="shared" si="226"/>
        <v>42128.6278935185</v>
      </c>
      <c r="T3620" s="4">
        <f t="shared" si="227"/>
        <v>42158.6278935185</v>
      </c>
    </row>
    <row r="3621" ht="44" spans="1:20">
      <c r="A3621" s="1">
        <v>3619</v>
      </c>
      <c r="B3621" s="2" t="s">
        <v>7404</v>
      </c>
      <c r="C3621" s="2" t="s">
        <v>7405</v>
      </c>
      <c r="D3621" s="12">
        <v>1000</v>
      </c>
      <c r="E3621" s="13">
        <v>1130</v>
      </c>
      <c r="F3621" t="s">
        <v>28</v>
      </c>
      <c r="G3621" t="s">
        <v>49</v>
      </c>
      <c r="H3621" t="s">
        <v>50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1123</v>
      </c>
      <c r="O3621">
        <f t="shared" si="224"/>
        <v>113</v>
      </c>
      <c r="P3621">
        <f t="shared" si="225"/>
        <v>66.47</v>
      </c>
      <c r="Q3621" s="11" t="s">
        <v>21</v>
      </c>
      <c r="R3621" t="s">
        <v>1124</v>
      </c>
      <c r="S3621" s="4">
        <f t="shared" si="226"/>
        <v>42661.1322453704</v>
      </c>
      <c r="T3621" s="4">
        <f t="shared" si="227"/>
        <v>42693.9166666667</v>
      </c>
    </row>
    <row r="3622" ht="44" spans="1:20">
      <c r="A3622" s="1">
        <v>3620</v>
      </c>
      <c r="B3622" s="2" t="s">
        <v>7406</v>
      </c>
      <c r="C3622" s="2" t="s">
        <v>7407</v>
      </c>
      <c r="D3622" s="12">
        <v>10500</v>
      </c>
      <c r="E3622" s="13">
        <v>11045</v>
      </c>
      <c r="F3622" t="s">
        <v>28</v>
      </c>
      <c r="G3622" t="s">
        <v>49</v>
      </c>
      <c r="H3622" t="s">
        <v>50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1123</v>
      </c>
      <c r="O3622">
        <f t="shared" si="224"/>
        <v>105</v>
      </c>
      <c r="P3622">
        <f t="shared" si="225"/>
        <v>56.07</v>
      </c>
      <c r="Q3622" s="11" t="s">
        <v>21</v>
      </c>
      <c r="R3622" t="s">
        <v>1124</v>
      </c>
      <c r="S3622" s="4">
        <f t="shared" si="226"/>
        <v>42037.9382060185</v>
      </c>
      <c r="T3622" s="4">
        <f t="shared" si="227"/>
        <v>42068.1666666667</v>
      </c>
    </row>
    <row r="3623" ht="44" spans="1:20">
      <c r="A3623" s="1">
        <v>3621</v>
      </c>
      <c r="B3623" s="2" t="s">
        <v>7408</v>
      </c>
      <c r="C3623" s="2" t="s">
        <v>7409</v>
      </c>
      <c r="D3623" s="12">
        <v>3000</v>
      </c>
      <c r="E3623" s="13">
        <v>3292</v>
      </c>
      <c r="F3623" t="s">
        <v>28</v>
      </c>
      <c r="G3623" t="s">
        <v>49</v>
      </c>
      <c r="H3623" t="s">
        <v>50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1123</v>
      </c>
      <c r="O3623">
        <f t="shared" si="224"/>
        <v>110</v>
      </c>
      <c r="P3623">
        <f t="shared" si="225"/>
        <v>47.03</v>
      </c>
      <c r="Q3623" s="11" t="s">
        <v>21</v>
      </c>
      <c r="R3623" t="s">
        <v>1124</v>
      </c>
      <c r="S3623" s="4">
        <f t="shared" si="226"/>
        <v>42619.9356944444</v>
      </c>
      <c r="T3623" s="4">
        <f t="shared" si="227"/>
        <v>42643.875</v>
      </c>
    </row>
    <row r="3624" ht="29" spans="1:20">
      <c r="A3624" s="1">
        <v>3622</v>
      </c>
      <c r="B3624" s="2" t="s">
        <v>7410</v>
      </c>
      <c r="C3624" s="2" t="s">
        <v>7411</v>
      </c>
      <c r="D3624" s="12">
        <v>1000</v>
      </c>
      <c r="E3624" s="13">
        <v>1000.99</v>
      </c>
      <c r="F3624" t="s">
        <v>28</v>
      </c>
      <c r="G3624" t="s">
        <v>49</v>
      </c>
      <c r="H3624" t="s">
        <v>50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1123</v>
      </c>
      <c r="O3624">
        <f t="shared" si="224"/>
        <v>100</v>
      </c>
      <c r="P3624">
        <f t="shared" si="225"/>
        <v>47.67</v>
      </c>
      <c r="Q3624" s="11" t="s">
        <v>21</v>
      </c>
      <c r="R3624" t="s">
        <v>1124</v>
      </c>
      <c r="S3624" s="4">
        <f t="shared" si="226"/>
        <v>41877.2218865741</v>
      </c>
      <c r="T3624" s="4">
        <f t="shared" si="227"/>
        <v>41910.1409722222</v>
      </c>
    </row>
    <row r="3625" ht="29" spans="1:20">
      <c r="A3625" s="1">
        <v>3623</v>
      </c>
      <c r="B3625" s="2" t="s">
        <v>7412</v>
      </c>
      <c r="C3625" s="2" t="s">
        <v>7413</v>
      </c>
      <c r="D3625" s="12">
        <v>2500</v>
      </c>
      <c r="E3625" s="13">
        <v>3000</v>
      </c>
      <c r="F3625" t="s">
        <v>28</v>
      </c>
      <c r="G3625" t="s">
        <v>49</v>
      </c>
      <c r="H3625" t="s">
        <v>50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1123</v>
      </c>
      <c r="O3625">
        <f t="shared" si="224"/>
        <v>120</v>
      </c>
      <c r="P3625">
        <f t="shared" si="225"/>
        <v>88.24</v>
      </c>
      <c r="Q3625" s="11" t="s">
        <v>21</v>
      </c>
      <c r="R3625" t="s">
        <v>1124</v>
      </c>
      <c r="S3625" s="4">
        <f t="shared" si="226"/>
        <v>41828.7369212963</v>
      </c>
      <c r="T3625" s="4">
        <f t="shared" si="227"/>
        <v>41846.2916666667</v>
      </c>
    </row>
    <row r="3626" ht="72" spans="1:20">
      <c r="A3626" s="1">
        <v>3624</v>
      </c>
      <c r="B3626" s="2" t="s">
        <v>7414</v>
      </c>
      <c r="C3626" s="2" t="s">
        <v>7415</v>
      </c>
      <c r="D3626" s="12">
        <v>3000</v>
      </c>
      <c r="E3626" s="13">
        <v>3148</v>
      </c>
      <c r="F3626" t="s">
        <v>28</v>
      </c>
      <c r="G3626" t="s">
        <v>49</v>
      </c>
      <c r="H3626" t="s">
        <v>50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1123</v>
      </c>
      <c r="O3626">
        <f t="shared" si="224"/>
        <v>105</v>
      </c>
      <c r="P3626">
        <f t="shared" si="225"/>
        <v>80.72</v>
      </c>
      <c r="Q3626" s="11" t="s">
        <v>21</v>
      </c>
      <c r="R3626" t="s">
        <v>1124</v>
      </c>
      <c r="S3626" s="4">
        <f t="shared" si="226"/>
        <v>42545.7741898148</v>
      </c>
      <c r="T3626" s="4">
        <f t="shared" si="227"/>
        <v>42605.7741898148</v>
      </c>
    </row>
    <row r="3627" ht="44" spans="1:20">
      <c r="A3627" s="1">
        <v>3625</v>
      </c>
      <c r="B3627" s="2" t="s">
        <v>7416</v>
      </c>
      <c r="C3627" s="2" t="s">
        <v>7417</v>
      </c>
      <c r="D3627" s="12">
        <v>3000</v>
      </c>
      <c r="E3627" s="13">
        <v>3080</v>
      </c>
      <c r="F3627" t="s">
        <v>28</v>
      </c>
      <c r="G3627" t="s">
        <v>58</v>
      </c>
      <c r="H3627" t="s">
        <v>59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1123</v>
      </c>
      <c r="O3627">
        <f t="shared" si="224"/>
        <v>103</v>
      </c>
      <c r="P3627">
        <f t="shared" si="225"/>
        <v>39.49</v>
      </c>
      <c r="Q3627" s="11" t="s">
        <v>21</v>
      </c>
      <c r="R3627" t="s">
        <v>1124</v>
      </c>
      <c r="S3627" s="4">
        <f t="shared" si="226"/>
        <v>42157.6525115741</v>
      </c>
      <c r="T3627" s="4">
        <f t="shared" si="227"/>
        <v>42187.6525115741</v>
      </c>
    </row>
    <row r="3628" ht="44" spans="1:20">
      <c r="A3628" s="1">
        <v>3626</v>
      </c>
      <c r="B3628" s="2" t="s">
        <v>7418</v>
      </c>
      <c r="C3628" s="2" t="s">
        <v>7419</v>
      </c>
      <c r="D3628" s="12">
        <v>4000</v>
      </c>
      <c r="E3628" s="13">
        <v>4073</v>
      </c>
      <c r="F3628" t="s">
        <v>28</v>
      </c>
      <c r="G3628" t="s">
        <v>58</v>
      </c>
      <c r="H3628" t="s">
        <v>59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1123</v>
      </c>
      <c r="O3628">
        <f t="shared" si="224"/>
        <v>102</v>
      </c>
      <c r="P3628">
        <f t="shared" si="225"/>
        <v>84.85</v>
      </c>
      <c r="Q3628" s="11" t="s">
        <v>21</v>
      </c>
      <c r="R3628" t="s">
        <v>1124</v>
      </c>
      <c r="S3628" s="4">
        <f t="shared" si="226"/>
        <v>41846.6673263889</v>
      </c>
      <c r="T3628" s="4">
        <f t="shared" si="227"/>
        <v>41867.6673263889</v>
      </c>
    </row>
    <row r="3629" ht="44" spans="1:20">
      <c r="A3629" s="1">
        <v>3627</v>
      </c>
      <c r="B3629" s="2" t="s">
        <v>7420</v>
      </c>
      <c r="C3629" s="2" t="s">
        <v>7421</v>
      </c>
      <c r="D3629" s="12">
        <v>2000</v>
      </c>
      <c r="E3629" s="13">
        <v>2000</v>
      </c>
      <c r="F3629" t="s">
        <v>28</v>
      </c>
      <c r="G3629" t="s">
        <v>49</v>
      </c>
      <c r="H3629" t="s">
        <v>50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1123</v>
      </c>
      <c r="O3629">
        <f t="shared" si="224"/>
        <v>100</v>
      </c>
      <c r="P3629">
        <f t="shared" si="225"/>
        <v>68.97</v>
      </c>
      <c r="Q3629" s="11" t="s">
        <v>21</v>
      </c>
      <c r="R3629" t="s">
        <v>1124</v>
      </c>
      <c r="S3629" s="4">
        <f t="shared" si="226"/>
        <v>42460.7417476852</v>
      </c>
      <c r="T3629" s="4">
        <f t="shared" si="227"/>
        <v>42511.1659722222</v>
      </c>
    </row>
    <row r="3630" ht="44" spans="1:20">
      <c r="A3630" s="1">
        <v>3628</v>
      </c>
      <c r="B3630" s="2" t="s">
        <v>7422</v>
      </c>
      <c r="C3630" s="2" t="s">
        <v>7423</v>
      </c>
      <c r="D3630" s="12">
        <v>100000</v>
      </c>
      <c r="E3630" s="13">
        <v>0</v>
      </c>
      <c r="F3630" t="s">
        <v>26</v>
      </c>
      <c r="G3630" t="s">
        <v>49</v>
      </c>
      <c r="H3630" t="s">
        <v>50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6008</v>
      </c>
      <c r="O3630">
        <f t="shared" si="224"/>
        <v>0</v>
      </c>
      <c r="P3630">
        <f t="shared" si="225"/>
        <v>0</v>
      </c>
      <c r="Q3630" s="11" t="s">
        <v>21</v>
      </c>
      <c r="R3630" t="s">
        <v>6009</v>
      </c>
      <c r="S3630" s="4">
        <f t="shared" si="226"/>
        <v>42291.833287037</v>
      </c>
      <c r="T3630" s="4">
        <f t="shared" si="227"/>
        <v>42351.8749537037</v>
      </c>
    </row>
    <row r="3631" ht="44" spans="1:20">
      <c r="A3631" s="1">
        <v>3629</v>
      </c>
      <c r="B3631" s="2" t="s">
        <v>7424</v>
      </c>
      <c r="C3631" s="2" t="s">
        <v>7425</v>
      </c>
      <c r="D3631" s="12">
        <v>1000000</v>
      </c>
      <c r="E3631" s="13">
        <v>2</v>
      </c>
      <c r="F3631" t="s">
        <v>26</v>
      </c>
      <c r="G3631" t="s">
        <v>49</v>
      </c>
      <c r="H3631" t="s">
        <v>50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6008</v>
      </c>
      <c r="O3631">
        <f t="shared" si="224"/>
        <v>0</v>
      </c>
      <c r="P3631">
        <f t="shared" si="225"/>
        <v>1</v>
      </c>
      <c r="Q3631" s="11" t="s">
        <v>21</v>
      </c>
      <c r="R3631" t="s">
        <v>6009</v>
      </c>
      <c r="S3631" s="4">
        <f t="shared" si="226"/>
        <v>42437.0944907407</v>
      </c>
      <c r="T3631" s="4">
        <f t="shared" si="227"/>
        <v>42495.7083333333</v>
      </c>
    </row>
    <row r="3632" ht="44" spans="1:20">
      <c r="A3632" s="1">
        <v>3630</v>
      </c>
      <c r="B3632" s="2" t="s">
        <v>7426</v>
      </c>
      <c r="C3632" s="2" t="s">
        <v>7427</v>
      </c>
      <c r="D3632" s="12">
        <v>3000</v>
      </c>
      <c r="E3632" s="13">
        <v>1</v>
      </c>
      <c r="F3632" t="s">
        <v>26</v>
      </c>
      <c r="G3632" t="s">
        <v>58</v>
      </c>
      <c r="H3632" t="s">
        <v>59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6008</v>
      </c>
      <c r="O3632">
        <f t="shared" si="224"/>
        <v>0</v>
      </c>
      <c r="P3632">
        <f t="shared" si="225"/>
        <v>1</v>
      </c>
      <c r="Q3632" s="11" t="s">
        <v>21</v>
      </c>
      <c r="R3632" t="s">
        <v>6009</v>
      </c>
      <c r="S3632" s="4">
        <f t="shared" si="226"/>
        <v>41942.8471064815</v>
      </c>
      <c r="T3632" s="4">
        <f t="shared" si="227"/>
        <v>41972.8887731482</v>
      </c>
    </row>
    <row r="3633" ht="44" spans="1:20">
      <c r="A3633" s="1">
        <v>3631</v>
      </c>
      <c r="B3633" s="2" t="s">
        <v>7428</v>
      </c>
      <c r="C3633" s="2" t="s">
        <v>7429</v>
      </c>
      <c r="D3633" s="12">
        <v>17100</v>
      </c>
      <c r="E3633" s="13">
        <v>8725</v>
      </c>
      <c r="F3633" t="s">
        <v>26</v>
      </c>
      <c r="G3633" t="s">
        <v>49</v>
      </c>
      <c r="H3633" t="s">
        <v>50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6008</v>
      </c>
      <c r="O3633">
        <f t="shared" si="224"/>
        <v>51</v>
      </c>
      <c r="P3633">
        <f t="shared" si="225"/>
        <v>147.88</v>
      </c>
      <c r="Q3633" s="11" t="s">
        <v>21</v>
      </c>
      <c r="R3633" t="s">
        <v>6009</v>
      </c>
      <c r="S3633" s="4">
        <f t="shared" si="226"/>
        <v>41880.7534375</v>
      </c>
      <c r="T3633" s="4">
        <f t="shared" si="227"/>
        <v>41905.1659722222</v>
      </c>
    </row>
    <row r="3634" ht="44" spans="1:20">
      <c r="A3634" s="1">
        <v>3632</v>
      </c>
      <c r="B3634" s="2" t="s">
        <v>7430</v>
      </c>
      <c r="C3634" s="2" t="s">
        <v>7431</v>
      </c>
      <c r="D3634" s="12">
        <v>500</v>
      </c>
      <c r="E3634" s="13">
        <v>100</v>
      </c>
      <c r="F3634" t="s">
        <v>26</v>
      </c>
      <c r="G3634" t="s">
        <v>58</v>
      </c>
      <c r="H3634" t="s">
        <v>59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6008</v>
      </c>
      <c r="O3634">
        <f t="shared" si="224"/>
        <v>20</v>
      </c>
      <c r="P3634">
        <f t="shared" si="225"/>
        <v>100</v>
      </c>
      <c r="Q3634" s="11" t="s">
        <v>21</v>
      </c>
      <c r="R3634" t="s">
        <v>6009</v>
      </c>
      <c r="S3634" s="4">
        <f t="shared" si="226"/>
        <v>41946.9369097222</v>
      </c>
      <c r="T3634" s="4">
        <f t="shared" si="227"/>
        <v>41966.9369097222</v>
      </c>
    </row>
    <row r="3635" ht="44" spans="1:20">
      <c r="A3635" s="1">
        <v>3633</v>
      </c>
      <c r="B3635" s="2" t="s">
        <v>7432</v>
      </c>
      <c r="C3635" s="2" t="s">
        <v>7433</v>
      </c>
      <c r="D3635" s="12">
        <v>5000</v>
      </c>
      <c r="E3635" s="13">
        <v>1762</v>
      </c>
      <c r="F3635" t="s">
        <v>26</v>
      </c>
      <c r="G3635" t="s">
        <v>49</v>
      </c>
      <c r="H3635" t="s">
        <v>50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6008</v>
      </c>
      <c r="O3635">
        <f t="shared" si="224"/>
        <v>35</v>
      </c>
      <c r="P3635">
        <f t="shared" si="225"/>
        <v>56.84</v>
      </c>
      <c r="Q3635" s="11" t="s">
        <v>21</v>
      </c>
      <c r="R3635" t="s">
        <v>6009</v>
      </c>
      <c r="S3635" s="4">
        <f t="shared" si="226"/>
        <v>42649.6234606481</v>
      </c>
      <c r="T3635" s="4">
        <f t="shared" si="227"/>
        <v>42693.0416666667</v>
      </c>
    </row>
    <row r="3636" ht="44" spans="1:20">
      <c r="A3636" s="1">
        <v>3634</v>
      </c>
      <c r="B3636" s="2" t="s">
        <v>7434</v>
      </c>
      <c r="C3636" s="2" t="s">
        <v>7435</v>
      </c>
      <c r="D3636" s="12">
        <v>75000</v>
      </c>
      <c r="E3636" s="13">
        <v>3185</v>
      </c>
      <c r="F3636" t="s">
        <v>26</v>
      </c>
      <c r="G3636" t="s">
        <v>194</v>
      </c>
      <c r="H3636" t="s">
        <v>195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6008</v>
      </c>
      <c r="O3636">
        <f t="shared" si="224"/>
        <v>4</v>
      </c>
      <c r="P3636">
        <f t="shared" si="225"/>
        <v>176.94</v>
      </c>
      <c r="Q3636" s="11" t="s">
        <v>21</v>
      </c>
      <c r="R3636" t="s">
        <v>6009</v>
      </c>
      <c r="S3636" s="4">
        <f t="shared" si="226"/>
        <v>42701.1663657407</v>
      </c>
      <c r="T3636" s="4">
        <f t="shared" si="227"/>
        <v>42749.1659722222</v>
      </c>
    </row>
    <row r="3637" ht="29" spans="1:20">
      <c r="A3637" s="1">
        <v>3635</v>
      </c>
      <c r="B3637" s="2" t="s">
        <v>7436</v>
      </c>
      <c r="C3637" s="2" t="s">
        <v>7437</v>
      </c>
      <c r="D3637" s="12">
        <v>3500</v>
      </c>
      <c r="E3637" s="13">
        <v>1276</v>
      </c>
      <c r="F3637" t="s">
        <v>26</v>
      </c>
      <c r="G3637" t="s">
        <v>49</v>
      </c>
      <c r="H3637" t="s">
        <v>50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6008</v>
      </c>
      <c r="O3637">
        <f t="shared" si="224"/>
        <v>36</v>
      </c>
      <c r="P3637">
        <f t="shared" si="225"/>
        <v>127.6</v>
      </c>
      <c r="Q3637" s="11" t="s">
        <v>21</v>
      </c>
      <c r="R3637" t="s">
        <v>6009</v>
      </c>
      <c r="S3637" s="4">
        <f t="shared" si="226"/>
        <v>42450.8828240741</v>
      </c>
      <c r="T3637" s="4">
        <f t="shared" si="227"/>
        <v>42480.8828240741</v>
      </c>
    </row>
    <row r="3638" ht="44" spans="1:20">
      <c r="A3638" s="1">
        <v>3636</v>
      </c>
      <c r="B3638" s="2" t="s">
        <v>7438</v>
      </c>
      <c r="C3638" s="2" t="s">
        <v>7439</v>
      </c>
      <c r="D3638" s="12">
        <v>150000</v>
      </c>
      <c r="E3638" s="13">
        <v>0</v>
      </c>
      <c r="F3638" t="s">
        <v>26</v>
      </c>
      <c r="G3638" t="s">
        <v>49</v>
      </c>
      <c r="H3638" t="s">
        <v>50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6008</v>
      </c>
      <c r="O3638">
        <f t="shared" si="224"/>
        <v>0</v>
      </c>
      <c r="P3638">
        <f t="shared" si="225"/>
        <v>0</v>
      </c>
      <c r="Q3638" s="11" t="s">
        <v>21</v>
      </c>
      <c r="R3638" t="s">
        <v>6009</v>
      </c>
      <c r="S3638" s="4">
        <f t="shared" si="226"/>
        <v>42226.6947800926</v>
      </c>
      <c r="T3638" s="4">
        <f t="shared" si="227"/>
        <v>42261.6947800926</v>
      </c>
    </row>
    <row r="3639" ht="58" spans="1:20">
      <c r="A3639" s="1">
        <v>3637</v>
      </c>
      <c r="B3639" s="2" t="s">
        <v>7440</v>
      </c>
      <c r="C3639" s="2" t="s">
        <v>7441</v>
      </c>
      <c r="D3639" s="12">
        <v>3000</v>
      </c>
      <c r="E3639" s="13">
        <v>926</v>
      </c>
      <c r="F3639" t="s">
        <v>26</v>
      </c>
      <c r="G3639" t="s">
        <v>49</v>
      </c>
      <c r="H3639" t="s">
        <v>50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6008</v>
      </c>
      <c r="O3639">
        <f t="shared" si="224"/>
        <v>31</v>
      </c>
      <c r="P3639">
        <f t="shared" si="225"/>
        <v>66.14</v>
      </c>
      <c r="Q3639" s="11" t="s">
        <v>21</v>
      </c>
      <c r="R3639" t="s">
        <v>6009</v>
      </c>
      <c r="S3639" s="4">
        <f t="shared" si="226"/>
        <v>41975.7006365741</v>
      </c>
      <c r="T3639" s="4">
        <f t="shared" si="227"/>
        <v>42005.7006365741</v>
      </c>
    </row>
    <row r="3640" ht="29" spans="1:20">
      <c r="A3640" s="1">
        <v>3638</v>
      </c>
      <c r="B3640" s="2" t="s">
        <v>7442</v>
      </c>
      <c r="C3640" s="2" t="s">
        <v>7443</v>
      </c>
      <c r="D3640" s="12">
        <v>3300</v>
      </c>
      <c r="E3640" s="13">
        <v>216</v>
      </c>
      <c r="F3640" t="s">
        <v>26</v>
      </c>
      <c r="G3640" t="s">
        <v>194</v>
      </c>
      <c r="H3640" t="s">
        <v>195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6008</v>
      </c>
      <c r="O3640">
        <f t="shared" si="224"/>
        <v>7</v>
      </c>
      <c r="P3640">
        <f t="shared" si="225"/>
        <v>108</v>
      </c>
      <c r="Q3640" s="11" t="s">
        <v>21</v>
      </c>
      <c r="R3640" t="s">
        <v>6009</v>
      </c>
      <c r="S3640" s="4">
        <f t="shared" si="226"/>
        <v>42053.6728240741</v>
      </c>
      <c r="T3640" s="4">
        <f t="shared" si="227"/>
        <v>42113.6311574074</v>
      </c>
    </row>
    <row r="3641" ht="44" spans="1:20">
      <c r="A3641" s="1">
        <v>3639</v>
      </c>
      <c r="B3641" s="2" t="s">
        <v>7444</v>
      </c>
      <c r="C3641" s="2" t="s">
        <v>7445</v>
      </c>
      <c r="D3641" s="12">
        <v>25000</v>
      </c>
      <c r="E3641" s="13">
        <v>1</v>
      </c>
      <c r="F3641" t="s">
        <v>26</v>
      </c>
      <c r="G3641" t="s">
        <v>49</v>
      </c>
      <c r="H3641" t="s">
        <v>50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6008</v>
      </c>
      <c r="O3641">
        <f t="shared" si="224"/>
        <v>0</v>
      </c>
      <c r="P3641">
        <f t="shared" si="225"/>
        <v>1</v>
      </c>
      <c r="Q3641" s="11" t="s">
        <v>21</v>
      </c>
      <c r="R3641" t="s">
        <v>6009</v>
      </c>
      <c r="S3641" s="4">
        <f t="shared" si="226"/>
        <v>42590.6771527778</v>
      </c>
      <c r="T3641" s="4">
        <f t="shared" si="227"/>
        <v>42650.6326388889</v>
      </c>
    </row>
    <row r="3642" ht="72" spans="1:20">
      <c r="A3642" s="1">
        <v>3640</v>
      </c>
      <c r="B3642" s="2" t="s">
        <v>7446</v>
      </c>
      <c r="C3642" s="2" t="s">
        <v>7447</v>
      </c>
      <c r="D3642" s="12">
        <v>1000</v>
      </c>
      <c r="E3642" s="13">
        <v>55</v>
      </c>
      <c r="F3642" t="s">
        <v>26</v>
      </c>
      <c r="G3642" t="s">
        <v>49</v>
      </c>
      <c r="H3642" t="s">
        <v>50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6008</v>
      </c>
      <c r="O3642">
        <f t="shared" si="224"/>
        <v>6</v>
      </c>
      <c r="P3642">
        <f t="shared" si="225"/>
        <v>18.33</v>
      </c>
      <c r="Q3642" s="11" t="s">
        <v>21</v>
      </c>
      <c r="R3642" t="s">
        <v>6009</v>
      </c>
      <c r="S3642" s="4">
        <f t="shared" si="226"/>
        <v>42104.7815972222</v>
      </c>
      <c r="T3642" s="4">
        <f t="shared" si="227"/>
        <v>42134.7815972222</v>
      </c>
    </row>
    <row r="3643" ht="44" spans="1:20">
      <c r="A3643" s="1">
        <v>3641</v>
      </c>
      <c r="B3643" s="2" t="s">
        <v>7448</v>
      </c>
      <c r="C3643" s="2" t="s">
        <v>7449</v>
      </c>
      <c r="D3643" s="12">
        <v>3000</v>
      </c>
      <c r="E3643" s="13">
        <v>0</v>
      </c>
      <c r="F3643" t="s">
        <v>26</v>
      </c>
      <c r="G3643" t="s">
        <v>49</v>
      </c>
      <c r="H3643" t="s">
        <v>50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6008</v>
      </c>
      <c r="O3643">
        <f t="shared" si="224"/>
        <v>0</v>
      </c>
      <c r="P3643">
        <f t="shared" si="225"/>
        <v>0</v>
      </c>
      <c r="Q3643" s="11" t="s">
        <v>21</v>
      </c>
      <c r="R3643" t="s">
        <v>6009</v>
      </c>
      <c r="S3643" s="4">
        <f t="shared" si="226"/>
        <v>41899.6270717593</v>
      </c>
      <c r="T3643" s="4">
        <f t="shared" si="227"/>
        <v>41917.2083333333</v>
      </c>
    </row>
    <row r="3644" ht="58" spans="1:20">
      <c r="A3644" s="1">
        <v>3642</v>
      </c>
      <c r="B3644" s="2" t="s">
        <v>7450</v>
      </c>
      <c r="C3644" s="2" t="s">
        <v>7451</v>
      </c>
      <c r="D3644" s="12">
        <v>700</v>
      </c>
      <c r="E3644" s="13">
        <v>15</v>
      </c>
      <c r="F3644" t="s">
        <v>26</v>
      </c>
      <c r="G3644" t="s">
        <v>537</v>
      </c>
      <c r="H3644" t="s">
        <v>89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6008</v>
      </c>
      <c r="O3644">
        <f t="shared" si="224"/>
        <v>2</v>
      </c>
      <c r="P3644">
        <f t="shared" si="225"/>
        <v>7.5</v>
      </c>
      <c r="Q3644" s="11" t="s">
        <v>21</v>
      </c>
      <c r="R3644" t="s">
        <v>6009</v>
      </c>
      <c r="S3644" s="4">
        <f t="shared" si="226"/>
        <v>42297.8162847222</v>
      </c>
      <c r="T3644" s="4">
        <f t="shared" si="227"/>
        <v>42338.7083333333</v>
      </c>
    </row>
    <row r="3645" ht="44" spans="1:20">
      <c r="A3645" s="1">
        <v>3643</v>
      </c>
      <c r="B3645" s="2" t="s">
        <v>7452</v>
      </c>
      <c r="C3645" s="2" t="s">
        <v>7453</v>
      </c>
      <c r="D3645" s="12">
        <v>25000</v>
      </c>
      <c r="E3645" s="13">
        <v>0</v>
      </c>
      <c r="F3645" t="s">
        <v>26</v>
      </c>
      <c r="G3645" t="s">
        <v>49</v>
      </c>
      <c r="H3645" t="s">
        <v>50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6008</v>
      </c>
      <c r="O3645">
        <f t="shared" si="224"/>
        <v>0</v>
      </c>
      <c r="P3645">
        <f t="shared" si="225"/>
        <v>0</v>
      </c>
      <c r="Q3645" s="11" t="s">
        <v>21</v>
      </c>
      <c r="R3645" t="s">
        <v>6009</v>
      </c>
      <c r="S3645" s="4">
        <f t="shared" si="226"/>
        <v>42285.1439699074</v>
      </c>
      <c r="T3645" s="4">
        <f t="shared" si="227"/>
        <v>42325.1856365741</v>
      </c>
    </row>
    <row r="3646" ht="44" spans="1:20">
      <c r="A3646" s="1">
        <v>3644</v>
      </c>
      <c r="B3646" s="2" t="s">
        <v>7454</v>
      </c>
      <c r="C3646" s="2" t="s">
        <v>7455</v>
      </c>
      <c r="D3646" s="12">
        <v>5000</v>
      </c>
      <c r="E3646" s="13">
        <v>821</v>
      </c>
      <c r="F3646" t="s">
        <v>26</v>
      </c>
      <c r="G3646" t="s">
        <v>49</v>
      </c>
      <c r="H3646" t="s">
        <v>50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6008</v>
      </c>
      <c r="O3646">
        <f t="shared" si="224"/>
        <v>16</v>
      </c>
      <c r="P3646">
        <f t="shared" si="225"/>
        <v>68.42</v>
      </c>
      <c r="Q3646" s="11" t="s">
        <v>21</v>
      </c>
      <c r="R3646" t="s">
        <v>6009</v>
      </c>
      <c r="S3646" s="4">
        <f t="shared" si="226"/>
        <v>42409.2417476852</v>
      </c>
      <c r="T3646" s="4">
        <f t="shared" si="227"/>
        <v>42437.2076388889</v>
      </c>
    </row>
    <row r="3647" ht="44" spans="1:20">
      <c r="A3647" s="1">
        <v>3645</v>
      </c>
      <c r="B3647" s="2" t="s">
        <v>7456</v>
      </c>
      <c r="C3647" s="2" t="s">
        <v>7457</v>
      </c>
      <c r="D3647" s="12">
        <v>1000</v>
      </c>
      <c r="E3647" s="13">
        <v>1</v>
      </c>
      <c r="F3647" t="s">
        <v>26</v>
      </c>
      <c r="G3647" t="s">
        <v>194</v>
      </c>
      <c r="H3647" t="s">
        <v>195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6008</v>
      </c>
      <c r="O3647">
        <f t="shared" si="224"/>
        <v>0</v>
      </c>
      <c r="P3647">
        <f t="shared" si="225"/>
        <v>1</v>
      </c>
      <c r="Q3647" s="11" t="s">
        <v>21</v>
      </c>
      <c r="R3647" t="s">
        <v>6009</v>
      </c>
      <c r="S3647" s="4">
        <f t="shared" si="226"/>
        <v>42665.9703472222</v>
      </c>
      <c r="T3647" s="4">
        <f t="shared" si="227"/>
        <v>42696.0120138889</v>
      </c>
    </row>
    <row r="3648" ht="44" spans="1:20">
      <c r="A3648" s="1">
        <v>3646</v>
      </c>
      <c r="B3648" s="2" t="s">
        <v>7458</v>
      </c>
      <c r="C3648" s="2" t="s">
        <v>7459</v>
      </c>
      <c r="D3648" s="12">
        <v>10000</v>
      </c>
      <c r="E3648" s="13">
        <v>481</v>
      </c>
      <c r="F3648" t="s">
        <v>26</v>
      </c>
      <c r="G3648" t="s">
        <v>49</v>
      </c>
      <c r="H3648" t="s">
        <v>50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6008</v>
      </c>
      <c r="O3648">
        <f t="shared" si="224"/>
        <v>5</v>
      </c>
      <c r="P3648">
        <f t="shared" si="225"/>
        <v>60.13</v>
      </c>
      <c r="Q3648" s="11" t="s">
        <v>21</v>
      </c>
      <c r="R3648" t="s">
        <v>6009</v>
      </c>
      <c r="S3648" s="4">
        <f t="shared" si="226"/>
        <v>42140.4213194444</v>
      </c>
      <c r="T3648" s="4">
        <f t="shared" si="227"/>
        <v>42171.9791666667</v>
      </c>
    </row>
    <row r="3649" ht="44" spans="1:20">
      <c r="A3649" s="1">
        <v>3647</v>
      </c>
      <c r="B3649" s="2" t="s">
        <v>7460</v>
      </c>
      <c r="C3649" s="2" t="s">
        <v>7461</v>
      </c>
      <c r="D3649" s="12">
        <v>500</v>
      </c>
      <c r="E3649" s="13">
        <v>30</v>
      </c>
      <c r="F3649" t="s">
        <v>26</v>
      </c>
      <c r="G3649" t="s">
        <v>58</v>
      </c>
      <c r="H3649" t="s">
        <v>59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6008</v>
      </c>
      <c r="O3649">
        <f t="shared" si="224"/>
        <v>6</v>
      </c>
      <c r="P3649">
        <f t="shared" si="225"/>
        <v>15</v>
      </c>
      <c r="Q3649" s="11" t="s">
        <v>21</v>
      </c>
      <c r="R3649" t="s">
        <v>6009</v>
      </c>
      <c r="S3649" s="4">
        <f t="shared" si="226"/>
        <v>42598.7491550926</v>
      </c>
      <c r="T3649" s="4">
        <f t="shared" si="227"/>
        <v>42643.7491550926</v>
      </c>
    </row>
    <row r="3650" ht="29" spans="1:20">
      <c r="A3650" s="1">
        <v>3648</v>
      </c>
      <c r="B3650" s="2" t="s">
        <v>7462</v>
      </c>
      <c r="C3650" s="2" t="s">
        <v>7463</v>
      </c>
      <c r="D3650" s="12">
        <v>40000</v>
      </c>
      <c r="E3650" s="13">
        <v>40153</v>
      </c>
      <c r="F3650" t="s">
        <v>28</v>
      </c>
      <c r="G3650" t="s">
        <v>49</v>
      </c>
      <c r="H3650" t="s">
        <v>50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1123</v>
      </c>
      <c r="O3650">
        <f t="shared" si="224"/>
        <v>100</v>
      </c>
      <c r="P3650">
        <f t="shared" si="225"/>
        <v>550.04</v>
      </c>
      <c r="Q3650" s="11" t="s">
        <v>21</v>
      </c>
      <c r="R3650" t="s">
        <v>1124</v>
      </c>
      <c r="S3650" s="4">
        <f t="shared" si="226"/>
        <v>41887.2921875</v>
      </c>
      <c r="T3650" s="4">
        <f t="shared" si="227"/>
        <v>41917.2921875</v>
      </c>
    </row>
    <row r="3651" ht="44" spans="1:20">
      <c r="A3651" s="1">
        <v>3649</v>
      </c>
      <c r="B3651" s="2" t="s">
        <v>7464</v>
      </c>
      <c r="C3651" s="2" t="s">
        <v>7465</v>
      </c>
      <c r="D3651" s="12">
        <v>750</v>
      </c>
      <c r="E3651" s="13">
        <v>780</v>
      </c>
      <c r="F3651" t="s">
        <v>28</v>
      </c>
      <c r="G3651" t="s">
        <v>194</v>
      </c>
      <c r="H3651" t="s">
        <v>195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1123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21</v>
      </c>
      <c r="R3651" t="s">
        <v>1124</v>
      </c>
      <c r="S3651" s="4">
        <f t="shared" ref="S3651:S3714" si="230">(((J3651/60)/60)/24)+DATE(1970,1,1)</f>
        <v>41780.7128935185</v>
      </c>
      <c r="T3651" s="4">
        <f t="shared" ref="T3651:T3714" si="231">(((I3651/60)/60)/24)+DATE(1970,1,1)</f>
        <v>41806.7128935185</v>
      </c>
    </row>
    <row r="3652" ht="44" spans="1:20">
      <c r="A3652" s="1">
        <v>3650</v>
      </c>
      <c r="B3652" s="2" t="s">
        <v>7466</v>
      </c>
      <c r="C3652" s="2" t="s">
        <v>7467</v>
      </c>
      <c r="D3652" s="12">
        <v>500</v>
      </c>
      <c r="E3652" s="13">
        <v>500</v>
      </c>
      <c r="F3652" t="s">
        <v>28</v>
      </c>
      <c r="G3652" t="s">
        <v>58</v>
      </c>
      <c r="H3652" t="s">
        <v>59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1123</v>
      </c>
      <c r="O3652">
        <f t="shared" si="228"/>
        <v>100</v>
      </c>
      <c r="P3652">
        <f t="shared" si="229"/>
        <v>29.41</v>
      </c>
      <c r="Q3652" s="11" t="s">
        <v>21</v>
      </c>
      <c r="R3652" t="s">
        <v>1124</v>
      </c>
      <c r="S3652" s="4">
        <f t="shared" si="230"/>
        <v>42381.4789814815</v>
      </c>
      <c r="T3652" s="4">
        <f t="shared" si="231"/>
        <v>42402.4789814815</v>
      </c>
    </row>
    <row r="3653" ht="44" spans="1:20">
      <c r="A3653" s="1">
        <v>3651</v>
      </c>
      <c r="B3653" s="2" t="s">
        <v>7468</v>
      </c>
      <c r="C3653" s="2" t="s">
        <v>7469</v>
      </c>
      <c r="D3653" s="12">
        <v>500</v>
      </c>
      <c r="E3653" s="13">
        <v>520</v>
      </c>
      <c r="F3653" t="s">
        <v>28</v>
      </c>
      <c r="G3653" t="s">
        <v>49</v>
      </c>
      <c r="H3653" t="s">
        <v>50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1123</v>
      </c>
      <c r="O3653">
        <f t="shared" si="228"/>
        <v>104</v>
      </c>
      <c r="P3653">
        <f t="shared" si="229"/>
        <v>57.78</v>
      </c>
      <c r="Q3653" s="11" t="s">
        <v>21</v>
      </c>
      <c r="R3653" t="s">
        <v>1124</v>
      </c>
      <c r="S3653" s="4">
        <f t="shared" si="230"/>
        <v>41828.6463194444</v>
      </c>
      <c r="T3653" s="4">
        <f t="shared" si="231"/>
        <v>41861.6659722222</v>
      </c>
    </row>
    <row r="3654" ht="44" spans="1:20">
      <c r="A3654" s="1">
        <v>3652</v>
      </c>
      <c r="B3654" s="2" t="s">
        <v>5898</v>
      </c>
      <c r="C3654" s="2" t="s">
        <v>7470</v>
      </c>
      <c r="D3654" s="12">
        <v>300</v>
      </c>
      <c r="E3654" s="13">
        <v>752</v>
      </c>
      <c r="F3654" t="s">
        <v>28</v>
      </c>
      <c r="G3654" t="s">
        <v>194</v>
      </c>
      <c r="H3654" t="s">
        <v>195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1123</v>
      </c>
      <c r="O3654">
        <f t="shared" si="228"/>
        <v>251</v>
      </c>
      <c r="P3654">
        <f t="shared" si="229"/>
        <v>44.24</v>
      </c>
      <c r="Q3654" s="11" t="s">
        <v>21</v>
      </c>
      <c r="R3654" t="s">
        <v>1124</v>
      </c>
      <c r="S3654" s="4">
        <f t="shared" si="230"/>
        <v>42596.6446990741</v>
      </c>
      <c r="T3654" s="4">
        <f t="shared" si="231"/>
        <v>42607.1659722222</v>
      </c>
    </row>
    <row r="3655" ht="44" spans="1:20">
      <c r="A3655" s="1">
        <v>3653</v>
      </c>
      <c r="B3655" s="2" t="s">
        <v>7471</v>
      </c>
      <c r="C3655" s="2" t="s">
        <v>7472</v>
      </c>
      <c r="D3655" s="12">
        <v>2000</v>
      </c>
      <c r="E3655" s="13">
        <v>2010</v>
      </c>
      <c r="F3655" t="s">
        <v>28</v>
      </c>
      <c r="G3655" t="s">
        <v>58</v>
      </c>
      <c r="H3655" t="s">
        <v>59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1123</v>
      </c>
      <c r="O3655">
        <f t="shared" si="228"/>
        <v>101</v>
      </c>
      <c r="P3655">
        <f t="shared" si="229"/>
        <v>60.91</v>
      </c>
      <c r="Q3655" s="11" t="s">
        <v>21</v>
      </c>
      <c r="R3655" t="s">
        <v>1124</v>
      </c>
      <c r="S3655" s="4">
        <f t="shared" si="230"/>
        <v>42191.3635069444</v>
      </c>
      <c r="T3655" s="4">
        <f t="shared" si="231"/>
        <v>42221.3635069444</v>
      </c>
    </row>
    <row r="3656" ht="44" spans="1:20">
      <c r="A3656" s="1">
        <v>3654</v>
      </c>
      <c r="B3656" s="2" t="s">
        <v>7473</v>
      </c>
      <c r="C3656" s="2" t="s">
        <v>7474</v>
      </c>
      <c r="D3656" s="12">
        <v>1500</v>
      </c>
      <c r="E3656" s="13">
        <v>2616</v>
      </c>
      <c r="F3656" t="s">
        <v>28</v>
      </c>
      <c r="G3656" t="s">
        <v>58</v>
      </c>
      <c r="H3656" t="s">
        <v>59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1123</v>
      </c>
      <c r="O3656">
        <f t="shared" si="228"/>
        <v>174</v>
      </c>
      <c r="P3656">
        <f t="shared" si="229"/>
        <v>68.84</v>
      </c>
      <c r="Q3656" s="11" t="s">
        <v>21</v>
      </c>
      <c r="R3656" t="s">
        <v>1124</v>
      </c>
      <c r="S3656" s="4">
        <f t="shared" si="230"/>
        <v>42440.4165046296</v>
      </c>
      <c r="T3656" s="4">
        <f t="shared" si="231"/>
        <v>42463.7083333333</v>
      </c>
    </row>
    <row r="3657" ht="44" spans="1:20">
      <c r="A3657" s="1">
        <v>3655</v>
      </c>
      <c r="B3657" s="2" t="s">
        <v>7475</v>
      </c>
      <c r="C3657" s="2" t="s">
        <v>7476</v>
      </c>
      <c r="D3657" s="12">
        <v>5000</v>
      </c>
      <c r="E3657" s="13">
        <v>5813</v>
      </c>
      <c r="F3657" t="s">
        <v>28</v>
      </c>
      <c r="G3657" t="s">
        <v>49</v>
      </c>
      <c r="H3657" t="s">
        <v>50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1123</v>
      </c>
      <c r="O3657">
        <f t="shared" si="228"/>
        <v>116</v>
      </c>
      <c r="P3657">
        <f t="shared" si="229"/>
        <v>73.58</v>
      </c>
      <c r="Q3657" s="11" t="s">
        <v>21</v>
      </c>
      <c r="R3657" t="s">
        <v>1124</v>
      </c>
      <c r="S3657" s="4">
        <f t="shared" si="230"/>
        <v>42173.8032175926</v>
      </c>
      <c r="T3657" s="4">
        <f t="shared" si="231"/>
        <v>42203.2909722222</v>
      </c>
    </row>
    <row r="3658" ht="44" spans="1:20">
      <c r="A3658" s="1">
        <v>3656</v>
      </c>
      <c r="B3658" s="2" t="s">
        <v>7477</v>
      </c>
      <c r="C3658" s="2" t="s">
        <v>7478</v>
      </c>
      <c r="D3658" s="12">
        <v>5000</v>
      </c>
      <c r="E3658" s="13">
        <v>5291</v>
      </c>
      <c r="F3658" t="s">
        <v>28</v>
      </c>
      <c r="G3658" t="s">
        <v>2138</v>
      </c>
      <c r="H3658" t="s">
        <v>2139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1123</v>
      </c>
      <c r="O3658">
        <f t="shared" si="228"/>
        <v>106</v>
      </c>
      <c r="P3658">
        <f t="shared" si="229"/>
        <v>115.02</v>
      </c>
      <c r="Q3658" s="11" t="s">
        <v>21</v>
      </c>
      <c r="R3658" t="s">
        <v>1124</v>
      </c>
      <c r="S3658" s="4">
        <f t="shared" si="230"/>
        <v>42737.9101388889</v>
      </c>
      <c r="T3658" s="4">
        <f t="shared" si="231"/>
        <v>42767.9576388889</v>
      </c>
    </row>
    <row r="3659" ht="44" spans="1:20">
      <c r="A3659" s="1">
        <v>3657</v>
      </c>
      <c r="B3659" s="2" t="s">
        <v>7479</v>
      </c>
      <c r="C3659" s="2" t="s">
        <v>7480</v>
      </c>
      <c r="D3659" s="12">
        <v>2000</v>
      </c>
      <c r="E3659" s="13">
        <v>2215</v>
      </c>
      <c r="F3659" t="s">
        <v>28</v>
      </c>
      <c r="G3659" t="s">
        <v>344</v>
      </c>
      <c r="H3659" t="s">
        <v>345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1123</v>
      </c>
      <c r="O3659">
        <f t="shared" si="228"/>
        <v>111</v>
      </c>
      <c r="P3659">
        <f t="shared" si="229"/>
        <v>110.75</v>
      </c>
      <c r="Q3659" s="11" t="s">
        <v>21</v>
      </c>
      <c r="R3659" t="s">
        <v>1124</v>
      </c>
      <c r="S3659" s="4">
        <f t="shared" si="230"/>
        <v>42499.629849537</v>
      </c>
      <c r="T3659" s="4">
        <f t="shared" si="231"/>
        <v>42522.9041666667</v>
      </c>
    </row>
    <row r="3660" ht="29" spans="1:20">
      <c r="A3660" s="1">
        <v>3658</v>
      </c>
      <c r="B3660" s="2" t="s">
        <v>7481</v>
      </c>
      <c r="C3660" s="2" t="s">
        <v>7482</v>
      </c>
      <c r="D3660" s="12">
        <v>1500</v>
      </c>
      <c r="E3660" s="13">
        <v>1510</v>
      </c>
      <c r="F3660" t="s">
        <v>28</v>
      </c>
      <c r="G3660" t="s">
        <v>49</v>
      </c>
      <c r="H3660" t="s">
        <v>50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1123</v>
      </c>
      <c r="O3660">
        <f t="shared" si="228"/>
        <v>101</v>
      </c>
      <c r="P3660">
        <f t="shared" si="229"/>
        <v>75.5</v>
      </c>
      <c r="Q3660" s="11" t="s">
        <v>21</v>
      </c>
      <c r="R3660" t="s">
        <v>1124</v>
      </c>
      <c r="S3660" s="4">
        <f t="shared" si="230"/>
        <v>41775.8585648148</v>
      </c>
      <c r="T3660" s="4">
        <f t="shared" si="231"/>
        <v>41822.1659722222</v>
      </c>
    </row>
    <row r="3661" ht="44" spans="1:20">
      <c r="A3661" s="1">
        <v>3659</v>
      </c>
      <c r="B3661" s="2" t="s">
        <v>7483</v>
      </c>
      <c r="C3661" s="2" t="s">
        <v>7484</v>
      </c>
      <c r="D3661" s="12">
        <v>3000</v>
      </c>
      <c r="E3661" s="13">
        <v>3061</v>
      </c>
      <c r="F3661" t="s">
        <v>28</v>
      </c>
      <c r="G3661" t="s">
        <v>49</v>
      </c>
      <c r="H3661" t="s">
        <v>50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1123</v>
      </c>
      <c r="O3661">
        <f t="shared" si="228"/>
        <v>102</v>
      </c>
      <c r="P3661">
        <f t="shared" si="229"/>
        <v>235.46</v>
      </c>
      <c r="Q3661" s="11" t="s">
        <v>21</v>
      </c>
      <c r="R3661" t="s">
        <v>1124</v>
      </c>
      <c r="S3661" s="4">
        <f t="shared" si="230"/>
        <v>42055.2771990741</v>
      </c>
      <c r="T3661" s="4">
        <f t="shared" si="231"/>
        <v>42082.6104166667</v>
      </c>
    </row>
    <row r="3662" ht="58" spans="1:20">
      <c r="A3662" s="1">
        <v>3660</v>
      </c>
      <c r="B3662" s="2" t="s">
        <v>7485</v>
      </c>
      <c r="C3662" s="2" t="s">
        <v>7486</v>
      </c>
      <c r="D3662" s="12">
        <v>250</v>
      </c>
      <c r="E3662" s="13">
        <v>250</v>
      </c>
      <c r="F3662" t="s">
        <v>28</v>
      </c>
      <c r="G3662" t="s">
        <v>58</v>
      </c>
      <c r="H3662" t="s">
        <v>59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1123</v>
      </c>
      <c r="O3662">
        <f t="shared" si="228"/>
        <v>100</v>
      </c>
      <c r="P3662">
        <f t="shared" si="229"/>
        <v>11.36</v>
      </c>
      <c r="Q3662" s="11" t="s">
        <v>21</v>
      </c>
      <c r="R3662" t="s">
        <v>1124</v>
      </c>
      <c r="S3662" s="4">
        <f t="shared" si="230"/>
        <v>41971.8810763889</v>
      </c>
      <c r="T3662" s="4">
        <f t="shared" si="231"/>
        <v>41996.8810763889</v>
      </c>
    </row>
    <row r="3663" ht="44" spans="1:20">
      <c r="A3663" s="1">
        <v>3661</v>
      </c>
      <c r="B3663" s="2" t="s">
        <v>7487</v>
      </c>
      <c r="C3663" s="2" t="s">
        <v>7488</v>
      </c>
      <c r="D3663" s="12">
        <v>3000</v>
      </c>
      <c r="E3663" s="13">
        <v>3330</v>
      </c>
      <c r="F3663" t="s">
        <v>28</v>
      </c>
      <c r="G3663" t="s">
        <v>49</v>
      </c>
      <c r="H3663" t="s">
        <v>50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1123</v>
      </c>
      <c r="O3663">
        <f t="shared" si="228"/>
        <v>111</v>
      </c>
      <c r="P3663">
        <f t="shared" si="229"/>
        <v>92.5</v>
      </c>
      <c r="Q3663" s="11" t="s">
        <v>21</v>
      </c>
      <c r="R3663" t="s">
        <v>1124</v>
      </c>
      <c r="S3663" s="4">
        <f t="shared" si="230"/>
        <v>42447.8966666667</v>
      </c>
      <c r="T3663" s="4">
        <f t="shared" si="231"/>
        <v>42470.1666666667</v>
      </c>
    </row>
    <row r="3664" ht="44" spans="1:20">
      <c r="A3664" s="1">
        <v>3662</v>
      </c>
      <c r="B3664" s="2" t="s">
        <v>7489</v>
      </c>
      <c r="C3664" s="2" t="s">
        <v>7490</v>
      </c>
      <c r="D3664" s="12">
        <v>8000</v>
      </c>
      <c r="E3664" s="13">
        <v>8114</v>
      </c>
      <c r="F3664" t="s">
        <v>28</v>
      </c>
      <c r="G3664" t="s">
        <v>194</v>
      </c>
      <c r="H3664" t="s">
        <v>195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1123</v>
      </c>
      <c r="O3664">
        <f t="shared" si="228"/>
        <v>101</v>
      </c>
      <c r="P3664">
        <f t="shared" si="229"/>
        <v>202.85</v>
      </c>
      <c r="Q3664" s="11" t="s">
        <v>21</v>
      </c>
      <c r="R3664" t="s">
        <v>1124</v>
      </c>
      <c r="S3664" s="4">
        <f t="shared" si="230"/>
        <v>42064.2200694444</v>
      </c>
      <c r="T3664" s="4">
        <f t="shared" si="231"/>
        <v>42094.1784027778</v>
      </c>
    </row>
    <row r="3665" ht="44" spans="1:20">
      <c r="A3665" s="1">
        <v>3663</v>
      </c>
      <c r="B3665" s="2" t="s">
        <v>7491</v>
      </c>
      <c r="C3665" s="2" t="s">
        <v>7492</v>
      </c>
      <c r="D3665" s="12">
        <v>225</v>
      </c>
      <c r="E3665" s="13">
        <v>234</v>
      </c>
      <c r="F3665" t="s">
        <v>28</v>
      </c>
      <c r="G3665" t="s">
        <v>58</v>
      </c>
      <c r="H3665" t="s">
        <v>59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1123</v>
      </c>
      <c r="O3665">
        <f t="shared" si="228"/>
        <v>104</v>
      </c>
      <c r="P3665">
        <f t="shared" si="229"/>
        <v>26</v>
      </c>
      <c r="Q3665" s="11" t="s">
        <v>21</v>
      </c>
      <c r="R3665" t="s">
        <v>1124</v>
      </c>
      <c r="S3665" s="4">
        <f t="shared" si="230"/>
        <v>42665.4517361111</v>
      </c>
      <c r="T3665" s="4">
        <f t="shared" si="231"/>
        <v>42725.4934027778</v>
      </c>
    </row>
    <row r="3666" ht="44" spans="1:20">
      <c r="A3666" s="1">
        <v>3664</v>
      </c>
      <c r="B3666" s="2" t="s">
        <v>7493</v>
      </c>
      <c r="C3666" s="2" t="s">
        <v>7494</v>
      </c>
      <c r="D3666" s="12">
        <v>800</v>
      </c>
      <c r="E3666" s="13">
        <v>875</v>
      </c>
      <c r="F3666" t="s">
        <v>28</v>
      </c>
      <c r="G3666" t="s">
        <v>49</v>
      </c>
      <c r="H3666" t="s">
        <v>50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1123</v>
      </c>
      <c r="O3666">
        <f t="shared" si="228"/>
        <v>109</v>
      </c>
      <c r="P3666">
        <f t="shared" si="229"/>
        <v>46.05</v>
      </c>
      <c r="Q3666" s="11" t="s">
        <v>21</v>
      </c>
      <c r="R3666" t="s">
        <v>1124</v>
      </c>
      <c r="S3666" s="4">
        <f t="shared" si="230"/>
        <v>42523.2487152778</v>
      </c>
      <c r="T3666" s="4">
        <f t="shared" si="231"/>
        <v>42537.2487152778</v>
      </c>
    </row>
    <row r="3667" ht="44" spans="1:20">
      <c r="A3667" s="1">
        <v>3665</v>
      </c>
      <c r="B3667" s="2" t="s">
        <v>7495</v>
      </c>
      <c r="C3667" s="2" t="s">
        <v>7496</v>
      </c>
      <c r="D3667" s="12">
        <v>620</v>
      </c>
      <c r="E3667" s="13">
        <v>714</v>
      </c>
      <c r="F3667" t="s">
        <v>28</v>
      </c>
      <c r="G3667" t="s">
        <v>214</v>
      </c>
      <c r="H3667" t="s">
        <v>89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1123</v>
      </c>
      <c r="O3667">
        <f t="shared" si="228"/>
        <v>115</v>
      </c>
      <c r="P3667">
        <f t="shared" si="229"/>
        <v>51</v>
      </c>
      <c r="Q3667" s="11" t="s">
        <v>21</v>
      </c>
      <c r="R3667" t="s">
        <v>1124</v>
      </c>
      <c r="S3667" s="4">
        <f t="shared" si="230"/>
        <v>42294.808125</v>
      </c>
      <c r="T3667" s="4">
        <f t="shared" si="231"/>
        <v>42305.8291666667</v>
      </c>
    </row>
    <row r="3668" ht="15" spans="1:20">
      <c r="A3668" s="1">
        <v>3666</v>
      </c>
      <c r="B3668" s="2" t="s">
        <v>7497</v>
      </c>
      <c r="C3668" s="2" t="s">
        <v>7498</v>
      </c>
      <c r="D3668" s="12">
        <v>1200</v>
      </c>
      <c r="E3668" s="13">
        <v>1200</v>
      </c>
      <c r="F3668" t="s">
        <v>28</v>
      </c>
      <c r="G3668" t="s">
        <v>49</v>
      </c>
      <c r="H3668" t="s">
        <v>50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1123</v>
      </c>
      <c r="O3668">
        <f t="shared" si="228"/>
        <v>100</v>
      </c>
      <c r="P3668">
        <f t="shared" si="229"/>
        <v>31.58</v>
      </c>
      <c r="Q3668" s="11" t="s">
        <v>21</v>
      </c>
      <c r="R3668" t="s">
        <v>1124</v>
      </c>
      <c r="S3668" s="4">
        <f t="shared" si="230"/>
        <v>41822.9048842593</v>
      </c>
      <c r="T3668" s="4">
        <f t="shared" si="231"/>
        <v>41844.2916666667</v>
      </c>
    </row>
    <row r="3669" ht="44" spans="1:20">
      <c r="A3669" s="1">
        <v>3667</v>
      </c>
      <c r="B3669" s="2" t="s">
        <v>7499</v>
      </c>
      <c r="C3669" s="2" t="s">
        <v>7500</v>
      </c>
      <c r="D3669" s="12">
        <v>3000</v>
      </c>
      <c r="E3669" s="13">
        <v>3095.11</v>
      </c>
      <c r="F3669" t="s">
        <v>28</v>
      </c>
      <c r="G3669" t="s">
        <v>58</v>
      </c>
      <c r="H3669" t="s">
        <v>59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1123</v>
      </c>
      <c r="O3669">
        <f t="shared" si="228"/>
        <v>103</v>
      </c>
      <c r="P3669">
        <f t="shared" si="229"/>
        <v>53.36</v>
      </c>
      <c r="Q3669" s="11" t="s">
        <v>21</v>
      </c>
      <c r="R3669" t="s">
        <v>1124</v>
      </c>
      <c r="S3669" s="4">
        <f t="shared" si="230"/>
        <v>42173.9701273148</v>
      </c>
      <c r="T3669" s="4">
        <f t="shared" si="231"/>
        <v>42203.9701273148</v>
      </c>
    </row>
    <row r="3670" ht="44" spans="1:20">
      <c r="A3670" s="1">
        <v>3668</v>
      </c>
      <c r="B3670" s="2" t="s">
        <v>7501</v>
      </c>
      <c r="C3670" s="2" t="s">
        <v>7502</v>
      </c>
      <c r="D3670" s="12">
        <v>1000</v>
      </c>
      <c r="E3670" s="13">
        <v>1035</v>
      </c>
      <c r="F3670" t="s">
        <v>28</v>
      </c>
      <c r="G3670" t="s">
        <v>49</v>
      </c>
      <c r="H3670" t="s">
        <v>50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1123</v>
      </c>
      <c r="O3670">
        <f t="shared" si="228"/>
        <v>104</v>
      </c>
      <c r="P3670">
        <f t="shared" si="229"/>
        <v>36.96</v>
      </c>
      <c r="Q3670" s="11" t="s">
        <v>21</v>
      </c>
      <c r="R3670" t="s">
        <v>1124</v>
      </c>
      <c r="S3670" s="4">
        <f t="shared" si="230"/>
        <v>42185.5561574074</v>
      </c>
      <c r="T3670" s="4">
        <f t="shared" si="231"/>
        <v>42208.7729166667</v>
      </c>
    </row>
    <row r="3671" ht="44" spans="1:20">
      <c r="A3671" s="1">
        <v>3669</v>
      </c>
      <c r="B3671" s="2" t="s">
        <v>7503</v>
      </c>
      <c r="C3671" s="2" t="s">
        <v>7504</v>
      </c>
      <c r="D3671" s="12">
        <v>1000</v>
      </c>
      <c r="E3671" s="13">
        <v>1382</v>
      </c>
      <c r="F3671" t="s">
        <v>28</v>
      </c>
      <c r="G3671" t="s">
        <v>58</v>
      </c>
      <c r="H3671" t="s">
        <v>59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1123</v>
      </c>
      <c r="O3671">
        <f t="shared" si="228"/>
        <v>138</v>
      </c>
      <c r="P3671">
        <f t="shared" si="229"/>
        <v>81.29</v>
      </c>
      <c r="Q3671" s="11" t="s">
        <v>21</v>
      </c>
      <c r="R3671" t="s">
        <v>1124</v>
      </c>
      <c r="S3671" s="4">
        <f t="shared" si="230"/>
        <v>42136.6751967593</v>
      </c>
      <c r="T3671" s="4">
        <f t="shared" si="231"/>
        <v>42166.6751967593</v>
      </c>
    </row>
    <row r="3672" ht="44" spans="1:20">
      <c r="A3672" s="1">
        <v>3670</v>
      </c>
      <c r="B3672" s="2" t="s">
        <v>7505</v>
      </c>
      <c r="C3672" s="2" t="s">
        <v>7506</v>
      </c>
      <c r="D3672" s="12">
        <v>220</v>
      </c>
      <c r="E3672" s="13">
        <v>241</v>
      </c>
      <c r="F3672" t="s">
        <v>28</v>
      </c>
      <c r="G3672" t="s">
        <v>58</v>
      </c>
      <c r="H3672" t="s">
        <v>59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1123</v>
      </c>
      <c r="O3672">
        <f t="shared" si="228"/>
        <v>110</v>
      </c>
      <c r="P3672">
        <f t="shared" si="229"/>
        <v>20.08</v>
      </c>
      <c r="Q3672" s="11" t="s">
        <v>21</v>
      </c>
      <c r="R3672" t="s">
        <v>1124</v>
      </c>
      <c r="S3672" s="4">
        <f t="shared" si="230"/>
        <v>42142.5140162037</v>
      </c>
      <c r="T3672" s="4">
        <f t="shared" si="231"/>
        <v>42155.9583333333</v>
      </c>
    </row>
    <row r="3673" ht="44" spans="1:20">
      <c r="A3673" s="1">
        <v>3671</v>
      </c>
      <c r="B3673" s="2" t="s">
        <v>7507</v>
      </c>
      <c r="C3673" s="2" t="s">
        <v>7508</v>
      </c>
      <c r="D3673" s="12">
        <v>3500</v>
      </c>
      <c r="E3673" s="13">
        <v>3530</v>
      </c>
      <c r="F3673" t="s">
        <v>28</v>
      </c>
      <c r="G3673" t="s">
        <v>49</v>
      </c>
      <c r="H3673" t="s">
        <v>50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1123</v>
      </c>
      <c r="O3673">
        <f t="shared" si="228"/>
        <v>101</v>
      </c>
      <c r="P3673">
        <f t="shared" si="229"/>
        <v>88.25</v>
      </c>
      <c r="Q3673" s="11" t="s">
        <v>21</v>
      </c>
      <c r="R3673" t="s">
        <v>1124</v>
      </c>
      <c r="S3673" s="4">
        <f t="shared" si="230"/>
        <v>41820.6280902778</v>
      </c>
      <c r="T3673" s="4">
        <f t="shared" si="231"/>
        <v>41841.1659722222</v>
      </c>
    </row>
    <row r="3674" ht="44" spans="1:20">
      <c r="A3674" s="1">
        <v>3672</v>
      </c>
      <c r="B3674" s="2" t="s">
        <v>7509</v>
      </c>
      <c r="C3674" s="2" t="s">
        <v>7510</v>
      </c>
      <c r="D3674" s="12">
        <v>3000</v>
      </c>
      <c r="E3674" s="13">
        <v>3046</v>
      </c>
      <c r="F3674" t="s">
        <v>28</v>
      </c>
      <c r="G3674" t="s">
        <v>58</v>
      </c>
      <c r="H3674" t="s">
        <v>59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1123</v>
      </c>
      <c r="O3674">
        <f t="shared" si="228"/>
        <v>102</v>
      </c>
      <c r="P3674">
        <f t="shared" si="229"/>
        <v>53.44</v>
      </c>
      <c r="Q3674" s="11" t="s">
        <v>21</v>
      </c>
      <c r="R3674" t="s">
        <v>1124</v>
      </c>
      <c r="S3674" s="4">
        <f t="shared" si="230"/>
        <v>41878.9465740741</v>
      </c>
      <c r="T3674" s="4">
        <f t="shared" si="231"/>
        <v>41908.9465740741</v>
      </c>
    </row>
    <row r="3675" ht="44" spans="1:20">
      <c r="A3675" s="1">
        <v>3673</v>
      </c>
      <c r="B3675" s="2" t="s">
        <v>7511</v>
      </c>
      <c r="C3675" s="2" t="s">
        <v>7512</v>
      </c>
      <c r="D3675" s="12">
        <v>4000</v>
      </c>
      <c r="E3675" s="13">
        <v>4545</v>
      </c>
      <c r="F3675" t="s">
        <v>28</v>
      </c>
      <c r="G3675" t="s">
        <v>58</v>
      </c>
      <c r="H3675" t="s">
        <v>59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1123</v>
      </c>
      <c r="O3675">
        <f t="shared" si="228"/>
        <v>114</v>
      </c>
      <c r="P3675">
        <f t="shared" si="229"/>
        <v>39.87</v>
      </c>
      <c r="Q3675" s="11" t="s">
        <v>21</v>
      </c>
      <c r="R3675" t="s">
        <v>1124</v>
      </c>
      <c r="S3675" s="4">
        <f t="shared" si="230"/>
        <v>41914.2951041667</v>
      </c>
      <c r="T3675" s="4">
        <f t="shared" si="231"/>
        <v>41948.5361111111</v>
      </c>
    </row>
    <row r="3676" ht="44" spans="1:20">
      <c r="A3676" s="1">
        <v>3674</v>
      </c>
      <c r="B3676" s="2" t="s">
        <v>7513</v>
      </c>
      <c r="C3676" s="2" t="s">
        <v>7514</v>
      </c>
      <c r="D3676" s="12">
        <v>4500</v>
      </c>
      <c r="E3676" s="13">
        <v>4500</v>
      </c>
      <c r="F3676" t="s">
        <v>28</v>
      </c>
      <c r="G3676" t="s">
        <v>537</v>
      </c>
      <c r="H3676" t="s">
        <v>89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1123</v>
      </c>
      <c r="O3676">
        <f t="shared" si="228"/>
        <v>100</v>
      </c>
      <c r="P3676">
        <f t="shared" si="229"/>
        <v>145.16</v>
      </c>
      <c r="Q3676" s="11" t="s">
        <v>21</v>
      </c>
      <c r="R3676" t="s">
        <v>1124</v>
      </c>
      <c r="S3676" s="4">
        <f t="shared" si="230"/>
        <v>42556.8730208333</v>
      </c>
      <c r="T3676" s="4">
        <f t="shared" si="231"/>
        <v>42616.8730208333</v>
      </c>
    </row>
    <row r="3677" ht="44" spans="1:20">
      <c r="A3677" s="1">
        <v>3675</v>
      </c>
      <c r="B3677" s="2" t="s">
        <v>7515</v>
      </c>
      <c r="C3677" s="2" t="s">
        <v>7516</v>
      </c>
      <c r="D3677" s="12">
        <v>50</v>
      </c>
      <c r="E3677" s="13">
        <v>70</v>
      </c>
      <c r="F3677" t="s">
        <v>28</v>
      </c>
      <c r="G3677" t="s">
        <v>58</v>
      </c>
      <c r="H3677" t="s">
        <v>59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1123</v>
      </c>
      <c r="O3677">
        <f t="shared" si="228"/>
        <v>140</v>
      </c>
      <c r="P3677">
        <f t="shared" si="229"/>
        <v>23.33</v>
      </c>
      <c r="Q3677" s="11" t="s">
        <v>21</v>
      </c>
      <c r="R3677" t="s">
        <v>1124</v>
      </c>
      <c r="S3677" s="4">
        <f t="shared" si="230"/>
        <v>42493.5970138889</v>
      </c>
      <c r="T3677" s="4">
        <f t="shared" si="231"/>
        <v>42505.9583333333</v>
      </c>
    </row>
    <row r="3678" ht="44" spans="1:20">
      <c r="A3678" s="1">
        <v>3676</v>
      </c>
      <c r="B3678" s="2" t="s">
        <v>7517</v>
      </c>
      <c r="C3678" s="2" t="s">
        <v>7518</v>
      </c>
      <c r="D3678" s="12">
        <v>800</v>
      </c>
      <c r="E3678" s="13">
        <v>1030</v>
      </c>
      <c r="F3678" t="s">
        <v>28</v>
      </c>
      <c r="G3678" t="s">
        <v>49</v>
      </c>
      <c r="H3678" t="s">
        <v>50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1123</v>
      </c>
      <c r="O3678">
        <f t="shared" si="228"/>
        <v>129</v>
      </c>
      <c r="P3678">
        <f t="shared" si="229"/>
        <v>64.38</v>
      </c>
      <c r="Q3678" s="11" t="s">
        <v>21</v>
      </c>
      <c r="R3678" t="s">
        <v>1124</v>
      </c>
      <c r="S3678" s="4">
        <f t="shared" si="230"/>
        <v>41876.815787037</v>
      </c>
      <c r="T3678" s="4">
        <f t="shared" si="231"/>
        <v>41894.815787037</v>
      </c>
    </row>
    <row r="3679" ht="44" spans="1:20">
      <c r="A3679" s="1">
        <v>3677</v>
      </c>
      <c r="B3679" s="2" t="s">
        <v>7519</v>
      </c>
      <c r="C3679" s="2" t="s">
        <v>7520</v>
      </c>
      <c r="D3679" s="12">
        <v>12000</v>
      </c>
      <c r="E3679" s="13">
        <v>12348.5</v>
      </c>
      <c r="F3679" t="s">
        <v>28</v>
      </c>
      <c r="G3679" t="s">
        <v>49</v>
      </c>
      <c r="H3679" t="s">
        <v>50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1123</v>
      </c>
      <c r="O3679">
        <f t="shared" si="228"/>
        <v>103</v>
      </c>
      <c r="P3679">
        <f t="shared" si="229"/>
        <v>62.05</v>
      </c>
      <c r="Q3679" s="11" t="s">
        <v>21</v>
      </c>
      <c r="R3679" t="s">
        <v>1124</v>
      </c>
      <c r="S3679" s="4">
        <f t="shared" si="230"/>
        <v>41802.5742824074</v>
      </c>
      <c r="T3679" s="4">
        <f t="shared" si="231"/>
        <v>41823.1659722222</v>
      </c>
    </row>
    <row r="3680" ht="29" spans="1:20">
      <c r="A3680" s="1">
        <v>3678</v>
      </c>
      <c r="B3680" s="2" t="s">
        <v>7521</v>
      </c>
      <c r="C3680" s="2" t="s">
        <v>7522</v>
      </c>
      <c r="D3680" s="12">
        <v>2000</v>
      </c>
      <c r="E3680" s="13">
        <v>2050</v>
      </c>
      <c r="F3680" t="s">
        <v>28</v>
      </c>
      <c r="G3680" t="s">
        <v>58</v>
      </c>
      <c r="H3680" t="s">
        <v>59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1123</v>
      </c>
      <c r="O3680">
        <f t="shared" si="228"/>
        <v>103</v>
      </c>
      <c r="P3680">
        <f t="shared" si="229"/>
        <v>66.13</v>
      </c>
      <c r="Q3680" s="11" t="s">
        <v>21</v>
      </c>
      <c r="R3680" t="s">
        <v>1124</v>
      </c>
      <c r="S3680" s="4">
        <f t="shared" si="230"/>
        <v>42120.5312268518</v>
      </c>
      <c r="T3680" s="4">
        <f t="shared" si="231"/>
        <v>42155.5312268518</v>
      </c>
    </row>
    <row r="3681" ht="44" spans="1:20">
      <c r="A3681" s="1">
        <v>3679</v>
      </c>
      <c r="B3681" s="2" t="s">
        <v>7523</v>
      </c>
      <c r="C3681" s="2" t="s">
        <v>7524</v>
      </c>
      <c r="D3681" s="12">
        <v>2000</v>
      </c>
      <c r="E3681" s="13">
        <v>2202</v>
      </c>
      <c r="F3681" t="s">
        <v>28</v>
      </c>
      <c r="G3681" t="s">
        <v>49</v>
      </c>
      <c r="H3681" t="s">
        <v>50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1123</v>
      </c>
      <c r="O3681">
        <f t="shared" si="228"/>
        <v>110</v>
      </c>
      <c r="P3681">
        <f t="shared" si="229"/>
        <v>73.4</v>
      </c>
      <c r="Q3681" s="11" t="s">
        <v>21</v>
      </c>
      <c r="R3681" t="s">
        <v>1124</v>
      </c>
      <c r="S3681" s="4">
        <f t="shared" si="230"/>
        <v>41786.7613541667</v>
      </c>
      <c r="T3681" s="4">
        <f t="shared" si="231"/>
        <v>41821.2076388889</v>
      </c>
    </row>
    <row r="3682" ht="44" spans="1:20">
      <c r="A3682" s="1">
        <v>3680</v>
      </c>
      <c r="B3682" s="2" t="s">
        <v>7525</v>
      </c>
      <c r="C3682" s="2" t="s">
        <v>7526</v>
      </c>
      <c r="D3682" s="12">
        <v>3000</v>
      </c>
      <c r="E3682" s="13">
        <v>3383</v>
      </c>
      <c r="F3682" t="s">
        <v>28</v>
      </c>
      <c r="G3682" t="s">
        <v>49</v>
      </c>
      <c r="H3682" t="s">
        <v>50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1123</v>
      </c>
      <c r="O3682">
        <f t="shared" si="228"/>
        <v>113</v>
      </c>
      <c r="P3682">
        <f t="shared" si="229"/>
        <v>99.5</v>
      </c>
      <c r="Q3682" s="11" t="s">
        <v>21</v>
      </c>
      <c r="R3682" t="s">
        <v>1124</v>
      </c>
      <c r="S3682" s="4">
        <f t="shared" si="230"/>
        <v>42627.4540972222</v>
      </c>
      <c r="T3682" s="4">
        <f t="shared" si="231"/>
        <v>42648.4540972222</v>
      </c>
    </row>
    <row r="3683" ht="58" spans="1:20">
      <c r="A3683" s="1">
        <v>3681</v>
      </c>
      <c r="B3683" s="2" t="s">
        <v>7527</v>
      </c>
      <c r="C3683" s="2" t="s">
        <v>7528</v>
      </c>
      <c r="D3683" s="12">
        <v>1000</v>
      </c>
      <c r="E3683" s="13">
        <v>1119</v>
      </c>
      <c r="F3683" t="s">
        <v>28</v>
      </c>
      <c r="G3683" t="s">
        <v>49</v>
      </c>
      <c r="H3683" t="s">
        <v>50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1123</v>
      </c>
      <c r="O3683">
        <f t="shared" si="228"/>
        <v>112</v>
      </c>
      <c r="P3683">
        <f t="shared" si="229"/>
        <v>62.17</v>
      </c>
      <c r="Q3683" s="11" t="s">
        <v>21</v>
      </c>
      <c r="R3683" t="s">
        <v>1124</v>
      </c>
      <c r="S3683" s="4">
        <f t="shared" si="230"/>
        <v>42374.6515046296</v>
      </c>
      <c r="T3683" s="4">
        <f t="shared" si="231"/>
        <v>42384.6515046296</v>
      </c>
    </row>
    <row r="3684" ht="44" spans="1:20">
      <c r="A3684" s="1">
        <v>3682</v>
      </c>
      <c r="B3684" s="2" t="s">
        <v>7529</v>
      </c>
      <c r="C3684" s="2" t="s">
        <v>7530</v>
      </c>
      <c r="D3684" s="12">
        <v>3000</v>
      </c>
      <c r="E3684" s="13">
        <v>4176</v>
      </c>
      <c r="F3684" t="s">
        <v>28</v>
      </c>
      <c r="G3684" t="s">
        <v>49</v>
      </c>
      <c r="H3684" t="s">
        <v>50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1123</v>
      </c>
      <c r="O3684">
        <f t="shared" si="228"/>
        <v>139</v>
      </c>
      <c r="P3684">
        <f t="shared" si="229"/>
        <v>62.33</v>
      </c>
      <c r="Q3684" s="11" t="s">
        <v>21</v>
      </c>
      <c r="R3684" t="s">
        <v>1124</v>
      </c>
      <c r="S3684" s="4">
        <f t="shared" si="230"/>
        <v>41772.6853935185</v>
      </c>
      <c r="T3684" s="4">
        <f t="shared" si="231"/>
        <v>41806.2909722222</v>
      </c>
    </row>
    <row r="3685" ht="44" spans="1:20">
      <c r="A3685" s="1">
        <v>3683</v>
      </c>
      <c r="B3685" s="2" t="s">
        <v>7531</v>
      </c>
      <c r="C3685" s="2" t="s">
        <v>7532</v>
      </c>
      <c r="D3685" s="12">
        <v>3500</v>
      </c>
      <c r="E3685" s="13">
        <v>3880</v>
      </c>
      <c r="F3685" t="s">
        <v>28</v>
      </c>
      <c r="G3685" t="s">
        <v>49</v>
      </c>
      <c r="H3685" t="s">
        <v>50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1123</v>
      </c>
      <c r="O3685">
        <f t="shared" si="228"/>
        <v>111</v>
      </c>
      <c r="P3685">
        <f t="shared" si="229"/>
        <v>58.79</v>
      </c>
      <c r="Q3685" s="11" t="s">
        <v>21</v>
      </c>
      <c r="R3685" t="s">
        <v>1124</v>
      </c>
      <c r="S3685" s="4">
        <f t="shared" si="230"/>
        <v>42633.1168518519</v>
      </c>
      <c r="T3685" s="4">
        <f t="shared" si="231"/>
        <v>42663.1168518519</v>
      </c>
    </row>
    <row r="3686" ht="44" spans="1:20">
      <c r="A3686" s="1">
        <v>3684</v>
      </c>
      <c r="B3686" s="2" t="s">
        <v>7533</v>
      </c>
      <c r="C3686" s="2" t="s">
        <v>7534</v>
      </c>
      <c r="D3686" s="12">
        <v>750</v>
      </c>
      <c r="E3686" s="13">
        <v>1043</v>
      </c>
      <c r="F3686" t="s">
        <v>28</v>
      </c>
      <c r="G3686" t="s">
        <v>49</v>
      </c>
      <c r="H3686" t="s">
        <v>50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1123</v>
      </c>
      <c r="O3686">
        <f t="shared" si="228"/>
        <v>139</v>
      </c>
      <c r="P3686">
        <f t="shared" si="229"/>
        <v>45.35</v>
      </c>
      <c r="Q3686" s="11" t="s">
        <v>21</v>
      </c>
      <c r="R3686" t="s">
        <v>1124</v>
      </c>
      <c r="S3686" s="4">
        <f t="shared" si="230"/>
        <v>42219.1803935185</v>
      </c>
      <c r="T3686" s="4">
        <f t="shared" si="231"/>
        <v>42249.1803935185</v>
      </c>
    </row>
    <row r="3687" ht="44" spans="1:20">
      <c r="A3687" s="1">
        <v>3685</v>
      </c>
      <c r="B3687" s="2" t="s">
        <v>7535</v>
      </c>
      <c r="C3687" s="2" t="s">
        <v>7536</v>
      </c>
      <c r="D3687" s="12">
        <v>5000</v>
      </c>
      <c r="E3687" s="13">
        <v>5285</v>
      </c>
      <c r="F3687" t="s">
        <v>28</v>
      </c>
      <c r="G3687" t="s">
        <v>49</v>
      </c>
      <c r="H3687" t="s">
        <v>50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1123</v>
      </c>
      <c r="O3687">
        <f t="shared" si="228"/>
        <v>106</v>
      </c>
      <c r="P3687">
        <f t="shared" si="229"/>
        <v>41.94</v>
      </c>
      <c r="Q3687" s="11" t="s">
        <v>21</v>
      </c>
      <c r="R3687" t="s">
        <v>1124</v>
      </c>
      <c r="S3687" s="4">
        <f t="shared" si="230"/>
        <v>41753.593275463</v>
      </c>
      <c r="T3687" s="4">
        <f t="shared" si="231"/>
        <v>41778.875</v>
      </c>
    </row>
    <row r="3688" ht="44" spans="1:20">
      <c r="A3688" s="1">
        <v>3686</v>
      </c>
      <c r="B3688" s="2" t="s">
        <v>7537</v>
      </c>
      <c r="C3688" s="2" t="s">
        <v>7538</v>
      </c>
      <c r="D3688" s="12">
        <v>350</v>
      </c>
      <c r="E3688" s="13">
        <v>355</v>
      </c>
      <c r="F3688" t="s">
        <v>28</v>
      </c>
      <c r="G3688" t="s">
        <v>49</v>
      </c>
      <c r="H3688" t="s">
        <v>50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1123</v>
      </c>
      <c r="O3688">
        <f t="shared" si="228"/>
        <v>101</v>
      </c>
      <c r="P3688">
        <f t="shared" si="229"/>
        <v>59.17</v>
      </c>
      <c r="Q3688" s="11" t="s">
        <v>21</v>
      </c>
      <c r="R3688" t="s">
        <v>1124</v>
      </c>
      <c r="S3688" s="4">
        <f t="shared" si="230"/>
        <v>42230.6627314815</v>
      </c>
      <c r="T3688" s="4">
        <f t="shared" si="231"/>
        <v>42245.1659722222</v>
      </c>
    </row>
    <row r="3689" ht="44" spans="1:20">
      <c r="A3689" s="1">
        <v>3687</v>
      </c>
      <c r="B3689" s="2" t="s">
        <v>7539</v>
      </c>
      <c r="C3689" s="2" t="s">
        <v>7540</v>
      </c>
      <c r="D3689" s="12">
        <v>5000</v>
      </c>
      <c r="E3689" s="13">
        <v>5012.25</v>
      </c>
      <c r="F3689" t="s">
        <v>28</v>
      </c>
      <c r="G3689" t="s">
        <v>49</v>
      </c>
      <c r="H3689" t="s">
        <v>50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1123</v>
      </c>
      <c r="O3689">
        <f t="shared" si="228"/>
        <v>100</v>
      </c>
      <c r="P3689">
        <f t="shared" si="229"/>
        <v>200.49</v>
      </c>
      <c r="Q3689" s="11" t="s">
        <v>21</v>
      </c>
      <c r="R3689" t="s">
        <v>1124</v>
      </c>
      <c r="S3689" s="4">
        <f t="shared" si="230"/>
        <v>41787.2182291667</v>
      </c>
      <c r="T3689" s="4">
        <f t="shared" si="231"/>
        <v>41817.2182291667</v>
      </c>
    </row>
    <row r="3690" ht="44" spans="1:20">
      <c r="A3690" s="1">
        <v>3688</v>
      </c>
      <c r="B3690" s="2" t="s">
        <v>7541</v>
      </c>
      <c r="C3690" s="2" t="s">
        <v>7542</v>
      </c>
      <c r="D3690" s="12">
        <v>3000</v>
      </c>
      <c r="E3690" s="13">
        <v>3275</v>
      </c>
      <c r="F3690" t="s">
        <v>28</v>
      </c>
      <c r="G3690" t="s">
        <v>58</v>
      </c>
      <c r="H3690" t="s">
        <v>59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1123</v>
      </c>
      <c r="O3690">
        <f t="shared" si="228"/>
        <v>109</v>
      </c>
      <c r="P3690">
        <f t="shared" si="229"/>
        <v>83.97</v>
      </c>
      <c r="Q3690" s="11" t="s">
        <v>21</v>
      </c>
      <c r="R3690" t="s">
        <v>1124</v>
      </c>
      <c r="S3690" s="4">
        <f t="shared" si="230"/>
        <v>41829.7870833333</v>
      </c>
      <c r="T3690" s="4">
        <f t="shared" si="231"/>
        <v>41859.7870833333</v>
      </c>
    </row>
    <row r="3691" ht="44" spans="1:20">
      <c r="A3691" s="1">
        <v>3689</v>
      </c>
      <c r="B3691" s="2" t="s">
        <v>7543</v>
      </c>
      <c r="C3691" s="2" t="s">
        <v>7544</v>
      </c>
      <c r="D3691" s="12">
        <v>3000</v>
      </c>
      <c r="E3691" s="13">
        <v>3550</v>
      </c>
      <c r="F3691" t="s">
        <v>28</v>
      </c>
      <c r="G3691" t="s">
        <v>49</v>
      </c>
      <c r="H3691" t="s">
        <v>50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1123</v>
      </c>
      <c r="O3691">
        <f t="shared" si="228"/>
        <v>118</v>
      </c>
      <c r="P3691">
        <f t="shared" si="229"/>
        <v>57.26</v>
      </c>
      <c r="Q3691" s="11" t="s">
        <v>21</v>
      </c>
      <c r="R3691" t="s">
        <v>1124</v>
      </c>
      <c r="S3691" s="4">
        <f t="shared" si="230"/>
        <v>42147.8268402778</v>
      </c>
      <c r="T3691" s="4">
        <f t="shared" si="231"/>
        <v>42176.9340277778</v>
      </c>
    </row>
    <row r="3692" ht="44" spans="1:20">
      <c r="A3692" s="1">
        <v>3690</v>
      </c>
      <c r="B3692" s="2" t="s">
        <v>7545</v>
      </c>
      <c r="C3692" s="2" t="s">
        <v>7546</v>
      </c>
      <c r="D3692" s="12">
        <v>1500</v>
      </c>
      <c r="E3692" s="13">
        <v>1800</v>
      </c>
      <c r="F3692" t="s">
        <v>28</v>
      </c>
      <c r="G3692" t="s">
        <v>49</v>
      </c>
      <c r="H3692" t="s">
        <v>50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1123</v>
      </c>
      <c r="O3692">
        <f t="shared" si="228"/>
        <v>120</v>
      </c>
      <c r="P3692">
        <f t="shared" si="229"/>
        <v>58.06</v>
      </c>
      <c r="Q3692" s="11" t="s">
        <v>21</v>
      </c>
      <c r="R3692" t="s">
        <v>1124</v>
      </c>
      <c r="S3692" s="4">
        <f t="shared" si="230"/>
        <v>41940.5981828704</v>
      </c>
      <c r="T3692" s="4">
        <f t="shared" si="231"/>
        <v>41970.639849537</v>
      </c>
    </row>
    <row r="3693" ht="29" spans="1:20">
      <c r="A3693" s="1">
        <v>3691</v>
      </c>
      <c r="B3693" s="2" t="s">
        <v>7547</v>
      </c>
      <c r="C3693" s="2" t="s">
        <v>7548</v>
      </c>
      <c r="D3693" s="12">
        <v>40000</v>
      </c>
      <c r="E3693" s="13">
        <v>51184</v>
      </c>
      <c r="F3693" t="s">
        <v>28</v>
      </c>
      <c r="G3693" t="s">
        <v>49</v>
      </c>
      <c r="H3693" t="s">
        <v>50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1123</v>
      </c>
      <c r="O3693">
        <f t="shared" si="228"/>
        <v>128</v>
      </c>
      <c r="P3693">
        <f t="shared" si="229"/>
        <v>186.8</v>
      </c>
      <c r="Q3693" s="11" t="s">
        <v>21</v>
      </c>
      <c r="R3693" t="s">
        <v>1124</v>
      </c>
      <c r="S3693" s="4">
        <f t="shared" si="230"/>
        <v>42020.7005671296</v>
      </c>
      <c r="T3693" s="4">
        <f t="shared" si="231"/>
        <v>42065.2076388889</v>
      </c>
    </row>
    <row r="3694" ht="29" spans="1:20">
      <c r="A3694" s="1">
        <v>3692</v>
      </c>
      <c r="B3694" s="2" t="s">
        <v>7549</v>
      </c>
      <c r="C3694" s="2" t="s">
        <v>7550</v>
      </c>
      <c r="D3694" s="12">
        <v>1000</v>
      </c>
      <c r="E3694" s="13">
        <v>1260</v>
      </c>
      <c r="F3694" t="s">
        <v>28</v>
      </c>
      <c r="G3694" t="s">
        <v>49</v>
      </c>
      <c r="H3694" t="s">
        <v>50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1123</v>
      </c>
      <c r="O3694">
        <f t="shared" si="228"/>
        <v>126</v>
      </c>
      <c r="P3694">
        <f t="shared" si="229"/>
        <v>74.12</v>
      </c>
      <c r="Q3694" s="11" t="s">
        <v>21</v>
      </c>
      <c r="R3694" t="s">
        <v>1124</v>
      </c>
      <c r="S3694" s="4">
        <f t="shared" si="230"/>
        <v>41891.9650347222</v>
      </c>
      <c r="T3694" s="4">
        <f t="shared" si="231"/>
        <v>41901</v>
      </c>
    </row>
    <row r="3695" ht="44" spans="1:20">
      <c r="A3695" s="1">
        <v>3693</v>
      </c>
      <c r="B3695" s="2" t="s">
        <v>7551</v>
      </c>
      <c r="C3695" s="2" t="s">
        <v>7552</v>
      </c>
      <c r="D3695" s="12">
        <v>333</v>
      </c>
      <c r="E3695" s="13">
        <v>430</v>
      </c>
      <c r="F3695" t="s">
        <v>28</v>
      </c>
      <c r="G3695" t="s">
        <v>58</v>
      </c>
      <c r="H3695" t="s">
        <v>59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1123</v>
      </c>
      <c r="O3695">
        <f t="shared" si="228"/>
        <v>129</v>
      </c>
      <c r="P3695">
        <f t="shared" si="229"/>
        <v>30.71</v>
      </c>
      <c r="Q3695" s="11" t="s">
        <v>21</v>
      </c>
      <c r="R3695" t="s">
        <v>1124</v>
      </c>
      <c r="S3695" s="4">
        <f t="shared" si="230"/>
        <v>42309.1913078704</v>
      </c>
      <c r="T3695" s="4">
        <f t="shared" si="231"/>
        <v>42338.9375</v>
      </c>
    </row>
    <row r="3696" ht="44" spans="1:20">
      <c r="A3696" s="1">
        <v>3694</v>
      </c>
      <c r="B3696" s="2" t="s">
        <v>7553</v>
      </c>
      <c r="C3696" s="2" t="s">
        <v>7554</v>
      </c>
      <c r="D3696" s="12">
        <v>3500</v>
      </c>
      <c r="E3696" s="13">
        <v>3760</v>
      </c>
      <c r="F3696" t="s">
        <v>28</v>
      </c>
      <c r="G3696" t="s">
        <v>49</v>
      </c>
      <c r="H3696" t="s">
        <v>50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1123</v>
      </c>
      <c r="O3696">
        <f t="shared" si="228"/>
        <v>107</v>
      </c>
      <c r="P3696">
        <f t="shared" si="229"/>
        <v>62.67</v>
      </c>
      <c r="Q3696" s="11" t="s">
        <v>21</v>
      </c>
      <c r="R3696" t="s">
        <v>1124</v>
      </c>
      <c r="S3696" s="4">
        <f t="shared" si="230"/>
        <v>42490.1338773148</v>
      </c>
      <c r="T3696" s="4">
        <f t="shared" si="231"/>
        <v>42527.0833333333</v>
      </c>
    </row>
    <row r="3697" ht="58" spans="1:20">
      <c r="A3697" s="1">
        <v>3695</v>
      </c>
      <c r="B3697" s="2" t="s">
        <v>7555</v>
      </c>
      <c r="C3697" s="2" t="s">
        <v>7556</v>
      </c>
      <c r="D3697" s="12">
        <v>4000</v>
      </c>
      <c r="E3697" s="13">
        <v>4005</v>
      </c>
      <c r="F3697" t="s">
        <v>28</v>
      </c>
      <c r="G3697" t="s">
        <v>49</v>
      </c>
      <c r="H3697" t="s">
        <v>50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1123</v>
      </c>
      <c r="O3697">
        <f t="shared" si="228"/>
        <v>100</v>
      </c>
      <c r="P3697">
        <f t="shared" si="229"/>
        <v>121.36</v>
      </c>
      <c r="Q3697" s="11" t="s">
        <v>21</v>
      </c>
      <c r="R3697" t="s">
        <v>1124</v>
      </c>
      <c r="S3697" s="4">
        <f t="shared" si="230"/>
        <v>41995.8704861111</v>
      </c>
      <c r="T3697" s="4">
        <f t="shared" si="231"/>
        <v>42015.8704861111</v>
      </c>
    </row>
    <row r="3698" ht="44" spans="1:20">
      <c r="A3698" s="1">
        <v>3696</v>
      </c>
      <c r="B3698" s="2" t="s">
        <v>7557</v>
      </c>
      <c r="C3698" s="2" t="s">
        <v>7558</v>
      </c>
      <c r="D3698" s="12">
        <v>2000</v>
      </c>
      <c r="E3698" s="13">
        <v>3100</v>
      </c>
      <c r="F3698" t="s">
        <v>28</v>
      </c>
      <c r="G3698" t="s">
        <v>58</v>
      </c>
      <c r="H3698" t="s">
        <v>59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1123</v>
      </c>
      <c r="O3698">
        <f t="shared" si="228"/>
        <v>155</v>
      </c>
      <c r="P3698">
        <f t="shared" si="229"/>
        <v>39.74</v>
      </c>
      <c r="Q3698" s="11" t="s">
        <v>21</v>
      </c>
      <c r="R3698" t="s">
        <v>1124</v>
      </c>
      <c r="S3698" s="4">
        <f t="shared" si="230"/>
        <v>41988.6170833333</v>
      </c>
      <c r="T3698" s="4">
        <f t="shared" si="231"/>
        <v>42048.6170833333</v>
      </c>
    </row>
    <row r="3699" ht="44" spans="1:20">
      <c r="A3699" s="1">
        <v>3697</v>
      </c>
      <c r="B3699" s="2" t="s">
        <v>7559</v>
      </c>
      <c r="C3699" s="2" t="s">
        <v>7560</v>
      </c>
      <c r="D3699" s="12">
        <v>2000</v>
      </c>
      <c r="E3699" s="13">
        <v>2160</v>
      </c>
      <c r="F3699" t="s">
        <v>28</v>
      </c>
      <c r="G3699" t="s">
        <v>58</v>
      </c>
      <c r="H3699" t="s">
        <v>59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1123</v>
      </c>
      <c r="O3699">
        <f t="shared" si="228"/>
        <v>108</v>
      </c>
      <c r="P3699">
        <f t="shared" si="229"/>
        <v>72</v>
      </c>
      <c r="Q3699" s="11" t="s">
        <v>21</v>
      </c>
      <c r="R3699" t="s">
        <v>1124</v>
      </c>
      <c r="S3699" s="4">
        <f t="shared" si="230"/>
        <v>42479.4658333333</v>
      </c>
      <c r="T3699" s="4">
        <f t="shared" si="231"/>
        <v>42500.4658333333</v>
      </c>
    </row>
    <row r="3700" ht="44" spans="1:20">
      <c r="A3700" s="1">
        <v>3698</v>
      </c>
      <c r="B3700" s="2" t="s">
        <v>7561</v>
      </c>
      <c r="C3700" s="2" t="s">
        <v>7562</v>
      </c>
      <c r="D3700" s="12">
        <v>5000</v>
      </c>
      <c r="E3700" s="13">
        <v>5526</v>
      </c>
      <c r="F3700" t="s">
        <v>28</v>
      </c>
      <c r="G3700" t="s">
        <v>49</v>
      </c>
      <c r="H3700" t="s">
        <v>50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1123</v>
      </c>
      <c r="O3700">
        <f t="shared" si="228"/>
        <v>111</v>
      </c>
      <c r="P3700">
        <f t="shared" si="229"/>
        <v>40.63</v>
      </c>
      <c r="Q3700" s="11" t="s">
        <v>21</v>
      </c>
      <c r="R3700" t="s">
        <v>1124</v>
      </c>
      <c r="S3700" s="4">
        <f t="shared" si="230"/>
        <v>42401.8065625</v>
      </c>
      <c r="T3700" s="4">
        <f t="shared" si="231"/>
        <v>42431.8065625</v>
      </c>
    </row>
    <row r="3701" ht="44" spans="1:20">
      <c r="A3701" s="1">
        <v>3699</v>
      </c>
      <c r="B3701" s="2" t="s">
        <v>7563</v>
      </c>
      <c r="C3701" s="2" t="s">
        <v>7564</v>
      </c>
      <c r="D3701" s="12">
        <v>2500</v>
      </c>
      <c r="E3701" s="13">
        <v>2520</v>
      </c>
      <c r="F3701" t="s">
        <v>28</v>
      </c>
      <c r="G3701" t="s">
        <v>49</v>
      </c>
      <c r="H3701" t="s">
        <v>50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1123</v>
      </c>
      <c r="O3701">
        <f t="shared" si="228"/>
        <v>101</v>
      </c>
      <c r="P3701">
        <f t="shared" si="229"/>
        <v>63</v>
      </c>
      <c r="Q3701" s="11" t="s">
        <v>21</v>
      </c>
      <c r="R3701" t="s">
        <v>1124</v>
      </c>
      <c r="S3701" s="4">
        <f t="shared" si="230"/>
        <v>41897.602037037</v>
      </c>
      <c r="T3701" s="4">
        <f t="shared" si="231"/>
        <v>41927.602037037</v>
      </c>
    </row>
    <row r="3702" ht="29" spans="1:20">
      <c r="A3702" s="1">
        <v>3700</v>
      </c>
      <c r="B3702" s="2" t="s">
        <v>7565</v>
      </c>
      <c r="C3702" s="2" t="s">
        <v>7566</v>
      </c>
      <c r="D3702" s="12">
        <v>500</v>
      </c>
      <c r="E3702" s="13">
        <v>606</v>
      </c>
      <c r="F3702" t="s">
        <v>28</v>
      </c>
      <c r="G3702" t="s">
        <v>49</v>
      </c>
      <c r="H3702" t="s">
        <v>50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1123</v>
      </c>
      <c r="O3702">
        <f t="shared" si="228"/>
        <v>121</v>
      </c>
      <c r="P3702">
        <f t="shared" si="229"/>
        <v>33.67</v>
      </c>
      <c r="Q3702" s="11" t="s">
        <v>21</v>
      </c>
      <c r="R3702" t="s">
        <v>1124</v>
      </c>
      <c r="S3702" s="4">
        <f t="shared" si="230"/>
        <v>41882.5856481481</v>
      </c>
      <c r="T3702" s="4">
        <f t="shared" si="231"/>
        <v>41912.6666666667</v>
      </c>
    </row>
    <row r="3703" ht="44" spans="1:20">
      <c r="A3703" s="1">
        <v>3701</v>
      </c>
      <c r="B3703" s="2" t="s">
        <v>7567</v>
      </c>
      <c r="C3703" s="2" t="s">
        <v>7568</v>
      </c>
      <c r="D3703" s="12">
        <v>1500</v>
      </c>
      <c r="E3703" s="13">
        <v>1505</v>
      </c>
      <c r="F3703" t="s">
        <v>28</v>
      </c>
      <c r="G3703" t="s">
        <v>58</v>
      </c>
      <c r="H3703" t="s">
        <v>59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1123</v>
      </c>
      <c r="O3703">
        <f t="shared" si="228"/>
        <v>100</v>
      </c>
      <c r="P3703">
        <f t="shared" si="229"/>
        <v>38.59</v>
      </c>
      <c r="Q3703" s="11" t="s">
        <v>21</v>
      </c>
      <c r="R3703" t="s">
        <v>1124</v>
      </c>
      <c r="S3703" s="4">
        <f t="shared" si="230"/>
        <v>42129.5415856481</v>
      </c>
      <c r="T3703" s="4">
        <f t="shared" si="231"/>
        <v>42159.5415856481</v>
      </c>
    </row>
    <row r="3704" ht="44" spans="1:20">
      <c r="A3704" s="1">
        <v>3702</v>
      </c>
      <c r="B3704" s="2" t="s">
        <v>7569</v>
      </c>
      <c r="C3704" s="2" t="s">
        <v>7570</v>
      </c>
      <c r="D3704" s="12">
        <v>3000</v>
      </c>
      <c r="E3704" s="13">
        <v>3275</v>
      </c>
      <c r="F3704" t="s">
        <v>28</v>
      </c>
      <c r="G3704" t="s">
        <v>58</v>
      </c>
      <c r="H3704" t="s">
        <v>59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1123</v>
      </c>
      <c r="O3704">
        <f t="shared" si="228"/>
        <v>109</v>
      </c>
      <c r="P3704">
        <f t="shared" si="229"/>
        <v>155.95</v>
      </c>
      <c r="Q3704" s="11" t="s">
        <v>21</v>
      </c>
      <c r="R3704" t="s">
        <v>1124</v>
      </c>
      <c r="S3704" s="4">
        <f t="shared" si="230"/>
        <v>42524.5380092593</v>
      </c>
      <c r="T3704" s="4">
        <f t="shared" si="231"/>
        <v>42561.9576388889</v>
      </c>
    </row>
    <row r="3705" ht="44" spans="1:20">
      <c r="A3705" s="1">
        <v>3703</v>
      </c>
      <c r="B3705" s="2" t="s">
        <v>7571</v>
      </c>
      <c r="C3705" s="2" t="s">
        <v>7572</v>
      </c>
      <c r="D3705" s="12">
        <v>1050</v>
      </c>
      <c r="E3705" s="13">
        <v>1296</v>
      </c>
      <c r="F3705" t="s">
        <v>28</v>
      </c>
      <c r="G3705" t="s">
        <v>49</v>
      </c>
      <c r="H3705" t="s">
        <v>50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1123</v>
      </c>
      <c r="O3705">
        <f t="shared" si="228"/>
        <v>123</v>
      </c>
      <c r="P3705">
        <f t="shared" si="229"/>
        <v>43.2</v>
      </c>
      <c r="Q3705" s="11" t="s">
        <v>21</v>
      </c>
      <c r="R3705" t="s">
        <v>1124</v>
      </c>
      <c r="S3705" s="4">
        <f t="shared" si="230"/>
        <v>42556.5044907407</v>
      </c>
      <c r="T3705" s="4">
        <f t="shared" si="231"/>
        <v>42595.2909722222</v>
      </c>
    </row>
    <row r="3706" ht="44" spans="1:20">
      <c r="A3706" s="1">
        <v>3704</v>
      </c>
      <c r="B3706" s="2" t="s">
        <v>7573</v>
      </c>
      <c r="C3706" s="2" t="s">
        <v>7574</v>
      </c>
      <c r="D3706" s="12">
        <v>300</v>
      </c>
      <c r="E3706" s="13">
        <v>409.01</v>
      </c>
      <c r="F3706" t="s">
        <v>28</v>
      </c>
      <c r="G3706" t="s">
        <v>58</v>
      </c>
      <c r="H3706" t="s">
        <v>59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1123</v>
      </c>
      <c r="O3706">
        <f t="shared" si="228"/>
        <v>136</v>
      </c>
      <c r="P3706">
        <f t="shared" si="229"/>
        <v>15.15</v>
      </c>
      <c r="Q3706" s="11" t="s">
        <v>21</v>
      </c>
      <c r="R3706" t="s">
        <v>1124</v>
      </c>
      <c r="S3706" s="4">
        <f t="shared" si="230"/>
        <v>42461.6897453704</v>
      </c>
      <c r="T3706" s="4">
        <f t="shared" si="231"/>
        <v>42521.6897453704</v>
      </c>
    </row>
    <row r="3707" ht="44" spans="1:20">
      <c r="A3707" s="1">
        <v>3705</v>
      </c>
      <c r="B3707" s="2" t="s">
        <v>7575</v>
      </c>
      <c r="C3707" s="2" t="s">
        <v>7576</v>
      </c>
      <c r="D3707" s="12">
        <v>2827</v>
      </c>
      <c r="E3707" s="13">
        <v>2925</v>
      </c>
      <c r="F3707" t="s">
        <v>28</v>
      </c>
      <c r="G3707" t="s">
        <v>49</v>
      </c>
      <c r="H3707" t="s">
        <v>50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1123</v>
      </c>
      <c r="O3707">
        <f t="shared" si="228"/>
        <v>103</v>
      </c>
      <c r="P3707">
        <f t="shared" si="229"/>
        <v>83.57</v>
      </c>
      <c r="Q3707" s="11" t="s">
        <v>21</v>
      </c>
      <c r="R3707" t="s">
        <v>1124</v>
      </c>
      <c r="S3707" s="4">
        <f t="shared" si="230"/>
        <v>41792.5429861111</v>
      </c>
      <c r="T3707" s="4">
        <f t="shared" si="231"/>
        <v>41813.75</v>
      </c>
    </row>
    <row r="3708" ht="44" spans="1:20">
      <c r="A3708" s="1">
        <v>3706</v>
      </c>
      <c r="B3708" s="2" t="s">
        <v>7577</v>
      </c>
      <c r="C3708" s="2" t="s">
        <v>7578</v>
      </c>
      <c r="D3708" s="12">
        <v>1500</v>
      </c>
      <c r="E3708" s="13">
        <v>1820</v>
      </c>
      <c r="F3708" t="s">
        <v>28</v>
      </c>
      <c r="G3708" t="s">
        <v>49</v>
      </c>
      <c r="H3708" t="s">
        <v>50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1123</v>
      </c>
      <c r="O3708">
        <f t="shared" si="228"/>
        <v>121</v>
      </c>
      <c r="P3708">
        <f t="shared" si="229"/>
        <v>140</v>
      </c>
      <c r="Q3708" s="11" t="s">
        <v>21</v>
      </c>
      <c r="R3708" t="s">
        <v>1124</v>
      </c>
      <c r="S3708" s="4">
        <f t="shared" si="230"/>
        <v>41879.9137615741</v>
      </c>
      <c r="T3708" s="4">
        <f t="shared" si="231"/>
        <v>41894.9137615741</v>
      </c>
    </row>
    <row r="3709" ht="44" spans="1:20">
      <c r="A3709" s="1">
        <v>3707</v>
      </c>
      <c r="B3709" s="2" t="s">
        <v>7579</v>
      </c>
      <c r="C3709" s="2" t="s">
        <v>7580</v>
      </c>
      <c r="D3709" s="12">
        <v>1000</v>
      </c>
      <c r="E3709" s="13">
        <v>1860</v>
      </c>
      <c r="F3709" t="s">
        <v>28</v>
      </c>
      <c r="G3709" t="s">
        <v>49</v>
      </c>
      <c r="H3709" t="s">
        <v>50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1123</v>
      </c>
      <c r="O3709">
        <f t="shared" si="228"/>
        <v>186</v>
      </c>
      <c r="P3709">
        <f t="shared" si="229"/>
        <v>80.87</v>
      </c>
      <c r="Q3709" s="11" t="s">
        <v>21</v>
      </c>
      <c r="R3709" t="s">
        <v>1124</v>
      </c>
      <c r="S3709" s="4">
        <f t="shared" si="230"/>
        <v>42552.0483564815</v>
      </c>
      <c r="T3709" s="4">
        <f t="shared" si="231"/>
        <v>42573.2263888889</v>
      </c>
    </row>
    <row r="3710" ht="44" spans="1:20">
      <c r="A3710" s="1">
        <v>3708</v>
      </c>
      <c r="B3710" s="2" t="s">
        <v>7581</v>
      </c>
      <c r="C3710" s="2" t="s">
        <v>7582</v>
      </c>
      <c r="D3710" s="12">
        <v>700</v>
      </c>
      <c r="E3710" s="13">
        <v>2100</v>
      </c>
      <c r="F3710" t="s">
        <v>28</v>
      </c>
      <c r="G3710" t="s">
        <v>49</v>
      </c>
      <c r="H3710" t="s">
        <v>50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1123</v>
      </c>
      <c r="O3710">
        <f t="shared" si="228"/>
        <v>300</v>
      </c>
      <c r="P3710">
        <f t="shared" si="229"/>
        <v>53.85</v>
      </c>
      <c r="Q3710" s="11" t="s">
        <v>21</v>
      </c>
      <c r="R3710" t="s">
        <v>1124</v>
      </c>
      <c r="S3710" s="4">
        <f t="shared" si="230"/>
        <v>41810.1421990741</v>
      </c>
      <c r="T3710" s="4">
        <f t="shared" si="231"/>
        <v>41824.1421990741</v>
      </c>
    </row>
    <row r="3711" ht="44" spans="1:20">
      <c r="A3711" s="1">
        <v>3709</v>
      </c>
      <c r="B3711" s="2" t="s">
        <v>7583</v>
      </c>
      <c r="C3711" s="2" t="s">
        <v>7584</v>
      </c>
      <c r="D3711" s="12">
        <v>1000</v>
      </c>
      <c r="E3711" s="13">
        <v>1082.5</v>
      </c>
      <c r="F3711" t="s">
        <v>28</v>
      </c>
      <c r="G3711" t="s">
        <v>58</v>
      </c>
      <c r="H3711" t="s">
        <v>59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1123</v>
      </c>
      <c r="O3711">
        <f t="shared" si="228"/>
        <v>108</v>
      </c>
      <c r="P3711">
        <f t="shared" si="229"/>
        <v>30.93</v>
      </c>
      <c r="Q3711" s="11" t="s">
        <v>21</v>
      </c>
      <c r="R3711" t="s">
        <v>1124</v>
      </c>
      <c r="S3711" s="4">
        <f t="shared" si="230"/>
        <v>41785.7077083333</v>
      </c>
      <c r="T3711" s="4">
        <f t="shared" si="231"/>
        <v>41815.7077083333</v>
      </c>
    </row>
    <row r="3712" ht="29" spans="1:20">
      <c r="A3712" s="1">
        <v>3710</v>
      </c>
      <c r="B3712" s="2" t="s">
        <v>7585</v>
      </c>
      <c r="C3712" s="2" t="s">
        <v>7586</v>
      </c>
      <c r="D3712" s="12">
        <v>1300</v>
      </c>
      <c r="E3712" s="13">
        <v>1835</v>
      </c>
      <c r="F3712" t="s">
        <v>28</v>
      </c>
      <c r="G3712" t="s">
        <v>49</v>
      </c>
      <c r="H3712" t="s">
        <v>50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1123</v>
      </c>
      <c r="O3712">
        <f t="shared" si="228"/>
        <v>141</v>
      </c>
      <c r="P3712">
        <f t="shared" si="229"/>
        <v>67.96</v>
      </c>
      <c r="Q3712" s="11" t="s">
        <v>21</v>
      </c>
      <c r="R3712" t="s">
        <v>1124</v>
      </c>
      <c r="S3712" s="4">
        <f t="shared" si="230"/>
        <v>42072.57625</v>
      </c>
      <c r="T3712" s="4">
        <f t="shared" si="231"/>
        <v>42097.57625</v>
      </c>
    </row>
    <row r="3713" ht="29" spans="1:20">
      <c r="A3713" s="1">
        <v>3711</v>
      </c>
      <c r="B3713" s="2" t="s">
        <v>7587</v>
      </c>
      <c r="C3713" s="2" t="s">
        <v>7588</v>
      </c>
      <c r="D3713" s="12">
        <v>500</v>
      </c>
      <c r="E3713" s="13">
        <v>570</v>
      </c>
      <c r="F3713" t="s">
        <v>28</v>
      </c>
      <c r="G3713" t="s">
        <v>49</v>
      </c>
      <c r="H3713" t="s">
        <v>50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1123</v>
      </c>
      <c r="O3713">
        <f t="shared" si="228"/>
        <v>114</v>
      </c>
      <c r="P3713">
        <f t="shared" si="229"/>
        <v>27.14</v>
      </c>
      <c r="Q3713" s="11" t="s">
        <v>21</v>
      </c>
      <c r="R3713" t="s">
        <v>1124</v>
      </c>
      <c r="S3713" s="4">
        <f t="shared" si="230"/>
        <v>41779.724224537</v>
      </c>
      <c r="T3713" s="4">
        <f t="shared" si="231"/>
        <v>41805.6666666667</v>
      </c>
    </row>
    <row r="3714" ht="44" spans="1:20">
      <c r="A3714" s="1">
        <v>3712</v>
      </c>
      <c r="B3714" s="2" t="s">
        <v>7589</v>
      </c>
      <c r="C3714" s="2" t="s">
        <v>7590</v>
      </c>
      <c r="D3714" s="12">
        <v>7500</v>
      </c>
      <c r="E3714" s="13">
        <v>11530</v>
      </c>
      <c r="F3714" t="s">
        <v>28</v>
      </c>
      <c r="G3714" t="s">
        <v>49</v>
      </c>
      <c r="H3714" t="s">
        <v>50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1123</v>
      </c>
      <c r="O3714">
        <f t="shared" si="228"/>
        <v>154</v>
      </c>
      <c r="P3714">
        <f t="shared" si="229"/>
        <v>110.87</v>
      </c>
      <c r="Q3714" s="11" t="s">
        <v>21</v>
      </c>
      <c r="R3714" t="s">
        <v>1124</v>
      </c>
      <c r="S3714" s="4">
        <f t="shared" si="230"/>
        <v>42134.1720717593</v>
      </c>
      <c r="T3714" s="4">
        <f t="shared" si="231"/>
        <v>42155.2909722222</v>
      </c>
    </row>
    <row r="3715" ht="44" spans="1:20">
      <c r="A3715" s="1">
        <v>3713</v>
      </c>
      <c r="B3715" s="2" t="s">
        <v>7591</v>
      </c>
      <c r="C3715" s="2" t="s">
        <v>7592</v>
      </c>
      <c r="D3715" s="12">
        <v>2000</v>
      </c>
      <c r="E3715" s="13">
        <v>2030</v>
      </c>
      <c r="F3715" t="s">
        <v>28</v>
      </c>
      <c r="G3715" t="s">
        <v>49</v>
      </c>
      <c r="H3715" t="s">
        <v>50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1123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21</v>
      </c>
      <c r="R3715" t="s">
        <v>1124</v>
      </c>
      <c r="S3715" s="4">
        <f t="shared" ref="S3715:S3778" si="234">(((J3715/60)/60)/24)+DATE(1970,1,1)</f>
        <v>42505.7380324074</v>
      </c>
      <c r="T3715" s="4">
        <f t="shared" ref="T3715:T3778" si="235">(((I3715/60)/60)/24)+DATE(1970,1,1)</f>
        <v>42525.7380324074</v>
      </c>
    </row>
    <row r="3716" ht="44" spans="1:20">
      <c r="A3716" s="1">
        <v>3714</v>
      </c>
      <c r="B3716" s="2" t="s">
        <v>7593</v>
      </c>
      <c r="C3716" s="2" t="s">
        <v>7594</v>
      </c>
      <c r="D3716" s="12">
        <v>10000</v>
      </c>
      <c r="E3716" s="13">
        <v>10235</v>
      </c>
      <c r="F3716" t="s">
        <v>28</v>
      </c>
      <c r="G3716" t="s">
        <v>49</v>
      </c>
      <c r="H3716" t="s">
        <v>50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1123</v>
      </c>
      <c r="O3716">
        <f t="shared" si="232"/>
        <v>102</v>
      </c>
      <c r="P3716">
        <f t="shared" si="233"/>
        <v>105.52</v>
      </c>
      <c r="Q3716" s="11" t="s">
        <v>21</v>
      </c>
      <c r="R3716" t="s">
        <v>1124</v>
      </c>
      <c r="S3716" s="4">
        <f t="shared" si="234"/>
        <v>42118.5563310185</v>
      </c>
      <c r="T3716" s="4">
        <f t="shared" si="235"/>
        <v>42150.1659722222</v>
      </c>
    </row>
    <row r="3717" ht="44" spans="1:20">
      <c r="A3717" s="1">
        <v>3715</v>
      </c>
      <c r="B3717" s="2" t="s">
        <v>7595</v>
      </c>
      <c r="C3717" s="2" t="s">
        <v>7596</v>
      </c>
      <c r="D3717" s="12">
        <v>3500</v>
      </c>
      <c r="E3717" s="13">
        <v>3590</v>
      </c>
      <c r="F3717" t="s">
        <v>28</v>
      </c>
      <c r="G3717" t="s">
        <v>58</v>
      </c>
      <c r="H3717" t="s">
        <v>59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1123</v>
      </c>
      <c r="O3717">
        <f t="shared" si="232"/>
        <v>103</v>
      </c>
      <c r="P3717">
        <f t="shared" si="233"/>
        <v>132.96</v>
      </c>
      <c r="Q3717" s="11" t="s">
        <v>21</v>
      </c>
      <c r="R3717" t="s">
        <v>1124</v>
      </c>
      <c r="S3717" s="4">
        <f t="shared" si="234"/>
        <v>42036.9955902778</v>
      </c>
      <c r="T3717" s="4">
        <f t="shared" si="235"/>
        <v>42094.5361111111</v>
      </c>
    </row>
    <row r="3718" ht="44" spans="1:20">
      <c r="A3718" s="1">
        <v>3716</v>
      </c>
      <c r="B3718" s="2" t="s">
        <v>7597</v>
      </c>
      <c r="C3718" s="2" t="s">
        <v>7598</v>
      </c>
      <c r="D3718" s="12">
        <v>800</v>
      </c>
      <c r="E3718" s="13">
        <v>1246</v>
      </c>
      <c r="F3718" t="s">
        <v>28</v>
      </c>
      <c r="G3718" t="s">
        <v>49</v>
      </c>
      <c r="H3718" t="s">
        <v>50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1123</v>
      </c>
      <c r="O3718">
        <f t="shared" si="232"/>
        <v>156</v>
      </c>
      <c r="P3718">
        <f t="shared" si="233"/>
        <v>51.92</v>
      </c>
      <c r="Q3718" s="11" t="s">
        <v>21</v>
      </c>
      <c r="R3718" t="s">
        <v>1124</v>
      </c>
      <c r="S3718" s="4">
        <f t="shared" si="234"/>
        <v>42360.8878356481</v>
      </c>
      <c r="T3718" s="4">
        <f t="shared" si="235"/>
        <v>42390.8878356481</v>
      </c>
    </row>
    <row r="3719" ht="44" spans="1:20">
      <c r="A3719" s="1">
        <v>3717</v>
      </c>
      <c r="B3719" s="2" t="s">
        <v>7599</v>
      </c>
      <c r="C3719" s="2" t="s">
        <v>7600</v>
      </c>
      <c r="D3719" s="12">
        <v>4000</v>
      </c>
      <c r="E3719" s="13">
        <v>4030</v>
      </c>
      <c r="F3719" t="s">
        <v>28</v>
      </c>
      <c r="G3719" t="s">
        <v>58</v>
      </c>
      <c r="H3719" t="s">
        <v>59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1123</v>
      </c>
      <c r="O3719">
        <f t="shared" si="232"/>
        <v>101</v>
      </c>
      <c r="P3719">
        <f t="shared" si="233"/>
        <v>310</v>
      </c>
      <c r="Q3719" s="11" t="s">
        <v>21</v>
      </c>
      <c r="R3719" t="s">
        <v>1124</v>
      </c>
      <c r="S3719" s="4">
        <f t="shared" si="234"/>
        <v>42102.8663078704</v>
      </c>
      <c r="T3719" s="4">
        <f t="shared" si="235"/>
        <v>42133.8663078704</v>
      </c>
    </row>
    <row r="3720" ht="44" spans="1:20">
      <c r="A3720" s="1">
        <v>3718</v>
      </c>
      <c r="B3720" s="2" t="s">
        <v>7601</v>
      </c>
      <c r="C3720" s="2" t="s">
        <v>7602</v>
      </c>
      <c r="D3720" s="12">
        <v>500</v>
      </c>
      <c r="E3720" s="13">
        <v>1197</v>
      </c>
      <c r="F3720" t="s">
        <v>28</v>
      </c>
      <c r="G3720" t="s">
        <v>58</v>
      </c>
      <c r="H3720" t="s">
        <v>59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1123</v>
      </c>
      <c r="O3720">
        <f t="shared" si="232"/>
        <v>239</v>
      </c>
      <c r="P3720">
        <f t="shared" si="233"/>
        <v>26.02</v>
      </c>
      <c r="Q3720" s="11" t="s">
        <v>21</v>
      </c>
      <c r="R3720" t="s">
        <v>1124</v>
      </c>
      <c r="S3720" s="4">
        <f t="shared" si="234"/>
        <v>42032.7161458333</v>
      </c>
      <c r="T3720" s="4">
        <f t="shared" si="235"/>
        <v>42062.7161458333</v>
      </c>
    </row>
    <row r="3721" ht="29" spans="1:20">
      <c r="A3721" s="1">
        <v>3719</v>
      </c>
      <c r="B3721" s="2" t="s">
        <v>7603</v>
      </c>
      <c r="C3721" s="2" t="s">
        <v>7604</v>
      </c>
      <c r="D3721" s="12">
        <v>200</v>
      </c>
      <c r="E3721" s="13">
        <v>420</v>
      </c>
      <c r="F3721" t="s">
        <v>28</v>
      </c>
      <c r="G3721" t="s">
        <v>58</v>
      </c>
      <c r="H3721" t="s">
        <v>59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1123</v>
      </c>
      <c r="O3721">
        <f t="shared" si="232"/>
        <v>210</v>
      </c>
      <c r="P3721">
        <f t="shared" si="233"/>
        <v>105</v>
      </c>
      <c r="Q3721" s="11" t="s">
        <v>21</v>
      </c>
      <c r="R3721" t="s">
        <v>1124</v>
      </c>
      <c r="S3721" s="4">
        <f t="shared" si="234"/>
        <v>42147.7299305556</v>
      </c>
      <c r="T3721" s="4">
        <f t="shared" si="235"/>
        <v>42177.7299305556</v>
      </c>
    </row>
    <row r="3722" ht="29" spans="1:20">
      <c r="A3722" s="1">
        <v>3720</v>
      </c>
      <c r="B3722" s="2" t="s">
        <v>7605</v>
      </c>
      <c r="C3722" s="2" t="s">
        <v>7606</v>
      </c>
      <c r="D3722" s="12">
        <v>3300</v>
      </c>
      <c r="E3722" s="13">
        <v>3449</v>
      </c>
      <c r="F3722" t="s">
        <v>28</v>
      </c>
      <c r="G3722" t="s">
        <v>49</v>
      </c>
      <c r="H3722" t="s">
        <v>50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1123</v>
      </c>
      <c r="O3722">
        <f t="shared" si="232"/>
        <v>105</v>
      </c>
      <c r="P3722">
        <f t="shared" si="233"/>
        <v>86.23</v>
      </c>
      <c r="Q3722" s="11" t="s">
        <v>21</v>
      </c>
      <c r="R3722" t="s">
        <v>1124</v>
      </c>
      <c r="S3722" s="4">
        <f t="shared" si="234"/>
        <v>42165.993125</v>
      </c>
      <c r="T3722" s="4">
        <f t="shared" si="235"/>
        <v>42187.993125</v>
      </c>
    </row>
    <row r="3723" ht="44" spans="1:20">
      <c r="A3723" s="1">
        <v>3721</v>
      </c>
      <c r="B3723" s="2" t="s">
        <v>7607</v>
      </c>
      <c r="C3723" s="2" t="s">
        <v>7608</v>
      </c>
      <c r="D3723" s="12">
        <v>5000</v>
      </c>
      <c r="E3723" s="13">
        <v>5040</v>
      </c>
      <c r="F3723" t="s">
        <v>28</v>
      </c>
      <c r="G3723" t="s">
        <v>49</v>
      </c>
      <c r="H3723" t="s">
        <v>50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1123</v>
      </c>
      <c r="O3723">
        <f t="shared" si="232"/>
        <v>101</v>
      </c>
      <c r="P3723">
        <f t="shared" si="233"/>
        <v>114.55</v>
      </c>
      <c r="Q3723" s="11" t="s">
        <v>21</v>
      </c>
      <c r="R3723" t="s">
        <v>1124</v>
      </c>
      <c r="S3723" s="4">
        <f t="shared" si="234"/>
        <v>41927.9361574074</v>
      </c>
      <c r="T3723" s="4">
        <f t="shared" si="235"/>
        <v>41948.9778240741</v>
      </c>
    </row>
    <row r="3724" ht="58" spans="1:20">
      <c r="A3724" s="1">
        <v>3722</v>
      </c>
      <c r="B3724" s="2" t="s">
        <v>7609</v>
      </c>
      <c r="C3724" s="2" t="s">
        <v>7610</v>
      </c>
      <c r="D3724" s="12">
        <v>1500</v>
      </c>
      <c r="E3724" s="13">
        <v>1668</v>
      </c>
      <c r="F3724" t="s">
        <v>28</v>
      </c>
      <c r="G3724" t="s">
        <v>194</v>
      </c>
      <c r="H3724" t="s">
        <v>195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1123</v>
      </c>
      <c r="O3724">
        <f t="shared" si="232"/>
        <v>111</v>
      </c>
      <c r="P3724">
        <f t="shared" si="233"/>
        <v>47.66</v>
      </c>
      <c r="Q3724" s="11" t="s">
        <v>21</v>
      </c>
      <c r="R3724" t="s">
        <v>1124</v>
      </c>
      <c r="S3724" s="4">
        <f t="shared" si="234"/>
        <v>42381.6718402778</v>
      </c>
      <c r="T3724" s="4">
        <f t="shared" si="235"/>
        <v>42411.9576388889</v>
      </c>
    </row>
    <row r="3725" ht="29" spans="1:20">
      <c r="A3725" s="1">
        <v>3723</v>
      </c>
      <c r="B3725" s="2" t="s">
        <v>7611</v>
      </c>
      <c r="C3725" s="2" t="s">
        <v>7612</v>
      </c>
      <c r="D3725" s="12">
        <v>4500</v>
      </c>
      <c r="E3725" s="13">
        <v>4592</v>
      </c>
      <c r="F3725" t="s">
        <v>28</v>
      </c>
      <c r="G3725" t="s">
        <v>58</v>
      </c>
      <c r="H3725" t="s">
        <v>59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1123</v>
      </c>
      <c r="O3725">
        <f t="shared" si="232"/>
        <v>102</v>
      </c>
      <c r="P3725">
        <f t="shared" si="233"/>
        <v>72.89</v>
      </c>
      <c r="Q3725" s="11" t="s">
        <v>21</v>
      </c>
      <c r="R3725" t="s">
        <v>1124</v>
      </c>
      <c r="S3725" s="4">
        <f t="shared" si="234"/>
        <v>41943.7530324074</v>
      </c>
      <c r="T3725" s="4">
        <f t="shared" si="235"/>
        <v>41973.7946990741</v>
      </c>
    </row>
    <row r="3726" ht="44" spans="1:20">
      <c r="A3726" s="1">
        <v>3724</v>
      </c>
      <c r="B3726" s="2" t="s">
        <v>7613</v>
      </c>
      <c r="C3726" s="2" t="s">
        <v>7614</v>
      </c>
      <c r="D3726" s="12">
        <v>4300</v>
      </c>
      <c r="E3726" s="13">
        <v>4409.55</v>
      </c>
      <c r="F3726" t="s">
        <v>28</v>
      </c>
      <c r="G3726" t="s">
        <v>58</v>
      </c>
      <c r="H3726" t="s">
        <v>59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1123</v>
      </c>
      <c r="O3726">
        <f t="shared" si="232"/>
        <v>103</v>
      </c>
      <c r="P3726">
        <f t="shared" si="233"/>
        <v>49.55</v>
      </c>
      <c r="Q3726" s="11" t="s">
        <v>21</v>
      </c>
      <c r="R3726" t="s">
        <v>1124</v>
      </c>
      <c r="S3726" s="4">
        <f t="shared" si="234"/>
        <v>42465.4914351852</v>
      </c>
      <c r="T3726" s="4">
        <f t="shared" si="235"/>
        <v>42494.9583333333</v>
      </c>
    </row>
    <row r="3727" ht="44" spans="1:20">
      <c r="A3727" s="1">
        <v>3725</v>
      </c>
      <c r="B3727" s="2" t="s">
        <v>7615</v>
      </c>
      <c r="C3727" s="2" t="s">
        <v>7616</v>
      </c>
      <c r="D3727" s="12">
        <v>300</v>
      </c>
      <c r="E3727" s="13">
        <v>381</v>
      </c>
      <c r="F3727" t="s">
        <v>28</v>
      </c>
      <c r="G3727" t="s">
        <v>58</v>
      </c>
      <c r="H3727" t="s">
        <v>59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1123</v>
      </c>
      <c r="O3727">
        <f t="shared" si="232"/>
        <v>127</v>
      </c>
      <c r="P3727">
        <f t="shared" si="233"/>
        <v>25.4</v>
      </c>
      <c r="Q3727" s="11" t="s">
        <v>21</v>
      </c>
      <c r="R3727" t="s">
        <v>1124</v>
      </c>
      <c r="S3727" s="4">
        <f t="shared" si="234"/>
        <v>42401.9452199074</v>
      </c>
      <c r="T3727" s="4">
        <f t="shared" si="235"/>
        <v>42418.8958333333</v>
      </c>
    </row>
    <row r="3728" ht="44" spans="1:20">
      <c r="A3728" s="1">
        <v>3726</v>
      </c>
      <c r="B3728" s="2" t="s">
        <v>7617</v>
      </c>
      <c r="C3728" s="2" t="s">
        <v>7618</v>
      </c>
      <c r="D3728" s="12">
        <v>850</v>
      </c>
      <c r="E3728" s="13">
        <v>2879</v>
      </c>
      <c r="F3728" t="s">
        <v>28</v>
      </c>
      <c r="G3728" t="s">
        <v>49</v>
      </c>
      <c r="H3728" t="s">
        <v>50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1123</v>
      </c>
      <c r="O3728">
        <f t="shared" si="232"/>
        <v>339</v>
      </c>
      <c r="P3728">
        <f t="shared" si="233"/>
        <v>62.59</v>
      </c>
      <c r="Q3728" s="11" t="s">
        <v>21</v>
      </c>
      <c r="R3728" t="s">
        <v>1124</v>
      </c>
      <c r="S3728" s="4">
        <f t="shared" si="234"/>
        <v>42462.1408680556</v>
      </c>
      <c r="T3728" s="4">
        <f t="shared" si="235"/>
        <v>42489.875</v>
      </c>
    </row>
    <row r="3729" ht="44" spans="1:20">
      <c r="A3729" s="1">
        <v>3727</v>
      </c>
      <c r="B3729" s="2" t="s">
        <v>7619</v>
      </c>
      <c r="C3729" s="2" t="s">
        <v>7620</v>
      </c>
      <c r="D3729" s="12">
        <v>2000</v>
      </c>
      <c r="E3729" s="13">
        <v>2015</v>
      </c>
      <c r="F3729" t="s">
        <v>28</v>
      </c>
      <c r="G3729" t="s">
        <v>49</v>
      </c>
      <c r="H3729" t="s">
        <v>50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1123</v>
      </c>
      <c r="O3729">
        <f t="shared" si="232"/>
        <v>101</v>
      </c>
      <c r="P3729">
        <f t="shared" si="233"/>
        <v>61.06</v>
      </c>
      <c r="Q3729" s="11" t="s">
        <v>21</v>
      </c>
      <c r="R3729" t="s">
        <v>1124</v>
      </c>
      <c r="S3729" s="4">
        <f t="shared" si="234"/>
        <v>42632.3483101852</v>
      </c>
      <c r="T3729" s="4">
        <f t="shared" si="235"/>
        <v>42663.2048611111</v>
      </c>
    </row>
    <row r="3730" ht="44" spans="1:20">
      <c r="A3730" s="1">
        <v>3728</v>
      </c>
      <c r="B3730" s="2" t="s">
        <v>7621</v>
      </c>
      <c r="C3730" s="2" t="s">
        <v>7622</v>
      </c>
      <c r="D3730" s="12">
        <v>20000</v>
      </c>
      <c r="E3730" s="13">
        <v>1862</v>
      </c>
      <c r="F3730" t="s">
        <v>26</v>
      </c>
      <c r="G3730" t="s">
        <v>49</v>
      </c>
      <c r="H3730" t="s">
        <v>50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1123</v>
      </c>
      <c r="O3730">
        <f t="shared" si="232"/>
        <v>9</v>
      </c>
      <c r="P3730">
        <f t="shared" si="233"/>
        <v>60.06</v>
      </c>
      <c r="Q3730" s="11" t="s">
        <v>21</v>
      </c>
      <c r="R3730" t="s">
        <v>1124</v>
      </c>
      <c r="S3730" s="4">
        <f t="shared" si="234"/>
        <v>42205.1710185185</v>
      </c>
      <c r="T3730" s="4">
        <f t="shared" si="235"/>
        <v>42235.1710185185</v>
      </c>
    </row>
    <row r="3731" ht="44" spans="1:20">
      <c r="A3731" s="1">
        <v>3729</v>
      </c>
      <c r="B3731" s="2" t="s">
        <v>7623</v>
      </c>
      <c r="C3731" s="2" t="s">
        <v>7624</v>
      </c>
      <c r="D3731" s="12">
        <v>5000</v>
      </c>
      <c r="E3731" s="13">
        <v>362</v>
      </c>
      <c r="F3731" t="s">
        <v>26</v>
      </c>
      <c r="G3731" t="s">
        <v>49</v>
      </c>
      <c r="H3731" t="s">
        <v>50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1123</v>
      </c>
      <c r="O3731">
        <f t="shared" si="232"/>
        <v>7</v>
      </c>
      <c r="P3731">
        <f t="shared" si="233"/>
        <v>72.4</v>
      </c>
      <c r="Q3731" s="11" t="s">
        <v>21</v>
      </c>
      <c r="R3731" t="s">
        <v>1124</v>
      </c>
      <c r="S3731" s="4">
        <f t="shared" si="234"/>
        <v>42041.205</v>
      </c>
      <c r="T3731" s="4">
        <f t="shared" si="235"/>
        <v>42086.1633333333</v>
      </c>
    </row>
    <row r="3732" ht="44" spans="1:20">
      <c r="A3732" s="1">
        <v>3730</v>
      </c>
      <c r="B3732" s="2" t="s">
        <v>7625</v>
      </c>
      <c r="C3732" s="2" t="s">
        <v>7626</v>
      </c>
      <c r="D3732" s="12">
        <v>1000</v>
      </c>
      <c r="E3732" s="13">
        <v>100</v>
      </c>
      <c r="F3732" t="s">
        <v>26</v>
      </c>
      <c r="G3732" t="s">
        <v>49</v>
      </c>
      <c r="H3732" t="s">
        <v>50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1123</v>
      </c>
      <c r="O3732">
        <f t="shared" si="232"/>
        <v>10</v>
      </c>
      <c r="P3732">
        <f t="shared" si="233"/>
        <v>100</v>
      </c>
      <c r="Q3732" s="11" t="s">
        <v>21</v>
      </c>
      <c r="R3732" t="s">
        <v>1124</v>
      </c>
      <c r="S3732" s="4">
        <f t="shared" si="234"/>
        <v>42203.6777662037</v>
      </c>
      <c r="T3732" s="4">
        <f t="shared" si="235"/>
        <v>42233.6777662037</v>
      </c>
    </row>
    <row r="3733" ht="44" spans="1:20">
      <c r="A3733" s="1">
        <v>3731</v>
      </c>
      <c r="B3733" s="2" t="s">
        <v>7627</v>
      </c>
      <c r="C3733" s="2" t="s">
        <v>7628</v>
      </c>
      <c r="D3733" s="12">
        <v>5500</v>
      </c>
      <c r="E3733" s="13">
        <v>620</v>
      </c>
      <c r="F3733" t="s">
        <v>26</v>
      </c>
      <c r="G3733" t="s">
        <v>49</v>
      </c>
      <c r="H3733" t="s">
        <v>50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1123</v>
      </c>
      <c r="O3733">
        <f t="shared" si="232"/>
        <v>11</v>
      </c>
      <c r="P3733">
        <f t="shared" si="233"/>
        <v>51.67</v>
      </c>
      <c r="Q3733" s="11" t="s">
        <v>21</v>
      </c>
      <c r="R3733" t="s">
        <v>1124</v>
      </c>
      <c r="S3733" s="4">
        <f t="shared" si="234"/>
        <v>41983.7528472222</v>
      </c>
      <c r="T3733" s="4">
        <f t="shared" si="235"/>
        <v>42014.1409722222</v>
      </c>
    </row>
    <row r="3734" ht="44" spans="1:20">
      <c r="A3734" s="1">
        <v>3732</v>
      </c>
      <c r="B3734" s="2" t="s">
        <v>7629</v>
      </c>
      <c r="C3734" s="2" t="s">
        <v>7630</v>
      </c>
      <c r="D3734" s="12">
        <v>850</v>
      </c>
      <c r="E3734" s="13">
        <v>131</v>
      </c>
      <c r="F3734" t="s">
        <v>26</v>
      </c>
      <c r="G3734" t="s">
        <v>422</v>
      </c>
      <c r="H3734" t="s">
        <v>89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1123</v>
      </c>
      <c r="O3734">
        <f t="shared" si="232"/>
        <v>15</v>
      </c>
      <c r="P3734">
        <f t="shared" si="233"/>
        <v>32.75</v>
      </c>
      <c r="Q3734" s="11" t="s">
        <v>21</v>
      </c>
      <c r="R3734" t="s">
        <v>1124</v>
      </c>
      <c r="S3734" s="4">
        <f t="shared" si="234"/>
        <v>41968.6774652778</v>
      </c>
      <c r="T3734" s="4">
        <f t="shared" si="235"/>
        <v>42028.5</v>
      </c>
    </row>
    <row r="3735" ht="44" spans="1:20">
      <c r="A3735" s="1">
        <v>3733</v>
      </c>
      <c r="B3735" s="2" t="s">
        <v>7631</v>
      </c>
      <c r="C3735" s="2" t="s">
        <v>7632</v>
      </c>
      <c r="D3735" s="12">
        <v>1500</v>
      </c>
      <c r="E3735" s="13">
        <v>0</v>
      </c>
      <c r="F3735" t="s">
        <v>26</v>
      </c>
      <c r="G3735" t="s">
        <v>49</v>
      </c>
      <c r="H3735" t="s">
        <v>50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1123</v>
      </c>
      <c r="O3735">
        <f t="shared" si="232"/>
        <v>0</v>
      </c>
      <c r="P3735">
        <f t="shared" si="233"/>
        <v>0</v>
      </c>
      <c r="Q3735" s="11" t="s">
        <v>21</v>
      </c>
      <c r="R3735" t="s">
        <v>1124</v>
      </c>
      <c r="S3735" s="4">
        <f t="shared" si="234"/>
        <v>42103.0243981481</v>
      </c>
      <c r="T3735" s="4">
        <f t="shared" si="235"/>
        <v>42112.9375</v>
      </c>
    </row>
    <row r="3736" ht="44" spans="1:20">
      <c r="A3736" s="1">
        <v>3734</v>
      </c>
      <c r="B3736" s="2" t="s">
        <v>7633</v>
      </c>
      <c r="C3736" s="2" t="s">
        <v>7634</v>
      </c>
      <c r="D3736" s="12">
        <v>1500</v>
      </c>
      <c r="E3736" s="13">
        <v>427</v>
      </c>
      <c r="F3736" t="s">
        <v>26</v>
      </c>
      <c r="G3736" t="s">
        <v>49</v>
      </c>
      <c r="H3736" t="s">
        <v>50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1123</v>
      </c>
      <c r="O3736">
        <f t="shared" si="232"/>
        <v>28</v>
      </c>
      <c r="P3736">
        <f t="shared" si="233"/>
        <v>61</v>
      </c>
      <c r="Q3736" s="11" t="s">
        <v>21</v>
      </c>
      <c r="R3736" t="s">
        <v>1124</v>
      </c>
      <c r="S3736" s="4">
        <f t="shared" si="234"/>
        <v>42089.9015740741</v>
      </c>
      <c r="T3736" s="4">
        <f t="shared" si="235"/>
        <v>42149.9015740741</v>
      </c>
    </row>
    <row r="3737" ht="29" spans="1:20">
      <c r="A3737" s="1">
        <v>3735</v>
      </c>
      <c r="B3737" s="2" t="s">
        <v>7635</v>
      </c>
      <c r="C3737" s="2" t="s">
        <v>7636</v>
      </c>
      <c r="D3737" s="12">
        <v>150</v>
      </c>
      <c r="E3737" s="13">
        <v>20</v>
      </c>
      <c r="F3737" t="s">
        <v>26</v>
      </c>
      <c r="G3737" t="s">
        <v>58</v>
      </c>
      <c r="H3737" t="s">
        <v>59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1123</v>
      </c>
      <c r="O3737">
        <f t="shared" si="232"/>
        <v>13</v>
      </c>
      <c r="P3737">
        <f t="shared" si="233"/>
        <v>10</v>
      </c>
      <c r="Q3737" s="11" t="s">
        <v>21</v>
      </c>
      <c r="R3737" t="s">
        <v>1124</v>
      </c>
      <c r="S3737" s="4">
        <f t="shared" si="234"/>
        <v>42122.6931597222</v>
      </c>
      <c r="T3737" s="4">
        <f t="shared" si="235"/>
        <v>42152.6931597222</v>
      </c>
    </row>
    <row r="3738" ht="44" spans="1:20">
      <c r="A3738" s="1">
        <v>3736</v>
      </c>
      <c r="B3738" s="2" t="s">
        <v>7637</v>
      </c>
      <c r="C3738" s="2" t="s">
        <v>7638</v>
      </c>
      <c r="D3738" s="12">
        <v>1500</v>
      </c>
      <c r="E3738" s="13">
        <v>10</v>
      </c>
      <c r="F3738" t="s">
        <v>26</v>
      </c>
      <c r="G3738" t="s">
        <v>58</v>
      </c>
      <c r="H3738" t="s">
        <v>59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1123</v>
      </c>
      <c r="O3738">
        <f t="shared" si="232"/>
        <v>1</v>
      </c>
      <c r="P3738">
        <f t="shared" si="233"/>
        <v>10</v>
      </c>
      <c r="Q3738" s="11" t="s">
        <v>21</v>
      </c>
      <c r="R3738" t="s">
        <v>1124</v>
      </c>
      <c r="S3738" s="4">
        <f t="shared" si="234"/>
        <v>42048.711724537</v>
      </c>
      <c r="T3738" s="4">
        <f t="shared" si="235"/>
        <v>42086.75</v>
      </c>
    </row>
    <row r="3739" ht="29" spans="1:20">
      <c r="A3739" s="1">
        <v>3737</v>
      </c>
      <c r="B3739" s="2" t="s">
        <v>7639</v>
      </c>
      <c r="C3739" s="2" t="s">
        <v>7640</v>
      </c>
      <c r="D3739" s="12">
        <v>700</v>
      </c>
      <c r="E3739" s="13">
        <v>150</v>
      </c>
      <c r="F3739" t="s">
        <v>26</v>
      </c>
      <c r="G3739" t="s">
        <v>49</v>
      </c>
      <c r="H3739" t="s">
        <v>50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1123</v>
      </c>
      <c r="O3739">
        <f t="shared" si="232"/>
        <v>21</v>
      </c>
      <c r="P3739">
        <f t="shared" si="233"/>
        <v>37.5</v>
      </c>
      <c r="Q3739" s="11" t="s">
        <v>21</v>
      </c>
      <c r="R3739" t="s">
        <v>1124</v>
      </c>
      <c r="S3739" s="4">
        <f t="shared" si="234"/>
        <v>42297.6910069444</v>
      </c>
      <c r="T3739" s="4">
        <f t="shared" si="235"/>
        <v>42320.2909722222</v>
      </c>
    </row>
    <row r="3740" ht="29" spans="1:20">
      <c r="A3740" s="1">
        <v>3738</v>
      </c>
      <c r="B3740" s="2" t="s">
        <v>7641</v>
      </c>
      <c r="C3740" s="2" t="s">
        <v>7642</v>
      </c>
      <c r="D3740" s="12">
        <v>1500</v>
      </c>
      <c r="E3740" s="13">
        <v>270</v>
      </c>
      <c r="F3740" t="s">
        <v>26</v>
      </c>
      <c r="G3740" t="s">
        <v>58</v>
      </c>
      <c r="H3740" t="s">
        <v>59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1123</v>
      </c>
      <c r="O3740">
        <f t="shared" si="232"/>
        <v>18</v>
      </c>
      <c r="P3740">
        <f t="shared" si="233"/>
        <v>45</v>
      </c>
      <c r="Q3740" s="11" t="s">
        <v>21</v>
      </c>
      <c r="R3740" t="s">
        <v>1124</v>
      </c>
      <c r="S3740" s="4">
        <f t="shared" si="234"/>
        <v>41813.9387152778</v>
      </c>
      <c r="T3740" s="4">
        <f t="shared" si="235"/>
        <v>41835.9166666667</v>
      </c>
    </row>
    <row r="3741" ht="44" spans="1:20">
      <c r="A3741" s="1">
        <v>3739</v>
      </c>
      <c r="B3741" s="2" t="s">
        <v>7643</v>
      </c>
      <c r="C3741" s="2" t="s">
        <v>7644</v>
      </c>
      <c r="D3741" s="12">
        <v>4000</v>
      </c>
      <c r="E3741" s="13">
        <v>805</v>
      </c>
      <c r="F3741" t="s">
        <v>26</v>
      </c>
      <c r="G3741" t="s">
        <v>58</v>
      </c>
      <c r="H3741" t="s">
        <v>59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1123</v>
      </c>
      <c r="O3741">
        <f t="shared" si="232"/>
        <v>20</v>
      </c>
      <c r="P3741">
        <f t="shared" si="233"/>
        <v>100.63</v>
      </c>
      <c r="Q3741" s="11" t="s">
        <v>21</v>
      </c>
      <c r="R3741" t="s">
        <v>1124</v>
      </c>
      <c r="S3741" s="4">
        <f t="shared" si="234"/>
        <v>42548.4498611111</v>
      </c>
      <c r="T3741" s="4">
        <f t="shared" si="235"/>
        <v>42568.4498611111</v>
      </c>
    </row>
    <row r="3742" ht="44" spans="1:20">
      <c r="A3742" s="1">
        <v>3740</v>
      </c>
      <c r="B3742" s="2" t="s">
        <v>7645</v>
      </c>
      <c r="C3742" s="2" t="s">
        <v>7646</v>
      </c>
      <c r="D3742" s="12">
        <v>2000</v>
      </c>
      <c r="E3742" s="13">
        <v>358</v>
      </c>
      <c r="F3742" t="s">
        <v>26</v>
      </c>
      <c r="G3742" t="s">
        <v>49</v>
      </c>
      <c r="H3742" t="s">
        <v>50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1123</v>
      </c>
      <c r="O3742">
        <f t="shared" si="232"/>
        <v>18</v>
      </c>
      <c r="P3742">
        <f t="shared" si="233"/>
        <v>25.57</v>
      </c>
      <c r="Q3742" s="11" t="s">
        <v>21</v>
      </c>
      <c r="R3742" t="s">
        <v>1124</v>
      </c>
      <c r="S3742" s="4">
        <f t="shared" si="234"/>
        <v>41833.0897569444</v>
      </c>
      <c r="T3742" s="4">
        <f t="shared" si="235"/>
        <v>41863.0791435185</v>
      </c>
    </row>
    <row r="3743" ht="44" spans="1:20">
      <c r="A3743" s="1">
        <v>3741</v>
      </c>
      <c r="B3743" s="2" t="s">
        <v>7647</v>
      </c>
      <c r="C3743" s="2" t="s">
        <v>7648</v>
      </c>
      <c r="D3743" s="12">
        <v>20000</v>
      </c>
      <c r="E3743" s="13">
        <v>0</v>
      </c>
      <c r="F3743" t="s">
        <v>26</v>
      </c>
      <c r="G3743" t="s">
        <v>49</v>
      </c>
      <c r="H3743" t="s">
        <v>50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1123</v>
      </c>
      <c r="O3743">
        <f t="shared" si="232"/>
        <v>0</v>
      </c>
      <c r="P3743">
        <f t="shared" si="233"/>
        <v>0</v>
      </c>
      <c r="Q3743" s="11" t="s">
        <v>21</v>
      </c>
      <c r="R3743" t="s">
        <v>1124</v>
      </c>
      <c r="S3743" s="4">
        <f t="shared" si="234"/>
        <v>42325.9207175926</v>
      </c>
      <c r="T3743" s="4">
        <f t="shared" si="235"/>
        <v>42355.9207175926</v>
      </c>
    </row>
    <row r="3744" ht="44" spans="1:20">
      <c r="A3744" s="1">
        <v>3742</v>
      </c>
      <c r="B3744" s="2" t="s">
        <v>7649</v>
      </c>
      <c r="C3744" s="2" t="s">
        <v>7650</v>
      </c>
      <c r="D3744" s="12">
        <v>5000</v>
      </c>
      <c r="E3744" s="13">
        <v>100</v>
      </c>
      <c r="F3744" t="s">
        <v>26</v>
      </c>
      <c r="G3744" t="s">
        <v>49</v>
      </c>
      <c r="H3744" t="s">
        <v>50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1123</v>
      </c>
      <c r="O3744">
        <f t="shared" si="232"/>
        <v>2</v>
      </c>
      <c r="P3744">
        <f t="shared" si="233"/>
        <v>25</v>
      </c>
      <c r="Q3744" s="11" t="s">
        <v>21</v>
      </c>
      <c r="R3744" t="s">
        <v>1124</v>
      </c>
      <c r="S3744" s="4">
        <f t="shared" si="234"/>
        <v>41858.2146296296</v>
      </c>
      <c r="T3744" s="4">
        <f t="shared" si="235"/>
        <v>41888.2146296296</v>
      </c>
    </row>
    <row r="3745" ht="29" spans="1:20">
      <c r="A3745" s="1">
        <v>3743</v>
      </c>
      <c r="B3745" s="2" t="s">
        <v>7651</v>
      </c>
      <c r="C3745" s="2" t="s">
        <v>7652</v>
      </c>
      <c r="D3745" s="12">
        <v>2200</v>
      </c>
      <c r="E3745" s="13">
        <v>0</v>
      </c>
      <c r="F3745" t="s">
        <v>26</v>
      </c>
      <c r="G3745" t="s">
        <v>49</v>
      </c>
      <c r="H3745" t="s">
        <v>50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1123</v>
      </c>
      <c r="O3745">
        <f t="shared" si="232"/>
        <v>0</v>
      </c>
      <c r="P3745">
        <f t="shared" si="233"/>
        <v>0</v>
      </c>
      <c r="Q3745" s="11" t="s">
        <v>21</v>
      </c>
      <c r="R3745" t="s">
        <v>1124</v>
      </c>
      <c r="S3745" s="4">
        <f t="shared" si="234"/>
        <v>41793.7102314815</v>
      </c>
      <c r="T3745" s="4">
        <f t="shared" si="235"/>
        <v>41823.7102314815</v>
      </c>
    </row>
    <row r="3746" ht="44" spans="1:20">
      <c r="A3746" s="1">
        <v>3744</v>
      </c>
      <c r="B3746" s="2" t="s">
        <v>7653</v>
      </c>
      <c r="C3746" s="2" t="s">
        <v>7654</v>
      </c>
      <c r="D3746" s="12">
        <v>1200</v>
      </c>
      <c r="E3746" s="13">
        <v>0</v>
      </c>
      <c r="F3746" t="s">
        <v>26</v>
      </c>
      <c r="G3746" t="s">
        <v>49</v>
      </c>
      <c r="H3746" t="s">
        <v>50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1123</v>
      </c>
      <c r="O3746">
        <f t="shared" si="232"/>
        <v>0</v>
      </c>
      <c r="P3746">
        <f t="shared" si="233"/>
        <v>0</v>
      </c>
      <c r="Q3746" s="11" t="s">
        <v>21</v>
      </c>
      <c r="R3746" t="s">
        <v>1124</v>
      </c>
      <c r="S3746" s="4">
        <f t="shared" si="234"/>
        <v>41793.8142592593</v>
      </c>
      <c r="T3746" s="4">
        <f t="shared" si="235"/>
        <v>41825.1659722222</v>
      </c>
    </row>
    <row r="3747" ht="44" spans="1:20">
      <c r="A3747" s="1">
        <v>3745</v>
      </c>
      <c r="B3747" s="2" t="s">
        <v>7655</v>
      </c>
      <c r="C3747" s="2" t="s">
        <v>7656</v>
      </c>
      <c r="D3747" s="12">
        <v>100</v>
      </c>
      <c r="E3747" s="13">
        <v>10</v>
      </c>
      <c r="F3747" t="s">
        <v>26</v>
      </c>
      <c r="G3747" t="s">
        <v>49</v>
      </c>
      <c r="H3747" t="s">
        <v>50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1123</v>
      </c>
      <c r="O3747">
        <f t="shared" si="232"/>
        <v>10</v>
      </c>
      <c r="P3747">
        <f t="shared" si="233"/>
        <v>10</v>
      </c>
      <c r="Q3747" s="11" t="s">
        <v>21</v>
      </c>
      <c r="R3747" t="s">
        <v>1124</v>
      </c>
      <c r="S3747" s="4">
        <f t="shared" si="234"/>
        <v>41831.6979398148</v>
      </c>
      <c r="T3747" s="4">
        <f t="shared" si="235"/>
        <v>41861.6979398148</v>
      </c>
    </row>
    <row r="3748" ht="15" spans="1:20">
      <c r="A3748" s="1">
        <v>3746</v>
      </c>
      <c r="B3748" s="2" t="s">
        <v>7657</v>
      </c>
      <c r="C3748" s="2" t="s">
        <v>7658</v>
      </c>
      <c r="D3748" s="12">
        <v>8500</v>
      </c>
      <c r="E3748" s="13">
        <v>202</v>
      </c>
      <c r="F3748" t="s">
        <v>26</v>
      </c>
      <c r="G3748" t="s">
        <v>49</v>
      </c>
      <c r="H3748" t="s">
        <v>50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1123</v>
      </c>
      <c r="O3748">
        <f t="shared" si="232"/>
        <v>2</v>
      </c>
      <c r="P3748">
        <f t="shared" si="233"/>
        <v>202</v>
      </c>
      <c r="Q3748" s="11" t="s">
        <v>21</v>
      </c>
      <c r="R3748" t="s">
        <v>1124</v>
      </c>
      <c r="S3748" s="4">
        <f t="shared" si="234"/>
        <v>42621.3893402778</v>
      </c>
      <c r="T3748" s="4">
        <f t="shared" si="235"/>
        <v>42651.3893402778</v>
      </c>
    </row>
    <row r="3749" ht="29" spans="1:20">
      <c r="A3749" s="1">
        <v>3747</v>
      </c>
      <c r="B3749" s="2" t="s">
        <v>7659</v>
      </c>
      <c r="C3749" s="2" t="s">
        <v>7660</v>
      </c>
      <c r="D3749" s="12">
        <v>2500</v>
      </c>
      <c r="E3749" s="13">
        <v>25</v>
      </c>
      <c r="F3749" t="s">
        <v>26</v>
      </c>
      <c r="G3749" t="s">
        <v>58</v>
      </c>
      <c r="H3749" t="s">
        <v>59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1123</v>
      </c>
      <c r="O3749">
        <f t="shared" si="232"/>
        <v>1</v>
      </c>
      <c r="P3749">
        <f t="shared" si="233"/>
        <v>25</v>
      </c>
      <c r="Q3749" s="11" t="s">
        <v>21</v>
      </c>
      <c r="R3749" t="s">
        <v>1124</v>
      </c>
      <c r="S3749" s="4">
        <f t="shared" si="234"/>
        <v>42164.2997222222</v>
      </c>
      <c r="T3749" s="4">
        <f t="shared" si="235"/>
        <v>42190.9576388889</v>
      </c>
    </row>
    <row r="3750" ht="44" spans="1:20">
      <c r="A3750" s="1">
        <v>3748</v>
      </c>
      <c r="B3750" s="2" t="s">
        <v>7661</v>
      </c>
      <c r="C3750" s="2" t="s">
        <v>7662</v>
      </c>
      <c r="D3750" s="12">
        <v>5000</v>
      </c>
      <c r="E3750" s="13">
        <v>5176</v>
      </c>
      <c r="F3750" t="s">
        <v>28</v>
      </c>
      <c r="G3750" t="s">
        <v>49</v>
      </c>
      <c r="H3750" t="s">
        <v>50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6008</v>
      </c>
      <c r="O3750">
        <f t="shared" si="232"/>
        <v>104</v>
      </c>
      <c r="P3750">
        <f t="shared" si="233"/>
        <v>99.54</v>
      </c>
      <c r="Q3750" s="11" t="s">
        <v>21</v>
      </c>
      <c r="R3750" t="s">
        <v>6009</v>
      </c>
      <c r="S3750" s="4">
        <f t="shared" si="234"/>
        <v>42395.7064351852</v>
      </c>
      <c r="T3750" s="4">
        <f t="shared" si="235"/>
        <v>42416.2493055556</v>
      </c>
    </row>
    <row r="3751" ht="44" spans="1:20">
      <c r="A3751" s="1">
        <v>3749</v>
      </c>
      <c r="B3751" s="2" t="s">
        <v>7663</v>
      </c>
      <c r="C3751" s="2" t="s">
        <v>7664</v>
      </c>
      <c r="D3751" s="12">
        <v>500</v>
      </c>
      <c r="E3751" s="13">
        <v>525</v>
      </c>
      <c r="F3751" t="s">
        <v>28</v>
      </c>
      <c r="G3751" t="s">
        <v>49</v>
      </c>
      <c r="H3751" t="s">
        <v>50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6008</v>
      </c>
      <c r="O3751">
        <f t="shared" si="232"/>
        <v>105</v>
      </c>
      <c r="P3751">
        <f t="shared" si="233"/>
        <v>75</v>
      </c>
      <c r="Q3751" s="11" t="s">
        <v>21</v>
      </c>
      <c r="R3751" t="s">
        <v>6009</v>
      </c>
      <c r="S3751" s="4">
        <f t="shared" si="234"/>
        <v>42458.1271759259</v>
      </c>
      <c r="T3751" s="4">
        <f t="shared" si="235"/>
        <v>42489.1659722222</v>
      </c>
    </row>
    <row r="3752" ht="87" spans="1:20">
      <c r="A3752" s="1">
        <v>3750</v>
      </c>
      <c r="B3752" s="2" t="s">
        <v>7665</v>
      </c>
      <c r="C3752" s="2" t="s">
        <v>7666</v>
      </c>
      <c r="D3752" s="12">
        <v>6000</v>
      </c>
      <c r="E3752" s="13">
        <v>6027</v>
      </c>
      <c r="F3752" t="s">
        <v>28</v>
      </c>
      <c r="G3752" t="s">
        <v>49</v>
      </c>
      <c r="H3752" t="s">
        <v>50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6008</v>
      </c>
      <c r="O3752">
        <f t="shared" si="232"/>
        <v>100</v>
      </c>
      <c r="P3752">
        <f t="shared" si="233"/>
        <v>215.25</v>
      </c>
      <c r="Q3752" s="11" t="s">
        <v>21</v>
      </c>
      <c r="R3752" t="s">
        <v>6009</v>
      </c>
      <c r="S3752" s="4">
        <f t="shared" si="234"/>
        <v>42016.9815740741</v>
      </c>
      <c r="T3752" s="4">
        <f t="shared" si="235"/>
        <v>42045.3326388889</v>
      </c>
    </row>
    <row r="3753" ht="44" spans="1:20">
      <c r="A3753" s="1">
        <v>3751</v>
      </c>
      <c r="B3753" s="2" t="s">
        <v>7667</v>
      </c>
      <c r="C3753" s="2" t="s">
        <v>7668</v>
      </c>
      <c r="D3753" s="12">
        <v>1000</v>
      </c>
      <c r="E3753" s="13">
        <v>1326</v>
      </c>
      <c r="F3753" t="s">
        <v>28</v>
      </c>
      <c r="G3753" t="s">
        <v>49</v>
      </c>
      <c r="H3753" t="s">
        <v>50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6008</v>
      </c>
      <c r="O3753">
        <f t="shared" si="232"/>
        <v>133</v>
      </c>
      <c r="P3753">
        <f t="shared" si="233"/>
        <v>120.55</v>
      </c>
      <c r="Q3753" s="11" t="s">
        <v>21</v>
      </c>
      <c r="R3753" t="s">
        <v>6009</v>
      </c>
      <c r="S3753" s="4">
        <f t="shared" si="234"/>
        <v>42403.0355671296</v>
      </c>
      <c r="T3753" s="4">
        <f t="shared" si="235"/>
        <v>42462.993900463</v>
      </c>
    </row>
    <row r="3754" ht="58" spans="1:20">
      <c r="A3754" s="1">
        <v>3752</v>
      </c>
      <c r="B3754" s="2" t="s">
        <v>7669</v>
      </c>
      <c r="C3754" s="2" t="s">
        <v>7670</v>
      </c>
      <c r="D3754" s="12">
        <v>500</v>
      </c>
      <c r="E3754" s="13">
        <v>565</v>
      </c>
      <c r="F3754" t="s">
        <v>28</v>
      </c>
      <c r="G3754" t="s">
        <v>58</v>
      </c>
      <c r="H3754" t="s">
        <v>59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6008</v>
      </c>
      <c r="O3754">
        <f t="shared" si="232"/>
        <v>113</v>
      </c>
      <c r="P3754">
        <f t="shared" si="233"/>
        <v>37.67</v>
      </c>
      <c r="Q3754" s="11" t="s">
        <v>21</v>
      </c>
      <c r="R3754" t="s">
        <v>6009</v>
      </c>
      <c r="S3754" s="4">
        <f t="shared" si="234"/>
        <v>42619.8024884259</v>
      </c>
      <c r="T3754" s="4">
        <f t="shared" si="235"/>
        <v>42659.875</v>
      </c>
    </row>
    <row r="3755" ht="44" spans="1:20">
      <c r="A3755" s="1">
        <v>3753</v>
      </c>
      <c r="B3755" s="2" t="s">
        <v>7671</v>
      </c>
      <c r="C3755" s="2" t="s">
        <v>7672</v>
      </c>
      <c r="D3755" s="12">
        <v>5000</v>
      </c>
      <c r="E3755" s="13">
        <v>5167</v>
      </c>
      <c r="F3755" t="s">
        <v>28</v>
      </c>
      <c r="G3755" t="s">
        <v>49</v>
      </c>
      <c r="H3755" t="s">
        <v>50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6008</v>
      </c>
      <c r="O3755">
        <f t="shared" si="232"/>
        <v>103</v>
      </c>
      <c r="P3755">
        <f t="shared" si="233"/>
        <v>172.23</v>
      </c>
      <c r="Q3755" s="11" t="s">
        <v>21</v>
      </c>
      <c r="R3755" t="s">
        <v>6009</v>
      </c>
      <c r="S3755" s="4">
        <f t="shared" si="234"/>
        <v>42128.8240740741</v>
      </c>
      <c r="T3755" s="4">
        <f t="shared" si="235"/>
        <v>42158</v>
      </c>
    </row>
    <row r="3756" ht="44" spans="1:20">
      <c r="A3756" s="1">
        <v>3754</v>
      </c>
      <c r="B3756" s="2" t="s">
        <v>7673</v>
      </c>
      <c r="C3756" s="2" t="s">
        <v>7674</v>
      </c>
      <c r="D3756" s="12">
        <v>2500</v>
      </c>
      <c r="E3756" s="13">
        <v>3000</v>
      </c>
      <c r="F3756" t="s">
        <v>28</v>
      </c>
      <c r="G3756" t="s">
        <v>49</v>
      </c>
      <c r="H3756" t="s">
        <v>50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6008</v>
      </c>
      <c r="O3756">
        <f t="shared" si="232"/>
        <v>120</v>
      </c>
      <c r="P3756">
        <f t="shared" si="233"/>
        <v>111.11</v>
      </c>
      <c r="Q3756" s="11" t="s">
        <v>21</v>
      </c>
      <c r="R3756" t="s">
        <v>6009</v>
      </c>
      <c r="S3756" s="4">
        <f t="shared" si="234"/>
        <v>41808.8812152778</v>
      </c>
      <c r="T3756" s="4">
        <f t="shared" si="235"/>
        <v>41846.2076388889</v>
      </c>
    </row>
    <row r="3757" ht="44" spans="1:20">
      <c r="A3757" s="1">
        <v>3755</v>
      </c>
      <c r="B3757" s="2" t="s">
        <v>7675</v>
      </c>
      <c r="C3757" s="2" t="s">
        <v>7676</v>
      </c>
      <c r="D3757" s="12">
        <v>550</v>
      </c>
      <c r="E3757" s="13">
        <v>713</v>
      </c>
      <c r="F3757" t="s">
        <v>28</v>
      </c>
      <c r="G3757" t="s">
        <v>58</v>
      </c>
      <c r="H3757" t="s">
        <v>59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6008</v>
      </c>
      <c r="O3757">
        <f t="shared" si="232"/>
        <v>130</v>
      </c>
      <c r="P3757">
        <f t="shared" si="233"/>
        <v>25.46</v>
      </c>
      <c r="Q3757" s="11" t="s">
        <v>21</v>
      </c>
      <c r="R3757" t="s">
        <v>6009</v>
      </c>
      <c r="S3757" s="4">
        <f t="shared" si="234"/>
        <v>42445.8669791667</v>
      </c>
      <c r="T3757" s="4">
        <f t="shared" si="235"/>
        <v>42475.8669791667</v>
      </c>
    </row>
    <row r="3758" ht="44" spans="1:20">
      <c r="A3758" s="1">
        <v>3756</v>
      </c>
      <c r="B3758" s="2" t="s">
        <v>7677</v>
      </c>
      <c r="C3758" s="2" t="s">
        <v>7678</v>
      </c>
      <c r="D3758" s="12">
        <v>4500</v>
      </c>
      <c r="E3758" s="13">
        <v>4550</v>
      </c>
      <c r="F3758" t="s">
        <v>28</v>
      </c>
      <c r="G3758" t="s">
        <v>49</v>
      </c>
      <c r="H3758" t="s">
        <v>50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6008</v>
      </c>
      <c r="O3758">
        <f t="shared" si="232"/>
        <v>101</v>
      </c>
      <c r="P3758">
        <f t="shared" si="233"/>
        <v>267.65</v>
      </c>
      <c r="Q3758" s="11" t="s">
        <v>21</v>
      </c>
      <c r="R3758" t="s">
        <v>6009</v>
      </c>
      <c r="S3758" s="4">
        <f t="shared" si="234"/>
        <v>41771.8147916667</v>
      </c>
      <c r="T3758" s="4">
        <f t="shared" si="235"/>
        <v>41801.8147916667</v>
      </c>
    </row>
    <row r="3759" ht="44" spans="1:20">
      <c r="A3759" s="1">
        <v>3757</v>
      </c>
      <c r="B3759" s="2" t="s">
        <v>7679</v>
      </c>
      <c r="C3759" s="2" t="s">
        <v>7680</v>
      </c>
      <c r="D3759" s="12">
        <v>3500</v>
      </c>
      <c r="E3759" s="13">
        <v>3798</v>
      </c>
      <c r="F3759" t="s">
        <v>28</v>
      </c>
      <c r="G3759" t="s">
        <v>49</v>
      </c>
      <c r="H3759" t="s">
        <v>50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6008</v>
      </c>
      <c r="O3759">
        <f t="shared" si="232"/>
        <v>109</v>
      </c>
      <c r="P3759">
        <f t="shared" si="233"/>
        <v>75.96</v>
      </c>
      <c r="Q3759" s="11" t="s">
        <v>21</v>
      </c>
      <c r="R3759" t="s">
        <v>6009</v>
      </c>
      <c r="S3759" s="4">
        <f t="shared" si="234"/>
        <v>41954.8508680556</v>
      </c>
      <c r="T3759" s="4">
        <f t="shared" si="235"/>
        <v>41974.8508680556</v>
      </c>
    </row>
    <row r="3760" ht="29" spans="1:20">
      <c r="A3760" s="1">
        <v>3758</v>
      </c>
      <c r="B3760" s="2" t="s">
        <v>7681</v>
      </c>
      <c r="C3760" s="2" t="s">
        <v>7682</v>
      </c>
      <c r="D3760" s="12">
        <v>1500</v>
      </c>
      <c r="E3760" s="13">
        <v>1535</v>
      </c>
      <c r="F3760" t="s">
        <v>28</v>
      </c>
      <c r="G3760" t="s">
        <v>49</v>
      </c>
      <c r="H3760" t="s">
        <v>50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6008</v>
      </c>
      <c r="O3760">
        <f t="shared" si="232"/>
        <v>102</v>
      </c>
      <c r="P3760">
        <f t="shared" si="233"/>
        <v>59.04</v>
      </c>
      <c r="Q3760" s="11" t="s">
        <v>21</v>
      </c>
      <c r="R3760" t="s">
        <v>6009</v>
      </c>
      <c r="S3760" s="4">
        <f t="shared" si="234"/>
        <v>41747.4715046296</v>
      </c>
      <c r="T3760" s="4">
        <f t="shared" si="235"/>
        <v>41778.2083333333</v>
      </c>
    </row>
    <row r="3761" ht="29" spans="1:20">
      <c r="A3761" s="1">
        <v>3759</v>
      </c>
      <c r="B3761" s="2" t="s">
        <v>7683</v>
      </c>
      <c r="C3761" s="2" t="s">
        <v>7684</v>
      </c>
      <c r="D3761" s="12">
        <v>4000</v>
      </c>
      <c r="E3761" s="13">
        <v>4409.77</v>
      </c>
      <c r="F3761" t="s">
        <v>28</v>
      </c>
      <c r="G3761" t="s">
        <v>49</v>
      </c>
      <c r="H3761" t="s">
        <v>50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6008</v>
      </c>
      <c r="O3761">
        <f t="shared" si="232"/>
        <v>110</v>
      </c>
      <c r="P3761">
        <f t="shared" si="233"/>
        <v>50.11</v>
      </c>
      <c r="Q3761" s="11" t="s">
        <v>21</v>
      </c>
      <c r="R3761" t="s">
        <v>6009</v>
      </c>
      <c r="S3761" s="4">
        <f t="shared" si="234"/>
        <v>42182.1082523148</v>
      </c>
      <c r="T3761" s="4">
        <f t="shared" si="235"/>
        <v>42242.1082523148</v>
      </c>
    </row>
    <row r="3762" ht="44" spans="1:20">
      <c r="A3762" s="1">
        <v>3760</v>
      </c>
      <c r="B3762" s="2" t="s">
        <v>7685</v>
      </c>
      <c r="C3762" s="2" t="s">
        <v>7686</v>
      </c>
      <c r="D3762" s="12">
        <v>5000</v>
      </c>
      <c r="E3762" s="13">
        <v>5050.77</v>
      </c>
      <c r="F3762" t="s">
        <v>28</v>
      </c>
      <c r="G3762" t="s">
        <v>49</v>
      </c>
      <c r="H3762" t="s">
        <v>50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6008</v>
      </c>
      <c r="O3762">
        <f t="shared" si="232"/>
        <v>101</v>
      </c>
      <c r="P3762">
        <f t="shared" si="233"/>
        <v>55.5</v>
      </c>
      <c r="Q3762" s="11" t="s">
        <v>21</v>
      </c>
      <c r="R3762" t="s">
        <v>6009</v>
      </c>
      <c r="S3762" s="4">
        <f t="shared" si="234"/>
        <v>41739.5253009259</v>
      </c>
      <c r="T3762" s="4">
        <f t="shared" si="235"/>
        <v>41764.5253009259</v>
      </c>
    </row>
    <row r="3763" ht="44" spans="1:20">
      <c r="A3763" s="1">
        <v>3761</v>
      </c>
      <c r="B3763" s="2" t="s">
        <v>7687</v>
      </c>
      <c r="C3763" s="2" t="s">
        <v>7688</v>
      </c>
      <c r="D3763" s="12">
        <v>500</v>
      </c>
      <c r="E3763" s="13">
        <v>500</v>
      </c>
      <c r="F3763" t="s">
        <v>28</v>
      </c>
      <c r="G3763" t="s">
        <v>58</v>
      </c>
      <c r="H3763" t="s">
        <v>59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6008</v>
      </c>
      <c r="O3763">
        <f t="shared" si="232"/>
        <v>100</v>
      </c>
      <c r="P3763">
        <f t="shared" si="233"/>
        <v>166.67</v>
      </c>
      <c r="Q3763" s="11" t="s">
        <v>21</v>
      </c>
      <c r="R3763" t="s">
        <v>6009</v>
      </c>
      <c r="S3763" s="4">
        <f t="shared" si="234"/>
        <v>42173.4668634259</v>
      </c>
      <c r="T3763" s="4">
        <f t="shared" si="235"/>
        <v>42226.9583333333</v>
      </c>
    </row>
    <row r="3764" ht="44" spans="1:20">
      <c r="A3764" s="1">
        <v>3762</v>
      </c>
      <c r="B3764" s="2" t="s">
        <v>7689</v>
      </c>
      <c r="C3764" s="2" t="s">
        <v>7690</v>
      </c>
      <c r="D3764" s="12">
        <v>1250</v>
      </c>
      <c r="E3764" s="13">
        <v>1328</v>
      </c>
      <c r="F3764" t="s">
        <v>28</v>
      </c>
      <c r="G3764" t="s">
        <v>58</v>
      </c>
      <c r="H3764" t="s">
        <v>59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6008</v>
      </c>
      <c r="O3764">
        <f t="shared" si="232"/>
        <v>106</v>
      </c>
      <c r="P3764">
        <f t="shared" si="233"/>
        <v>47.43</v>
      </c>
      <c r="Q3764" s="11" t="s">
        <v>21</v>
      </c>
      <c r="R3764" t="s">
        <v>6009</v>
      </c>
      <c r="S3764" s="4">
        <f t="shared" si="234"/>
        <v>42193.8135300926</v>
      </c>
      <c r="T3764" s="4">
        <f t="shared" si="235"/>
        <v>42218.8135300926</v>
      </c>
    </row>
    <row r="3765" ht="29" spans="1:20">
      <c r="A3765" s="1">
        <v>3763</v>
      </c>
      <c r="B3765" s="2" t="s">
        <v>7691</v>
      </c>
      <c r="C3765" s="2" t="s">
        <v>7692</v>
      </c>
      <c r="D3765" s="12">
        <v>5000</v>
      </c>
      <c r="E3765" s="13">
        <v>5000</v>
      </c>
      <c r="F3765" t="s">
        <v>28</v>
      </c>
      <c r="G3765" t="s">
        <v>49</v>
      </c>
      <c r="H3765" t="s">
        <v>50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6008</v>
      </c>
      <c r="O3765">
        <f t="shared" si="232"/>
        <v>100</v>
      </c>
      <c r="P3765">
        <f t="shared" si="233"/>
        <v>64.94</v>
      </c>
      <c r="Q3765" s="11" t="s">
        <v>21</v>
      </c>
      <c r="R3765" t="s">
        <v>6009</v>
      </c>
      <c r="S3765" s="4">
        <f t="shared" si="234"/>
        <v>42065.7503009259</v>
      </c>
      <c r="T3765" s="4">
        <f t="shared" si="235"/>
        <v>42095.7086342593</v>
      </c>
    </row>
    <row r="3766" ht="44" spans="1:20">
      <c r="A3766" s="1">
        <v>3764</v>
      </c>
      <c r="B3766" s="2" t="s">
        <v>7693</v>
      </c>
      <c r="C3766" s="2" t="s">
        <v>7694</v>
      </c>
      <c r="D3766" s="12">
        <v>1500</v>
      </c>
      <c r="E3766" s="13">
        <v>1500</v>
      </c>
      <c r="F3766" t="s">
        <v>28</v>
      </c>
      <c r="G3766" t="s">
        <v>49</v>
      </c>
      <c r="H3766" t="s">
        <v>50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6008</v>
      </c>
      <c r="O3766">
        <f t="shared" si="232"/>
        <v>100</v>
      </c>
      <c r="P3766">
        <f t="shared" si="233"/>
        <v>55.56</v>
      </c>
      <c r="Q3766" s="11" t="s">
        <v>21</v>
      </c>
      <c r="R3766" t="s">
        <v>6009</v>
      </c>
      <c r="S3766" s="4">
        <f t="shared" si="234"/>
        <v>42499.842962963</v>
      </c>
      <c r="T3766" s="4">
        <f t="shared" si="235"/>
        <v>42519.025</v>
      </c>
    </row>
    <row r="3767" ht="44" spans="1:20">
      <c r="A3767" s="1">
        <v>3765</v>
      </c>
      <c r="B3767" s="2" t="s">
        <v>7695</v>
      </c>
      <c r="C3767" s="2" t="s">
        <v>7696</v>
      </c>
      <c r="D3767" s="12">
        <v>7000</v>
      </c>
      <c r="E3767" s="13">
        <v>7942</v>
      </c>
      <c r="F3767" t="s">
        <v>28</v>
      </c>
      <c r="G3767" t="s">
        <v>49</v>
      </c>
      <c r="H3767" t="s">
        <v>50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6008</v>
      </c>
      <c r="O3767">
        <f t="shared" si="232"/>
        <v>113</v>
      </c>
      <c r="P3767">
        <f t="shared" si="233"/>
        <v>74.22</v>
      </c>
      <c r="Q3767" s="11" t="s">
        <v>21</v>
      </c>
      <c r="R3767" t="s">
        <v>6009</v>
      </c>
      <c r="S3767" s="4">
        <f t="shared" si="234"/>
        <v>41820.776412037</v>
      </c>
      <c r="T3767" s="4">
        <f t="shared" si="235"/>
        <v>41850.776412037</v>
      </c>
    </row>
    <row r="3768" ht="44" spans="1:20">
      <c r="A3768" s="1">
        <v>3766</v>
      </c>
      <c r="B3768" s="2" t="s">
        <v>7697</v>
      </c>
      <c r="C3768" s="2" t="s">
        <v>7698</v>
      </c>
      <c r="D3768" s="12">
        <v>10000</v>
      </c>
      <c r="E3768" s="13">
        <v>10265.01</v>
      </c>
      <c r="F3768" t="s">
        <v>28</v>
      </c>
      <c r="G3768" t="s">
        <v>49</v>
      </c>
      <c r="H3768" t="s">
        <v>50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6008</v>
      </c>
      <c r="O3768">
        <f t="shared" si="232"/>
        <v>103</v>
      </c>
      <c r="P3768">
        <f t="shared" si="233"/>
        <v>106.93</v>
      </c>
      <c r="Q3768" s="11" t="s">
        <v>21</v>
      </c>
      <c r="R3768" t="s">
        <v>6009</v>
      </c>
      <c r="S3768" s="4">
        <f t="shared" si="234"/>
        <v>41788.1671875</v>
      </c>
      <c r="T3768" s="4">
        <f t="shared" si="235"/>
        <v>41823.1671875</v>
      </c>
    </row>
    <row r="3769" ht="44" spans="1:20">
      <c r="A3769" s="1">
        <v>3767</v>
      </c>
      <c r="B3769" s="2" t="s">
        <v>7699</v>
      </c>
      <c r="C3769" s="2" t="s">
        <v>7700</v>
      </c>
      <c r="D3769" s="12">
        <v>2000</v>
      </c>
      <c r="E3769" s="13">
        <v>2335</v>
      </c>
      <c r="F3769" t="s">
        <v>28</v>
      </c>
      <c r="G3769" t="s">
        <v>49</v>
      </c>
      <c r="H3769" t="s">
        <v>50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6008</v>
      </c>
      <c r="O3769">
        <f t="shared" si="232"/>
        <v>117</v>
      </c>
      <c r="P3769">
        <f t="shared" si="233"/>
        <v>41.7</v>
      </c>
      <c r="Q3769" s="11" t="s">
        <v>21</v>
      </c>
      <c r="R3769" t="s">
        <v>6009</v>
      </c>
      <c r="S3769" s="4">
        <f t="shared" si="234"/>
        <v>42050.0196412037</v>
      </c>
      <c r="T3769" s="4">
        <f t="shared" si="235"/>
        <v>42064.2076388889</v>
      </c>
    </row>
    <row r="3770" ht="44" spans="1:20">
      <c r="A3770" s="1">
        <v>3768</v>
      </c>
      <c r="B3770" s="2" t="s">
        <v>7701</v>
      </c>
      <c r="C3770" s="2" t="s">
        <v>7702</v>
      </c>
      <c r="D3770" s="12">
        <v>4000</v>
      </c>
      <c r="E3770" s="13">
        <v>4306.11</v>
      </c>
      <c r="F3770" t="s">
        <v>28</v>
      </c>
      <c r="G3770" t="s">
        <v>49</v>
      </c>
      <c r="H3770" t="s">
        <v>50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6008</v>
      </c>
      <c r="O3770">
        <f t="shared" si="232"/>
        <v>108</v>
      </c>
      <c r="P3770">
        <f t="shared" si="233"/>
        <v>74.24</v>
      </c>
      <c r="Q3770" s="11" t="s">
        <v>21</v>
      </c>
      <c r="R3770" t="s">
        <v>6009</v>
      </c>
      <c r="S3770" s="4">
        <f t="shared" si="234"/>
        <v>41772.7278935185</v>
      </c>
      <c r="T3770" s="4">
        <f t="shared" si="235"/>
        <v>41802.7278935185</v>
      </c>
    </row>
    <row r="3771" ht="44" spans="1:20">
      <c r="A3771" s="1">
        <v>3769</v>
      </c>
      <c r="B3771" s="2" t="s">
        <v>7703</v>
      </c>
      <c r="C3771" s="2" t="s">
        <v>7704</v>
      </c>
      <c r="D3771" s="12">
        <v>1100</v>
      </c>
      <c r="E3771" s="13">
        <v>1100</v>
      </c>
      <c r="F3771" t="s">
        <v>28</v>
      </c>
      <c r="G3771" t="s">
        <v>49</v>
      </c>
      <c r="H3771" t="s">
        <v>50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6008</v>
      </c>
      <c r="O3771">
        <f t="shared" si="232"/>
        <v>100</v>
      </c>
      <c r="P3771">
        <f t="shared" si="233"/>
        <v>73.33</v>
      </c>
      <c r="Q3771" s="11" t="s">
        <v>21</v>
      </c>
      <c r="R3771" t="s">
        <v>6009</v>
      </c>
      <c r="S3771" s="4">
        <f t="shared" si="234"/>
        <v>42445.5981365741</v>
      </c>
      <c r="T3771" s="4">
        <f t="shared" si="235"/>
        <v>42475.5981365741</v>
      </c>
    </row>
    <row r="3772" ht="44" spans="1:20">
      <c r="A3772" s="1">
        <v>3770</v>
      </c>
      <c r="B3772" s="2" t="s">
        <v>7705</v>
      </c>
      <c r="C3772" s="2" t="s">
        <v>7706</v>
      </c>
      <c r="D3772" s="12">
        <v>2000</v>
      </c>
      <c r="E3772" s="13">
        <v>2000</v>
      </c>
      <c r="F3772" t="s">
        <v>28</v>
      </c>
      <c r="G3772" t="s">
        <v>58</v>
      </c>
      <c r="H3772" t="s">
        <v>59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6008</v>
      </c>
      <c r="O3772">
        <f t="shared" si="232"/>
        <v>100</v>
      </c>
      <c r="P3772">
        <f t="shared" si="233"/>
        <v>100</v>
      </c>
      <c r="Q3772" s="11" t="s">
        <v>21</v>
      </c>
      <c r="R3772" t="s">
        <v>6009</v>
      </c>
      <c r="S3772" s="4">
        <f t="shared" si="234"/>
        <v>42138.9306712963</v>
      </c>
      <c r="T3772" s="4">
        <f t="shared" si="235"/>
        <v>42168.9306712963</v>
      </c>
    </row>
    <row r="3773" ht="29" spans="1:20">
      <c r="A3773" s="1">
        <v>3771</v>
      </c>
      <c r="B3773" s="2" t="s">
        <v>7707</v>
      </c>
      <c r="C3773" s="2" t="s">
        <v>7708</v>
      </c>
      <c r="D3773" s="12">
        <v>1000</v>
      </c>
      <c r="E3773" s="13">
        <v>1460</v>
      </c>
      <c r="F3773" t="s">
        <v>28</v>
      </c>
      <c r="G3773" t="s">
        <v>49</v>
      </c>
      <c r="H3773" t="s">
        <v>50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6008</v>
      </c>
      <c r="O3773">
        <f t="shared" si="232"/>
        <v>146</v>
      </c>
      <c r="P3773">
        <f t="shared" si="233"/>
        <v>38.42</v>
      </c>
      <c r="Q3773" s="11" t="s">
        <v>21</v>
      </c>
      <c r="R3773" t="s">
        <v>6009</v>
      </c>
      <c r="S3773" s="4">
        <f t="shared" si="234"/>
        <v>42493.8570833333</v>
      </c>
      <c r="T3773" s="4">
        <f t="shared" si="235"/>
        <v>42508</v>
      </c>
    </row>
    <row r="3774" ht="44" spans="1:20">
      <c r="A3774" s="1">
        <v>3772</v>
      </c>
      <c r="B3774" s="2" t="s">
        <v>7709</v>
      </c>
      <c r="C3774" s="2" t="s">
        <v>7710</v>
      </c>
      <c r="D3774" s="12">
        <v>5000</v>
      </c>
      <c r="E3774" s="13">
        <v>5510</v>
      </c>
      <c r="F3774" t="s">
        <v>28</v>
      </c>
      <c r="G3774" t="s">
        <v>49</v>
      </c>
      <c r="H3774" t="s">
        <v>50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6008</v>
      </c>
      <c r="O3774">
        <f t="shared" si="232"/>
        <v>110</v>
      </c>
      <c r="P3774">
        <f t="shared" si="233"/>
        <v>166.97</v>
      </c>
      <c r="Q3774" s="11" t="s">
        <v>21</v>
      </c>
      <c r="R3774" t="s">
        <v>6009</v>
      </c>
      <c r="S3774" s="4">
        <f t="shared" si="234"/>
        <v>42682.6169675926</v>
      </c>
      <c r="T3774" s="4">
        <f t="shared" si="235"/>
        <v>42703.25</v>
      </c>
    </row>
    <row r="3775" ht="29" spans="1:20">
      <c r="A3775" s="1">
        <v>3773</v>
      </c>
      <c r="B3775" s="2" t="s">
        <v>7711</v>
      </c>
      <c r="C3775" s="2" t="s">
        <v>7712</v>
      </c>
      <c r="D3775" s="12">
        <v>5000</v>
      </c>
      <c r="E3775" s="13">
        <v>5410</v>
      </c>
      <c r="F3775" t="s">
        <v>28</v>
      </c>
      <c r="G3775" t="s">
        <v>49</v>
      </c>
      <c r="H3775" t="s">
        <v>50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6008</v>
      </c>
      <c r="O3775">
        <f t="shared" si="232"/>
        <v>108</v>
      </c>
      <c r="P3775">
        <f t="shared" si="233"/>
        <v>94.91</v>
      </c>
      <c r="Q3775" s="11" t="s">
        <v>21</v>
      </c>
      <c r="R3775" t="s">
        <v>6009</v>
      </c>
      <c r="S3775" s="4">
        <f t="shared" si="234"/>
        <v>42656.0051736111</v>
      </c>
      <c r="T3775" s="4">
        <f t="shared" si="235"/>
        <v>42689.0888888889</v>
      </c>
    </row>
    <row r="3776" ht="44" spans="1:20">
      <c r="A3776" s="1">
        <v>3774</v>
      </c>
      <c r="B3776" s="2" t="s">
        <v>7713</v>
      </c>
      <c r="C3776" s="2" t="s">
        <v>7714</v>
      </c>
      <c r="D3776" s="12">
        <v>2500</v>
      </c>
      <c r="E3776" s="13">
        <v>2500</v>
      </c>
      <c r="F3776" t="s">
        <v>28</v>
      </c>
      <c r="G3776" t="s">
        <v>194</v>
      </c>
      <c r="H3776" t="s">
        <v>195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6008</v>
      </c>
      <c r="O3776">
        <f t="shared" si="232"/>
        <v>100</v>
      </c>
      <c r="P3776">
        <f t="shared" si="233"/>
        <v>100</v>
      </c>
      <c r="Q3776" s="11" t="s">
        <v>21</v>
      </c>
      <c r="R3776" t="s">
        <v>6009</v>
      </c>
      <c r="S3776" s="4">
        <f t="shared" si="234"/>
        <v>42087.7923032407</v>
      </c>
      <c r="T3776" s="4">
        <f t="shared" si="235"/>
        <v>42103.7923032407</v>
      </c>
    </row>
    <row r="3777" ht="44" spans="1:20">
      <c r="A3777" s="1">
        <v>3775</v>
      </c>
      <c r="B3777" s="2" t="s">
        <v>7715</v>
      </c>
      <c r="C3777" s="2" t="s">
        <v>7716</v>
      </c>
      <c r="D3777" s="12">
        <v>2000</v>
      </c>
      <c r="E3777" s="13">
        <v>2005</v>
      </c>
      <c r="F3777" t="s">
        <v>28</v>
      </c>
      <c r="G3777" t="s">
        <v>49</v>
      </c>
      <c r="H3777" t="s">
        <v>50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6008</v>
      </c>
      <c r="O3777">
        <f t="shared" si="232"/>
        <v>100</v>
      </c>
      <c r="P3777">
        <f t="shared" si="233"/>
        <v>143.21</v>
      </c>
      <c r="Q3777" s="11" t="s">
        <v>21</v>
      </c>
      <c r="R3777" t="s">
        <v>6009</v>
      </c>
      <c r="S3777" s="4">
        <f t="shared" si="234"/>
        <v>42075.9426273148</v>
      </c>
      <c r="T3777" s="4">
        <f t="shared" si="235"/>
        <v>42103.1666666667</v>
      </c>
    </row>
    <row r="3778" ht="58" spans="1:20">
      <c r="A3778" s="1">
        <v>3776</v>
      </c>
      <c r="B3778" s="2" t="s">
        <v>7717</v>
      </c>
      <c r="C3778" s="2" t="s">
        <v>7718</v>
      </c>
      <c r="D3778" s="12">
        <v>8000</v>
      </c>
      <c r="E3778" s="13">
        <v>8537</v>
      </c>
      <c r="F3778" t="s">
        <v>28</v>
      </c>
      <c r="G3778" t="s">
        <v>49</v>
      </c>
      <c r="H3778" t="s">
        <v>50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6008</v>
      </c>
      <c r="O3778">
        <f t="shared" si="232"/>
        <v>107</v>
      </c>
      <c r="P3778">
        <f t="shared" si="233"/>
        <v>90.82</v>
      </c>
      <c r="Q3778" s="11" t="s">
        <v>21</v>
      </c>
      <c r="R3778" t="s">
        <v>6009</v>
      </c>
      <c r="S3778" s="4">
        <f t="shared" si="234"/>
        <v>41814.3678009259</v>
      </c>
      <c r="T3778" s="4">
        <f t="shared" si="235"/>
        <v>41852.0416666667</v>
      </c>
    </row>
    <row r="3779" ht="44" spans="1:20">
      <c r="A3779" s="1">
        <v>3777</v>
      </c>
      <c r="B3779" s="2" t="s">
        <v>7719</v>
      </c>
      <c r="C3779" s="2" t="s">
        <v>7720</v>
      </c>
      <c r="D3779" s="12">
        <v>2000</v>
      </c>
      <c r="E3779" s="13">
        <v>2864</v>
      </c>
      <c r="F3779" t="s">
        <v>28</v>
      </c>
      <c r="G3779" t="s">
        <v>49</v>
      </c>
      <c r="H3779" t="s">
        <v>50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6008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21</v>
      </c>
      <c r="R3779" t="s">
        <v>6009</v>
      </c>
      <c r="S3779" s="4">
        <f t="shared" ref="S3779:S3842" si="238">(((J3779/60)/60)/24)+DATE(1970,1,1)</f>
        <v>41887.1113541667</v>
      </c>
      <c r="T3779" s="4">
        <f t="shared" ref="T3779:T3842" si="239">(((I3779/60)/60)/24)+DATE(1970,1,1)</f>
        <v>41909.1666666667</v>
      </c>
    </row>
    <row r="3780" ht="29" spans="1:20">
      <c r="A3780" s="1">
        <v>3778</v>
      </c>
      <c r="B3780" s="2" t="s">
        <v>7721</v>
      </c>
      <c r="C3780" s="2" t="s">
        <v>7722</v>
      </c>
      <c r="D3780" s="12">
        <v>2400</v>
      </c>
      <c r="E3780" s="13">
        <v>2521</v>
      </c>
      <c r="F3780" t="s">
        <v>28</v>
      </c>
      <c r="G3780" t="s">
        <v>49</v>
      </c>
      <c r="H3780" t="s">
        <v>50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6008</v>
      </c>
      <c r="O3780">
        <f t="shared" si="236"/>
        <v>105</v>
      </c>
      <c r="P3780">
        <f t="shared" si="237"/>
        <v>70.03</v>
      </c>
      <c r="Q3780" s="11" t="s">
        <v>21</v>
      </c>
      <c r="R3780" t="s">
        <v>6009</v>
      </c>
      <c r="S3780" s="4">
        <f t="shared" si="238"/>
        <v>41989.819212963</v>
      </c>
      <c r="T3780" s="4">
        <f t="shared" si="239"/>
        <v>42049.819212963</v>
      </c>
    </row>
    <row r="3781" ht="29" spans="1:20">
      <c r="A3781" s="1">
        <v>3779</v>
      </c>
      <c r="B3781" s="2" t="s">
        <v>7723</v>
      </c>
      <c r="C3781" s="2" t="s">
        <v>7724</v>
      </c>
      <c r="D3781" s="12">
        <v>15000</v>
      </c>
      <c r="E3781" s="13">
        <v>15597</v>
      </c>
      <c r="F3781" t="s">
        <v>28</v>
      </c>
      <c r="G3781" t="s">
        <v>49</v>
      </c>
      <c r="H3781" t="s">
        <v>50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6008</v>
      </c>
      <c r="O3781">
        <f t="shared" si="236"/>
        <v>104</v>
      </c>
      <c r="P3781">
        <f t="shared" si="237"/>
        <v>135.63</v>
      </c>
      <c r="Q3781" s="11" t="s">
        <v>21</v>
      </c>
      <c r="R3781" t="s">
        <v>6009</v>
      </c>
      <c r="S3781" s="4">
        <f t="shared" si="238"/>
        <v>42425.7354166667</v>
      </c>
      <c r="T3781" s="4">
        <f t="shared" si="239"/>
        <v>42455.69375</v>
      </c>
    </row>
    <row r="3782" ht="44" spans="1:20">
      <c r="A3782" s="1">
        <v>3780</v>
      </c>
      <c r="B3782" s="2" t="s">
        <v>7725</v>
      </c>
      <c r="C3782" s="2" t="s">
        <v>7726</v>
      </c>
      <c r="D3782" s="12">
        <v>2500</v>
      </c>
      <c r="E3782" s="13">
        <v>3000</v>
      </c>
      <c r="F3782" t="s">
        <v>28</v>
      </c>
      <c r="G3782" t="s">
        <v>49</v>
      </c>
      <c r="H3782" t="s">
        <v>50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6008</v>
      </c>
      <c r="O3782">
        <f t="shared" si="236"/>
        <v>120</v>
      </c>
      <c r="P3782">
        <f t="shared" si="237"/>
        <v>100</v>
      </c>
      <c r="Q3782" s="11" t="s">
        <v>21</v>
      </c>
      <c r="R3782" t="s">
        <v>6009</v>
      </c>
      <c r="S3782" s="4">
        <f t="shared" si="238"/>
        <v>42166.2197337963</v>
      </c>
      <c r="T3782" s="4">
        <f t="shared" si="239"/>
        <v>42198.8375</v>
      </c>
    </row>
    <row r="3783" ht="58" spans="1:20">
      <c r="A3783" s="1">
        <v>3781</v>
      </c>
      <c r="B3783" s="2" t="s">
        <v>7727</v>
      </c>
      <c r="C3783" s="2" t="s">
        <v>7728</v>
      </c>
      <c r="D3783" s="12">
        <v>4500</v>
      </c>
      <c r="E3783" s="13">
        <v>4935</v>
      </c>
      <c r="F3783" t="s">
        <v>28</v>
      </c>
      <c r="G3783" t="s">
        <v>49</v>
      </c>
      <c r="H3783" t="s">
        <v>50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6008</v>
      </c>
      <c r="O3783">
        <f t="shared" si="236"/>
        <v>110</v>
      </c>
      <c r="P3783">
        <f t="shared" si="237"/>
        <v>94.9</v>
      </c>
      <c r="Q3783" s="11" t="s">
        <v>21</v>
      </c>
      <c r="R3783" t="s">
        <v>6009</v>
      </c>
      <c r="S3783" s="4">
        <f t="shared" si="238"/>
        <v>41865.8829282407</v>
      </c>
      <c r="T3783" s="4">
        <f t="shared" si="239"/>
        <v>41890.8829282407</v>
      </c>
    </row>
    <row r="3784" ht="44" spans="1:20">
      <c r="A3784" s="1">
        <v>3782</v>
      </c>
      <c r="B3784" s="2" t="s">
        <v>7729</v>
      </c>
      <c r="C3784" s="2" t="s">
        <v>7730</v>
      </c>
      <c r="D3784" s="12">
        <v>2000</v>
      </c>
      <c r="E3784" s="13">
        <v>2035</v>
      </c>
      <c r="F3784" t="s">
        <v>28</v>
      </c>
      <c r="G3784" t="s">
        <v>58</v>
      </c>
      <c r="H3784" t="s">
        <v>59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6008</v>
      </c>
      <c r="O3784">
        <f t="shared" si="236"/>
        <v>102</v>
      </c>
      <c r="P3784">
        <f t="shared" si="237"/>
        <v>75.37</v>
      </c>
      <c r="Q3784" s="11" t="s">
        <v>21</v>
      </c>
      <c r="R3784" t="s">
        <v>6009</v>
      </c>
      <c r="S3784" s="4">
        <f t="shared" si="238"/>
        <v>42546.8622337963</v>
      </c>
      <c r="T3784" s="4">
        <f t="shared" si="239"/>
        <v>42575.9583333333</v>
      </c>
    </row>
    <row r="3785" ht="44" spans="1:20">
      <c r="A3785" s="1">
        <v>3783</v>
      </c>
      <c r="B3785" s="2" t="s">
        <v>7731</v>
      </c>
      <c r="C3785" s="2" t="s">
        <v>7732</v>
      </c>
      <c r="D3785" s="12">
        <v>1200</v>
      </c>
      <c r="E3785" s="13">
        <v>1547</v>
      </c>
      <c r="F3785" t="s">
        <v>28</v>
      </c>
      <c r="G3785" t="s">
        <v>49</v>
      </c>
      <c r="H3785" t="s">
        <v>50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6008</v>
      </c>
      <c r="O3785">
        <f t="shared" si="236"/>
        <v>129</v>
      </c>
      <c r="P3785">
        <f t="shared" si="237"/>
        <v>64.46</v>
      </c>
      <c r="Q3785" s="11" t="s">
        <v>21</v>
      </c>
      <c r="R3785" t="s">
        <v>6009</v>
      </c>
      <c r="S3785" s="4">
        <f t="shared" si="238"/>
        <v>42420.1402777778</v>
      </c>
      <c r="T3785" s="4">
        <f t="shared" si="239"/>
        <v>42444.6666666667</v>
      </c>
    </row>
    <row r="3786" ht="44" spans="1:20">
      <c r="A3786" s="1">
        <v>3784</v>
      </c>
      <c r="B3786" s="2" t="s">
        <v>7733</v>
      </c>
      <c r="C3786" s="2" t="s">
        <v>7734</v>
      </c>
      <c r="D3786" s="12">
        <v>1000</v>
      </c>
      <c r="E3786" s="13">
        <v>1150</v>
      </c>
      <c r="F3786" t="s">
        <v>28</v>
      </c>
      <c r="G3786" t="s">
        <v>194</v>
      </c>
      <c r="H3786" t="s">
        <v>195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6008</v>
      </c>
      <c r="O3786">
        <f t="shared" si="236"/>
        <v>115</v>
      </c>
      <c r="P3786">
        <f t="shared" si="237"/>
        <v>115</v>
      </c>
      <c r="Q3786" s="11" t="s">
        <v>21</v>
      </c>
      <c r="R3786" t="s">
        <v>6009</v>
      </c>
      <c r="S3786" s="4">
        <f t="shared" si="238"/>
        <v>42531.9806944444</v>
      </c>
      <c r="T3786" s="4">
        <f t="shared" si="239"/>
        <v>42561.9806944444</v>
      </c>
    </row>
    <row r="3787" ht="44" spans="1:20">
      <c r="A3787" s="1">
        <v>3785</v>
      </c>
      <c r="B3787" s="2" t="s">
        <v>7735</v>
      </c>
      <c r="C3787" s="2" t="s">
        <v>7736</v>
      </c>
      <c r="D3787" s="12">
        <v>2000</v>
      </c>
      <c r="E3787" s="13">
        <v>3015</v>
      </c>
      <c r="F3787" t="s">
        <v>28</v>
      </c>
      <c r="G3787" t="s">
        <v>58</v>
      </c>
      <c r="H3787" t="s">
        <v>59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6008</v>
      </c>
      <c r="O3787">
        <f t="shared" si="236"/>
        <v>151</v>
      </c>
      <c r="P3787">
        <f t="shared" si="237"/>
        <v>100.5</v>
      </c>
      <c r="Q3787" s="11" t="s">
        <v>21</v>
      </c>
      <c r="R3787" t="s">
        <v>6009</v>
      </c>
      <c r="S3787" s="4">
        <f t="shared" si="238"/>
        <v>42548.6385300926</v>
      </c>
      <c r="T3787" s="4">
        <f t="shared" si="239"/>
        <v>42584.41875</v>
      </c>
    </row>
    <row r="3788" ht="44" spans="1:20">
      <c r="A3788" s="1">
        <v>3786</v>
      </c>
      <c r="B3788" s="2" t="s">
        <v>7737</v>
      </c>
      <c r="C3788" s="2" t="s">
        <v>7738</v>
      </c>
      <c r="D3788" s="12">
        <v>6000</v>
      </c>
      <c r="E3788" s="13">
        <v>6658</v>
      </c>
      <c r="F3788" t="s">
        <v>28</v>
      </c>
      <c r="G3788" t="s">
        <v>49</v>
      </c>
      <c r="H3788" t="s">
        <v>50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6008</v>
      </c>
      <c r="O3788">
        <f t="shared" si="236"/>
        <v>111</v>
      </c>
      <c r="P3788">
        <f t="shared" si="237"/>
        <v>93.77</v>
      </c>
      <c r="Q3788" s="11" t="s">
        <v>21</v>
      </c>
      <c r="R3788" t="s">
        <v>6009</v>
      </c>
      <c r="S3788" s="4">
        <f t="shared" si="238"/>
        <v>42487.0379050926</v>
      </c>
      <c r="T3788" s="4">
        <f t="shared" si="239"/>
        <v>42517.0379050926</v>
      </c>
    </row>
    <row r="3789" ht="44" spans="1:20">
      <c r="A3789" s="1">
        <v>3787</v>
      </c>
      <c r="B3789" s="2" t="s">
        <v>7739</v>
      </c>
      <c r="C3789" s="2" t="s">
        <v>7740</v>
      </c>
      <c r="D3789" s="12">
        <v>350</v>
      </c>
      <c r="E3789" s="13">
        <v>351</v>
      </c>
      <c r="F3789" t="s">
        <v>28</v>
      </c>
      <c r="G3789" t="s">
        <v>49</v>
      </c>
      <c r="H3789" t="s">
        <v>50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6008</v>
      </c>
      <c r="O3789">
        <f t="shared" si="236"/>
        <v>100</v>
      </c>
      <c r="P3789">
        <f t="shared" si="237"/>
        <v>35.1</v>
      </c>
      <c r="Q3789" s="11" t="s">
        <v>21</v>
      </c>
      <c r="R3789" t="s">
        <v>6009</v>
      </c>
      <c r="S3789" s="4">
        <f t="shared" si="238"/>
        <v>42167.5347916667</v>
      </c>
      <c r="T3789" s="4">
        <f t="shared" si="239"/>
        <v>42196.1659722222</v>
      </c>
    </row>
    <row r="3790" ht="72" spans="1:20">
      <c r="A3790" s="1">
        <v>3788</v>
      </c>
      <c r="B3790" s="2" t="s">
        <v>7741</v>
      </c>
      <c r="C3790" s="2" t="s">
        <v>7742</v>
      </c>
      <c r="D3790" s="12">
        <v>75000</v>
      </c>
      <c r="E3790" s="13">
        <v>500</v>
      </c>
      <c r="F3790" t="s">
        <v>26</v>
      </c>
      <c r="G3790" t="s">
        <v>49</v>
      </c>
      <c r="H3790" t="s">
        <v>50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6008</v>
      </c>
      <c r="O3790">
        <f t="shared" si="236"/>
        <v>1</v>
      </c>
      <c r="P3790">
        <f t="shared" si="237"/>
        <v>500</v>
      </c>
      <c r="Q3790" s="11" t="s">
        <v>21</v>
      </c>
      <c r="R3790" t="s">
        <v>6009</v>
      </c>
      <c r="S3790" s="4">
        <f t="shared" si="238"/>
        <v>42333.6958217593</v>
      </c>
      <c r="T3790" s="4">
        <f t="shared" si="239"/>
        <v>42361.6791666667</v>
      </c>
    </row>
    <row r="3791" ht="44" spans="1:20">
      <c r="A3791" s="1">
        <v>3789</v>
      </c>
      <c r="B3791" s="2" t="s">
        <v>7743</v>
      </c>
      <c r="C3791" s="2" t="s">
        <v>7744</v>
      </c>
      <c r="D3791" s="12">
        <v>3550</v>
      </c>
      <c r="E3791" s="13">
        <v>116</v>
      </c>
      <c r="F3791" t="s">
        <v>26</v>
      </c>
      <c r="G3791" t="s">
        <v>58</v>
      </c>
      <c r="H3791" t="s">
        <v>59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6008</v>
      </c>
      <c r="O3791">
        <f t="shared" si="236"/>
        <v>3</v>
      </c>
      <c r="P3791">
        <f t="shared" si="237"/>
        <v>29</v>
      </c>
      <c r="Q3791" s="11" t="s">
        <v>21</v>
      </c>
      <c r="R3791" t="s">
        <v>6009</v>
      </c>
      <c r="S3791" s="4">
        <f t="shared" si="238"/>
        <v>42138.7988194444</v>
      </c>
      <c r="T3791" s="4">
        <f t="shared" si="239"/>
        <v>42170.7988194444</v>
      </c>
    </row>
    <row r="3792" ht="44" spans="1:20">
      <c r="A3792" s="1">
        <v>3790</v>
      </c>
      <c r="B3792" s="2" t="s">
        <v>7745</v>
      </c>
      <c r="C3792" s="2" t="s">
        <v>7746</v>
      </c>
      <c r="D3792" s="12">
        <v>15000</v>
      </c>
      <c r="E3792" s="13">
        <v>0</v>
      </c>
      <c r="F3792" t="s">
        <v>26</v>
      </c>
      <c r="G3792" t="s">
        <v>49</v>
      </c>
      <c r="H3792" t="s">
        <v>50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6008</v>
      </c>
      <c r="O3792">
        <f t="shared" si="236"/>
        <v>0</v>
      </c>
      <c r="P3792">
        <f t="shared" si="237"/>
        <v>0</v>
      </c>
      <c r="Q3792" s="11" t="s">
        <v>21</v>
      </c>
      <c r="R3792" t="s">
        <v>6009</v>
      </c>
      <c r="S3792" s="4">
        <f t="shared" si="238"/>
        <v>42666.6669328704</v>
      </c>
      <c r="T3792" s="4">
        <f t="shared" si="239"/>
        <v>42696.708599537</v>
      </c>
    </row>
    <row r="3793" ht="29" spans="1:20">
      <c r="A3793" s="1">
        <v>3791</v>
      </c>
      <c r="B3793" s="2" t="s">
        <v>7747</v>
      </c>
      <c r="C3793" s="2" t="s">
        <v>7748</v>
      </c>
      <c r="D3793" s="12">
        <v>1500</v>
      </c>
      <c r="E3793" s="13">
        <v>0</v>
      </c>
      <c r="F3793" t="s">
        <v>26</v>
      </c>
      <c r="G3793" t="s">
        <v>49</v>
      </c>
      <c r="H3793" t="s">
        <v>50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6008</v>
      </c>
      <c r="O3793">
        <f t="shared" si="236"/>
        <v>0</v>
      </c>
      <c r="P3793">
        <f t="shared" si="237"/>
        <v>0</v>
      </c>
      <c r="Q3793" s="11" t="s">
        <v>21</v>
      </c>
      <c r="R3793" t="s">
        <v>6009</v>
      </c>
      <c r="S3793" s="4">
        <f t="shared" si="238"/>
        <v>41766.692037037</v>
      </c>
      <c r="T3793" s="4">
        <f t="shared" si="239"/>
        <v>41826.692037037</v>
      </c>
    </row>
    <row r="3794" ht="29" spans="1:20">
      <c r="A3794" s="1">
        <v>3792</v>
      </c>
      <c r="B3794" s="2" t="s">
        <v>7749</v>
      </c>
      <c r="C3794" s="2" t="s">
        <v>7750</v>
      </c>
      <c r="D3794" s="12">
        <v>12500</v>
      </c>
      <c r="E3794" s="13">
        <v>35</v>
      </c>
      <c r="F3794" t="s">
        <v>26</v>
      </c>
      <c r="G3794" t="s">
        <v>49</v>
      </c>
      <c r="H3794" t="s">
        <v>50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6008</v>
      </c>
      <c r="O3794">
        <f t="shared" si="236"/>
        <v>0</v>
      </c>
      <c r="P3794">
        <f t="shared" si="237"/>
        <v>17.5</v>
      </c>
      <c r="Q3794" s="11" t="s">
        <v>21</v>
      </c>
      <c r="R3794" t="s">
        <v>6009</v>
      </c>
      <c r="S3794" s="4">
        <f t="shared" si="238"/>
        <v>42170.4470138889</v>
      </c>
      <c r="T3794" s="4">
        <f t="shared" si="239"/>
        <v>42200.4470138889</v>
      </c>
    </row>
    <row r="3795" ht="44" spans="1:20">
      <c r="A3795" s="1">
        <v>3793</v>
      </c>
      <c r="B3795" s="2" t="s">
        <v>7751</v>
      </c>
      <c r="C3795" s="2" t="s">
        <v>7752</v>
      </c>
      <c r="D3795" s="12">
        <v>7000</v>
      </c>
      <c r="E3795" s="13">
        <v>4176</v>
      </c>
      <c r="F3795" t="s">
        <v>26</v>
      </c>
      <c r="G3795" t="s">
        <v>49</v>
      </c>
      <c r="H3795" t="s">
        <v>50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6008</v>
      </c>
      <c r="O3795">
        <f t="shared" si="236"/>
        <v>60</v>
      </c>
      <c r="P3795">
        <f t="shared" si="237"/>
        <v>174</v>
      </c>
      <c r="Q3795" s="11" t="s">
        <v>21</v>
      </c>
      <c r="R3795" t="s">
        <v>6009</v>
      </c>
      <c r="S3795" s="4">
        <f t="shared" si="238"/>
        <v>41968.9389930556</v>
      </c>
      <c r="T3795" s="4">
        <f t="shared" si="239"/>
        <v>41989.9389930556</v>
      </c>
    </row>
    <row r="3796" ht="44" spans="1:20">
      <c r="A3796" s="1">
        <v>3794</v>
      </c>
      <c r="B3796" s="2" t="s">
        <v>7753</v>
      </c>
      <c r="C3796" s="2" t="s">
        <v>7754</v>
      </c>
      <c r="D3796" s="12">
        <v>5000</v>
      </c>
      <c r="E3796" s="13">
        <v>50</v>
      </c>
      <c r="F3796" t="s">
        <v>26</v>
      </c>
      <c r="G3796" t="s">
        <v>58</v>
      </c>
      <c r="H3796" t="s">
        <v>59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6008</v>
      </c>
      <c r="O3796">
        <f t="shared" si="236"/>
        <v>1</v>
      </c>
      <c r="P3796">
        <f t="shared" si="237"/>
        <v>50</v>
      </c>
      <c r="Q3796" s="11" t="s">
        <v>21</v>
      </c>
      <c r="R3796" t="s">
        <v>6009</v>
      </c>
      <c r="S3796" s="4">
        <f t="shared" si="238"/>
        <v>42132.5804861111</v>
      </c>
      <c r="T3796" s="4">
        <f t="shared" si="239"/>
        <v>42162.5804861111</v>
      </c>
    </row>
    <row r="3797" ht="44" spans="1:20">
      <c r="A3797" s="1">
        <v>3795</v>
      </c>
      <c r="B3797" s="2" t="s">
        <v>7755</v>
      </c>
      <c r="C3797" s="2" t="s">
        <v>7756</v>
      </c>
      <c r="D3797" s="12">
        <v>600</v>
      </c>
      <c r="E3797" s="13">
        <v>10</v>
      </c>
      <c r="F3797" t="s">
        <v>26</v>
      </c>
      <c r="G3797" t="s">
        <v>58</v>
      </c>
      <c r="H3797" t="s">
        <v>59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6008</v>
      </c>
      <c r="O3797">
        <f t="shared" si="236"/>
        <v>2</v>
      </c>
      <c r="P3797">
        <f t="shared" si="237"/>
        <v>5</v>
      </c>
      <c r="Q3797" s="11" t="s">
        <v>21</v>
      </c>
      <c r="R3797" t="s">
        <v>6009</v>
      </c>
      <c r="S3797" s="4">
        <f t="shared" si="238"/>
        <v>42201.4362268519</v>
      </c>
      <c r="T3797" s="4">
        <f t="shared" si="239"/>
        <v>42244.9375</v>
      </c>
    </row>
    <row r="3798" ht="44" spans="1:20">
      <c r="A3798" s="1">
        <v>3796</v>
      </c>
      <c r="B3798" s="2" t="s">
        <v>7757</v>
      </c>
      <c r="C3798" s="2" t="s">
        <v>7758</v>
      </c>
      <c r="D3798" s="12">
        <v>22500</v>
      </c>
      <c r="E3798" s="13">
        <v>1</v>
      </c>
      <c r="F3798" t="s">
        <v>26</v>
      </c>
      <c r="G3798" t="s">
        <v>49</v>
      </c>
      <c r="H3798" t="s">
        <v>50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6008</v>
      </c>
      <c r="O3798">
        <f t="shared" si="236"/>
        <v>0</v>
      </c>
      <c r="P3798">
        <f t="shared" si="237"/>
        <v>1</v>
      </c>
      <c r="Q3798" s="11" t="s">
        <v>21</v>
      </c>
      <c r="R3798" t="s">
        <v>6009</v>
      </c>
      <c r="S3798" s="4">
        <f t="shared" si="238"/>
        <v>42689.0295833333</v>
      </c>
      <c r="T3798" s="4">
        <f t="shared" si="239"/>
        <v>42749.0295833333</v>
      </c>
    </row>
    <row r="3799" ht="44" spans="1:20">
      <c r="A3799" s="1">
        <v>3797</v>
      </c>
      <c r="B3799" s="2" t="s">
        <v>7759</v>
      </c>
      <c r="C3799" s="2" t="s">
        <v>7760</v>
      </c>
      <c r="D3799" s="12">
        <v>6000</v>
      </c>
      <c r="E3799" s="13">
        <v>5380</v>
      </c>
      <c r="F3799" t="s">
        <v>26</v>
      </c>
      <c r="G3799" t="s">
        <v>49</v>
      </c>
      <c r="H3799" t="s">
        <v>50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6008</v>
      </c>
      <c r="O3799">
        <f t="shared" si="236"/>
        <v>90</v>
      </c>
      <c r="P3799">
        <f t="shared" si="237"/>
        <v>145.41</v>
      </c>
      <c r="Q3799" s="11" t="s">
        <v>21</v>
      </c>
      <c r="R3799" t="s">
        <v>6009</v>
      </c>
      <c r="S3799" s="4">
        <f t="shared" si="238"/>
        <v>42084.8815393519</v>
      </c>
      <c r="T3799" s="4">
        <f t="shared" si="239"/>
        <v>42114.8815393519</v>
      </c>
    </row>
    <row r="3800" ht="44" spans="1:20">
      <c r="A3800" s="1">
        <v>3798</v>
      </c>
      <c r="B3800" s="2" t="s">
        <v>7761</v>
      </c>
      <c r="C3800" s="2" t="s">
        <v>7762</v>
      </c>
      <c r="D3800" s="12">
        <v>70000</v>
      </c>
      <c r="E3800" s="13">
        <v>1025</v>
      </c>
      <c r="F3800" t="s">
        <v>26</v>
      </c>
      <c r="G3800" t="s">
        <v>49</v>
      </c>
      <c r="H3800" t="s">
        <v>50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6008</v>
      </c>
      <c r="O3800">
        <f t="shared" si="236"/>
        <v>1</v>
      </c>
      <c r="P3800">
        <f t="shared" si="237"/>
        <v>205</v>
      </c>
      <c r="Q3800" s="11" t="s">
        <v>21</v>
      </c>
      <c r="R3800" t="s">
        <v>6009</v>
      </c>
      <c r="S3800" s="4">
        <f t="shared" si="238"/>
        <v>41831.7227777778</v>
      </c>
      <c r="T3800" s="4">
        <f t="shared" si="239"/>
        <v>41861.7227777778</v>
      </c>
    </row>
    <row r="3801" ht="29" spans="1:20">
      <c r="A3801" s="1">
        <v>3799</v>
      </c>
      <c r="B3801" s="2" t="s">
        <v>7763</v>
      </c>
      <c r="C3801" s="2" t="s">
        <v>7764</v>
      </c>
      <c r="D3801" s="12">
        <v>10000</v>
      </c>
      <c r="E3801" s="13">
        <v>402</v>
      </c>
      <c r="F3801" t="s">
        <v>26</v>
      </c>
      <c r="G3801" t="s">
        <v>49</v>
      </c>
      <c r="H3801" t="s">
        <v>50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6008</v>
      </c>
      <c r="O3801">
        <f t="shared" si="236"/>
        <v>4</v>
      </c>
      <c r="P3801">
        <f t="shared" si="237"/>
        <v>100.5</v>
      </c>
      <c r="Q3801" s="11" t="s">
        <v>21</v>
      </c>
      <c r="R3801" t="s">
        <v>6009</v>
      </c>
      <c r="S3801" s="4">
        <f t="shared" si="238"/>
        <v>42410.9310532407</v>
      </c>
      <c r="T3801" s="4">
        <f t="shared" si="239"/>
        <v>42440.9310532407</v>
      </c>
    </row>
    <row r="3802" ht="44" spans="1:20">
      <c r="A3802" s="1">
        <v>3800</v>
      </c>
      <c r="B3802" s="2" t="s">
        <v>7765</v>
      </c>
      <c r="C3802" s="2" t="s">
        <v>7766</v>
      </c>
      <c r="D3802" s="12">
        <v>22000</v>
      </c>
      <c r="E3802" s="13">
        <v>881</v>
      </c>
      <c r="F3802" t="s">
        <v>26</v>
      </c>
      <c r="G3802" t="s">
        <v>49</v>
      </c>
      <c r="H3802" t="s">
        <v>50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6008</v>
      </c>
      <c r="O3802">
        <f t="shared" si="236"/>
        <v>4</v>
      </c>
      <c r="P3802">
        <f t="shared" si="237"/>
        <v>55.06</v>
      </c>
      <c r="Q3802" s="11" t="s">
        <v>21</v>
      </c>
      <c r="R3802" t="s">
        <v>6009</v>
      </c>
      <c r="S3802" s="4">
        <f t="shared" si="238"/>
        <v>41982.7370717593</v>
      </c>
      <c r="T3802" s="4">
        <f t="shared" si="239"/>
        <v>42015.2076388889</v>
      </c>
    </row>
    <row r="3803" ht="44" spans="1:20">
      <c r="A3803" s="1">
        <v>3801</v>
      </c>
      <c r="B3803" s="2" t="s">
        <v>7767</v>
      </c>
      <c r="C3803" s="2" t="s">
        <v>7768</v>
      </c>
      <c r="D3803" s="12">
        <v>5000</v>
      </c>
      <c r="E3803" s="13">
        <v>426</v>
      </c>
      <c r="F3803" t="s">
        <v>26</v>
      </c>
      <c r="G3803" t="s">
        <v>49</v>
      </c>
      <c r="H3803" t="s">
        <v>50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6008</v>
      </c>
      <c r="O3803">
        <f t="shared" si="236"/>
        <v>9</v>
      </c>
      <c r="P3803">
        <f t="shared" si="237"/>
        <v>47.33</v>
      </c>
      <c r="Q3803" s="11" t="s">
        <v>21</v>
      </c>
      <c r="R3803" t="s">
        <v>6009</v>
      </c>
      <c r="S3803" s="4">
        <f t="shared" si="238"/>
        <v>41975.6761111111</v>
      </c>
      <c r="T3803" s="4">
        <f t="shared" si="239"/>
        <v>42006.6761111111</v>
      </c>
    </row>
    <row r="3804" ht="44" spans="1:20">
      <c r="A3804" s="1">
        <v>3802</v>
      </c>
      <c r="B3804" s="2" t="s">
        <v>7769</v>
      </c>
      <c r="C3804" s="2" t="s">
        <v>7770</v>
      </c>
      <c r="D3804" s="12">
        <v>3000</v>
      </c>
      <c r="E3804" s="13">
        <v>0</v>
      </c>
      <c r="F3804" t="s">
        <v>26</v>
      </c>
      <c r="G3804" t="s">
        <v>49</v>
      </c>
      <c r="H3804" t="s">
        <v>50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6008</v>
      </c>
      <c r="O3804">
        <f t="shared" si="236"/>
        <v>0</v>
      </c>
      <c r="P3804">
        <f t="shared" si="237"/>
        <v>0</v>
      </c>
      <c r="Q3804" s="11" t="s">
        <v>21</v>
      </c>
      <c r="R3804" t="s">
        <v>6009</v>
      </c>
      <c r="S3804" s="4">
        <f t="shared" si="238"/>
        <v>42269.1262268518</v>
      </c>
      <c r="T3804" s="4">
        <f t="shared" si="239"/>
        <v>42299.1262268518</v>
      </c>
    </row>
    <row r="3805" ht="29" spans="1:20">
      <c r="A3805" s="1">
        <v>3803</v>
      </c>
      <c r="B3805" s="2" t="s">
        <v>7771</v>
      </c>
      <c r="C3805" s="2" t="s">
        <v>7772</v>
      </c>
      <c r="D3805" s="12">
        <v>12000</v>
      </c>
      <c r="E3805" s="13">
        <v>2358</v>
      </c>
      <c r="F3805" t="s">
        <v>26</v>
      </c>
      <c r="G3805" t="s">
        <v>49</v>
      </c>
      <c r="H3805" t="s">
        <v>50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6008</v>
      </c>
      <c r="O3805">
        <f t="shared" si="236"/>
        <v>20</v>
      </c>
      <c r="P3805">
        <f t="shared" si="237"/>
        <v>58.95</v>
      </c>
      <c r="Q3805" s="11" t="s">
        <v>21</v>
      </c>
      <c r="R3805" t="s">
        <v>6009</v>
      </c>
      <c r="S3805" s="4">
        <f t="shared" si="238"/>
        <v>42403.9718518518</v>
      </c>
      <c r="T3805" s="4">
        <f t="shared" si="239"/>
        <v>42433.9718518518</v>
      </c>
    </row>
    <row r="3806" ht="44" spans="1:20">
      <c r="A3806" s="1">
        <v>3804</v>
      </c>
      <c r="B3806" s="2" t="s">
        <v>7773</v>
      </c>
      <c r="C3806" s="2" t="s">
        <v>7774</v>
      </c>
      <c r="D3806" s="12">
        <v>8000</v>
      </c>
      <c r="E3806" s="13">
        <v>0</v>
      </c>
      <c r="F3806" t="s">
        <v>26</v>
      </c>
      <c r="G3806" t="s">
        <v>49</v>
      </c>
      <c r="H3806" t="s">
        <v>50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6008</v>
      </c>
      <c r="O3806">
        <f t="shared" si="236"/>
        <v>0</v>
      </c>
      <c r="P3806">
        <f t="shared" si="237"/>
        <v>0</v>
      </c>
      <c r="Q3806" s="11" t="s">
        <v>21</v>
      </c>
      <c r="R3806" t="s">
        <v>6009</v>
      </c>
      <c r="S3806" s="4">
        <f t="shared" si="238"/>
        <v>42527.009537037</v>
      </c>
      <c r="T3806" s="4">
        <f t="shared" si="239"/>
        <v>42582.2916666667</v>
      </c>
    </row>
    <row r="3807" ht="44" spans="1:20">
      <c r="A3807" s="1">
        <v>3805</v>
      </c>
      <c r="B3807" s="2" t="s">
        <v>7775</v>
      </c>
      <c r="C3807" s="2" t="s">
        <v>7776</v>
      </c>
      <c r="D3807" s="12">
        <v>150000</v>
      </c>
      <c r="E3807" s="13">
        <v>3</v>
      </c>
      <c r="F3807" t="s">
        <v>26</v>
      </c>
      <c r="G3807" t="s">
        <v>49</v>
      </c>
      <c r="H3807" t="s">
        <v>50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6008</v>
      </c>
      <c r="O3807">
        <f t="shared" si="236"/>
        <v>0</v>
      </c>
      <c r="P3807">
        <f t="shared" si="237"/>
        <v>1.5</v>
      </c>
      <c r="Q3807" s="11" t="s">
        <v>21</v>
      </c>
      <c r="R3807" t="s">
        <v>6009</v>
      </c>
      <c r="S3807" s="4">
        <f t="shared" si="238"/>
        <v>41849.887037037</v>
      </c>
      <c r="T3807" s="4">
        <f t="shared" si="239"/>
        <v>41909.887037037</v>
      </c>
    </row>
    <row r="3808" ht="44" spans="1:20">
      <c r="A3808" s="1">
        <v>3806</v>
      </c>
      <c r="B3808" s="2" t="s">
        <v>7777</v>
      </c>
      <c r="C3808" s="2" t="s">
        <v>7778</v>
      </c>
      <c r="D3808" s="12">
        <v>7500</v>
      </c>
      <c r="E3808" s="13">
        <v>5</v>
      </c>
      <c r="F3808" t="s">
        <v>26</v>
      </c>
      <c r="G3808" t="s">
        <v>84</v>
      </c>
      <c r="H3808" t="s">
        <v>85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6008</v>
      </c>
      <c r="O3808">
        <f t="shared" si="236"/>
        <v>0</v>
      </c>
      <c r="P3808">
        <f t="shared" si="237"/>
        <v>5</v>
      </c>
      <c r="Q3808" s="11" t="s">
        <v>21</v>
      </c>
      <c r="R3808" t="s">
        <v>6009</v>
      </c>
      <c r="S3808" s="4">
        <f t="shared" si="238"/>
        <v>41799.2590393518</v>
      </c>
      <c r="T3808" s="4">
        <f t="shared" si="239"/>
        <v>41819.2590393518</v>
      </c>
    </row>
    <row r="3809" ht="44" spans="1:20">
      <c r="A3809" s="1">
        <v>3807</v>
      </c>
      <c r="B3809" s="2" t="s">
        <v>7779</v>
      </c>
      <c r="C3809" s="2" t="s">
        <v>7780</v>
      </c>
      <c r="D3809" s="12">
        <v>1500</v>
      </c>
      <c r="E3809" s="13">
        <v>455</v>
      </c>
      <c r="F3809" t="s">
        <v>26</v>
      </c>
      <c r="G3809" t="s">
        <v>49</v>
      </c>
      <c r="H3809" t="s">
        <v>50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6008</v>
      </c>
      <c r="O3809">
        <f t="shared" si="236"/>
        <v>30</v>
      </c>
      <c r="P3809">
        <f t="shared" si="237"/>
        <v>50.56</v>
      </c>
      <c r="Q3809" s="11" t="s">
        <v>21</v>
      </c>
      <c r="R3809" t="s">
        <v>6009</v>
      </c>
      <c r="S3809" s="4">
        <f t="shared" si="238"/>
        <v>42090.9090162037</v>
      </c>
      <c r="T3809" s="4">
        <f t="shared" si="239"/>
        <v>42097.9090162037</v>
      </c>
    </row>
    <row r="3810" ht="44" spans="1:20">
      <c r="A3810" s="1">
        <v>3808</v>
      </c>
      <c r="B3810" s="2" t="s">
        <v>7781</v>
      </c>
      <c r="C3810" s="2" t="s">
        <v>7782</v>
      </c>
      <c r="D3810" s="12">
        <v>1000</v>
      </c>
      <c r="E3810" s="13">
        <v>1000</v>
      </c>
      <c r="F3810" t="s">
        <v>28</v>
      </c>
      <c r="G3810" t="s">
        <v>58</v>
      </c>
      <c r="H3810" t="s">
        <v>59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1123</v>
      </c>
      <c r="O3810">
        <f t="shared" si="236"/>
        <v>100</v>
      </c>
      <c r="P3810">
        <f t="shared" si="237"/>
        <v>41.67</v>
      </c>
      <c r="Q3810" s="11" t="s">
        <v>21</v>
      </c>
      <c r="R3810" t="s">
        <v>1124</v>
      </c>
      <c r="S3810" s="4">
        <f t="shared" si="238"/>
        <v>42059.4539236111</v>
      </c>
      <c r="T3810" s="4">
        <f t="shared" si="239"/>
        <v>42119.4122569444</v>
      </c>
    </row>
    <row r="3811" ht="44" spans="1:20">
      <c r="A3811" s="1">
        <v>3809</v>
      </c>
      <c r="B3811" s="2" t="s">
        <v>7783</v>
      </c>
      <c r="C3811" s="2" t="s">
        <v>7784</v>
      </c>
      <c r="D3811" s="12">
        <v>2000</v>
      </c>
      <c r="E3811" s="13">
        <v>2025</v>
      </c>
      <c r="F3811" t="s">
        <v>28</v>
      </c>
      <c r="G3811" t="s">
        <v>58</v>
      </c>
      <c r="H3811" t="s">
        <v>59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1123</v>
      </c>
      <c r="O3811">
        <f t="shared" si="236"/>
        <v>101</v>
      </c>
      <c r="P3811">
        <f t="shared" si="237"/>
        <v>53.29</v>
      </c>
      <c r="Q3811" s="11" t="s">
        <v>21</v>
      </c>
      <c r="R3811" t="s">
        <v>1124</v>
      </c>
      <c r="S3811" s="4">
        <f t="shared" si="238"/>
        <v>41800.5267013889</v>
      </c>
      <c r="T3811" s="4">
        <f t="shared" si="239"/>
        <v>41850.9583333333</v>
      </c>
    </row>
    <row r="3812" ht="44" spans="1:20">
      <c r="A3812" s="1">
        <v>3810</v>
      </c>
      <c r="B3812" s="2" t="s">
        <v>7785</v>
      </c>
      <c r="C3812" s="2" t="s">
        <v>7786</v>
      </c>
      <c r="D3812" s="12">
        <v>1500</v>
      </c>
      <c r="E3812" s="13">
        <v>1826</v>
      </c>
      <c r="F3812" t="s">
        <v>28</v>
      </c>
      <c r="G3812" t="s">
        <v>49</v>
      </c>
      <c r="H3812" t="s">
        <v>50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1123</v>
      </c>
      <c r="O3812">
        <f t="shared" si="236"/>
        <v>122</v>
      </c>
      <c r="P3812">
        <f t="shared" si="237"/>
        <v>70.23</v>
      </c>
      <c r="Q3812" s="11" t="s">
        <v>21</v>
      </c>
      <c r="R3812" t="s">
        <v>1124</v>
      </c>
      <c r="S3812" s="4">
        <f t="shared" si="238"/>
        <v>42054.8490509259</v>
      </c>
      <c r="T3812" s="4">
        <f t="shared" si="239"/>
        <v>42084.8073842593</v>
      </c>
    </row>
    <row r="3813" ht="44" spans="1:20">
      <c r="A3813" s="1">
        <v>3811</v>
      </c>
      <c r="B3813" s="2" t="s">
        <v>7787</v>
      </c>
      <c r="C3813" s="2" t="s">
        <v>7788</v>
      </c>
      <c r="D3813" s="12">
        <v>250</v>
      </c>
      <c r="E3813" s="13">
        <v>825</v>
      </c>
      <c r="F3813" t="s">
        <v>28</v>
      </c>
      <c r="G3813" t="s">
        <v>58</v>
      </c>
      <c r="H3813" t="s">
        <v>59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1123</v>
      </c>
      <c r="O3813">
        <f t="shared" si="236"/>
        <v>330</v>
      </c>
      <c r="P3813">
        <f t="shared" si="237"/>
        <v>43.42</v>
      </c>
      <c r="Q3813" s="11" t="s">
        <v>21</v>
      </c>
      <c r="R3813" t="s">
        <v>1124</v>
      </c>
      <c r="S3813" s="4">
        <f t="shared" si="238"/>
        <v>42487.6270023148</v>
      </c>
      <c r="T3813" s="4">
        <f t="shared" si="239"/>
        <v>42521.4583333333</v>
      </c>
    </row>
    <row r="3814" ht="44" spans="1:20">
      <c r="A3814" s="1">
        <v>3812</v>
      </c>
      <c r="B3814" s="2" t="s">
        <v>7789</v>
      </c>
      <c r="C3814" s="2" t="s">
        <v>7790</v>
      </c>
      <c r="D3814" s="12">
        <v>2000</v>
      </c>
      <c r="E3814" s="13">
        <v>2191</v>
      </c>
      <c r="F3814" t="s">
        <v>28</v>
      </c>
      <c r="G3814" t="s">
        <v>194</v>
      </c>
      <c r="H3814" t="s">
        <v>195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1123</v>
      </c>
      <c r="O3814">
        <f t="shared" si="236"/>
        <v>110</v>
      </c>
      <c r="P3814">
        <f t="shared" si="237"/>
        <v>199.18</v>
      </c>
      <c r="Q3814" s="11" t="s">
        <v>21</v>
      </c>
      <c r="R3814" t="s">
        <v>1124</v>
      </c>
      <c r="S3814" s="4">
        <f t="shared" si="238"/>
        <v>42109.75125</v>
      </c>
      <c r="T3814" s="4">
        <f t="shared" si="239"/>
        <v>42156.1659722222</v>
      </c>
    </row>
    <row r="3815" ht="44" spans="1:20">
      <c r="A3815" s="1">
        <v>3813</v>
      </c>
      <c r="B3815" s="2" t="s">
        <v>7791</v>
      </c>
      <c r="C3815" s="2" t="s">
        <v>7792</v>
      </c>
      <c r="D3815" s="12">
        <v>2100</v>
      </c>
      <c r="E3815" s="13">
        <v>2119.99</v>
      </c>
      <c r="F3815" t="s">
        <v>28</v>
      </c>
      <c r="G3815" t="s">
        <v>49</v>
      </c>
      <c r="H3815" t="s">
        <v>50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1123</v>
      </c>
      <c r="O3815">
        <f t="shared" si="236"/>
        <v>101</v>
      </c>
      <c r="P3815">
        <f t="shared" si="237"/>
        <v>78.52</v>
      </c>
      <c r="Q3815" s="11" t="s">
        <v>21</v>
      </c>
      <c r="R3815" t="s">
        <v>1124</v>
      </c>
      <c r="S3815" s="4">
        <f t="shared" si="238"/>
        <v>42497.2757060185</v>
      </c>
      <c r="T3815" s="4">
        <f t="shared" si="239"/>
        <v>42535.9048611111</v>
      </c>
    </row>
    <row r="3816" ht="44" spans="1:20">
      <c r="A3816" s="1">
        <v>3814</v>
      </c>
      <c r="B3816" s="2" t="s">
        <v>7793</v>
      </c>
      <c r="C3816" s="2" t="s">
        <v>7794</v>
      </c>
      <c r="D3816" s="12">
        <v>1500</v>
      </c>
      <c r="E3816" s="13">
        <v>2102</v>
      </c>
      <c r="F3816" t="s">
        <v>28</v>
      </c>
      <c r="G3816" t="s">
        <v>49</v>
      </c>
      <c r="H3816" t="s">
        <v>50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1123</v>
      </c>
      <c r="O3816">
        <f t="shared" si="236"/>
        <v>140</v>
      </c>
      <c r="P3816">
        <f t="shared" si="237"/>
        <v>61.82</v>
      </c>
      <c r="Q3816" s="11" t="s">
        <v>21</v>
      </c>
      <c r="R3816" t="s">
        <v>1124</v>
      </c>
      <c r="S3816" s="4">
        <f t="shared" si="238"/>
        <v>42058.9040740741</v>
      </c>
      <c r="T3816" s="4">
        <f t="shared" si="239"/>
        <v>42095.1659722222</v>
      </c>
    </row>
    <row r="3817" ht="29" spans="1:20">
      <c r="A3817" s="1">
        <v>3815</v>
      </c>
      <c r="B3817" s="2" t="s">
        <v>7795</v>
      </c>
      <c r="C3817" s="2" t="s">
        <v>7796</v>
      </c>
      <c r="D3817" s="12">
        <v>1000</v>
      </c>
      <c r="E3817" s="13">
        <v>1000.01</v>
      </c>
      <c r="F3817" t="s">
        <v>28</v>
      </c>
      <c r="G3817" t="s">
        <v>58</v>
      </c>
      <c r="H3817" t="s">
        <v>59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1123</v>
      </c>
      <c r="O3817">
        <f t="shared" si="236"/>
        <v>100</v>
      </c>
      <c r="P3817">
        <f t="shared" si="237"/>
        <v>50</v>
      </c>
      <c r="Q3817" s="11" t="s">
        <v>21</v>
      </c>
      <c r="R3817" t="s">
        <v>1124</v>
      </c>
      <c r="S3817" s="4">
        <f t="shared" si="238"/>
        <v>42207.2599189815</v>
      </c>
      <c r="T3817" s="4">
        <f t="shared" si="239"/>
        <v>42236.9583333333</v>
      </c>
    </row>
    <row r="3818" ht="58" spans="1:20">
      <c r="A3818" s="1">
        <v>3816</v>
      </c>
      <c r="B3818" s="2" t="s">
        <v>7797</v>
      </c>
      <c r="C3818" s="2" t="s">
        <v>7798</v>
      </c>
      <c r="D3818" s="12">
        <v>1500</v>
      </c>
      <c r="E3818" s="13">
        <v>1788.57</v>
      </c>
      <c r="F3818" t="s">
        <v>28</v>
      </c>
      <c r="G3818" t="s">
        <v>49</v>
      </c>
      <c r="H3818" t="s">
        <v>50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1123</v>
      </c>
      <c r="O3818">
        <f t="shared" si="236"/>
        <v>119</v>
      </c>
      <c r="P3818">
        <f t="shared" si="237"/>
        <v>48.34</v>
      </c>
      <c r="Q3818" s="11" t="s">
        <v>21</v>
      </c>
      <c r="R3818" t="s">
        <v>1124</v>
      </c>
      <c r="S3818" s="4">
        <f t="shared" si="238"/>
        <v>41807.6900810185</v>
      </c>
      <c r="T3818" s="4">
        <f t="shared" si="239"/>
        <v>41837.6900810185</v>
      </c>
    </row>
    <row r="3819" ht="44" spans="1:20">
      <c r="A3819" s="1">
        <v>3817</v>
      </c>
      <c r="B3819" s="2" t="s">
        <v>7799</v>
      </c>
      <c r="C3819" s="2" t="s">
        <v>7800</v>
      </c>
      <c r="D3819" s="12">
        <v>2000</v>
      </c>
      <c r="E3819" s="13">
        <v>2145</v>
      </c>
      <c r="F3819" t="s">
        <v>28</v>
      </c>
      <c r="G3819" t="s">
        <v>49</v>
      </c>
      <c r="H3819" t="s">
        <v>50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1123</v>
      </c>
      <c r="O3819">
        <f t="shared" si="236"/>
        <v>107</v>
      </c>
      <c r="P3819">
        <f t="shared" si="237"/>
        <v>107.25</v>
      </c>
      <c r="Q3819" s="11" t="s">
        <v>21</v>
      </c>
      <c r="R3819" t="s">
        <v>1124</v>
      </c>
      <c r="S3819" s="4">
        <f t="shared" si="238"/>
        <v>42284.6969444444</v>
      </c>
      <c r="T3819" s="4">
        <f t="shared" si="239"/>
        <v>42301.1659722222</v>
      </c>
    </row>
    <row r="3820" ht="44" spans="1:20">
      <c r="A3820" s="1">
        <v>3818</v>
      </c>
      <c r="B3820" s="2" t="s">
        <v>7801</v>
      </c>
      <c r="C3820" s="2" t="s">
        <v>7802</v>
      </c>
      <c r="D3820" s="12">
        <v>250</v>
      </c>
      <c r="E3820" s="13">
        <v>570</v>
      </c>
      <c r="F3820" t="s">
        <v>28</v>
      </c>
      <c r="G3820" t="s">
        <v>49</v>
      </c>
      <c r="H3820" t="s">
        <v>50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1123</v>
      </c>
      <c r="O3820">
        <f t="shared" si="236"/>
        <v>228</v>
      </c>
      <c r="P3820">
        <f t="shared" si="237"/>
        <v>57</v>
      </c>
      <c r="Q3820" s="11" t="s">
        <v>21</v>
      </c>
      <c r="R3820" t="s">
        <v>1124</v>
      </c>
      <c r="S3820" s="4">
        <f t="shared" si="238"/>
        <v>42045.8423842593</v>
      </c>
      <c r="T3820" s="4">
        <f t="shared" si="239"/>
        <v>42075.8007175926</v>
      </c>
    </row>
    <row r="3821" ht="44" spans="1:20">
      <c r="A3821" s="1">
        <v>3819</v>
      </c>
      <c r="B3821" s="2" t="s">
        <v>7803</v>
      </c>
      <c r="C3821" s="2" t="s">
        <v>7580</v>
      </c>
      <c r="D3821" s="12">
        <v>1000</v>
      </c>
      <c r="E3821" s="13">
        <v>1064</v>
      </c>
      <c r="F3821" t="s">
        <v>28</v>
      </c>
      <c r="G3821" t="s">
        <v>49</v>
      </c>
      <c r="H3821" t="s">
        <v>50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1123</v>
      </c>
      <c r="O3821">
        <f t="shared" si="236"/>
        <v>106</v>
      </c>
      <c r="P3821">
        <f t="shared" si="237"/>
        <v>40.92</v>
      </c>
      <c r="Q3821" s="11" t="s">
        <v>21</v>
      </c>
      <c r="R3821" t="s">
        <v>1124</v>
      </c>
      <c r="S3821" s="4">
        <f t="shared" si="238"/>
        <v>42184.209537037</v>
      </c>
      <c r="T3821" s="4">
        <f t="shared" si="239"/>
        <v>42202.8763888889</v>
      </c>
    </row>
    <row r="3822" ht="44" spans="1:20">
      <c r="A3822" s="1">
        <v>3820</v>
      </c>
      <c r="B3822" s="2" t="s">
        <v>7804</v>
      </c>
      <c r="C3822" s="2" t="s">
        <v>7805</v>
      </c>
      <c r="D3822" s="12">
        <v>300</v>
      </c>
      <c r="E3822" s="13">
        <v>430</v>
      </c>
      <c r="F3822" t="s">
        <v>28</v>
      </c>
      <c r="G3822" t="s">
        <v>58</v>
      </c>
      <c r="H3822" t="s">
        <v>59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1123</v>
      </c>
      <c r="O3822">
        <f t="shared" si="236"/>
        <v>143</v>
      </c>
      <c r="P3822">
        <f t="shared" si="237"/>
        <v>21.5</v>
      </c>
      <c r="Q3822" s="11" t="s">
        <v>21</v>
      </c>
      <c r="R3822" t="s">
        <v>1124</v>
      </c>
      <c r="S3822" s="4">
        <f t="shared" si="238"/>
        <v>42160.6518171296</v>
      </c>
      <c r="T3822" s="4">
        <f t="shared" si="239"/>
        <v>42190.6518171296</v>
      </c>
    </row>
    <row r="3823" ht="44" spans="1:20">
      <c r="A3823" s="1">
        <v>3821</v>
      </c>
      <c r="B3823" s="2" t="s">
        <v>7806</v>
      </c>
      <c r="C3823" s="2" t="s">
        <v>7807</v>
      </c>
      <c r="D3823" s="12">
        <v>3500</v>
      </c>
      <c r="E3823" s="13">
        <v>3659</v>
      </c>
      <c r="F3823" t="s">
        <v>28</v>
      </c>
      <c r="G3823" t="s">
        <v>49</v>
      </c>
      <c r="H3823" t="s">
        <v>50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1123</v>
      </c>
      <c r="O3823">
        <f t="shared" si="236"/>
        <v>105</v>
      </c>
      <c r="P3823">
        <f t="shared" si="237"/>
        <v>79.54</v>
      </c>
      <c r="Q3823" s="11" t="s">
        <v>21</v>
      </c>
      <c r="R3823" t="s">
        <v>1124</v>
      </c>
      <c r="S3823" s="4">
        <f t="shared" si="238"/>
        <v>42341.1806365741</v>
      </c>
      <c r="T3823" s="4">
        <f t="shared" si="239"/>
        <v>42373.1806365741</v>
      </c>
    </row>
    <row r="3824" ht="58" spans="1:20">
      <c r="A3824" s="1">
        <v>3822</v>
      </c>
      <c r="B3824" s="2" t="s">
        <v>7808</v>
      </c>
      <c r="C3824" s="2" t="s">
        <v>7809</v>
      </c>
      <c r="D3824" s="12">
        <v>5000</v>
      </c>
      <c r="E3824" s="13">
        <v>5501</v>
      </c>
      <c r="F3824" t="s">
        <v>28</v>
      </c>
      <c r="G3824" t="s">
        <v>537</v>
      </c>
      <c r="H3824" t="s">
        <v>89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1123</v>
      </c>
      <c r="O3824">
        <f t="shared" si="236"/>
        <v>110</v>
      </c>
      <c r="P3824">
        <f t="shared" si="237"/>
        <v>72.38</v>
      </c>
      <c r="Q3824" s="11" t="s">
        <v>21</v>
      </c>
      <c r="R3824" t="s">
        <v>1124</v>
      </c>
      <c r="S3824" s="4">
        <f t="shared" si="238"/>
        <v>42329.8381597222</v>
      </c>
      <c r="T3824" s="4">
        <f t="shared" si="239"/>
        <v>42388.9576388889</v>
      </c>
    </row>
    <row r="3825" ht="44" spans="1:20">
      <c r="A3825" s="1">
        <v>3823</v>
      </c>
      <c r="B3825" s="2" t="s">
        <v>7810</v>
      </c>
      <c r="C3825" s="2" t="s">
        <v>7811</v>
      </c>
      <c r="D3825" s="12">
        <v>2500</v>
      </c>
      <c r="E3825" s="13">
        <v>2650</v>
      </c>
      <c r="F3825" t="s">
        <v>28</v>
      </c>
      <c r="G3825" t="s">
        <v>49</v>
      </c>
      <c r="H3825" t="s">
        <v>50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1123</v>
      </c>
      <c r="O3825">
        <f t="shared" si="236"/>
        <v>106</v>
      </c>
      <c r="P3825">
        <f t="shared" si="237"/>
        <v>64.63</v>
      </c>
      <c r="Q3825" s="11" t="s">
        <v>21</v>
      </c>
      <c r="R3825" t="s">
        <v>1124</v>
      </c>
      <c r="S3825" s="4">
        <f t="shared" si="238"/>
        <v>42170.9102314815</v>
      </c>
      <c r="T3825" s="4">
        <f t="shared" si="239"/>
        <v>42205.1659722222</v>
      </c>
    </row>
    <row r="3826" ht="44" spans="1:20">
      <c r="A3826" s="1">
        <v>3824</v>
      </c>
      <c r="B3826" s="2" t="s">
        <v>7812</v>
      </c>
      <c r="C3826" s="2" t="s">
        <v>7813</v>
      </c>
      <c r="D3826" s="12">
        <v>250</v>
      </c>
      <c r="E3826" s="13">
        <v>270</v>
      </c>
      <c r="F3826" t="s">
        <v>28</v>
      </c>
      <c r="G3826" t="s">
        <v>58</v>
      </c>
      <c r="H3826" t="s">
        <v>59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1123</v>
      </c>
      <c r="O3826">
        <f t="shared" si="236"/>
        <v>108</v>
      </c>
      <c r="P3826">
        <f t="shared" si="237"/>
        <v>38.57</v>
      </c>
      <c r="Q3826" s="11" t="s">
        <v>21</v>
      </c>
      <c r="R3826" t="s">
        <v>1124</v>
      </c>
      <c r="S3826" s="4">
        <f t="shared" si="238"/>
        <v>42571.6261921296</v>
      </c>
      <c r="T3826" s="4">
        <f t="shared" si="239"/>
        <v>42583.5701388889</v>
      </c>
    </row>
    <row r="3827" ht="44" spans="1:20">
      <c r="A3827" s="1">
        <v>3825</v>
      </c>
      <c r="B3827" s="2" t="s">
        <v>7814</v>
      </c>
      <c r="C3827" s="2" t="s">
        <v>7815</v>
      </c>
      <c r="D3827" s="12">
        <v>5000</v>
      </c>
      <c r="E3827" s="13">
        <v>5271</v>
      </c>
      <c r="F3827" t="s">
        <v>28</v>
      </c>
      <c r="G3827" t="s">
        <v>49</v>
      </c>
      <c r="H3827" t="s">
        <v>50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1123</v>
      </c>
      <c r="O3827">
        <f t="shared" si="236"/>
        <v>105</v>
      </c>
      <c r="P3827">
        <f t="shared" si="237"/>
        <v>107.57</v>
      </c>
      <c r="Q3827" s="11" t="s">
        <v>21</v>
      </c>
      <c r="R3827" t="s">
        <v>1124</v>
      </c>
      <c r="S3827" s="4">
        <f t="shared" si="238"/>
        <v>42151.0696064815</v>
      </c>
      <c r="T3827" s="4">
        <f t="shared" si="239"/>
        <v>42172.0696064815</v>
      </c>
    </row>
    <row r="3828" ht="29" spans="1:20">
      <c r="A3828" s="1">
        <v>3826</v>
      </c>
      <c r="B3828" s="2" t="s">
        <v>7816</v>
      </c>
      <c r="C3828" s="2" t="s">
        <v>7817</v>
      </c>
      <c r="D3828" s="12">
        <v>600</v>
      </c>
      <c r="E3828" s="13">
        <v>715</v>
      </c>
      <c r="F3828" t="s">
        <v>28</v>
      </c>
      <c r="G3828" t="s">
        <v>58</v>
      </c>
      <c r="H3828" t="s">
        <v>59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1123</v>
      </c>
      <c r="O3828">
        <f t="shared" si="236"/>
        <v>119</v>
      </c>
      <c r="P3828">
        <f t="shared" si="237"/>
        <v>27.5</v>
      </c>
      <c r="Q3828" s="11" t="s">
        <v>21</v>
      </c>
      <c r="R3828" t="s">
        <v>1124</v>
      </c>
      <c r="S3828" s="4">
        <f t="shared" si="238"/>
        <v>42101.4235416667</v>
      </c>
      <c r="T3828" s="4">
        <f t="shared" si="239"/>
        <v>42131.4235416667</v>
      </c>
    </row>
    <row r="3829" ht="58" spans="1:20">
      <c r="A3829" s="1">
        <v>3827</v>
      </c>
      <c r="B3829" s="2" t="s">
        <v>7818</v>
      </c>
      <c r="C3829" s="2" t="s">
        <v>7819</v>
      </c>
      <c r="D3829" s="12">
        <v>3000</v>
      </c>
      <c r="E3829" s="13">
        <v>4580</v>
      </c>
      <c r="F3829" t="s">
        <v>28</v>
      </c>
      <c r="G3829" t="s">
        <v>58</v>
      </c>
      <c r="H3829" t="s">
        <v>59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1123</v>
      </c>
      <c r="O3829">
        <f t="shared" si="236"/>
        <v>153</v>
      </c>
      <c r="P3829">
        <f t="shared" si="237"/>
        <v>70.46</v>
      </c>
      <c r="Q3829" s="11" t="s">
        <v>21</v>
      </c>
      <c r="R3829" t="s">
        <v>1124</v>
      </c>
      <c r="S3829" s="4">
        <f t="shared" si="238"/>
        <v>42034.9282523148</v>
      </c>
      <c r="T3829" s="4">
        <f t="shared" si="239"/>
        <v>42090</v>
      </c>
    </row>
    <row r="3830" ht="44" spans="1:20">
      <c r="A3830" s="1">
        <v>3828</v>
      </c>
      <c r="B3830" s="2" t="s">
        <v>7820</v>
      </c>
      <c r="C3830" s="2" t="s">
        <v>7821</v>
      </c>
      <c r="D3830" s="12">
        <v>5000</v>
      </c>
      <c r="E3830" s="13">
        <v>5000</v>
      </c>
      <c r="F3830" t="s">
        <v>28</v>
      </c>
      <c r="G3830" t="s">
        <v>49</v>
      </c>
      <c r="H3830" t="s">
        <v>50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1123</v>
      </c>
      <c r="O3830">
        <f t="shared" si="236"/>
        <v>100</v>
      </c>
      <c r="P3830">
        <f t="shared" si="237"/>
        <v>178.57</v>
      </c>
      <c r="Q3830" s="11" t="s">
        <v>21</v>
      </c>
      <c r="R3830" t="s">
        <v>1124</v>
      </c>
      <c r="S3830" s="4">
        <f t="shared" si="238"/>
        <v>41944.5276273148</v>
      </c>
      <c r="T3830" s="4">
        <f t="shared" si="239"/>
        <v>42004.5692939815</v>
      </c>
    </row>
    <row r="3831" ht="44" spans="1:20">
      <c r="A3831" s="1">
        <v>3829</v>
      </c>
      <c r="B3831" s="2" t="s">
        <v>7822</v>
      </c>
      <c r="C3831" s="2" t="s">
        <v>7823</v>
      </c>
      <c r="D3831" s="12">
        <v>500</v>
      </c>
      <c r="E3831" s="13">
        <v>501</v>
      </c>
      <c r="F3831" t="s">
        <v>28</v>
      </c>
      <c r="G3831" t="s">
        <v>49</v>
      </c>
      <c r="H3831" t="s">
        <v>50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1123</v>
      </c>
      <c r="O3831">
        <f t="shared" si="236"/>
        <v>100</v>
      </c>
      <c r="P3831">
        <f t="shared" si="237"/>
        <v>62.63</v>
      </c>
      <c r="Q3831" s="11" t="s">
        <v>21</v>
      </c>
      <c r="R3831" t="s">
        <v>1124</v>
      </c>
      <c r="S3831" s="4">
        <f t="shared" si="238"/>
        <v>42593.8654050926</v>
      </c>
      <c r="T3831" s="4">
        <f t="shared" si="239"/>
        <v>42613.8654050926</v>
      </c>
    </row>
    <row r="3832" ht="44" spans="1:20">
      <c r="A3832" s="1">
        <v>3830</v>
      </c>
      <c r="B3832" s="2" t="s">
        <v>7824</v>
      </c>
      <c r="C3832" s="2" t="s">
        <v>7825</v>
      </c>
      <c r="D3832" s="12">
        <v>100</v>
      </c>
      <c r="E3832" s="13">
        <v>225</v>
      </c>
      <c r="F3832" t="s">
        <v>28</v>
      </c>
      <c r="G3832" t="s">
        <v>49</v>
      </c>
      <c r="H3832" t="s">
        <v>50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1123</v>
      </c>
      <c r="O3832">
        <f t="shared" si="236"/>
        <v>225</v>
      </c>
      <c r="P3832">
        <f t="shared" si="237"/>
        <v>75</v>
      </c>
      <c r="Q3832" s="11" t="s">
        <v>21</v>
      </c>
      <c r="R3832" t="s">
        <v>1124</v>
      </c>
      <c r="S3832" s="4">
        <f t="shared" si="238"/>
        <v>42503.7408680556</v>
      </c>
      <c r="T3832" s="4">
        <f t="shared" si="239"/>
        <v>42517.7408680556</v>
      </c>
    </row>
    <row r="3833" ht="44" spans="1:20">
      <c r="A3833" s="1">
        <v>3831</v>
      </c>
      <c r="B3833" s="2" t="s">
        <v>7826</v>
      </c>
      <c r="C3833" s="2" t="s">
        <v>7827</v>
      </c>
      <c r="D3833" s="12">
        <v>500</v>
      </c>
      <c r="E3833" s="13">
        <v>530.11</v>
      </c>
      <c r="F3833" t="s">
        <v>28</v>
      </c>
      <c r="G3833" t="s">
        <v>49</v>
      </c>
      <c r="H3833" t="s">
        <v>50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1123</v>
      </c>
      <c r="O3833">
        <f t="shared" si="236"/>
        <v>106</v>
      </c>
      <c r="P3833">
        <f t="shared" si="237"/>
        <v>58.9</v>
      </c>
      <c r="Q3833" s="11" t="s">
        <v>21</v>
      </c>
      <c r="R3833" t="s">
        <v>1124</v>
      </c>
      <c r="S3833" s="4">
        <f t="shared" si="238"/>
        <v>41927.848900463</v>
      </c>
      <c r="T3833" s="4">
        <f t="shared" si="239"/>
        <v>41948.8905671296</v>
      </c>
    </row>
    <row r="3834" ht="44" spans="1:20">
      <c r="A3834" s="1">
        <v>3832</v>
      </c>
      <c r="B3834" s="2" t="s">
        <v>7828</v>
      </c>
      <c r="C3834" s="2" t="s">
        <v>7829</v>
      </c>
      <c r="D3834" s="12">
        <v>1200</v>
      </c>
      <c r="E3834" s="13">
        <v>1256</v>
      </c>
      <c r="F3834" t="s">
        <v>28</v>
      </c>
      <c r="G3834" t="s">
        <v>49</v>
      </c>
      <c r="H3834" t="s">
        <v>50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1123</v>
      </c>
      <c r="O3834">
        <f t="shared" si="236"/>
        <v>105</v>
      </c>
      <c r="P3834">
        <f t="shared" si="237"/>
        <v>139.56</v>
      </c>
      <c r="Q3834" s="11" t="s">
        <v>21</v>
      </c>
      <c r="R3834" t="s">
        <v>1124</v>
      </c>
      <c r="S3834" s="4">
        <f t="shared" si="238"/>
        <v>42375.1149884259</v>
      </c>
      <c r="T3834" s="4">
        <f t="shared" si="239"/>
        <v>42420.1149884259</v>
      </c>
    </row>
    <row r="3835" ht="44" spans="1:20">
      <c r="A3835" s="1">
        <v>3833</v>
      </c>
      <c r="B3835" s="2" t="s">
        <v>7830</v>
      </c>
      <c r="C3835" s="2" t="s">
        <v>7831</v>
      </c>
      <c r="D3835" s="12">
        <v>1200</v>
      </c>
      <c r="E3835" s="13">
        <v>1400</v>
      </c>
      <c r="F3835" t="s">
        <v>28</v>
      </c>
      <c r="G3835" t="s">
        <v>194</v>
      </c>
      <c r="H3835" t="s">
        <v>195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1123</v>
      </c>
      <c r="O3835">
        <f t="shared" si="236"/>
        <v>117</v>
      </c>
      <c r="P3835">
        <f t="shared" si="237"/>
        <v>70</v>
      </c>
      <c r="Q3835" s="11" t="s">
        <v>21</v>
      </c>
      <c r="R3835" t="s">
        <v>1124</v>
      </c>
      <c r="S3835" s="4">
        <f t="shared" si="238"/>
        <v>41963.8723611111</v>
      </c>
      <c r="T3835" s="4">
        <f t="shared" si="239"/>
        <v>41974.7979166667</v>
      </c>
    </row>
    <row r="3836" ht="44" spans="1:20">
      <c r="A3836" s="1">
        <v>3834</v>
      </c>
      <c r="B3836" s="2" t="s">
        <v>7832</v>
      </c>
      <c r="C3836" s="2" t="s">
        <v>7833</v>
      </c>
      <c r="D3836" s="12">
        <v>3000</v>
      </c>
      <c r="E3836" s="13">
        <v>3271</v>
      </c>
      <c r="F3836" t="s">
        <v>28</v>
      </c>
      <c r="G3836" t="s">
        <v>58</v>
      </c>
      <c r="H3836" t="s">
        <v>59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1123</v>
      </c>
      <c r="O3836">
        <f t="shared" si="236"/>
        <v>109</v>
      </c>
      <c r="P3836">
        <f t="shared" si="237"/>
        <v>57.39</v>
      </c>
      <c r="Q3836" s="11" t="s">
        <v>21</v>
      </c>
      <c r="R3836" t="s">
        <v>1124</v>
      </c>
      <c r="S3836" s="4">
        <f t="shared" si="238"/>
        <v>42143.4452199074</v>
      </c>
      <c r="T3836" s="4">
        <f t="shared" si="239"/>
        <v>42173.4452199074</v>
      </c>
    </row>
    <row r="3837" ht="44" spans="1:20">
      <c r="A3837" s="1">
        <v>3835</v>
      </c>
      <c r="B3837" s="2" t="s">
        <v>7834</v>
      </c>
      <c r="C3837" s="2" t="s">
        <v>7835</v>
      </c>
      <c r="D3837" s="12">
        <v>200</v>
      </c>
      <c r="E3837" s="13">
        <v>320</v>
      </c>
      <c r="F3837" t="s">
        <v>28</v>
      </c>
      <c r="G3837" t="s">
        <v>58</v>
      </c>
      <c r="H3837" t="s">
        <v>59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1123</v>
      </c>
      <c r="O3837">
        <f t="shared" si="236"/>
        <v>160</v>
      </c>
      <c r="P3837">
        <f t="shared" si="237"/>
        <v>40</v>
      </c>
      <c r="Q3837" s="11" t="s">
        <v>21</v>
      </c>
      <c r="R3837" t="s">
        <v>1124</v>
      </c>
      <c r="S3837" s="4">
        <f t="shared" si="238"/>
        <v>42460.9422222222</v>
      </c>
      <c r="T3837" s="4">
        <f t="shared" si="239"/>
        <v>42481.9422222222</v>
      </c>
    </row>
    <row r="3838" ht="44" spans="1:20">
      <c r="A3838" s="1">
        <v>3836</v>
      </c>
      <c r="B3838" s="2" t="s">
        <v>7836</v>
      </c>
      <c r="C3838" s="2" t="s">
        <v>7837</v>
      </c>
      <c r="D3838" s="12">
        <v>800</v>
      </c>
      <c r="E3838" s="13">
        <v>900</v>
      </c>
      <c r="F3838" t="s">
        <v>28</v>
      </c>
      <c r="G3838" t="s">
        <v>49</v>
      </c>
      <c r="H3838" t="s">
        <v>50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1123</v>
      </c>
      <c r="O3838">
        <f t="shared" si="236"/>
        <v>113</v>
      </c>
      <c r="P3838">
        <f t="shared" si="237"/>
        <v>64.29</v>
      </c>
      <c r="Q3838" s="11" t="s">
        <v>21</v>
      </c>
      <c r="R3838" t="s">
        <v>1124</v>
      </c>
      <c r="S3838" s="4">
        <f t="shared" si="238"/>
        <v>42553.9265277778</v>
      </c>
      <c r="T3838" s="4">
        <f t="shared" si="239"/>
        <v>42585.1729166667</v>
      </c>
    </row>
    <row r="3839" ht="29" spans="1:20">
      <c r="A3839" s="1">
        <v>3837</v>
      </c>
      <c r="B3839" s="2" t="s">
        <v>7838</v>
      </c>
      <c r="C3839" s="2" t="s">
        <v>7839</v>
      </c>
      <c r="D3839" s="12">
        <v>2000</v>
      </c>
      <c r="E3839" s="13">
        <v>2042</v>
      </c>
      <c r="F3839" t="s">
        <v>28</v>
      </c>
      <c r="G3839" t="s">
        <v>58</v>
      </c>
      <c r="H3839" t="s">
        <v>59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1123</v>
      </c>
      <c r="O3839">
        <f t="shared" si="236"/>
        <v>102</v>
      </c>
      <c r="P3839">
        <f t="shared" si="237"/>
        <v>120.12</v>
      </c>
      <c r="Q3839" s="11" t="s">
        <v>21</v>
      </c>
      <c r="R3839" t="s">
        <v>1124</v>
      </c>
      <c r="S3839" s="4">
        <f t="shared" si="238"/>
        <v>42152.7657175926</v>
      </c>
      <c r="T3839" s="4">
        <f t="shared" si="239"/>
        <v>42188.7657175926</v>
      </c>
    </row>
    <row r="3840" ht="58" spans="1:20">
      <c r="A3840" s="1">
        <v>3838</v>
      </c>
      <c r="B3840" s="2" t="s">
        <v>7840</v>
      </c>
      <c r="C3840" s="2" t="s">
        <v>7841</v>
      </c>
      <c r="D3840" s="12">
        <v>100000</v>
      </c>
      <c r="E3840" s="13">
        <v>100824</v>
      </c>
      <c r="F3840" t="s">
        <v>28</v>
      </c>
      <c r="G3840" t="s">
        <v>511</v>
      </c>
      <c r="H3840" t="s">
        <v>512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1123</v>
      </c>
      <c r="O3840">
        <f t="shared" si="236"/>
        <v>101</v>
      </c>
      <c r="P3840">
        <f t="shared" si="237"/>
        <v>1008.24</v>
      </c>
      <c r="Q3840" s="11" t="s">
        <v>21</v>
      </c>
      <c r="R3840" t="s">
        <v>1124</v>
      </c>
      <c r="S3840" s="4">
        <f t="shared" si="238"/>
        <v>42116.7107523148</v>
      </c>
      <c r="T3840" s="4">
        <f t="shared" si="239"/>
        <v>42146.7107523148</v>
      </c>
    </row>
    <row r="3841" ht="44" spans="1:20">
      <c r="A3841" s="1">
        <v>3839</v>
      </c>
      <c r="B3841" s="2" t="s">
        <v>7842</v>
      </c>
      <c r="C3841" s="2" t="s">
        <v>7843</v>
      </c>
      <c r="D3841" s="12">
        <v>2000</v>
      </c>
      <c r="E3841" s="13">
        <v>2025</v>
      </c>
      <c r="F3841" t="s">
        <v>28</v>
      </c>
      <c r="G3841" t="s">
        <v>49</v>
      </c>
      <c r="H3841" t="s">
        <v>50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1123</v>
      </c>
      <c r="O3841">
        <f t="shared" si="236"/>
        <v>101</v>
      </c>
      <c r="P3841">
        <f t="shared" si="237"/>
        <v>63.28</v>
      </c>
      <c r="Q3841" s="11" t="s">
        <v>21</v>
      </c>
      <c r="R3841" t="s">
        <v>1124</v>
      </c>
      <c r="S3841" s="4">
        <f t="shared" si="238"/>
        <v>42155.1426388889</v>
      </c>
      <c r="T3841" s="4">
        <f t="shared" si="239"/>
        <v>42215.1426388889</v>
      </c>
    </row>
    <row r="3842" ht="44" spans="1:20">
      <c r="A3842" s="1">
        <v>3840</v>
      </c>
      <c r="B3842" s="2" t="s">
        <v>7844</v>
      </c>
      <c r="C3842" s="2" t="s">
        <v>7845</v>
      </c>
      <c r="D3842" s="12">
        <v>1</v>
      </c>
      <c r="E3842" s="13">
        <v>65</v>
      </c>
      <c r="F3842" t="s">
        <v>28</v>
      </c>
      <c r="G3842" t="s">
        <v>58</v>
      </c>
      <c r="H3842" t="s">
        <v>59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1123</v>
      </c>
      <c r="O3842">
        <f t="shared" si="236"/>
        <v>6500</v>
      </c>
      <c r="P3842">
        <f t="shared" si="237"/>
        <v>21.67</v>
      </c>
      <c r="Q3842" s="11" t="s">
        <v>21</v>
      </c>
      <c r="R3842" t="s">
        <v>1124</v>
      </c>
      <c r="S3842" s="4">
        <f t="shared" si="238"/>
        <v>42432.701724537</v>
      </c>
      <c r="T3842" s="4">
        <f t="shared" si="239"/>
        <v>42457.6600578704</v>
      </c>
    </row>
    <row r="3843" ht="44" spans="1:20">
      <c r="A3843" s="1">
        <v>3841</v>
      </c>
      <c r="B3843" s="2" t="s">
        <v>7846</v>
      </c>
      <c r="C3843" s="2" t="s">
        <v>7847</v>
      </c>
      <c r="D3843" s="12">
        <v>10000</v>
      </c>
      <c r="E3843" s="13">
        <v>872</v>
      </c>
      <c r="F3843" t="s">
        <v>26</v>
      </c>
      <c r="G3843" t="s">
        <v>49</v>
      </c>
      <c r="H3843" t="s">
        <v>50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1123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21</v>
      </c>
      <c r="R3843" t="s">
        <v>1124</v>
      </c>
      <c r="S3843" s="4">
        <f t="shared" ref="S3843:S3906" si="242">(((J3843/60)/60)/24)+DATE(1970,1,1)</f>
        <v>41780.7857291667</v>
      </c>
      <c r="T3843" s="4">
        <f t="shared" ref="T3843:T3906" si="243">(((I3843/60)/60)/24)+DATE(1970,1,1)</f>
        <v>41840.7857291667</v>
      </c>
    </row>
    <row r="3844" ht="44" spans="1:20">
      <c r="A3844" s="1">
        <v>3842</v>
      </c>
      <c r="B3844" s="2" t="s">
        <v>7848</v>
      </c>
      <c r="C3844" s="2" t="s">
        <v>7849</v>
      </c>
      <c r="D3844" s="12">
        <v>5000</v>
      </c>
      <c r="E3844" s="13">
        <v>1097</v>
      </c>
      <c r="F3844" t="s">
        <v>26</v>
      </c>
      <c r="G3844" t="s">
        <v>58</v>
      </c>
      <c r="H3844" t="s">
        <v>59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1123</v>
      </c>
      <c r="O3844">
        <f t="shared" si="240"/>
        <v>22</v>
      </c>
      <c r="P3844">
        <f t="shared" si="241"/>
        <v>47.7</v>
      </c>
      <c r="Q3844" s="11" t="s">
        <v>21</v>
      </c>
      <c r="R3844" t="s">
        <v>1124</v>
      </c>
      <c r="S3844" s="4">
        <f t="shared" si="242"/>
        <v>41740.4936574074</v>
      </c>
      <c r="T3844" s="4">
        <f t="shared" si="243"/>
        <v>41770.4936574074</v>
      </c>
    </row>
    <row r="3845" ht="44" spans="1:20">
      <c r="A3845" s="1">
        <v>3843</v>
      </c>
      <c r="B3845" s="2" t="s">
        <v>7850</v>
      </c>
      <c r="C3845" s="2" t="s">
        <v>7851</v>
      </c>
      <c r="D3845" s="12">
        <v>5000</v>
      </c>
      <c r="E3845" s="13">
        <v>1065</v>
      </c>
      <c r="F3845" t="s">
        <v>26</v>
      </c>
      <c r="G3845" t="s">
        <v>49</v>
      </c>
      <c r="H3845" t="s">
        <v>50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1123</v>
      </c>
      <c r="O3845">
        <f t="shared" si="240"/>
        <v>21</v>
      </c>
      <c r="P3845">
        <f t="shared" si="241"/>
        <v>56.05</v>
      </c>
      <c r="Q3845" s="11" t="s">
        <v>21</v>
      </c>
      <c r="R3845" t="s">
        <v>1124</v>
      </c>
      <c r="S3845" s="4">
        <f t="shared" si="242"/>
        <v>41766.0725</v>
      </c>
      <c r="T3845" s="4">
        <f t="shared" si="243"/>
        <v>41791.0725</v>
      </c>
    </row>
    <row r="3846" ht="44" spans="1:20">
      <c r="A3846" s="1">
        <v>3844</v>
      </c>
      <c r="B3846" s="2" t="s">
        <v>7852</v>
      </c>
      <c r="C3846" s="2" t="s">
        <v>7853</v>
      </c>
      <c r="D3846" s="12">
        <v>9800</v>
      </c>
      <c r="E3846" s="13">
        <v>4066</v>
      </c>
      <c r="F3846" t="s">
        <v>26</v>
      </c>
      <c r="G3846" t="s">
        <v>49</v>
      </c>
      <c r="H3846" t="s">
        <v>50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1123</v>
      </c>
      <c r="O3846">
        <f t="shared" si="240"/>
        <v>41</v>
      </c>
      <c r="P3846">
        <f t="shared" si="241"/>
        <v>81.32</v>
      </c>
      <c r="Q3846" s="11" t="s">
        <v>21</v>
      </c>
      <c r="R3846" t="s">
        <v>1124</v>
      </c>
      <c r="S3846" s="4">
        <f t="shared" si="242"/>
        <v>41766.6172916667</v>
      </c>
      <c r="T3846" s="4">
        <f t="shared" si="243"/>
        <v>41793.2909722222</v>
      </c>
    </row>
    <row r="3847" ht="58" spans="1:20">
      <c r="A3847" s="1">
        <v>3845</v>
      </c>
      <c r="B3847" s="2" t="s">
        <v>7854</v>
      </c>
      <c r="C3847" s="2" t="s">
        <v>7855</v>
      </c>
      <c r="D3847" s="12">
        <v>40000</v>
      </c>
      <c r="E3847" s="13">
        <v>842</v>
      </c>
      <c r="F3847" t="s">
        <v>26</v>
      </c>
      <c r="G3847" t="s">
        <v>49</v>
      </c>
      <c r="H3847" t="s">
        <v>50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1123</v>
      </c>
      <c r="O3847">
        <f t="shared" si="240"/>
        <v>2</v>
      </c>
      <c r="P3847">
        <f t="shared" si="241"/>
        <v>70.17</v>
      </c>
      <c r="Q3847" s="11" t="s">
        <v>21</v>
      </c>
      <c r="R3847" t="s">
        <v>1124</v>
      </c>
      <c r="S3847" s="4">
        <f t="shared" si="242"/>
        <v>42248.6270138889</v>
      </c>
      <c r="T3847" s="4">
        <f t="shared" si="243"/>
        <v>42278.6270138889</v>
      </c>
    </row>
    <row r="3848" ht="44" spans="1:20">
      <c r="A3848" s="1">
        <v>3846</v>
      </c>
      <c r="B3848" s="2" t="s">
        <v>7856</v>
      </c>
      <c r="C3848" s="2" t="s">
        <v>7857</v>
      </c>
      <c r="D3848" s="12">
        <v>7000</v>
      </c>
      <c r="E3848" s="13">
        <v>189</v>
      </c>
      <c r="F3848" t="s">
        <v>26</v>
      </c>
      <c r="G3848" t="s">
        <v>49</v>
      </c>
      <c r="H3848" t="s">
        <v>50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1123</v>
      </c>
      <c r="O3848">
        <f t="shared" si="240"/>
        <v>3</v>
      </c>
      <c r="P3848">
        <f t="shared" si="241"/>
        <v>23.63</v>
      </c>
      <c r="Q3848" s="11" t="s">
        <v>21</v>
      </c>
      <c r="R3848" t="s">
        <v>1124</v>
      </c>
      <c r="S3848" s="4">
        <f t="shared" si="242"/>
        <v>41885.2215509259</v>
      </c>
      <c r="T3848" s="4">
        <f t="shared" si="243"/>
        <v>41916.2909722222</v>
      </c>
    </row>
    <row r="3849" ht="44" spans="1:20">
      <c r="A3849" s="1">
        <v>3847</v>
      </c>
      <c r="B3849" s="2" t="s">
        <v>7858</v>
      </c>
      <c r="C3849" s="2" t="s">
        <v>7859</v>
      </c>
      <c r="D3849" s="12">
        <v>10500</v>
      </c>
      <c r="E3849" s="13">
        <v>1697</v>
      </c>
      <c r="F3849" t="s">
        <v>26</v>
      </c>
      <c r="G3849" t="s">
        <v>49</v>
      </c>
      <c r="H3849" t="s">
        <v>50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1123</v>
      </c>
      <c r="O3849">
        <f t="shared" si="240"/>
        <v>16</v>
      </c>
      <c r="P3849">
        <f t="shared" si="241"/>
        <v>188.56</v>
      </c>
      <c r="Q3849" s="11" t="s">
        <v>21</v>
      </c>
      <c r="R3849" t="s">
        <v>1124</v>
      </c>
      <c r="S3849" s="4">
        <f t="shared" si="242"/>
        <v>42159.2244328704</v>
      </c>
      <c r="T3849" s="4">
        <f t="shared" si="243"/>
        <v>42204.2244328704</v>
      </c>
    </row>
    <row r="3850" ht="44" spans="1:20">
      <c r="A3850" s="1">
        <v>3848</v>
      </c>
      <c r="B3850" s="2" t="s">
        <v>7860</v>
      </c>
      <c r="C3850" s="2" t="s">
        <v>7861</v>
      </c>
      <c r="D3850" s="12">
        <v>13000</v>
      </c>
      <c r="E3850" s="13">
        <v>2129</v>
      </c>
      <c r="F3850" t="s">
        <v>26</v>
      </c>
      <c r="G3850" t="s">
        <v>49</v>
      </c>
      <c r="H3850" t="s">
        <v>50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1123</v>
      </c>
      <c r="O3850">
        <f t="shared" si="240"/>
        <v>16</v>
      </c>
      <c r="P3850">
        <f t="shared" si="241"/>
        <v>49.51</v>
      </c>
      <c r="Q3850" s="11" t="s">
        <v>21</v>
      </c>
      <c r="R3850" t="s">
        <v>1124</v>
      </c>
      <c r="S3850" s="4">
        <f t="shared" si="242"/>
        <v>42265.8170023148</v>
      </c>
      <c r="T3850" s="4">
        <f t="shared" si="243"/>
        <v>42295.8170023148</v>
      </c>
    </row>
    <row r="3851" ht="44" spans="1:20">
      <c r="A3851" s="1">
        <v>3849</v>
      </c>
      <c r="B3851" s="2" t="s">
        <v>7862</v>
      </c>
      <c r="C3851" s="2" t="s">
        <v>7863</v>
      </c>
      <c r="D3851" s="12">
        <v>30000</v>
      </c>
      <c r="E3851" s="13">
        <v>2113</v>
      </c>
      <c r="F3851" t="s">
        <v>26</v>
      </c>
      <c r="G3851" t="s">
        <v>537</v>
      </c>
      <c r="H3851" t="s">
        <v>89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1123</v>
      </c>
      <c r="O3851">
        <f t="shared" si="240"/>
        <v>7</v>
      </c>
      <c r="P3851">
        <f t="shared" si="241"/>
        <v>75.46</v>
      </c>
      <c r="Q3851" s="11" t="s">
        <v>21</v>
      </c>
      <c r="R3851" t="s">
        <v>1124</v>
      </c>
      <c r="S3851" s="4">
        <f t="shared" si="242"/>
        <v>42136.7671759259</v>
      </c>
      <c r="T3851" s="4">
        <f t="shared" si="243"/>
        <v>42166.7671759259</v>
      </c>
    </row>
    <row r="3852" ht="29" spans="1:20">
      <c r="A3852" s="1">
        <v>3850</v>
      </c>
      <c r="B3852" s="2" t="s">
        <v>7864</v>
      </c>
      <c r="C3852" s="2" t="s">
        <v>7865</v>
      </c>
      <c r="D3852" s="12">
        <v>1000</v>
      </c>
      <c r="E3852" s="13">
        <v>38</v>
      </c>
      <c r="F3852" t="s">
        <v>26</v>
      </c>
      <c r="G3852" t="s">
        <v>49</v>
      </c>
      <c r="H3852" t="s">
        <v>50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1123</v>
      </c>
      <c r="O3852">
        <f t="shared" si="240"/>
        <v>4</v>
      </c>
      <c r="P3852">
        <f t="shared" si="241"/>
        <v>9.5</v>
      </c>
      <c r="Q3852" s="11" t="s">
        <v>21</v>
      </c>
      <c r="R3852" t="s">
        <v>1124</v>
      </c>
      <c r="S3852" s="4">
        <f t="shared" si="242"/>
        <v>41975.1243402778</v>
      </c>
      <c r="T3852" s="4">
        <f t="shared" si="243"/>
        <v>42005.1243402778</v>
      </c>
    </row>
    <row r="3853" ht="44" spans="1:20">
      <c r="A3853" s="1">
        <v>3851</v>
      </c>
      <c r="B3853" s="2" t="s">
        <v>7866</v>
      </c>
      <c r="C3853" s="2" t="s">
        <v>7867</v>
      </c>
      <c r="D3853" s="12">
        <v>2500</v>
      </c>
      <c r="E3853" s="13">
        <v>852</v>
      </c>
      <c r="F3853" t="s">
        <v>26</v>
      </c>
      <c r="G3853" t="s">
        <v>58</v>
      </c>
      <c r="H3853" t="s">
        <v>59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1123</v>
      </c>
      <c r="O3853">
        <f t="shared" si="240"/>
        <v>34</v>
      </c>
      <c r="P3853">
        <f t="shared" si="241"/>
        <v>35.5</v>
      </c>
      <c r="Q3853" s="11" t="s">
        <v>21</v>
      </c>
      <c r="R3853" t="s">
        <v>1124</v>
      </c>
      <c r="S3853" s="4">
        <f t="shared" si="242"/>
        <v>42172.4395717593</v>
      </c>
      <c r="T3853" s="4">
        <f t="shared" si="243"/>
        <v>42202.4395717593</v>
      </c>
    </row>
    <row r="3854" ht="44" spans="1:20">
      <c r="A3854" s="1">
        <v>3852</v>
      </c>
      <c r="B3854" s="2" t="s">
        <v>7868</v>
      </c>
      <c r="C3854" s="2" t="s">
        <v>7869</v>
      </c>
      <c r="D3854" s="12">
        <v>10000</v>
      </c>
      <c r="E3854" s="13">
        <v>20</v>
      </c>
      <c r="F3854" t="s">
        <v>26</v>
      </c>
      <c r="G3854" t="s">
        <v>49</v>
      </c>
      <c r="H3854" t="s">
        <v>50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1123</v>
      </c>
      <c r="O3854">
        <f t="shared" si="240"/>
        <v>0</v>
      </c>
      <c r="P3854">
        <f t="shared" si="241"/>
        <v>10</v>
      </c>
      <c r="Q3854" s="11" t="s">
        <v>21</v>
      </c>
      <c r="R3854" t="s">
        <v>1124</v>
      </c>
      <c r="S3854" s="4">
        <f t="shared" si="242"/>
        <v>42065.1906944444</v>
      </c>
      <c r="T3854" s="4">
        <f t="shared" si="243"/>
        <v>42090.1490277778</v>
      </c>
    </row>
    <row r="3855" ht="29" spans="1:20">
      <c r="A3855" s="1">
        <v>3853</v>
      </c>
      <c r="B3855" s="2" t="s">
        <v>7870</v>
      </c>
      <c r="C3855" s="2" t="s">
        <v>7871</v>
      </c>
      <c r="D3855" s="12">
        <v>100000</v>
      </c>
      <c r="E3855" s="13">
        <v>26</v>
      </c>
      <c r="F3855" t="s">
        <v>26</v>
      </c>
      <c r="G3855" t="s">
        <v>49</v>
      </c>
      <c r="H3855" t="s">
        <v>50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1123</v>
      </c>
      <c r="O3855">
        <f t="shared" si="240"/>
        <v>0</v>
      </c>
      <c r="P3855">
        <f t="shared" si="241"/>
        <v>13</v>
      </c>
      <c r="Q3855" s="11" t="s">
        <v>21</v>
      </c>
      <c r="R3855" t="s">
        <v>1124</v>
      </c>
      <c r="S3855" s="4">
        <f t="shared" si="242"/>
        <v>41848.8400231482</v>
      </c>
      <c r="T3855" s="4">
        <f t="shared" si="243"/>
        <v>41883.8400231482</v>
      </c>
    </row>
    <row r="3856" ht="29" spans="1:20">
      <c r="A3856" s="1">
        <v>3854</v>
      </c>
      <c r="B3856" s="2" t="s">
        <v>7872</v>
      </c>
      <c r="C3856" s="2" t="s">
        <v>7873</v>
      </c>
      <c r="D3856" s="12">
        <v>11000</v>
      </c>
      <c r="E3856" s="13">
        <v>1788</v>
      </c>
      <c r="F3856" t="s">
        <v>26</v>
      </c>
      <c r="G3856" t="s">
        <v>49</v>
      </c>
      <c r="H3856" t="s">
        <v>50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1123</v>
      </c>
      <c r="O3856">
        <f t="shared" si="240"/>
        <v>16</v>
      </c>
      <c r="P3856">
        <f t="shared" si="241"/>
        <v>89.4</v>
      </c>
      <c r="Q3856" s="11" t="s">
        <v>21</v>
      </c>
      <c r="R3856" t="s">
        <v>1124</v>
      </c>
      <c r="S3856" s="4">
        <f t="shared" si="242"/>
        <v>42103.8849305556</v>
      </c>
      <c r="T3856" s="4">
        <f t="shared" si="243"/>
        <v>42133.8849305556</v>
      </c>
    </row>
    <row r="3857" ht="44" spans="1:20">
      <c r="A3857" s="1">
        <v>3855</v>
      </c>
      <c r="B3857" s="2" t="s">
        <v>7874</v>
      </c>
      <c r="C3857" s="2" t="s">
        <v>7875</v>
      </c>
      <c r="D3857" s="12">
        <v>1000</v>
      </c>
      <c r="E3857" s="13">
        <v>25</v>
      </c>
      <c r="F3857" t="s">
        <v>26</v>
      </c>
      <c r="G3857" t="s">
        <v>49</v>
      </c>
      <c r="H3857" t="s">
        <v>50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1123</v>
      </c>
      <c r="O3857">
        <f t="shared" si="240"/>
        <v>3</v>
      </c>
      <c r="P3857">
        <f t="shared" si="241"/>
        <v>25</v>
      </c>
      <c r="Q3857" s="11" t="s">
        <v>21</v>
      </c>
      <c r="R3857" t="s">
        <v>1124</v>
      </c>
      <c r="S3857" s="4">
        <f t="shared" si="242"/>
        <v>42059.9707291667</v>
      </c>
      <c r="T3857" s="4">
        <f t="shared" si="243"/>
        <v>42089.9290625</v>
      </c>
    </row>
    <row r="3858" ht="44" spans="1:20">
      <c r="A3858" s="1">
        <v>3856</v>
      </c>
      <c r="B3858" s="2" t="s">
        <v>7876</v>
      </c>
      <c r="C3858" s="2" t="s">
        <v>7877</v>
      </c>
      <c r="D3858" s="12">
        <v>5000</v>
      </c>
      <c r="E3858" s="13">
        <v>1</v>
      </c>
      <c r="F3858" t="s">
        <v>26</v>
      </c>
      <c r="G3858" t="s">
        <v>49</v>
      </c>
      <c r="H3858" t="s">
        <v>50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1123</v>
      </c>
      <c r="O3858">
        <f t="shared" si="240"/>
        <v>0</v>
      </c>
      <c r="P3858">
        <f t="shared" si="241"/>
        <v>1</v>
      </c>
      <c r="Q3858" s="11" t="s">
        <v>21</v>
      </c>
      <c r="R3858" t="s">
        <v>1124</v>
      </c>
      <c r="S3858" s="4">
        <f t="shared" si="242"/>
        <v>42041.7430902778</v>
      </c>
      <c r="T3858" s="4">
        <f t="shared" si="243"/>
        <v>42071.7014236111</v>
      </c>
    </row>
    <row r="3859" ht="44" spans="1:20">
      <c r="A3859" s="1">
        <v>3857</v>
      </c>
      <c r="B3859" s="2" t="s">
        <v>7878</v>
      </c>
      <c r="C3859" s="2" t="s">
        <v>7879</v>
      </c>
      <c r="D3859" s="12">
        <v>5000</v>
      </c>
      <c r="E3859" s="13">
        <v>260</v>
      </c>
      <c r="F3859" t="s">
        <v>26</v>
      </c>
      <c r="G3859" t="s">
        <v>49</v>
      </c>
      <c r="H3859" t="s">
        <v>50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1123</v>
      </c>
      <c r="O3859">
        <f t="shared" si="240"/>
        <v>5</v>
      </c>
      <c r="P3859">
        <f t="shared" si="241"/>
        <v>65</v>
      </c>
      <c r="Q3859" s="11" t="s">
        <v>21</v>
      </c>
      <c r="R3859" t="s">
        <v>1124</v>
      </c>
      <c r="S3859" s="4">
        <f t="shared" si="242"/>
        <v>41829.7371527778</v>
      </c>
      <c r="T3859" s="4">
        <f t="shared" si="243"/>
        <v>41852.7166666667</v>
      </c>
    </row>
    <row r="3860" ht="58" spans="1:20">
      <c r="A3860" s="1">
        <v>3858</v>
      </c>
      <c r="B3860" s="2" t="s">
        <v>7880</v>
      </c>
      <c r="C3860" s="2" t="s">
        <v>7881</v>
      </c>
      <c r="D3860" s="12">
        <v>500</v>
      </c>
      <c r="E3860" s="13">
        <v>10</v>
      </c>
      <c r="F3860" t="s">
        <v>26</v>
      </c>
      <c r="G3860" t="s">
        <v>58</v>
      </c>
      <c r="H3860" t="s">
        <v>59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1123</v>
      </c>
      <c r="O3860">
        <f t="shared" si="240"/>
        <v>2</v>
      </c>
      <c r="P3860">
        <f t="shared" si="241"/>
        <v>10</v>
      </c>
      <c r="Q3860" s="11" t="s">
        <v>21</v>
      </c>
      <c r="R3860" t="s">
        <v>1124</v>
      </c>
      <c r="S3860" s="4">
        <f t="shared" si="242"/>
        <v>42128.4310648148</v>
      </c>
      <c r="T3860" s="4">
        <f t="shared" si="243"/>
        <v>42146.875</v>
      </c>
    </row>
    <row r="3861" ht="44" spans="1:20">
      <c r="A3861" s="1">
        <v>3859</v>
      </c>
      <c r="B3861" s="2" t="s">
        <v>7882</v>
      </c>
      <c r="C3861" s="2" t="s">
        <v>7883</v>
      </c>
      <c r="D3861" s="12">
        <v>2500</v>
      </c>
      <c r="E3861" s="13">
        <v>1</v>
      </c>
      <c r="F3861" t="s">
        <v>26</v>
      </c>
      <c r="G3861" t="s">
        <v>49</v>
      </c>
      <c r="H3861" t="s">
        <v>50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1123</v>
      </c>
      <c r="O3861">
        <f t="shared" si="240"/>
        <v>0</v>
      </c>
      <c r="P3861">
        <f t="shared" si="241"/>
        <v>1</v>
      </c>
      <c r="Q3861" s="11" t="s">
        <v>21</v>
      </c>
      <c r="R3861" t="s">
        <v>1124</v>
      </c>
      <c r="S3861" s="4">
        <f t="shared" si="242"/>
        <v>41789.893599537</v>
      </c>
      <c r="T3861" s="4">
        <f t="shared" si="243"/>
        <v>41815.875</v>
      </c>
    </row>
    <row r="3862" ht="44" spans="1:20">
      <c r="A3862" s="1">
        <v>3860</v>
      </c>
      <c r="B3862" s="2" t="s">
        <v>7884</v>
      </c>
      <c r="C3862" s="2" t="s">
        <v>7885</v>
      </c>
      <c r="D3862" s="12">
        <v>6000</v>
      </c>
      <c r="E3862" s="13">
        <v>1060</v>
      </c>
      <c r="F3862" t="s">
        <v>26</v>
      </c>
      <c r="G3862" t="s">
        <v>49</v>
      </c>
      <c r="H3862" t="s">
        <v>50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1123</v>
      </c>
      <c r="O3862">
        <f t="shared" si="240"/>
        <v>18</v>
      </c>
      <c r="P3862">
        <f t="shared" si="241"/>
        <v>81.54</v>
      </c>
      <c r="Q3862" s="11" t="s">
        <v>21</v>
      </c>
      <c r="R3862" t="s">
        <v>1124</v>
      </c>
      <c r="S3862" s="4">
        <f t="shared" si="242"/>
        <v>41833.6609953704</v>
      </c>
      <c r="T3862" s="4">
        <f t="shared" si="243"/>
        <v>41863.6609953704</v>
      </c>
    </row>
    <row r="3863" ht="15" spans="1:20">
      <c r="A3863" s="1">
        <v>3861</v>
      </c>
      <c r="B3863" s="2" t="s">
        <v>7886</v>
      </c>
      <c r="C3863" s="2" t="s">
        <v>7887</v>
      </c>
      <c r="D3863" s="12">
        <v>2000</v>
      </c>
      <c r="E3863" s="13">
        <v>100</v>
      </c>
      <c r="F3863" t="s">
        <v>26</v>
      </c>
      <c r="G3863" t="s">
        <v>49</v>
      </c>
      <c r="H3863" t="s">
        <v>50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1123</v>
      </c>
      <c r="O3863">
        <f t="shared" si="240"/>
        <v>5</v>
      </c>
      <c r="P3863">
        <f t="shared" si="241"/>
        <v>100</v>
      </c>
      <c r="Q3863" s="11" t="s">
        <v>21</v>
      </c>
      <c r="R3863" t="s">
        <v>1124</v>
      </c>
      <c r="S3863" s="4">
        <f t="shared" si="242"/>
        <v>41914.5900115741</v>
      </c>
      <c r="T3863" s="4">
        <f t="shared" si="243"/>
        <v>41955.9076388889</v>
      </c>
    </row>
    <row r="3864" ht="29" spans="1:20">
      <c r="A3864" s="1">
        <v>3862</v>
      </c>
      <c r="B3864" s="2" t="s">
        <v>7888</v>
      </c>
      <c r="C3864" s="2" t="s">
        <v>7889</v>
      </c>
      <c r="D3864" s="12">
        <v>7500</v>
      </c>
      <c r="E3864" s="13">
        <v>1</v>
      </c>
      <c r="F3864" t="s">
        <v>26</v>
      </c>
      <c r="G3864" t="s">
        <v>49</v>
      </c>
      <c r="H3864" t="s">
        <v>50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1123</v>
      </c>
      <c r="O3864">
        <f t="shared" si="240"/>
        <v>0</v>
      </c>
      <c r="P3864">
        <f t="shared" si="241"/>
        <v>1</v>
      </c>
      <c r="Q3864" s="11" t="s">
        <v>21</v>
      </c>
      <c r="R3864" t="s">
        <v>1124</v>
      </c>
      <c r="S3864" s="4">
        <f t="shared" si="242"/>
        <v>42611.2610648148</v>
      </c>
      <c r="T3864" s="4">
        <f t="shared" si="243"/>
        <v>42625.7076388889</v>
      </c>
    </row>
    <row r="3865" ht="44" spans="1:20">
      <c r="A3865" s="1">
        <v>3863</v>
      </c>
      <c r="B3865" s="2" t="s">
        <v>7890</v>
      </c>
      <c r="C3865" s="2" t="s">
        <v>7891</v>
      </c>
      <c r="D3865" s="12">
        <v>6000</v>
      </c>
      <c r="E3865" s="13">
        <v>0</v>
      </c>
      <c r="F3865" t="s">
        <v>26</v>
      </c>
      <c r="G3865" t="s">
        <v>49</v>
      </c>
      <c r="H3865" t="s">
        <v>50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1123</v>
      </c>
      <c r="O3865">
        <f t="shared" si="240"/>
        <v>0</v>
      </c>
      <c r="P3865">
        <f t="shared" si="241"/>
        <v>0</v>
      </c>
      <c r="Q3865" s="11" t="s">
        <v>21</v>
      </c>
      <c r="R3865" t="s">
        <v>1124</v>
      </c>
      <c r="S3865" s="4">
        <f t="shared" si="242"/>
        <v>42253.6331597222</v>
      </c>
      <c r="T3865" s="4">
        <f t="shared" si="243"/>
        <v>42313.6748263889</v>
      </c>
    </row>
    <row r="3866" ht="44" spans="1:20">
      <c r="A3866" s="1">
        <v>3864</v>
      </c>
      <c r="B3866" s="2" t="s">
        <v>7892</v>
      </c>
      <c r="C3866" s="2" t="s">
        <v>7893</v>
      </c>
      <c r="D3866" s="12">
        <v>5000</v>
      </c>
      <c r="E3866" s="13">
        <v>60</v>
      </c>
      <c r="F3866" t="s">
        <v>26</v>
      </c>
      <c r="G3866" t="s">
        <v>49</v>
      </c>
      <c r="H3866" t="s">
        <v>50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1123</v>
      </c>
      <c r="O3866">
        <f t="shared" si="240"/>
        <v>1</v>
      </c>
      <c r="P3866">
        <f t="shared" si="241"/>
        <v>20</v>
      </c>
      <c r="Q3866" s="11" t="s">
        <v>21</v>
      </c>
      <c r="R3866" t="s">
        <v>1124</v>
      </c>
      <c r="S3866" s="4">
        <f t="shared" si="242"/>
        <v>42295.8918287037</v>
      </c>
      <c r="T3866" s="4">
        <f t="shared" si="243"/>
        <v>42325.9334953704</v>
      </c>
    </row>
    <row r="3867" ht="44" spans="1:20">
      <c r="A3867" s="1">
        <v>3865</v>
      </c>
      <c r="B3867" s="2" t="s">
        <v>7894</v>
      </c>
      <c r="C3867" s="2" t="s">
        <v>7895</v>
      </c>
      <c r="D3867" s="12">
        <v>2413</v>
      </c>
      <c r="E3867" s="13">
        <v>650</v>
      </c>
      <c r="F3867" t="s">
        <v>26</v>
      </c>
      <c r="G3867" t="s">
        <v>194</v>
      </c>
      <c r="H3867" t="s">
        <v>195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1123</v>
      </c>
      <c r="O3867">
        <f t="shared" si="240"/>
        <v>27</v>
      </c>
      <c r="P3867">
        <f t="shared" si="241"/>
        <v>46.43</v>
      </c>
      <c r="Q3867" s="11" t="s">
        <v>21</v>
      </c>
      <c r="R3867" t="s">
        <v>1124</v>
      </c>
      <c r="S3867" s="4">
        <f t="shared" si="242"/>
        <v>41841.6515972222</v>
      </c>
      <c r="T3867" s="4">
        <f t="shared" si="243"/>
        <v>41881.2291666667</v>
      </c>
    </row>
    <row r="3868" ht="29" spans="1:20">
      <c r="A3868" s="1">
        <v>3866</v>
      </c>
      <c r="B3868" s="2" t="s">
        <v>7896</v>
      </c>
      <c r="C3868" s="2" t="s">
        <v>7897</v>
      </c>
      <c r="D3868" s="12">
        <v>2000</v>
      </c>
      <c r="E3868" s="13">
        <v>11</v>
      </c>
      <c r="F3868" t="s">
        <v>26</v>
      </c>
      <c r="G3868" t="s">
        <v>49</v>
      </c>
      <c r="H3868" t="s">
        <v>50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1123</v>
      </c>
      <c r="O3868">
        <f t="shared" si="240"/>
        <v>1</v>
      </c>
      <c r="P3868">
        <f t="shared" si="241"/>
        <v>5.5</v>
      </c>
      <c r="Q3868" s="11" t="s">
        <v>21</v>
      </c>
      <c r="R3868" t="s">
        <v>1124</v>
      </c>
      <c r="S3868" s="4">
        <f t="shared" si="242"/>
        <v>42402.9470023148</v>
      </c>
      <c r="T3868" s="4">
        <f t="shared" si="243"/>
        <v>42452.1451388889</v>
      </c>
    </row>
    <row r="3869" ht="44" spans="1:20">
      <c r="A3869" s="1">
        <v>3867</v>
      </c>
      <c r="B3869" s="2" t="s">
        <v>7898</v>
      </c>
      <c r="C3869" s="2" t="s">
        <v>7899</v>
      </c>
      <c r="D3869" s="12">
        <v>2000</v>
      </c>
      <c r="E3869" s="13">
        <v>251</v>
      </c>
      <c r="F3869" t="s">
        <v>26</v>
      </c>
      <c r="G3869" t="s">
        <v>49</v>
      </c>
      <c r="H3869" t="s">
        <v>50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1123</v>
      </c>
      <c r="O3869">
        <f t="shared" si="240"/>
        <v>13</v>
      </c>
      <c r="P3869">
        <f t="shared" si="241"/>
        <v>50.2</v>
      </c>
      <c r="Q3869" s="11" t="s">
        <v>21</v>
      </c>
      <c r="R3869" t="s">
        <v>1124</v>
      </c>
      <c r="S3869" s="4">
        <f t="shared" si="242"/>
        <v>42509.8141087963</v>
      </c>
      <c r="T3869" s="4">
        <f t="shared" si="243"/>
        <v>42539.8141087963</v>
      </c>
    </row>
    <row r="3870" ht="15" spans="1:20">
      <c r="A3870" s="1">
        <v>3868</v>
      </c>
      <c r="B3870" s="2" t="s">
        <v>7900</v>
      </c>
      <c r="C3870" s="2" t="s">
        <v>7901</v>
      </c>
      <c r="D3870" s="12">
        <v>5000</v>
      </c>
      <c r="E3870" s="13">
        <v>10</v>
      </c>
      <c r="F3870" t="s">
        <v>25</v>
      </c>
      <c r="G3870" t="s">
        <v>58</v>
      </c>
      <c r="H3870" t="s">
        <v>59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6008</v>
      </c>
      <c r="O3870">
        <f t="shared" si="240"/>
        <v>0</v>
      </c>
      <c r="P3870">
        <f t="shared" si="241"/>
        <v>10</v>
      </c>
      <c r="Q3870" s="11" t="s">
        <v>21</v>
      </c>
      <c r="R3870" t="s">
        <v>6009</v>
      </c>
      <c r="S3870" s="4">
        <f t="shared" si="242"/>
        <v>41865.6597800926</v>
      </c>
      <c r="T3870" s="4">
        <f t="shared" si="243"/>
        <v>41890.6597800926</v>
      </c>
    </row>
    <row r="3871" ht="29" spans="1:20">
      <c r="A3871" s="1">
        <v>3869</v>
      </c>
      <c r="B3871" s="2" t="s">
        <v>7902</v>
      </c>
      <c r="C3871" s="2" t="s">
        <v>7903</v>
      </c>
      <c r="D3871" s="12">
        <v>13111</v>
      </c>
      <c r="E3871" s="13">
        <v>452</v>
      </c>
      <c r="F3871" t="s">
        <v>25</v>
      </c>
      <c r="G3871" t="s">
        <v>49</v>
      </c>
      <c r="H3871" t="s">
        <v>50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6008</v>
      </c>
      <c r="O3871">
        <f t="shared" si="240"/>
        <v>3</v>
      </c>
      <c r="P3871">
        <f t="shared" si="241"/>
        <v>30.13</v>
      </c>
      <c r="Q3871" s="11" t="s">
        <v>21</v>
      </c>
      <c r="R3871" t="s">
        <v>6009</v>
      </c>
      <c r="S3871" s="4">
        <f t="shared" si="242"/>
        <v>42047.7244444444</v>
      </c>
      <c r="T3871" s="4">
        <f t="shared" si="243"/>
        <v>42077.1326388889</v>
      </c>
    </row>
    <row r="3872" ht="44" spans="1:20">
      <c r="A3872" s="1">
        <v>3870</v>
      </c>
      <c r="B3872" s="2" t="s">
        <v>7904</v>
      </c>
      <c r="C3872" s="2" t="s">
        <v>7905</v>
      </c>
      <c r="D3872" s="12">
        <v>10000</v>
      </c>
      <c r="E3872" s="13">
        <v>1500</v>
      </c>
      <c r="F3872" t="s">
        <v>25</v>
      </c>
      <c r="G3872" t="s">
        <v>49</v>
      </c>
      <c r="H3872" t="s">
        <v>50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6008</v>
      </c>
      <c r="O3872">
        <f t="shared" si="240"/>
        <v>15</v>
      </c>
      <c r="P3872">
        <f t="shared" si="241"/>
        <v>150</v>
      </c>
      <c r="Q3872" s="11" t="s">
        <v>21</v>
      </c>
      <c r="R3872" t="s">
        <v>6009</v>
      </c>
      <c r="S3872" s="4">
        <f t="shared" si="242"/>
        <v>41793.1721990741</v>
      </c>
      <c r="T3872" s="4">
        <f t="shared" si="243"/>
        <v>41823.1721990741</v>
      </c>
    </row>
    <row r="3873" ht="29" spans="1:20">
      <c r="A3873" s="1">
        <v>3871</v>
      </c>
      <c r="B3873" s="2" t="s">
        <v>7906</v>
      </c>
      <c r="C3873" s="2" t="s">
        <v>7907</v>
      </c>
      <c r="D3873" s="12">
        <v>1500</v>
      </c>
      <c r="E3873" s="13">
        <v>40</v>
      </c>
      <c r="F3873" t="s">
        <v>25</v>
      </c>
      <c r="G3873" t="s">
        <v>49</v>
      </c>
      <c r="H3873" t="s">
        <v>50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6008</v>
      </c>
      <c r="O3873">
        <f t="shared" si="240"/>
        <v>3</v>
      </c>
      <c r="P3873">
        <f t="shared" si="241"/>
        <v>13.33</v>
      </c>
      <c r="Q3873" s="11" t="s">
        <v>21</v>
      </c>
      <c r="R3873" t="s">
        <v>6009</v>
      </c>
      <c r="S3873" s="4">
        <f t="shared" si="242"/>
        <v>42763.7806712963</v>
      </c>
      <c r="T3873" s="4">
        <f t="shared" si="243"/>
        <v>42823.7390046296</v>
      </c>
    </row>
    <row r="3874" ht="44" spans="1:20">
      <c r="A3874" s="1">
        <v>3872</v>
      </c>
      <c r="B3874" s="2" t="s">
        <v>7908</v>
      </c>
      <c r="C3874" s="2" t="s">
        <v>7909</v>
      </c>
      <c r="D3874" s="12">
        <v>15000</v>
      </c>
      <c r="E3874" s="13">
        <v>0</v>
      </c>
      <c r="F3874" t="s">
        <v>25</v>
      </c>
      <c r="G3874" t="s">
        <v>49</v>
      </c>
      <c r="H3874" t="s">
        <v>50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6008</v>
      </c>
      <c r="O3874">
        <f t="shared" si="240"/>
        <v>0</v>
      </c>
      <c r="P3874">
        <f t="shared" si="241"/>
        <v>0</v>
      </c>
      <c r="Q3874" s="11" t="s">
        <v>21</v>
      </c>
      <c r="R3874" t="s">
        <v>6009</v>
      </c>
      <c r="S3874" s="4">
        <f t="shared" si="242"/>
        <v>42180.145787037</v>
      </c>
      <c r="T3874" s="4">
        <f t="shared" si="243"/>
        <v>42230.145787037</v>
      </c>
    </row>
    <row r="3875" ht="44" spans="1:20">
      <c r="A3875" s="1">
        <v>3873</v>
      </c>
      <c r="B3875" s="2" t="s">
        <v>7910</v>
      </c>
      <c r="C3875" s="2" t="s">
        <v>7911</v>
      </c>
      <c r="D3875" s="12">
        <v>5500</v>
      </c>
      <c r="E3875" s="13">
        <v>0</v>
      </c>
      <c r="F3875" t="s">
        <v>25</v>
      </c>
      <c r="G3875" t="s">
        <v>49</v>
      </c>
      <c r="H3875" t="s">
        <v>50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6008</v>
      </c>
      <c r="O3875">
        <f t="shared" si="240"/>
        <v>0</v>
      </c>
      <c r="P3875">
        <f t="shared" si="241"/>
        <v>0</v>
      </c>
      <c r="Q3875" s="11" t="s">
        <v>21</v>
      </c>
      <c r="R3875" t="s">
        <v>6009</v>
      </c>
      <c r="S3875" s="4">
        <f t="shared" si="242"/>
        <v>42255.6960069444</v>
      </c>
      <c r="T3875" s="4">
        <f t="shared" si="243"/>
        <v>42285.6960069444</v>
      </c>
    </row>
    <row r="3876" ht="44" spans="1:20">
      <c r="A3876" s="1">
        <v>3874</v>
      </c>
      <c r="B3876" s="2" t="s">
        <v>7912</v>
      </c>
      <c r="C3876" s="2" t="s">
        <v>7913</v>
      </c>
      <c r="D3876" s="12">
        <v>620</v>
      </c>
      <c r="E3876" s="13">
        <v>0</v>
      </c>
      <c r="F3876" t="s">
        <v>25</v>
      </c>
      <c r="G3876" t="s">
        <v>114</v>
      </c>
      <c r="H3876" t="s">
        <v>115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6008</v>
      </c>
      <c r="O3876">
        <f t="shared" si="240"/>
        <v>0</v>
      </c>
      <c r="P3876">
        <f t="shared" si="241"/>
        <v>0</v>
      </c>
      <c r="Q3876" s="11" t="s">
        <v>21</v>
      </c>
      <c r="R3876" t="s">
        <v>6009</v>
      </c>
      <c r="S3876" s="4">
        <f t="shared" si="242"/>
        <v>42007.0164583333</v>
      </c>
      <c r="T3876" s="4">
        <f t="shared" si="243"/>
        <v>42028.0416666667</v>
      </c>
    </row>
    <row r="3877" ht="44" spans="1:20">
      <c r="A3877" s="1">
        <v>3875</v>
      </c>
      <c r="B3877" s="2" t="s">
        <v>7914</v>
      </c>
      <c r="C3877" s="2" t="s">
        <v>7915</v>
      </c>
      <c r="D3877" s="12">
        <v>30000</v>
      </c>
      <c r="E3877" s="13">
        <v>0</v>
      </c>
      <c r="F3877" t="s">
        <v>25</v>
      </c>
      <c r="G3877" t="s">
        <v>344</v>
      </c>
      <c r="H3877" t="s">
        <v>345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6008</v>
      </c>
      <c r="O3877">
        <f t="shared" si="240"/>
        <v>0</v>
      </c>
      <c r="P3877">
        <f t="shared" si="241"/>
        <v>0</v>
      </c>
      <c r="Q3877" s="11" t="s">
        <v>21</v>
      </c>
      <c r="R3877" t="s">
        <v>6009</v>
      </c>
      <c r="S3877" s="4">
        <f t="shared" si="242"/>
        <v>42615.3468171296</v>
      </c>
      <c r="T3877" s="4">
        <f t="shared" si="243"/>
        <v>42616.4166666667</v>
      </c>
    </row>
    <row r="3878" ht="44" spans="1:20">
      <c r="A3878" s="1">
        <v>3876</v>
      </c>
      <c r="B3878" s="2" t="s">
        <v>7916</v>
      </c>
      <c r="C3878" s="2" t="s">
        <v>7917</v>
      </c>
      <c r="D3878" s="12">
        <v>3900</v>
      </c>
      <c r="E3878" s="13">
        <v>2059</v>
      </c>
      <c r="F3878" t="s">
        <v>25</v>
      </c>
      <c r="G3878" t="s">
        <v>58</v>
      </c>
      <c r="H3878" t="s">
        <v>59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6008</v>
      </c>
      <c r="O3878">
        <f t="shared" si="240"/>
        <v>53</v>
      </c>
      <c r="P3878">
        <f t="shared" si="241"/>
        <v>44.76</v>
      </c>
      <c r="Q3878" s="11" t="s">
        <v>21</v>
      </c>
      <c r="R3878" t="s">
        <v>6009</v>
      </c>
      <c r="S3878" s="4">
        <f t="shared" si="242"/>
        <v>42372.6241666667</v>
      </c>
      <c r="T3878" s="4">
        <f t="shared" si="243"/>
        <v>42402.6241666667</v>
      </c>
    </row>
    <row r="3879" ht="44" spans="1:20">
      <c r="A3879" s="1">
        <v>3877</v>
      </c>
      <c r="B3879" s="2" t="s">
        <v>7918</v>
      </c>
      <c r="C3879" s="2" t="s">
        <v>7919</v>
      </c>
      <c r="D3879" s="12">
        <v>25000</v>
      </c>
      <c r="E3879" s="13">
        <v>1241</v>
      </c>
      <c r="F3879" t="s">
        <v>25</v>
      </c>
      <c r="G3879" t="s">
        <v>49</v>
      </c>
      <c r="H3879" t="s">
        <v>50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6008</v>
      </c>
      <c r="O3879">
        <f t="shared" si="240"/>
        <v>5</v>
      </c>
      <c r="P3879">
        <f t="shared" si="241"/>
        <v>88.64</v>
      </c>
      <c r="Q3879" s="11" t="s">
        <v>21</v>
      </c>
      <c r="R3879" t="s">
        <v>6009</v>
      </c>
      <c r="S3879" s="4">
        <f t="shared" si="242"/>
        <v>42682.6776851852</v>
      </c>
      <c r="T3879" s="4">
        <f t="shared" si="243"/>
        <v>42712.6776851852</v>
      </c>
    </row>
    <row r="3880" ht="44" spans="1:20">
      <c r="A3880" s="1">
        <v>3878</v>
      </c>
      <c r="B3880" s="2" t="s">
        <v>7920</v>
      </c>
      <c r="C3880" s="2" t="s">
        <v>7921</v>
      </c>
      <c r="D3880" s="12">
        <v>18000</v>
      </c>
      <c r="E3880" s="13">
        <v>10</v>
      </c>
      <c r="F3880" t="s">
        <v>25</v>
      </c>
      <c r="G3880" t="s">
        <v>49</v>
      </c>
      <c r="H3880" t="s">
        <v>50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6008</v>
      </c>
      <c r="O3880">
        <f t="shared" si="240"/>
        <v>0</v>
      </c>
      <c r="P3880">
        <f t="shared" si="241"/>
        <v>10</v>
      </c>
      <c r="Q3880" s="11" t="s">
        <v>21</v>
      </c>
      <c r="R3880" t="s">
        <v>6009</v>
      </c>
      <c r="S3880" s="4">
        <f t="shared" si="242"/>
        <v>42154.8188194444</v>
      </c>
      <c r="T3880" s="4">
        <f t="shared" si="243"/>
        <v>42185.1659722222</v>
      </c>
    </row>
    <row r="3881" ht="44" spans="1:20">
      <c r="A3881" s="1">
        <v>3879</v>
      </c>
      <c r="B3881" s="2" t="s">
        <v>7922</v>
      </c>
      <c r="C3881" s="2" t="s">
        <v>7923</v>
      </c>
      <c r="D3881" s="12">
        <v>15000</v>
      </c>
      <c r="E3881" s="13">
        <v>0</v>
      </c>
      <c r="F3881" t="s">
        <v>25</v>
      </c>
      <c r="G3881" t="s">
        <v>58</v>
      </c>
      <c r="H3881" t="s">
        <v>59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6008</v>
      </c>
      <c r="O3881">
        <f t="shared" si="240"/>
        <v>0</v>
      </c>
      <c r="P3881">
        <f t="shared" si="241"/>
        <v>0</v>
      </c>
      <c r="Q3881" s="11" t="s">
        <v>21</v>
      </c>
      <c r="R3881" t="s">
        <v>6009</v>
      </c>
      <c r="S3881" s="4">
        <f t="shared" si="242"/>
        <v>41999.8610648148</v>
      </c>
      <c r="T3881" s="4">
        <f t="shared" si="243"/>
        <v>42029.8610648148</v>
      </c>
    </row>
    <row r="3882" ht="44" spans="1:20">
      <c r="A3882" s="1">
        <v>3880</v>
      </c>
      <c r="B3882" s="2" t="s">
        <v>7924</v>
      </c>
      <c r="C3882" s="2" t="s">
        <v>7925</v>
      </c>
      <c r="D3882" s="12">
        <v>7500</v>
      </c>
      <c r="E3882" s="13">
        <v>980</v>
      </c>
      <c r="F3882" t="s">
        <v>25</v>
      </c>
      <c r="G3882" t="s">
        <v>58</v>
      </c>
      <c r="H3882" t="s">
        <v>59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6008</v>
      </c>
      <c r="O3882">
        <f t="shared" si="240"/>
        <v>13</v>
      </c>
      <c r="P3882">
        <f t="shared" si="241"/>
        <v>57.65</v>
      </c>
      <c r="Q3882" s="11" t="s">
        <v>21</v>
      </c>
      <c r="R3882" t="s">
        <v>6009</v>
      </c>
      <c r="S3882" s="4">
        <f t="shared" si="242"/>
        <v>41815.8150462963</v>
      </c>
      <c r="T3882" s="4">
        <f t="shared" si="243"/>
        <v>41850.9583333333</v>
      </c>
    </row>
    <row r="3883" ht="29" spans="1:20">
      <c r="A3883" s="1">
        <v>3881</v>
      </c>
      <c r="B3883" s="2" t="s">
        <v>7926</v>
      </c>
      <c r="C3883" s="2" t="s">
        <v>7927</v>
      </c>
      <c r="D3883" s="12">
        <v>500</v>
      </c>
      <c r="E3883" s="13">
        <v>25</v>
      </c>
      <c r="F3883" t="s">
        <v>25</v>
      </c>
      <c r="G3883" t="s">
        <v>49</v>
      </c>
      <c r="H3883" t="s">
        <v>50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6008</v>
      </c>
      <c r="O3883">
        <f t="shared" si="240"/>
        <v>5</v>
      </c>
      <c r="P3883">
        <f t="shared" si="241"/>
        <v>25</v>
      </c>
      <c r="Q3883" s="11" t="s">
        <v>21</v>
      </c>
      <c r="R3883" t="s">
        <v>6009</v>
      </c>
      <c r="S3883" s="4">
        <f t="shared" si="242"/>
        <v>42756.0185069444</v>
      </c>
      <c r="T3883" s="4">
        <f t="shared" si="243"/>
        <v>42786.0185069444</v>
      </c>
    </row>
    <row r="3884" ht="44" spans="1:20">
      <c r="A3884" s="1">
        <v>3882</v>
      </c>
      <c r="B3884" s="2" t="s">
        <v>7928</v>
      </c>
      <c r="C3884" s="2" t="s">
        <v>7929</v>
      </c>
      <c r="D3884" s="12">
        <v>30000</v>
      </c>
      <c r="E3884" s="13">
        <v>0</v>
      </c>
      <c r="F3884" t="s">
        <v>25</v>
      </c>
      <c r="G3884" t="s">
        <v>84</v>
      </c>
      <c r="H3884" t="s">
        <v>85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6008</v>
      </c>
      <c r="O3884">
        <f t="shared" si="240"/>
        <v>0</v>
      </c>
      <c r="P3884">
        <f t="shared" si="241"/>
        <v>0</v>
      </c>
      <c r="Q3884" s="11" t="s">
        <v>21</v>
      </c>
      <c r="R3884" t="s">
        <v>6009</v>
      </c>
      <c r="S3884" s="4">
        <f t="shared" si="242"/>
        <v>42373.9834490741</v>
      </c>
      <c r="T3884" s="4">
        <f t="shared" si="243"/>
        <v>42400.9604166667</v>
      </c>
    </row>
    <row r="3885" ht="58" spans="1:20">
      <c r="A3885" s="1">
        <v>3883</v>
      </c>
      <c r="B3885" s="2" t="s">
        <v>7930</v>
      </c>
      <c r="C3885" s="2" t="s">
        <v>7931</v>
      </c>
      <c r="D3885" s="12">
        <v>15000</v>
      </c>
      <c r="E3885" s="13">
        <v>0</v>
      </c>
      <c r="F3885" t="s">
        <v>25</v>
      </c>
      <c r="G3885" t="s">
        <v>58</v>
      </c>
      <c r="H3885" t="s">
        <v>59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6008</v>
      </c>
      <c r="O3885">
        <f t="shared" si="240"/>
        <v>0</v>
      </c>
      <c r="P3885">
        <f t="shared" si="241"/>
        <v>0</v>
      </c>
      <c r="Q3885" s="11" t="s">
        <v>21</v>
      </c>
      <c r="R3885" t="s">
        <v>6009</v>
      </c>
      <c r="S3885" s="4">
        <f t="shared" si="242"/>
        <v>41854.602650463</v>
      </c>
      <c r="T3885" s="4">
        <f t="shared" si="243"/>
        <v>41884.602650463</v>
      </c>
    </row>
    <row r="3886" ht="44" spans="1:20">
      <c r="A3886" s="1">
        <v>3884</v>
      </c>
      <c r="B3886" s="2" t="s">
        <v>7932</v>
      </c>
      <c r="C3886" s="2" t="s">
        <v>7933</v>
      </c>
      <c r="D3886" s="12">
        <v>10000</v>
      </c>
      <c r="E3886" s="13">
        <v>0</v>
      </c>
      <c r="F3886" t="s">
        <v>25</v>
      </c>
      <c r="G3886" t="s">
        <v>49</v>
      </c>
      <c r="H3886" t="s">
        <v>50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6008</v>
      </c>
      <c r="O3886">
        <f t="shared" si="240"/>
        <v>0</v>
      </c>
      <c r="P3886">
        <f t="shared" si="241"/>
        <v>0</v>
      </c>
      <c r="Q3886" s="11" t="s">
        <v>21</v>
      </c>
      <c r="R3886" t="s">
        <v>6009</v>
      </c>
      <c r="S3886" s="4">
        <f t="shared" si="242"/>
        <v>42065.7915740741</v>
      </c>
      <c r="T3886" s="4">
        <f t="shared" si="243"/>
        <v>42090.7499074074</v>
      </c>
    </row>
    <row r="3887" ht="44" spans="1:20">
      <c r="A3887" s="1">
        <v>3885</v>
      </c>
      <c r="B3887" s="2" t="s">
        <v>7934</v>
      </c>
      <c r="C3887" s="2" t="s">
        <v>7935</v>
      </c>
      <c r="D3887" s="12">
        <v>375000</v>
      </c>
      <c r="E3887" s="13">
        <v>0</v>
      </c>
      <c r="F3887" t="s">
        <v>25</v>
      </c>
      <c r="G3887" t="s">
        <v>49</v>
      </c>
      <c r="H3887" t="s">
        <v>50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6008</v>
      </c>
      <c r="O3887">
        <f t="shared" si="240"/>
        <v>0</v>
      </c>
      <c r="P3887">
        <f t="shared" si="241"/>
        <v>0</v>
      </c>
      <c r="Q3887" s="11" t="s">
        <v>21</v>
      </c>
      <c r="R3887" t="s">
        <v>6009</v>
      </c>
      <c r="S3887" s="4">
        <f t="shared" si="242"/>
        <v>42469.9512847222</v>
      </c>
      <c r="T3887" s="4">
        <f t="shared" si="243"/>
        <v>42499.9512847222</v>
      </c>
    </row>
    <row r="3888" ht="15" spans="1:20">
      <c r="A3888" s="1">
        <v>3886</v>
      </c>
      <c r="B3888" s="2" t="s">
        <v>7936</v>
      </c>
      <c r="C3888" s="2">
        <v>1</v>
      </c>
      <c r="D3888" s="12">
        <v>10000</v>
      </c>
      <c r="E3888" s="13">
        <v>0</v>
      </c>
      <c r="F3888" t="s">
        <v>25</v>
      </c>
      <c r="G3888" t="s">
        <v>84</v>
      </c>
      <c r="H3888" t="s">
        <v>85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6008</v>
      </c>
      <c r="O3888">
        <f t="shared" si="240"/>
        <v>0</v>
      </c>
      <c r="P3888">
        <f t="shared" si="241"/>
        <v>0</v>
      </c>
      <c r="Q3888" s="11" t="s">
        <v>21</v>
      </c>
      <c r="R3888" t="s">
        <v>6009</v>
      </c>
      <c r="S3888" s="4">
        <f t="shared" si="242"/>
        <v>41954.2280324074</v>
      </c>
      <c r="T3888" s="4">
        <f t="shared" si="243"/>
        <v>41984.2280324074</v>
      </c>
    </row>
    <row r="3889" ht="44" spans="1:20">
      <c r="A3889" s="1">
        <v>3887</v>
      </c>
      <c r="B3889" s="2" t="s">
        <v>7937</v>
      </c>
      <c r="C3889" s="2" t="s">
        <v>7938</v>
      </c>
      <c r="D3889" s="12">
        <v>2000</v>
      </c>
      <c r="E3889" s="13">
        <v>35</v>
      </c>
      <c r="F3889" t="s">
        <v>25</v>
      </c>
      <c r="G3889" t="s">
        <v>49</v>
      </c>
      <c r="H3889" t="s">
        <v>50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6008</v>
      </c>
      <c r="O3889">
        <f t="shared" si="240"/>
        <v>2</v>
      </c>
      <c r="P3889">
        <f t="shared" si="241"/>
        <v>17.5</v>
      </c>
      <c r="Q3889" s="11" t="s">
        <v>21</v>
      </c>
      <c r="R3889" t="s">
        <v>6009</v>
      </c>
      <c r="S3889" s="4">
        <f t="shared" si="242"/>
        <v>42079.857974537</v>
      </c>
      <c r="T3889" s="4">
        <f t="shared" si="243"/>
        <v>42125.9166666667</v>
      </c>
    </row>
    <row r="3890" ht="44" spans="1:20">
      <c r="A3890" s="1">
        <v>3888</v>
      </c>
      <c r="B3890" s="2" t="s">
        <v>7939</v>
      </c>
      <c r="C3890" s="2" t="s">
        <v>7940</v>
      </c>
      <c r="D3890" s="12">
        <v>2000</v>
      </c>
      <c r="E3890" s="13">
        <v>542</v>
      </c>
      <c r="F3890" t="s">
        <v>26</v>
      </c>
      <c r="G3890" t="s">
        <v>58</v>
      </c>
      <c r="H3890" t="s">
        <v>59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1123</v>
      </c>
      <c r="O3890">
        <f t="shared" si="240"/>
        <v>27</v>
      </c>
      <c r="P3890">
        <f t="shared" si="241"/>
        <v>38.71</v>
      </c>
      <c r="Q3890" s="11" t="s">
        <v>21</v>
      </c>
      <c r="R3890" t="s">
        <v>1124</v>
      </c>
      <c r="S3890" s="4">
        <f t="shared" si="242"/>
        <v>42762.5458101852</v>
      </c>
      <c r="T3890" s="4">
        <f t="shared" si="243"/>
        <v>42792.5458101852</v>
      </c>
    </row>
    <row r="3891" ht="44" spans="1:20">
      <c r="A3891" s="1">
        <v>3889</v>
      </c>
      <c r="B3891" s="2" t="s">
        <v>7941</v>
      </c>
      <c r="C3891" s="2" t="s">
        <v>7942</v>
      </c>
      <c r="D3891" s="12">
        <v>8000</v>
      </c>
      <c r="E3891" s="13">
        <v>118</v>
      </c>
      <c r="F3891" t="s">
        <v>26</v>
      </c>
      <c r="G3891" t="s">
        <v>49</v>
      </c>
      <c r="H3891" t="s">
        <v>50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1123</v>
      </c>
      <c r="O3891">
        <f t="shared" si="240"/>
        <v>1</v>
      </c>
      <c r="P3891">
        <f t="shared" si="241"/>
        <v>13.11</v>
      </c>
      <c r="Q3891" s="11" t="s">
        <v>21</v>
      </c>
      <c r="R3891" t="s">
        <v>1124</v>
      </c>
      <c r="S3891" s="4">
        <f t="shared" si="242"/>
        <v>41977.0049768519</v>
      </c>
      <c r="T3891" s="4">
        <f t="shared" si="243"/>
        <v>42008.9763888889</v>
      </c>
    </row>
    <row r="3892" ht="44" spans="1:20">
      <c r="A3892" s="1">
        <v>3890</v>
      </c>
      <c r="B3892" s="2" t="s">
        <v>7943</v>
      </c>
      <c r="C3892" s="2" t="s">
        <v>7944</v>
      </c>
      <c r="D3892" s="12">
        <v>15000</v>
      </c>
      <c r="E3892" s="13">
        <v>2524</v>
      </c>
      <c r="F3892" t="s">
        <v>26</v>
      </c>
      <c r="G3892" t="s">
        <v>49</v>
      </c>
      <c r="H3892" t="s">
        <v>50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1123</v>
      </c>
      <c r="O3892">
        <f t="shared" si="240"/>
        <v>17</v>
      </c>
      <c r="P3892">
        <f t="shared" si="241"/>
        <v>315.5</v>
      </c>
      <c r="Q3892" s="11" t="s">
        <v>21</v>
      </c>
      <c r="R3892" t="s">
        <v>1124</v>
      </c>
      <c r="S3892" s="4">
        <f t="shared" si="242"/>
        <v>42171.7586111111</v>
      </c>
      <c r="T3892" s="4">
        <f t="shared" si="243"/>
        <v>42231.7586111111</v>
      </c>
    </row>
    <row r="3893" ht="29" spans="1:20">
      <c r="A3893" s="1">
        <v>3891</v>
      </c>
      <c r="B3893" s="2" t="s">
        <v>7945</v>
      </c>
      <c r="C3893" s="2" t="s">
        <v>7946</v>
      </c>
      <c r="D3893" s="12">
        <v>800</v>
      </c>
      <c r="E3893" s="13">
        <v>260</v>
      </c>
      <c r="F3893" t="s">
        <v>26</v>
      </c>
      <c r="G3893" t="s">
        <v>49</v>
      </c>
      <c r="H3893" t="s">
        <v>50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1123</v>
      </c>
      <c r="O3893">
        <f t="shared" si="240"/>
        <v>33</v>
      </c>
      <c r="P3893">
        <f t="shared" si="241"/>
        <v>37.14</v>
      </c>
      <c r="Q3893" s="11" t="s">
        <v>21</v>
      </c>
      <c r="R3893" t="s">
        <v>1124</v>
      </c>
      <c r="S3893" s="4">
        <f t="shared" si="242"/>
        <v>42056.1324537037</v>
      </c>
      <c r="T3893" s="4">
        <f t="shared" si="243"/>
        <v>42086.2076388889</v>
      </c>
    </row>
    <row r="3894" ht="44" spans="1:20">
      <c r="A3894" s="1">
        <v>3892</v>
      </c>
      <c r="B3894" s="2" t="s">
        <v>7947</v>
      </c>
      <c r="C3894" s="2" t="s">
        <v>7948</v>
      </c>
      <c r="D3894" s="12">
        <v>1000</v>
      </c>
      <c r="E3894" s="13">
        <v>0</v>
      </c>
      <c r="F3894" t="s">
        <v>26</v>
      </c>
      <c r="G3894" t="s">
        <v>49</v>
      </c>
      <c r="H3894" t="s">
        <v>50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1123</v>
      </c>
      <c r="O3894">
        <f t="shared" si="240"/>
        <v>0</v>
      </c>
      <c r="P3894">
        <f t="shared" si="241"/>
        <v>0</v>
      </c>
      <c r="Q3894" s="11" t="s">
        <v>21</v>
      </c>
      <c r="R3894" t="s">
        <v>1124</v>
      </c>
      <c r="S3894" s="4">
        <f t="shared" si="242"/>
        <v>41867.6522800926</v>
      </c>
      <c r="T3894" s="4">
        <f t="shared" si="243"/>
        <v>41875.2916666667</v>
      </c>
    </row>
    <row r="3895" ht="44" spans="1:20">
      <c r="A3895" s="1">
        <v>3893</v>
      </c>
      <c r="B3895" s="2" t="s">
        <v>7949</v>
      </c>
      <c r="C3895" s="2" t="s">
        <v>7950</v>
      </c>
      <c r="D3895" s="12">
        <v>50000</v>
      </c>
      <c r="E3895" s="13">
        <v>10775</v>
      </c>
      <c r="F3895" t="s">
        <v>26</v>
      </c>
      <c r="G3895" t="s">
        <v>49</v>
      </c>
      <c r="H3895" t="s">
        <v>50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1123</v>
      </c>
      <c r="O3895">
        <f t="shared" si="240"/>
        <v>22</v>
      </c>
      <c r="P3895">
        <f t="shared" si="241"/>
        <v>128.27</v>
      </c>
      <c r="Q3895" s="11" t="s">
        <v>21</v>
      </c>
      <c r="R3895" t="s">
        <v>1124</v>
      </c>
      <c r="S3895" s="4">
        <f t="shared" si="242"/>
        <v>41779.6578703704</v>
      </c>
      <c r="T3895" s="4">
        <f t="shared" si="243"/>
        <v>41821.25</v>
      </c>
    </row>
    <row r="3896" ht="44" spans="1:20">
      <c r="A3896" s="1">
        <v>3894</v>
      </c>
      <c r="B3896" s="2" t="s">
        <v>7951</v>
      </c>
      <c r="C3896" s="2" t="s">
        <v>7952</v>
      </c>
      <c r="D3896" s="12">
        <v>15000</v>
      </c>
      <c r="E3896" s="13">
        <v>520</v>
      </c>
      <c r="F3896" t="s">
        <v>26</v>
      </c>
      <c r="G3896" t="s">
        <v>49</v>
      </c>
      <c r="H3896" t="s">
        <v>50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1123</v>
      </c>
      <c r="O3896">
        <f t="shared" si="240"/>
        <v>3</v>
      </c>
      <c r="P3896">
        <f t="shared" si="241"/>
        <v>47.27</v>
      </c>
      <c r="Q3896" s="11" t="s">
        <v>21</v>
      </c>
      <c r="R3896" t="s">
        <v>1124</v>
      </c>
      <c r="S3896" s="4">
        <f t="shared" si="242"/>
        <v>42679.9584722222</v>
      </c>
      <c r="T3896" s="4">
        <f t="shared" si="243"/>
        <v>42710.2076388889</v>
      </c>
    </row>
    <row r="3897" ht="44" spans="1:20">
      <c r="A3897" s="1">
        <v>3895</v>
      </c>
      <c r="B3897" s="2" t="s">
        <v>7953</v>
      </c>
      <c r="C3897" s="2" t="s">
        <v>7954</v>
      </c>
      <c r="D3897" s="12">
        <v>1000</v>
      </c>
      <c r="E3897" s="13">
        <v>50</v>
      </c>
      <c r="F3897" t="s">
        <v>26</v>
      </c>
      <c r="G3897" t="s">
        <v>49</v>
      </c>
      <c r="H3897" t="s">
        <v>50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1123</v>
      </c>
      <c r="O3897">
        <f t="shared" si="240"/>
        <v>5</v>
      </c>
      <c r="P3897">
        <f t="shared" si="241"/>
        <v>50</v>
      </c>
      <c r="Q3897" s="11" t="s">
        <v>21</v>
      </c>
      <c r="R3897" t="s">
        <v>1124</v>
      </c>
      <c r="S3897" s="4">
        <f t="shared" si="242"/>
        <v>42032.2502083333</v>
      </c>
      <c r="T3897" s="4">
        <f t="shared" si="243"/>
        <v>42063.2502083333</v>
      </c>
    </row>
    <row r="3898" ht="44" spans="1:20">
      <c r="A3898" s="1">
        <v>3896</v>
      </c>
      <c r="B3898" s="2" t="s">
        <v>7955</v>
      </c>
      <c r="C3898" s="2" t="s">
        <v>7956</v>
      </c>
      <c r="D3898" s="12">
        <v>1600</v>
      </c>
      <c r="E3898" s="13">
        <v>170</v>
      </c>
      <c r="F3898" t="s">
        <v>26</v>
      </c>
      <c r="G3898" t="s">
        <v>49</v>
      </c>
      <c r="H3898" t="s">
        <v>50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1123</v>
      </c>
      <c r="O3898">
        <f t="shared" si="240"/>
        <v>11</v>
      </c>
      <c r="P3898">
        <f t="shared" si="241"/>
        <v>42.5</v>
      </c>
      <c r="Q3898" s="11" t="s">
        <v>21</v>
      </c>
      <c r="R3898" t="s">
        <v>1124</v>
      </c>
      <c r="S3898" s="4">
        <f t="shared" si="242"/>
        <v>41793.191875</v>
      </c>
      <c r="T3898" s="4">
        <f t="shared" si="243"/>
        <v>41807.191875</v>
      </c>
    </row>
    <row r="3899" ht="44" spans="1:20">
      <c r="A3899" s="1">
        <v>3897</v>
      </c>
      <c r="B3899" s="2" t="s">
        <v>7957</v>
      </c>
      <c r="C3899" s="2" t="s">
        <v>7958</v>
      </c>
      <c r="D3899" s="12">
        <v>2500</v>
      </c>
      <c r="E3899" s="13">
        <v>440</v>
      </c>
      <c r="F3899" t="s">
        <v>26</v>
      </c>
      <c r="G3899" t="s">
        <v>114</v>
      </c>
      <c r="H3899" t="s">
        <v>115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1123</v>
      </c>
      <c r="O3899">
        <f t="shared" si="240"/>
        <v>18</v>
      </c>
      <c r="P3899">
        <f t="shared" si="241"/>
        <v>44</v>
      </c>
      <c r="Q3899" s="11" t="s">
        <v>21</v>
      </c>
      <c r="R3899" t="s">
        <v>1124</v>
      </c>
      <c r="S3899" s="4">
        <f t="shared" si="242"/>
        <v>41982.8736458333</v>
      </c>
      <c r="T3899" s="4">
        <f t="shared" si="243"/>
        <v>42012.8736458333</v>
      </c>
    </row>
    <row r="3900" ht="58" spans="1:20">
      <c r="A3900" s="1">
        <v>3898</v>
      </c>
      <c r="B3900" s="2" t="s">
        <v>7959</v>
      </c>
      <c r="C3900" s="2" t="s">
        <v>7960</v>
      </c>
      <c r="D3900" s="12">
        <v>2500</v>
      </c>
      <c r="E3900" s="13">
        <v>814</v>
      </c>
      <c r="F3900" t="s">
        <v>26</v>
      </c>
      <c r="G3900" t="s">
        <v>58</v>
      </c>
      <c r="H3900" t="s">
        <v>59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1123</v>
      </c>
      <c r="O3900">
        <f t="shared" si="240"/>
        <v>33</v>
      </c>
      <c r="P3900">
        <f t="shared" si="241"/>
        <v>50.88</v>
      </c>
      <c r="Q3900" s="11" t="s">
        <v>21</v>
      </c>
      <c r="R3900" t="s">
        <v>1124</v>
      </c>
      <c r="S3900" s="4">
        <f t="shared" si="242"/>
        <v>42193.4822916667</v>
      </c>
      <c r="T3900" s="4">
        <f t="shared" si="243"/>
        <v>42233.6666666667</v>
      </c>
    </row>
    <row r="3901" ht="44" spans="1:20">
      <c r="A3901" s="1">
        <v>3899</v>
      </c>
      <c r="B3901" s="2" t="s">
        <v>7961</v>
      </c>
      <c r="C3901" s="2" t="s">
        <v>7962</v>
      </c>
      <c r="D3901" s="12">
        <v>10000</v>
      </c>
      <c r="E3901" s="13">
        <v>125</v>
      </c>
      <c r="F3901" t="s">
        <v>26</v>
      </c>
      <c r="G3901" t="s">
        <v>49</v>
      </c>
      <c r="H3901" t="s">
        <v>50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1123</v>
      </c>
      <c r="O3901">
        <f t="shared" si="240"/>
        <v>1</v>
      </c>
      <c r="P3901">
        <f t="shared" si="241"/>
        <v>62.5</v>
      </c>
      <c r="Q3901" s="11" t="s">
        <v>21</v>
      </c>
      <c r="R3901" t="s">
        <v>1124</v>
      </c>
      <c r="S3901" s="4">
        <f t="shared" si="242"/>
        <v>41843.7750115741</v>
      </c>
      <c r="T3901" s="4">
        <f t="shared" si="243"/>
        <v>41863.7750115741</v>
      </c>
    </row>
    <row r="3902" ht="29" spans="1:20">
      <c r="A3902" s="1">
        <v>3900</v>
      </c>
      <c r="B3902" s="2" t="s">
        <v>7963</v>
      </c>
      <c r="C3902" s="2" t="s">
        <v>7964</v>
      </c>
      <c r="D3902" s="12">
        <v>2500</v>
      </c>
      <c r="E3902" s="13">
        <v>135</v>
      </c>
      <c r="F3902" t="s">
        <v>26</v>
      </c>
      <c r="G3902" t="s">
        <v>49</v>
      </c>
      <c r="H3902" t="s">
        <v>50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1123</v>
      </c>
      <c r="O3902">
        <f t="shared" si="240"/>
        <v>5</v>
      </c>
      <c r="P3902">
        <f t="shared" si="241"/>
        <v>27</v>
      </c>
      <c r="Q3902" s="11" t="s">
        <v>21</v>
      </c>
      <c r="R3902" t="s">
        <v>1124</v>
      </c>
      <c r="S3902" s="4">
        <f t="shared" si="242"/>
        <v>42136.0924884259</v>
      </c>
      <c r="T3902" s="4">
        <f t="shared" si="243"/>
        <v>42166.0924884259</v>
      </c>
    </row>
    <row r="3903" ht="44" spans="1:20">
      <c r="A3903" s="1">
        <v>3901</v>
      </c>
      <c r="B3903" s="2" t="s">
        <v>7965</v>
      </c>
      <c r="C3903" s="2" t="s">
        <v>7966</v>
      </c>
      <c r="D3903" s="12">
        <v>3000</v>
      </c>
      <c r="E3903" s="13">
        <v>25</v>
      </c>
      <c r="F3903" t="s">
        <v>26</v>
      </c>
      <c r="G3903" t="s">
        <v>49</v>
      </c>
      <c r="H3903" t="s">
        <v>50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1123</v>
      </c>
      <c r="O3903">
        <f t="shared" si="240"/>
        <v>1</v>
      </c>
      <c r="P3903">
        <f t="shared" si="241"/>
        <v>25</v>
      </c>
      <c r="Q3903" s="11" t="s">
        <v>21</v>
      </c>
      <c r="R3903" t="s">
        <v>1124</v>
      </c>
      <c r="S3903" s="4">
        <f t="shared" si="242"/>
        <v>42317.8263773148</v>
      </c>
      <c r="T3903" s="4">
        <f t="shared" si="243"/>
        <v>42357.8263773148</v>
      </c>
    </row>
    <row r="3904" ht="44" spans="1:20">
      <c r="A3904" s="1">
        <v>3902</v>
      </c>
      <c r="B3904" s="2" t="s">
        <v>7967</v>
      </c>
      <c r="C3904" s="2" t="s">
        <v>7968</v>
      </c>
      <c r="D3904" s="12">
        <v>3000</v>
      </c>
      <c r="E3904" s="13">
        <v>1465</v>
      </c>
      <c r="F3904" t="s">
        <v>26</v>
      </c>
      <c r="G3904" t="s">
        <v>58</v>
      </c>
      <c r="H3904" t="s">
        <v>59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1123</v>
      </c>
      <c r="O3904">
        <f t="shared" si="240"/>
        <v>49</v>
      </c>
      <c r="P3904">
        <f t="shared" si="241"/>
        <v>47.26</v>
      </c>
      <c r="Q3904" s="11" t="s">
        <v>21</v>
      </c>
      <c r="R3904" t="s">
        <v>1124</v>
      </c>
      <c r="S3904" s="4">
        <f t="shared" si="242"/>
        <v>42663.4680787037</v>
      </c>
      <c r="T3904" s="4">
        <f t="shared" si="243"/>
        <v>42688.5097453704</v>
      </c>
    </row>
    <row r="3905" ht="44" spans="1:20">
      <c r="A3905" s="1">
        <v>3903</v>
      </c>
      <c r="B3905" s="2" t="s">
        <v>7969</v>
      </c>
      <c r="C3905" s="2" t="s">
        <v>7970</v>
      </c>
      <c r="D3905" s="12">
        <v>1500</v>
      </c>
      <c r="E3905" s="13">
        <v>0</v>
      </c>
      <c r="F3905" t="s">
        <v>26</v>
      </c>
      <c r="G3905" t="s">
        <v>49</v>
      </c>
      <c r="H3905" t="s">
        <v>50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1123</v>
      </c>
      <c r="O3905">
        <f t="shared" si="240"/>
        <v>0</v>
      </c>
      <c r="P3905">
        <f t="shared" si="241"/>
        <v>0</v>
      </c>
      <c r="Q3905" s="11" t="s">
        <v>21</v>
      </c>
      <c r="R3905" t="s">
        <v>1124</v>
      </c>
      <c r="S3905" s="4">
        <f t="shared" si="242"/>
        <v>42186.0111689815</v>
      </c>
      <c r="T3905" s="4">
        <f t="shared" si="243"/>
        <v>42230.8180555556</v>
      </c>
    </row>
    <row r="3906" ht="15" spans="1:20">
      <c r="A3906" s="1">
        <v>3904</v>
      </c>
      <c r="B3906" s="2" t="s">
        <v>7971</v>
      </c>
      <c r="C3906" s="2" t="s">
        <v>7972</v>
      </c>
      <c r="D3906" s="12">
        <v>10000</v>
      </c>
      <c r="E3906" s="13">
        <v>3</v>
      </c>
      <c r="F3906" t="s">
        <v>26</v>
      </c>
      <c r="G3906" t="s">
        <v>49</v>
      </c>
      <c r="H3906" t="s">
        <v>50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1123</v>
      </c>
      <c r="O3906">
        <f t="shared" si="240"/>
        <v>0</v>
      </c>
      <c r="P3906">
        <f t="shared" si="241"/>
        <v>1.5</v>
      </c>
      <c r="Q3906" s="11" t="s">
        <v>21</v>
      </c>
      <c r="R3906" t="s">
        <v>1124</v>
      </c>
      <c r="S3906" s="4">
        <f t="shared" si="242"/>
        <v>42095.2291666667</v>
      </c>
      <c r="T3906" s="4">
        <f t="shared" si="243"/>
        <v>42109.2111111111</v>
      </c>
    </row>
    <row r="3907" ht="44" spans="1:20">
      <c r="A3907" s="1">
        <v>3905</v>
      </c>
      <c r="B3907" s="2" t="s">
        <v>7973</v>
      </c>
      <c r="C3907" s="2" t="s">
        <v>7974</v>
      </c>
      <c r="D3907" s="12">
        <v>1500</v>
      </c>
      <c r="E3907" s="13">
        <v>173</v>
      </c>
      <c r="F3907" t="s">
        <v>26</v>
      </c>
      <c r="G3907" t="s">
        <v>58</v>
      </c>
      <c r="H3907" t="s">
        <v>59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1123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21</v>
      </c>
      <c r="R3907" t="s">
        <v>1124</v>
      </c>
      <c r="S3907" s="4">
        <f t="shared" ref="S3907:S3970" si="246">(((J3907/60)/60)/24)+DATE(1970,1,1)</f>
        <v>42124.6238773148</v>
      </c>
      <c r="T3907" s="4">
        <f t="shared" ref="T3907:T3970" si="247">(((I3907/60)/60)/24)+DATE(1970,1,1)</f>
        <v>42166.9583333333</v>
      </c>
    </row>
    <row r="3908" ht="44" spans="1:20">
      <c r="A3908" s="1">
        <v>3906</v>
      </c>
      <c r="B3908" s="2" t="s">
        <v>7975</v>
      </c>
      <c r="C3908" s="2" t="s">
        <v>7976</v>
      </c>
      <c r="D3908" s="12">
        <v>1500</v>
      </c>
      <c r="E3908" s="13">
        <v>1010</v>
      </c>
      <c r="F3908" t="s">
        <v>26</v>
      </c>
      <c r="G3908" t="s">
        <v>58</v>
      </c>
      <c r="H3908" t="s">
        <v>59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1123</v>
      </c>
      <c r="O3908">
        <f t="shared" si="244"/>
        <v>67</v>
      </c>
      <c r="P3908">
        <f t="shared" si="245"/>
        <v>63.13</v>
      </c>
      <c r="Q3908" s="11" t="s">
        <v>21</v>
      </c>
      <c r="R3908" t="s">
        <v>1124</v>
      </c>
      <c r="S3908" s="4">
        <f t="shared" si="246"/>
        <v>42143.9177430556</v>
      </c>
      <c r="T3908" s="4">
        <f t="shared" si="247"/>
        <v>42181.5590277778</v>
      </c>
    </row>
    <row r="3909" ht="29" spans="1:20">
      <c r="A3909" s="1">
        <v>3907</v>
      </c>
      <c r="B3909" s="2" t="s">
        <v>7977</v>
      </c>
      <c r="C3909" s="2" t="s">
        <v>7978</v>
      </c>
      <c r="D3909" s="12">
        <v>1000</v>
      </c>
      <c r="E3909" s="13">
        <v>153</v>
      </c>
      <c r="F3909" t="s">
        <v>26</v>
      </c>
      <c r="G3909" t="s">
        <v>49</v>
      </c>
      <c r="H3909" t="s">
        <v>50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1123</v>
      </c>
      <c r="O3909">
        <f t="shared" si="244"/>
        <v>15</v>
      </c>
      <c r="P3909">
        <f t="shared" si="245"/>
        <v>38.25</v>
      </c>
      <c r="Q3909" s="11" t="s">
        <v>21</v>
      </c>
      <c r="R3909" t="s">
        <v>1124</v>
      </c>
      <c r="S3909" s="4">
        <f t="shared" si="246"/>
        <v>41906.8195138889</v>
      </c>
      <c r="T3909" s="4">
        <f t="shared" si="247"/>
        <v>41938.8388888889</v>
      </c>
    </row>
    <row r="3910" ht="44" spans="1:20">
      <c r="A3910" s="1">
        <v>3908</v>
      </c>
      <c r="B3910" s="2" t="s">
        <v>7979</v>
      </c>
      <c r="C3910" s="2" t="s">
        <v>7980</v>
      </c>
      <c r="D3910" s="12">
        <v>750</v>
      </c>
      <c r="E3910" s="13">
        <v>65</v>
      </c>
      <c r="F3910" t="s">
        <v>26</v>
      </c>
      <c r="G3910" t="s">
        <v>49</v>
      </c>
      <c r="H3910" t="s">
        <v>50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1123</v>
      </c>
      <c r="O3910">
        <f t="shared" si="244"/>
        <v>9</v>
      </c>
      <c r="P3910">
        <f t="shared" si="245"/>
        <v>16.25</v>
      </c>
      <c r="Q3910" s="11" t="s">
        <v>21</v>
      </c>
      <c r="R3910" t="s">
        <v>1124</v>
      </c>
      <c r="S3910" s="4">
        <f t="shared" si="246"/>
        <v>41834.1353703704</v>
      </c>
      <c r="T3910" s="4">
        <f t="shared" si="247"/>
        <v>41849.1353703704</v>
      </c>
    </row>
    <row r="3911" ht="44" spans="1:20">
      <c r="A3911" s="1">
        <v>3909</v>
      </c>
      <c r="B3911" s="2" t="s">
        <v>7981</v>
      </c>
      <c r="C3911" s="2" t="s">
        <v>7982</v>
      </c>
      <c r="D3911" s="12">
        <v>60000</v>
      </c>
      <c r="E3911" s="13">
        <v>135</v>
      </c>
      <c r="F3911" t="s">
        <v>26</v>
      </c>
      <c r="G3911" t="s">
        <v>49</v>
      </c>
      <c r="H3911" t="s">
        <v>50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1123</v>
      </c>
      <c r="O3911">
        <f t="shared" si="244"/>
        <v>0</v>
      </c>
      <c r="P3911">
        <f t="shared" si="245"/>
        <v>33.75</v>
      </c>
      <c r="Q3911" s="11" t="s">
        <v>21</v>
      </c>
      <c r="R3911" t="s">
        <v>1124</v>
      </c>
      <c r="S3911" s="4">
        <f t="shared" si="246"/>
        <v>41863.3592824074</v>
      </c>
      <c r="T3911" s="4">
        <f t="shared" si="247"/>
        <v>41893.3592824074</v>
      </c>
    </row>
    <row r="3912" ht="44" spans="1:20">
      <c r="A3912" s="1">
        <v>3910</v>
      </c>
      <c r="B3912" s="2" t="s">
        <v>7983</v>
      </c>
      <c r="C3912" s="2" t="s">
        <v>7984</v>
      </c>
      <c r="D3912" s="12">
        <v>6000</v>
      </c>
      <c r="E3912" s="13">
        <v>185</v>
      </c>
      <c r="F3912" t="s">
        <v>26</v>
      </c>
      <c r="G3912" t="s">
        <v>49</v>
      </c>
      <c r="H3912" t="s">
        <v>50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1123</v>
      </c>
      <c r="O3912">
        <f t="shared" si="244"/>
        <v>3</v>
      </c>
      <c r="P3912">
        <f t="shared" si="245"/>
        <v>61.67</v>
      </c>
      <c r="Q3912" s="11" t="s">
        <v>21</v>
      </c>
      <c r="R3912" t="s">
        <v>1124</v>
      </c>
      <c r="S3912" s="4">
        <f t="shared" si="246"/>
        <v>42224.7569097222</v>
      </c>
      <c r="T3912" s="4">
        <f t="shared" si="247"/>
        <v>42254.7569097222</v>
      </c>
    </row>
    <row r="3913" ht="44" spans="1:20">
      <c r="A3913" s="1">
        <v>3911</v>
      </c>
      <c r="B3913" s="2" t="s">
        <v>7985</v>
      </c>
      <c r="C3913" s="2" t="s">
        <v>7986</v>
      </c>
      <c r="D3913" s="12">
        <v>8000</v>
      </c>
      <c r="E3913" s="13">
        <v>2993</v>
      </c>
      <c r="F3913" t="s">
        <v>26</v>
      </c>
      <c r="G3913" t="s">
        <v>49</v>
      </c>
      <c r="H3913" t="s">
        <v>50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1123</v>
      </c>
      <c r="O3913">
        <f t="shared" si="244"/>
        <v>37</v>
      </c>
      <c r="P3913">
        <f t="shared" si="245"/>
        <v>83.14</v>
      </c>
      <c r="Q3913" s="11" t="s">
        <v>21</v>
      </c>
      <c r="R3913" t="s">
        <v>1124</v>
      </c>
      <c r="S3913" s="4">
        <f t="shared" si="246"/>
        <v>41939.8122337963</v>
      </c>
      <c r="T3913" s="4">
        <f t="shared" si="247"/>
        <v>41969.853900463</v>
      </c>
    </row>
    <row r="3914" ht="44" spans="1:20">
      <c r="A3914" s="1">
        <v>3912</v>
      </c>
      <c r="B3914" s="2" t="s">
        <v>7987</v>
      </c>
      <c r="C3914" s="2" t="s">
        <v>7988</v>
      </c>
      <c r="D3914" s="12">
        <v>15000</v>
      </c>
      <c r="E3914" s="13">
        <v>1</v>
      </c>
      <c r="F3914" t="s">
        <v>26</v>
      </c>
      <c r="G3914" t="s">
        <v>49</v>
      </c>
      <c r="H3914" t="s">
        <v>50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1123</v>
      </c>
      <c r="O3914">
        <f t="shared" si="244"/>
        <v>0</v>
      </c>
      <c r="P3914">
        <f t="shared" si="245"/>
        <v>1</v>
      </c>
      <c r="Q3914" s="11" t="s">
        <v>21</v>
      </c>
      <c r="R3914" t="s">
        <v>1124</v>
      </c>
      <c r="S3914" s="4">
        <f t="shared" si="246"/>
        <v>42059.2700231481</v>
      </c>
      <c r="T3914" s="4">
        <f t="shared" si="247"/>
        <v>42119.1909722222</v>
      </c>
    </row>
    <row r="3915" ht="44" spans="1:20">
      <c r="A3915" s="1">
        <v>3913</v>
      </c>
      <c r="B3915" s="2" t="s">
        <v>7989</v>
      </c>
      <c r="C3915" s="2" t="s">
        <v>7990</v>
      </c>
      <c r="D3915" s="12">
        <v>10000</v>
      </c>
      <c r="E3915" s="13">
        <v>1000</v>
      </c>
      <c r="F3915" t="s">
        <v>26</v>
      </c>
      <c r="G3915" t="s">
        <v>49</v>
      </c>
      <c r="H3915" t="s">
        <v>50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1123</v>
      </c>
      <c r="O3915">
        <f t="shared" si="244"/>
        <v>10</v>
      </c>
      <c r="P3915">
        <f t="shared" si="245"/>
        <v>142.86</v>
      </c>
      <c r="Q3915" s="11" t="s">
        <v>21</v>
      </c>
      <c r="R3915" t="s">
        <v>1124</v>
      </c>
      <c r="S3915" s="4">
        <f t="shared" si="246"/>
        <v>42308.2112152778</v>
      </c>
      <c r="T3915" s="4">
        <f t="shared" si="247"/>
        <v>42338.2528819444</v>
      </c>
    </row>
    <row r="3916" ht="44" spans="1:20">
      <c r="A3916" s="1">
        <v>3914</v>
      </c>
      <c r="B3916" s="2" t="s">
        <v>7991</v>
      </c>
      <c r="C3916" s="2" t="s">
        <v>7992</v>
      </c>
      <c r="D3916" s="12">
        <v>2500</v>
      </c>
      <c r="E3916" s="13">
        <v>909</v>
      </c>
      <c r="F3916" t="s">
        <v>26</v>
      </c>
      <c r="G3916" t="s">
        <v>58</v>
      </c>
      <c r="H3916" t="s">
        <v>59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1123</v>
      </c>
      <c r="O3916">
        <f t="shared" si="244"/>
        <v>36</v>
      </c>
      <c r="P3916">
        <f t="shared" si="245"/>
        <v>33.67</v>
      </c>
      <c r="Q3916" s="11" t="s">
        <v>21</v>
      </c>
      <c r="R3916" t="s">
        <v>1124</v>
      </c>
      <c r="S3916" s="4">
        <f t="shared" si="246"/>
        <v>42114.8189351852</v>
      </c>
      <c r="T3916" s="4">
        <f t="shared" si="247"/>
        <v>42134.9576388889</v>
      </c>
    </row>
    <row r="3917" ht="44" spans="1:20">
      <c r="A3917" s="1">
        <v>3915</v>
      </c>
      <c r="B3917" s="2" t="s">
        <v>7993</v>
      </c>
      <c r="C3917" s="2" t="s">
        <v>7994</v>
      </c>
      <c r="D3917" s="12">
        <v>1500</v>
      </c>
      <c r="E3917" s="13">
        <v>5</v>
      </c>
      <c r="F3917" t="s">
        <v>26</v>
      </c>
      <c r="G3917" t="s">
        <v>58</v>
      </c>
      <c r="H3917" t="s">
        <v>59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1123</v>
      </c>
      <c r="O3917">
        <f t="shared" si="244"/>
        <v>0</v>
      </c>
      <c r="P3917">
        <f t="shared" si="245"/>
        <v>5</v>
      </c>
      <c r="Q3917" s="11" t="s">
        <v>21</v>
      </c>
      <c r="R3917" t="s">
        <v>1124</v>
      </c>
      <c r="S3917" s="4">
        <f t="shared" si="246"/>
        <v>42492.9850578704</v>
      </c>
      <c r="T3917" s="4">
        <f t="shared" si="247"/>
        <v>42522.9850578704</v>
      </c>
    </row>
    <row r="3918" ht="44" spans="1:20">
      <c r="A3918" s="1">
        <v>3916</v>
      </c>
      <c r="B3918" s="2" t="s">
        <v>7995</v>
      </c>
      <c r="C3918" s="2" t="s">
        <v>7996</v>
      </c>
      <c r="D3918" s="12">
        <v>2000</v>
      </c>
      <c r="E3918" s="13">
        <v>0</v>
      </c>
      <c r="F3918" t="s">
        <v>26</v>
      </c>
      <c r="G3918" t="s">
        <v>344</v>
      </c>
      <c r="H3918" t="s">
        <v>345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1123</v>
      </c>
      <c r="O3918">
        <f t="shared" si="244"/>
        <v>0</v>
      </c>
      <c r="P3918">
        <f t="shared" si="245"/>
        <v>0</v>
      </c>
      <c r="Q3918" s="11" t="s">
        <v>21</v>
      </c>
      <c r="R3918" t="s">
        <v>1124</v>
      </c>
      <c r="S3918" s="4">
        <f t="shared" si="246"/>
        <v>42494.4716666667</v>
      </c>
      <c r="T3918" s="4">
        <f t="shared" si="247"/>
        <v>42524.4716666667</v>
      </c>
    </row>
    <row r="3919" ht="44" spans="1:20">
      <c r="A3919" s="1">
        <v>3917</v>
      </c>
      <c r="B3919" s="2" t="s">
        <v>7997</v>
      </c>
      <c r="C3919" s="2" t="s">
        <v>7998</v>
      </c>
      <c r="D3919" s="12">
        <v>3500</v>
      </c>
      <c r="E3919" s="13">
        <v>10</v>
      </c>
      <c r="F3919" t="s">
        <v>26</v>
      </c>
      <c r="G3919" t="s">
        <v>58</v>
      </c>
      <c r="H3919" t="s">
        <v>59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1123</v>
      </c>
      <c r="O3919">
        <f t="shared" si="244"/>
        <v>0</v>
      </c>
      <c r="P3919">
        <f t="shared" si="245"/>
        <v>10</v>
      </c>
      <c r="Q3919" s="11" t="s">
        <v>21</v>
      </c>
      <c r="R3919" t="s">
        <v>1124</v>
      </c>
      <c r="S3919" s="4">
        <f t="shared" si="246"/>
        <v>41863.5273263889</v>
      </c>
      <c r="T3919" s="4">
        <f t="shared" si="247"/>
        <v>41893.5273263889</v>
      </c>
    </row>
    <row r="3920" ht="44" spans="1:20">
      <c r="A3920" s="1">
        <v>3918</v>
      </c>
      <c r="B3920" s="2" t="s">
        <v>7999</v>
      </c>
      <c r="C3920" s="2" t="s">
        <v>8000</v>
      </c>
      <c r="D3920" s="12">
        <v>60000</v>
      </c>
      <c r="E3920" s="13">
        <v>120</v>
      </c>
      <c r="F3920" t="s">
        <v>26</v>
      </c>
      <c r="G3920" t="s">
        <v>58</v>
      </c>
      <c r="H3920" t="s">
        <v>59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1123</v>
      </c>
      <c r="O3920">
        <f t="shared" si="244"/>
        <v>0</v>
      </c>
      <c r="P3920">
        <f t="shared" si="245"/>
        <v>40</v>
      </c>
      <c r="Q3920" s="11" t="s">
        <v>21</v>
      </c>
      <c r="R3920" t="s">
        <v>1124</v>
      </c>
      <c r="S3920" s="4">
        <f t="shared" si="246"/>
        <v>41843.6646180556</v>
      </c>
      <c r="T3920" s="4">
        <f t="shared" si="247"/>
        <v>41855.6666666667</v>
      </c>
    </row>
    <row r="3921" ht="44" spans="1:20">
      <c r="A3921" s="1">
        <v>3919</v>
      </c>
      <c r="B3921" s="2" t="s">
        <v>8001</v>
      </c>
      <c r="C3921" s="2" t="s">
        <v>8002</v>
      </c>
      <c r="D3921" s="12">
        <v>5000</v>
      </c>
      <c r="E3921" s="13">
        <v>90</v>
      </c>
      <c r="F3921" t="s">
        <v>26</v>
      </c>
      <c r="G3921" t="s">
        <v>58</v>
      </c>
      <c r="H3921" t="s">
        <v>59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1123</v>
      </c>
      <c r="O3921">
        <f t="shared" si="244"/>
        <v>2</v>
      </c>
      <c r="P3921">
        <f t="shared" si="245"/>
        <v>30</v>
      </c>
      <c r="Q3921" s="11" t="s">
        <v>21</v>
      </c>
      <c r="R3921" t="s">
        <v>1124</v>
      </c>
      <c r="S3921" s="4">
        <f t="shared" si="246"/>
        <v>42358.6848726852</v>
      </c>
      <c r="T3921" s="4">
        <f t="shared" si="247"/>
        <v>42387</v>
      </c>
    </row>
    <row r="3922" ht="44" spans="1:20">
      <c r="A3922" s="1">
        <v>3920</v>
      </c>
      <c r="B3922" s="2" t="s">
        <v>8003</v>
      </c>
      <c r="C3922" s="2" t="s">
        <v>8004</v>
      </c>
      <c r="D3922" s="12">
        <v>2500</v>
      </c>
      <c r="E3922" s="13">
        <v>135</v>
      </c>
      <c r="F3922" t="s">
        <v>26</v>
      </c>
      <c r="G3922" t="s">
        <v>58</v>
      </c>
      <c r="H3922" t="s">
        <v>59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1123</v>
      </c>
      <c r="O3922">
        <f t="shared" si="244"/>
        <v>5</v>
      </c>
      <c r="P3922">
        <f t="shared" si="245"/>
        <v>45</v>
      </c>
      <c r="Q3922" s="11" t="s">
        <v>21</v>
      </c>
      <c r="R3922" t="s">
        <v>1124</v>
      </c>
      <c r="S3922" s="4">
        <f t="shared" si="246"/>
        <v>42657.3872685185</v>
      </c>
      <c r="T3922" s="4">
        <f t="shared" si="247"/>
        <v>42687.4289351852</v>
      </c>
    </row>
    <row r="3923" ht="44" spans="1:20">
      <c r="A3923" s="1">
        <v>3921</v>
      </c>
      <c r="B3923" s="2" t="s">
        <v>8005</v>
      </c>
      <c r="C3923" s="2" t="s">
        <v>8006</v>
      </c>
      <c r="D3923" s="12">
        <v>3000</v>
      </c>
      <c r="E3923" s="13">
        <v>0</v>
      </c>
      <c r="F3923" t="s">
        <v>26</v>
      </c>
      <c r="G3923" t="s">
        <v>58</v>
      </c>
      <c r="H3923" t="s">
        <v>59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1123</v>
      </c>
      <c r="O3923">
        <f t="shared" si="244"/>
        <v>0</v>
      </c>
      <c r="P3923">
        <f t="shared" si="245"/>
        <v>0</v>
      </c>
      <c r="Q3923" s="11" t="s">
        <v>21</v>
      </c>
      <c r="R3923" t="s">
        <v>1124</v>
      </c>
      <c r="S3923" s="4">
        <f t="shared" si="246"/>
        <v>41926.5423032407</v>
      </c>
      <c r="T3923" s="4">
        <f t="shared" si="247"/>
        <v>41938.75</v>
      </c>
    </row>
    <row r="3924" ht="44" spans="1:20">
      <c r="A3924" s="1">
        <v>3922</v>
      </c>
      <c r="B3924" s="2" t="s">
        <v>8007</v>
      </c>
      <c r="C3924" s="2" t="s">
        <v>8008</v>
      </c>
      <c r="D3924" s="12">
        <v>750</v>
      </c>
      <c r="E3924" s="13">
        <v>61</v>
      </c>
      <c r="F3924" t="s">
        <v>26</v>
      </c>
      <c r="G3924" t="s">
        <v>49</v>
      </c>
      <c r="H3924" t="s">
        <v>50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1123</v>
      </c>
      <c r="O3924">
        <f t="shared" si="244"/>
        <v>8</v>
      </c>
      <c r="P3924">
        <f t="shared" si="245"/>
        <v>10.17</v>
      </c>
      <c r="Q3924" s="11" t="s">
        <v>21</v>
      </c>
      <c r="R3924" t="s">
        <v>1124</v>
      </c>
      <c r="S3924" s="4">
        <f t="shared" si="246"/>
        <v>42020.7686342593</v>
      </c>
      <c r="T3924" s="4">
        <f t="shared" si="247"/>
        <v>42065.9583333333</v>
      </c>
    </row>
    <row r="3925" ht="44" spans="1:20">
      <c r="A3925" s="1">
        <v>3923</v>
      </c>
      <c r="B3925" s="2" t="s">
        <v>8009</v>
      </c>
      <c r="C3925" s="2" t="s">
        <v>8010</v>
      </c>
      <c r="D3925" s="12">
        <v>11500</v>
      </c>
      <c r="E3925" s="13">
        <v>1384</v>
      </c>
      <c r="F3925" t="s">
        <v>26</v>
      </c>
      <c r="G3925" t="s">
        <v>58</v>
      </c>
      <c r="H3925" t="s">
        <v>59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1123</v>
      </c>
      <c r="O3925">
        <f t="shared" si="244"/>
        <v>12</v>
      </c>
      <c r="P3925">
        <f t="shared" si="245"/>
        <v>81.41</v>
      </c>
      <c r="Q3925" s="11" t="s">
        <v>21</v>
      </c>
      <c r="R3925" t="s">
        <v>1124</v>
      </c>
      <c r="S3925" s="4">
        <f t="shared" si="246"/>
        <v>42075.9799884259</v>
      </c>
      <c r="T3925" s="4">
        <f t="shared" si="247"/>
        <v>42103.9799884259</v>
      </c>
    </row>
    <row r="3926" ht="44" spans="1:20">
      <c r="A3926" s="1">
        <v>3924</v>
      </c>
      <c r="B3926" s="2" t="s">
        <v>8011</v>
      </c>
      <c r="C3926" s="2" t="s">
        <v>8012</v>
      </c>
      <c r="D3926" s="12">
        <v>15000</v>
      </c>
      <c r="E3926" s="13">
        <v>2290</v>
      </c>
      <c r="F3926" t="s">
        <v>26</v>
      </c>
      <c r="G3926" t="s">
        <v>49</v>
      </c>
      <c r="H3926" t="s">
        <v>50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1123</v>
      </c>
      <c r="O3926">
        <f t="shared" si="244"/>
        <v>15</v>
      </c>
      <c r="P3926">
        <f t="shared" si="245"/>
        <v>57.25</v>
      </c>
      <c r="Q3926" s="11" t="s">
        <v>21</v>
      </c>
      <c r="R3926" t="s">
        <v>1124</v>
      </c>
      <c r="S3926" s="4">
        <f t="shared" si="246"/>
        <v>41786.9597453704</v>
      </c>
      <c r="T3926" s="4">
        <f t="shared" si="247"/>
        <v>41816.9597453704</v>
      </c>
    </row>
    <row r="3927" ht="44" spans="1:20">
      <c r="A3927" s="1">
        <v>3925</v>
      </c>
      <c r="B3927" s="2" t="s">
        <v>8013</v>
      </c>
      <c r="C3927" s="2" t="s">
        <v>8014</v>
      </c>
      <c r="D3927" s="12">
        <v>150</v>
      </c>
      <c r="E3927" s="13">
        <v>15</v>
      </c>
      <c r="F3927" t="s">
        <v>26</v>
      </c>
      <c r="G3927" t="s">
        <v>49</v>
      </c>
      <c r="H3927" t="s">
        <v>50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1123</v>
      </c>
      <c r="O3927">
        <f t="shared" si="244"/>
        <v>10</v>
      </c>
      <c r="P3927">
        <f t="shared" si="245"/>
        <v>5</v>
      </c>
      <c r="Q3927" s="11" t="s">
        <v>21</v>
      </c>
      <c r="R3927" t="s">
        <v>1124</v>
      </c>
      <c r="S3927" s="4">
        <f t="shared" si="246"/>
        <v>41820.8708217593</v>
      </c>
      <c r="T3927" s="4">
        <f t="shared" si="247"/>
        <v>41850.8708217593</v>
      </c>
    </row>
    <row r="3928" ht="29" spans="1:20">
      <c r="A3928" s="1">
        <v>3926</v>
      </c>
      <c r="B3928" s="2" t="s">
        <v>8015</v>
      </c>
      <c r="C3928" s="2" t="s">
        <v>8016</v>
      </c>
      <c r="D3928" s="12">
        <v>5000</v>
      </c>
      <c r="E3928" s="13">
        <v>15</v>
      </c>
      <c r="F3928" t="s">
        <v>26</v>
      </c>
      <c r="G3928" t="s">
        <v>84</v>
      </c>
      <c r="H3928" t="s">
        <v>85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1123</v>
      </c>
      <c r="O3928">
        <f t="shared" si="244"/>
        <v>0</v>
      </c>
      <c r="P3928">
        <f t="shared" si="245"/>
        <v>15</v>
      </c>
      <c r="Q3928" s="11" t="s">
        <v>21</v>
      </c>
      <c r="R3928" t="s">
        <v>1124</v>
      </c>
      <c r="S3928" s="4">
        <f t="shared" si="246"/>
        <v>41970.0850462963</v>
      </c>
      <c r="T3928" s="4">
        <f t="shared" si="247"/>
        <v>42000.0850462963</v>
      </c>
    </row>
    <row r="3929" ht="44" spans="1:20">
      <c r="A3929" s="1">
        <v>3927</v>
      </c>
      <c r="B3929" s="2" t="s">
        <v>8017</v>
      </c>
      <c r="C3929" s="2" t="s">
        <v>8018</v>
      </c>
      <c r="D3929" s="12">
        <v>2500</v>
      </c>
      <c r="E3929" s="13">
        <v>25</v>
      </c>
      <c r="F3929" t="s">
        <v>26</v>
      </c>
      <c r="G3929" t="s">
        <v>58</v>
      </c>
      <c r="H3929" t="s">
        <v>59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1123</v>
      </c>
      <c r="O3929">
        <f t="shared" si="244"/>
        <v>1</v>
      </c>
      <c r="P3929">
        <f t="shared" si="245"/>
        <v>12.5</v>
      </c>
      <c r="Q3929" s="11" t="s">
        <v>21</v>
      </c>
      <c r="R3929" t="s">
        <v>1124</v>
      </c>
      <c r="S3929" s="4">
        <f t="shared" si="246"/>
        <v>41830.2674074074</v>
      </c>
      <c r="T3929" s="4">
        <f t="shared" si="247"/>
        <v>41860.2674074074</v>
      </c>
    </row>
    <row r="3930" ht="44" spans="1:20">
      <c r="A3930" s="1">
        <v>3928</v>
      </c>
      <c r="B3930" s="2" t="s">
        <v>8019</v>
      </c>
      <c r="C3930" s="2" t="s">
        <v>8020</v>
      </c>
      <c r="D3930" s="12">
        <v>5000</v>
      </c>
      <c r="E3930" s="13">
        <v>651</v>
      </c>
      <c r="F3930" t="s">
        <v>26</v>
      </c>
      <c r="G3930" t="s">
        <v>49</v>
      </c>
      <c r="H3930" t="s">
        <v>50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1123</v>
      </c>
      <c r="O3930">
        <f t="shared" si="244"/>
        <v>13</v>
      </c>
      <c r="P3930">
        <f t="shared" si="245"/>
        <v>93</v>
      </c>
      <c r="Q3930" s="11" t="s">
        <v>21</v>
      </c>
      <c r="R3930" t="s">
        <v>1124</v>
      </c>
      <c r="S3930" s="4">
        <f t="shared" si="246"/>
        <v>42265.6831828704</v>
      </c>
      <c r="T3930" s="4">
        <f t="shared" si="247"/>
        <v>42293.2076388889</v>
      </c>
    </row>
    <row r="3931" ht="44" spans="1:20">
      <c r="A3931" s="1">
        <v>3929</v>
      </c>
      <c r="B3931" s="2" t="s">
        <v>8021</v>
      </c>
      <c r="C3931" s="2" t="s">
        <v>8022</v>
      </c>
      <c r="D3931" s="12">
        <v>20000</v>
      </c>
      <c r="E3931" s="13">
        <v>453</v>
      </c>
      <c r="F3931" t="s">
        <v>26</v>
      </c>
      <c r="G3931" t="s">
        <v>49</v>
      </c>
      <c r="H3931" t="s">
        <v>50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1123</v>
      </c>
      <c r="O3931">
        <f t="shared" si="244"/>
        <v>2</v>
      </c>
      <c r="P3931">
        <f t="shared" si="245"/>
        <v>32.36</v>
      </c>
      <c r="Q3931" s="11" t="s">
        <v>21</v>
      </c>
      <c r="R3931" t="s">
        <v>1124</v>
      </c>
      <c r="S3931" s="4">
        <f t="shared" si="246"/>
        <v>42601.8271412037</v>
      </c>
      <c r="T3931" s="4">
        <f t="shared" si="247"/>
        <v>42631.8271412037</v>
      </c>
    </row>
    <row r="3932" ht="44" spans="1:20">
      <c r="A3932" s="1">
        <v>3930</v>
      </c>
      <c r="B3932" s="2" t="s">
        <v>8023</v>
      </c>
      <c r="C3932" s="2" t="s">
        <v>8024</v>
      </c>
      <c r="D3932" s="12">
        <v>10000</v>
      </c>
      <c r="E3932" s="13">
        <v>0</v>
      </c>
      <c r="F3932" t="s">
        <v>26</v>
      </c>
      <c r="G3932" t="s">
        <v>84</v>
      </c>
      <c r="H3932" t="s">
        <v>85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1123</v>
      </c>
      <c r="O3932">
        <f t="shared" si="244"/>
        <v>0</v>
      </c>
      <c r="P3932">
        <f t="shared" si="245"/>
        <v>0</v>
      </c>
      <c r="Q3932" s="11" t="s">
        <v>21</v>
      </c>
      <c r="R3932" t="s">
        <v>1124</v>
      </c>
      <c r="S3932" s="4">
        <f t="shared" si="246"/>
        <v>42433.33875</v>
      </c>
      <c r="T3932" s="4">
        <f t="shared" si="247"/>
        <v>42461.25</v>
      </c>
    </row>
    <row r="3933" ht="44" spans="1:20">
      <c r="A3933" s="1">
        <v>3931</v>
      </c>
      <c r="B3933" s="2" t="s">
        <v>8025</v>
      </c>
      <c r="C3933" s="2" t="s">
        <v>8026</v>
      </c>
      <c r="D3933" s="12">
        <v>8000</v>
      </c>
      <c r="E3933" s="13">
        <v>0</v>
      </c>
      <c r="F3933" t="s">
        <v>26</v>
      </c>
      <c r="G3933" t="s">
        <v>49</v>
      </c>
      <c r="H3933" t="s">
        <v>50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1123</v>
      </c>
      <c r="O3933">
        <f t="shared" si="244"/>
        <v>0</v>
      </c>
      <c r="P3933">
        <f t="shared" si="245"/>
        <v>0</v>
      </c>
      <c r="Q3933" s="11" t="s">
        <v>21</v>
      </c>
      <c r="R3933" t="s">
        <v>1124</v>
      </c>
      <c r="S3933" s="4">
        <f t="shared" si="246"/>
        <v>42228.1517013889</v>
      </c>
      <c r="T3933" s="4">
        <f t="shared" si="247"/>
        <v>42253.1517013889</v>
      </c>
    </row>
    <row r="3934" ht="44" spans="1:20">
      <c r="A3934" s="1">
        <v>3932</v>
      </c>
      <c r="B3934" s="2" t="s">
        <v>8027</v>
      </c>
      <c r="C3934" s="2" t="s">
        <v>8028</v>
      </c>
      <c r="D3934" s="12">
        <v>12000</v>
      </c>
      <c r="E3934" s="13">
        <v>1</v>
      </c>
      <c r="F3934" t="s">
        <v>26</v>
      </c>
      <c r="G3934" t="s">
        <v>49</v>
      </c>
      <c r="H3934" t="s">
        <v>50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1123</v>
      </c>
      <c r="O3934">
        <f t="shared" si="244"/>
        <v>0</v>
      </c>
      <c r="P3934">
        <f t="shared" si="245"/>
        <v>1</v>
      </c>
      <c r="Q3934" s="11" t="s">
        <v>21</v>
      </c>
      <c r="R3934" t="s">
        <v>1124</v>
      </c>
      <c r="S3934" s="4">
        <f t="shared" si="246"/>
        <v>42415.1685648148</v>
      </c>
      <c r="T3934" s="4">
        <f t="shared" si="247"/>
        <v>42445.1268981481</v>
      </c>
    </row>
    <row r="3935" ht="44" spans="1:20">
      <c r="A3935" s="1">
        <v>3933</v>
      </c>
      <c r="B3935" s="2" t="s">
        <v>8029</v>
      </c>
      <c r="C3935" s="2" t="s">
        <v>8030</v>
      </c>
      <c r="D3935" s="12">
        <v>7000</v>
      </c>
      <c r="E3935" s="13">
        <v>1102</v>
      </c>
      <c r="F3935" t="s">
        <v>26</v>
      </c>
      <c r="G3935" t="s">
        <v>49</v>
      </c>
      <c r="H3935" t="s">
        <v>50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1123</v>
      </c>
      <c r="O3935">
        <f t="shared" si="244"/>
        <v>16</v>
      </c>
      <c r="P3935">
        <f t="shared" si="245"/>
        <v>91.83</v>
      </c>
      <c r="Q3935" s="11" t="s">
        <v>21</v>
      </c>
      <c r="R3935" t="s">
        <v>1124</v>
      </c>
      <c r="S3935" s="4">
        <f t="shared" si="246"/>
        <v>42538.9683101852</v>
      </c>
      <c r="T3935" s="4">
        <f t="shared" si="247"/>
        <v>42568.0298611111</v>
      </c>
    </row>
    <row r="3936" ht="44" spans="1:20">
      <c r="A3936" s="1">
        <v>3934</v>
      </c>
      <c r="B3936" s="2" t="s">
        <v>8031</v>
      </c>
      <c r="C3936" s="2" t="s">
        <v>8032</v>
      </c>
      <c r="D3936" s="12">
        <v>5000</v>
      </c>
      <c r="E3936" s="13">
        <v>550</v>
      </c>
      <c r="F3936" t="s">
        <v>26</v>
      </c>
      <c r="G3936" t="s">
        <v>49</v>
      </c>
      <c r="H3936" t="s">
        <v>50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1123</v>
      </c>
      <c r="O3936">
        <f t="shared" si="244"/>
        <v>11</v>
      </c>
      <c r="P3936">
        <f t="shared" si="245"/>
        <v>45.83</v>
      </c>
      <c r="Q3936" s="11" t="s">
        <v>21</v>
      </c>
      <c r="R3936" t="s">
        <v>1124</v>
      </c>
      <c r="S3936" s="4">
        <f t="shared" si="246"/>
        <v>42233.6717476852</v>
      </c>
      <c r="T3936" s="4">
        <f t="shared" si="247"/>
        <v>42278.5416666667</v>
      </c>
    </row>
    <row r="3937" ht="58" spans="1:20">
      <c r="A3937" s="1">
        <v>3935</v>
      </c>
      <c r="B3937" s="2" t="s">
        <v>8033</v>
      </c>
      <c r="C3937" s="2" t="s">
        <v>8034</v>
      </c>
      <c r="D3937" s="12">
        <v>3000</v>
      </c>
      <c r="E3937" s="13">
        <v>1315</v>
      </c>
      <c r="F3937" t="s">
        <v>26</v>
      </c>
      <c r="G3937" t="s">
        <v>58</v>
      </c>
      <c r="H3937" t="s">
        <v>59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1123</v>
      </c>
      <c r="O3937">
        <f t="shared" si="244"/>
        <v>44</v>
      </c>
      <c r="P3937">
        <f t="shared" si="245"/>
        <v>57.17</v>
      </c>
      <c r="Q3937" s="11" t="s">
        <v>21</v>
      </c>
      <c r="R3937" t="s">
        <v>1124</v>
      </c>
      <c r="S3937" s="4">
        <f t="shared" si="246"/>
        <v>42221.6567824074</v>
      </c>
      <c r="T3937" s="4">
        <f t="shared" si="247"/>
        <v>42281.6567824074</v>
      </c>
    </row>
    <row r="3938" ht="44" spans="1:20">
      <c r="A3938" s="1">
        <v>3936</v>
      </c>
      <c r="B3938" s="2" t="s">
        <v>8035</v>
      </c>
      <c r="C3938" s="2" t="s">
        <v>8036</v>
      </c>
      <c r="D3938" s="12">
        <v>20000</v>
      </c>
      <c r="E3938" s="13">
        <v>0</v>
      </c>
      <c r="F3938" t="s">
        <v>26</v>
      </c>
      <c r="G3938" t="s">
        <v>49</v>
      </c>
      <c r="H3938" t="s">
        <v>50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1123</v>
      </c>
      <c r="O3938">
        <f t="shared" si="244"/>
        <v>0</v>
      </c>
      <c r="P3938">
        <f t="shared" si="245"/>
        <v>0</v>
      </c>
      <c r="Q3938" s="11" t="s">
        <v>21</v>
      </c>
      <c r="R3938" t="s">
        <v>1124</v>
      </c>
      <c r="S3938" s="4">
        <f t="shared" si="246"/>
        <v>42675.262962963</v>
      </c>
      <c r="T3938" s="4">
        <f t="shared" si="247"/>
        <v>42705.3046296296</v>
      </c>
    </row>
    <row r="3939" ht="44" spans="1:20">
      <c r="A3939" s="1">
        <v>3937</v>
      </c>
      <c r="B3939" s="2" t="s">
        <v>8037</v>
      </c>
      <c r="C3939" s="2" t="s">
        <v>8038</v>
      </c>
      <c r="D3939" s="12">
        <v>2885</v>
      </c>
      <c r="E3939" s="13">
        <v>2485</v>
      </c>
      <c r="F3939" t="s">
        <v>26</v>
      </c>
      <c r="G3939" t="s">
        <v>49</v>
      </c>
      <c r="H3939" t="s">
        <v>50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1123</v>
      </c>
      <c r="O3939">
        <f t="shared" si="244"/>
        <v>86</v>
      </c>
      <c r="P3939">
        <f t="shared" si="245"/>
        <v>248.5</v>
      </c>
      <c r="Q3939" s="11" t="s">
        <v>21</v>
      </c>
      <c r="R3939" t="s">
        <v>1124</v>
      </c>
      <c r="S3939" s="4">
        <f t="shared" si="246"/>
        <v>42534.6314814815</v>
      </c>
      <c r="T3939" s="4">
        <f t="shared" si="247"/>
        <v>42562.6314814815</v>
      </c>
    </row>
    <row r="3940" ht="44" spans="1:20">
      <c r="A3940" s="1">
        <v>3938</v>
      </c>
      <c r="B3940" s="2" t="s">
        <v>8039</v>
      </c>
      <c r="C3940" s="2" t="s">
        <v>8040</v>
      </c>
      <c r="D3940" s="12">
        <v>3255</v>
      </c>
      <c r="E3940" s="13">
        <v>397</v>
      </c>
      <c r="F3940" t="s">
        <v>26</v>
      </c>
      <c r="G3940" t="s">
        <v>49</v>
      </c>
      <c r="H3940" t="s">
        <v>50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1123</v>
      </c>
      <c r="O3940">
        <f t="shared" si="244"/>
        <v>12</v>
      </c>
      <c r="P3940">
        <f t="shared" si="245"/>
        <v>79.4</v>
      </c>
      <c r="Q3940" s="11" t="s">
        <v>21</v>
      </c>
      <c r="R3940" t="s">
        <v>1124</v>
      </c>
      <c r="S3940" s="4">
        <f t="shared" si="246"/>
        <v>42151.9057175926</v>
      </c>
      <c r="T3940" s="4">
        <f t="shared" si="247"/>
        <v>42182.9057175926</v>
      </c>
    </row>
    <row r="3941" ht="44" spans="1:20">
      <c r="A3941" s="1">
        <v>3939</v>
      </c>
      <c r="B3941" s="2" t="s">
        <v>8041</v>
      </c>
      <c r="C3941" s="2" t="s">
        <v>8042</v>
      </c>
      <c r="D3941" s="12">
        <v>5000</v>
      </c>
      <c r="E3941" s="13">
        <v>5</v>
      </c>
      <c r="F3941" t="s">
        <v>26</v>
      </c>
      <c r="G3941" t="s">
        <v>84</v>
      </c>
      <c r="H3941" t="s">
        <v>85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1123</v>
      </c>
      <c r="O3941">
        <f t="shared" si="244"/>
        <v>0</v>
      </c>
      <c r="P3941">
        <f t="shared" si="245"/>
        <v>5</v>
      </c>
      <c r="Q3941" s="11" t="s">
        <v>21</v>
      </c>
      <c r="R3941" t="s">
        <v>1124</v>
      </c>
      <c r="S3941" s="4">
        <f t="shared" si="246"/>
        <v>41915.4002199074</v>
      </c>
      <c r="T3941" s="4">
        <f t="shared" si="247"/>
        <v>41919.1875</v>
      </c>
    </row>
    <row r="3942" ht="44" spans="1:20">
      <c r="A3942" s="1">
        <v>3940</v>
      </c>
      <c r="B3942" s="2" t="s">
        <v>8043</v>
      </c>
      <c r="C3942" s="2" t="s">
        <v>8044</v>
      </c>
      <c r="D3942" s="12">
        <v>5000</v>
      </c>
      <c r="E3942" s="13">
        <v>11</v>
      </c>
      <c r="F3942" t="s">
        <v>26</v>
      </c>
      <c r="G3942" t="s">
        <v>49</v>
      </c>
      <c r="H3942" t="s">
        <v>50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1123</v>
      </c>
      <c r="O3942">
        <f t="shared" si="244"/>
        <v>0</v>
      </c>
      <c r="P3942">
        <f t="shared" si="245"/>
        <v>5.5</v>
      </c>
      <c r="Q3942" s="11" t="s">
        <v>21</v>
      </c>
      <c r="R3942" t="s">
        <v>1124</v>
      </c>
      <c r="S3942" s="4">
        <f t="shared" si="246"/>
        <v>41961.4924884259</v>
      </c>
      <c r="T3942" s="4">
        <f t="shared" si="247"/>
        <v>42006.4924884259</v>
      </c>
    </row>
    <row r="3943" ht="58" spans="1:20">
      <c r="A3943" s="1">
        <v>3941</v>
      </c>
      <c r="B3943" s="2" t="s">
        <v>8045</v>
      </c>
      <c r="C3943" s="2" t="s">
        <v>8046</v>
      </c>
      <c r="D3943" s="12">
        <v>5500</v>
      </c>
      <c r="E3943" s="13">
        <v>50</v>
      </c>
      <c r="F3943" t="s">
        <v>26</v>
      </c>
      <c r="G3943" t="s">
        <v>49</v>
      </c>
      <c r="H3943" t="s">
        <v>50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1123</v>
      </c>
      <c r="O3943">
        <f t="shared" si="244"/>
        <v>1</v>
      </c>
      <c r="P3943">
        <f t="shared" si="245"/>
        <v>25</v>
      </c>
      <c r="Q3943" s="11" t="s">
        <v>21</v>
      </c>
      <c r="R3943" t="s">
        <v>1124</v>
      </c>
      <c r="S3943" s="4">
        <f t="shared" si="246"/>
        <v>41940.5872337963</v>
      </c>
      <c r="T3943" s="4">
        <f t="shared" si="247"/>
        <v>41968.0416666667</v>
      </c>
    </row>
    <row r="3944" ht="44" spans="1:20">
      <c r="A3944" s="1">
        <v>3942</v>
      </c>
      <c r="B3944" s="2" t="s">
        <v>8047</v>
      </c>
      <c r="C3944" s="2" t="s">
        <v>8048</v>
      </c>
      <c r="D3944" s="12">
        <v>1200</v>
      </c>
      <c r="E3944" s="13">
        <v>0</v>
      </c>
      <c r="F3944" t="s">
        <v>26</v>
      </c>
      <c r="G3944" t="s">
        <v>49</v>
      </c>
      <c r="H3944" t="s">
        <v>50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1123</v>
      </c>
      <c r="O3944">
        <f t="shared" si="244"/>
        <v>0</v>
      </c>
      <c r="P3944">
        <f t="shared" si="245"/>
        <v>0</v>
      </c>
      <c r="Q3944" s="11" t="s">
        <v>21</v>
      </c>
      <c r="R3944" t="s">
        <v>1124</v>
      </c>
      <c r="S3944" s="4">
        <f t="shared" si="246"/>
        <v>42111.9040972222</v>
      </c>
      <c r="T3944" s="4">
        <f t="shared" si="247"/>
        <v>42171.9040972222</v>
      </c>
    </row>
    <row r="3945" ht="44" spans="1:20">
      <c r="A3945" s="1">
        <v>3943</v>
      </c>
      <c r="B3945" s="2" t="s">
        <v>8049</v>
      </c>
      <c r="C3945" s="2" t="s">
        <v>8050</v>
      </c>
      <c r="D3945" s="12">
        <v>5000</v>
      </c>
      <c r="E3945" s="13">
        <v>1782</v>
      </c>
      <c r="F3945" t="s">
        <v>26</v>
      </c>
      <c r="G3945" t="s">
        <v>49</v>
      </c>
      <c r="H3945" t="s">
        <v>50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1123</v>
      </c>
      <c r="O3945">
        <f t="shared" si="244"/>
        <v>36</v>
      </c>
      <c r="P3945">
        <f t="shared" si="245"/>
        <v>137.08</v>
      </c>
      <c r="Q3945" s="11" t="s">
        <v>21</v>
      </c>
      <c r="R3945" t="s">
        <v>1124</v>
      </c>
      <c r="S3945" s="4">
        <f t="shared" si="246"/>
        <v>42279.7785648148</v>
      </c>
      <c r="T3945" s="4">
        <f t="shared" si="247"/>
        <v>42310.7013888889</v>
      </c>
    </row>
    <row r="3946" ht="44" spans="1:20">
      <c r="A3946" s="1">
        <v>3944</v>
      </c>
      <c r="B3946" s="2" t="s">
        <v>8051</v>
      </c>
      <c r="C3946" s="2" t="s">
        <v>8052</v>
      </c>
      <c r="D3946" s="12">
        <v>5000</v>
      </c>
      <c r="E3946" s="13">
        <v>0</v>
      </c>
      <c r="F3946" t="s">
        <v>26</v>
      </c>
      <c r="G3946" t="s">
        <v>49</v>
      </c>
      <c r="H3946" t="s">
        <v>50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1123</v>
      </c>
      <c r="O3946">
        <f t="shared" si="244"/>
        <v>0</v>
      </c>
      <c r="P3946">
        <f t="shared" si="245"/>
        <v>0</v>
      </c>
      <c r="Q3946" s="11" t="s">
        <v>21</v>
      </c>
      <c r="R3946" t="s">
        <v>1124</v>
      </c>
      <c r="S3946" s="4">
        <f t="shared" si="246"/>
        <v>42213.6629050926</v>
      </c>
      <c r="T3946" s="4">
        <f t="shared" si="247"/>
        <v>42243.6629050926</v>
      </c>
    </row>
    <row r="3947" ht="44" spans="1:20">
      <c r="A3947" s="1">
        <v>3945</v>
      </c>
      <c r="B3947" s="2" t="s">
        <v>8053</v>
      </c>
      <c r="C3947" s="2" t="s">
        <v>8054</v>
      </c>
      <c r="D3947" s="12">
        <v>2000</v>
      </c>
      <c r="E3947" s="13">
        <v>5</v>
      </c>
      <c r="F3947" t="s">
        <v>26</v>
      </c>
      <c r="G3947" t="s">
        <v>49</v>
      </c>
      <c r="H3947" t="s">
        <v>50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1123</v>
      </c>
      <c r="O3947">
        <f t="shared" si="244"/>
        <v>0</v>
      </c>
      <c r="P3947">
        <f t="shared" si="245"/>
        <v>5</v>
      </c>
      <c r="Q3947" s="11" t="s">
        <v>21</v>
      </c>
      <c r="R3947" t="s">
        <v>1124</v>
      </c>
      <c r="S3947" s="4">
        <f t="shared" si="246"/>
        <v>42109.801712963</v>
      </c>
      <c r="T3947" s="4">
        <f t="shared" si="247"/>
        <v>42139.801712963</v>
      </c>
    </row>
    <row r="3948" ht="29" spans="1:20">
      <c r="A3948" s="1">
        <v>3946</v>
      </c>
      <c r="B3948" s="2" t="s">
        <v>8055</v>
      </c>
      <c r="C3948" s="2" t="s">
        <v>8056</v>
      </c>
      <c r="D3948" s="12">
        <v>6000</v>
      </c>
      <c r="E3948" s="13">
        <v>195</v>
      </c>
      <c r="F3948" t="s">
        <v>26</v>
      </c>
      <c r="G3948" t="s">
        <v>49</v>
      </c>
      <c r="H3948" t="s">
        <v>50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1123</v>
      </c>
      <c r="O3948">
        <f t="shared" si="244"/>
        <v>3</v>
      </c>
      <c r="P3948">
        <f t="shared" si="245"/>
        <v>39</v>
      </c>
      <c r="Q3948" s="11" t="s">
        <v>21</v>
      </c>
      <c r="R3948" t="s">
        <v>1124</v>
      </c>
      <c r="S3948" s="4">
        <f t="shared" si="246"/>
        <v>42031.833587963</v>
      </c>
      <c r="T3948" s="4">
        <f t="shared" si="247"/>
        <v>42063.3333333333</v>
      </c>
    </row>
    <row r="3949" ht="44" spans="1:20">
      <c r="A3949" s="1">
        <v>3947</v>
      </c>
      <c r="B3949" s="2" t="s">
        <v>8057</v>
      </c>
      <c r="C3949" s="2" t="s">
        <v>8058</v>
      </c>
      <c r="D3949" s="12">
        <v>3000</v>
      </c>
      <c r="E3949" s="13">
        <v>101</v>
      </c>
      <c r="F3949" t="s">
        <v>26</v>
      </c>
      <c r="G3949" t="s">
        <v>49</v>
      </c>
      <c r="H3949" t="s">
        <v>50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1123</v>
      </c>
      <c r="O3949">
        <f t="shared" si="244"/>
        <v>3</v>
      </c>
      <c r="P3949">
        <f t="shared" si="245"/>
        <v>50.5</v>
      </c>
      <c r="Q3949" s="11" t="s">
        <v>21</v>
      </c>
      <c r="R3949" t="s">
        <v>1124</v>
      </c>
      <c r="S3949" s="4">
        <f t="shared" si="246"/>
        <v>42615.1428703704</v>
      </c>
      <c r="T3949" s="4">
        <f t="shared" si="247"/>
        <v>42645.1428703704</v>
      </c>
    </row>
    <row r="3950" ht="44" spans="1:20">
      <c r="A3950" s="1">
        <v>3948</v>
      </c>
      <c r="B3950" s="2" t="s">
        <v>8059</v>
      </c>
      <c r="C3950" s="2" t="s">
        <v>8060</v>
      </c>
      <c r="D3950" s="12">
        <v>30000</v>
      </c>
      <c r="E3950" s="13">
        <v>0</v>
      </c>
      <c r="F3950" t="s">
        <v>26</v>
      </c>
      <c r="G3950" t="s">
        <v>84</v>
      </c>
      <c r="H3950" t="s">
        <v>85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1123</v>
      </c>
      <c r="O3950">
        <f t="shared" si="244"/>
        <v>0</v>
      </c>
      <c r="P3950">
        <f t="shared" si="245"/>
        <v>0</v>
      </c>
      <c r="Q3950" s="11" t="s">
        <v>21</v>
      </c>
      <c r="R3950" t="s">
        <v>1124</v>
      </c>
      <c r="S3950" s="4">
        <f t="shared" si="246"/>
        <v>41829.3254976852</v>
      </c>
      <c r="T3950" s="4">
        <f t="shared" si="247"/>
        <v>41889.3254976852</v>
      </c>
    </row>
    <row r="3951" ht="44" spans="1:20">
      <c r="A3951" s="1">
        <v>3949</v>
      </c>
      <c r="B3951" s="2" t="s">
        <v>8061</v>
      </c>
      <c r="C3951" s="2" t="s">
        <v>8062</v>
      </c>
      <c r="D3951" s="12">
        <v>10000</v>
      </c>
      <c r="E3951" s="13">
        <v>1577</v>
      </c>
      <c r="F3951" t="s">
        <v>26</v>
      </c>
      <c r="G3951" t="s">
        <v>84</v>
      </c>
      <c r="H3951" t="s">
        <v>85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1123</v>
      </c>
      <c r="O3951">
        <f t="shared" si="244"/>
        <v>16</v>
      </c>
      <c r="P3951">
        <f t="shared" si="245"/>
        <v>49.28</v>
      </c>
      <c r="Q3951" s="11" t="s">
        <v>21</v>
      </c>
      <c r="R3951" t="s">
        <v>1124</v>
      </c>
      <c r="S3951" s="4">
        <f t="shared" si="246"/>
        <v>42016.1206134259</v>
      </c>
      <c r="T3951" s="4">
        <f t="shared" si="247"/>
        <v>42046.1206134259</v>
      </c>
    </row>
    <row r="3952" ht="44" spans="1:20">
      <c r="A3952" s="1">
        <v>3950</v>
      </c>
      <c r="B3952" s="2" t="s">
        <v>8063</v>
      </c>
      <c r="C3952" s="2" t="s">
        <v>8064</v>
      </c>
      <c r="D3952" s="12">
        <v>4000</v>
      </c>
      <c r="E3952" s="13">
        <v>25</v>
      </c>
      <c r="F3952" t="s">
        <v>26</v>
      </c>
      <c r="G3952" t="s">
        <v>49</v>
      </c>
      <c r="H3952" t="s">
        <v>50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1123</v>
      </c>
      <c r="O3952">
        <f t="shared" si="244"/>
        <v>1</v>
      </c>
      <c r="P3952">
        <f t="shared" si="245"/>
        <v>25</v>
      </c>
      <c r="Q3952" s="11" t="s">
        <v>21</v>
      </c>
      <c r="R3952" t="s">
        <v>1124</v>
      </c>
      <c r="S3952" s="4">
        <f t="shared" si="246"/>
        <v>42439.7023148148</v>
      </c>
      <c r="T3952" s="4">
        <f t="shared" si="247"/>
        <v>42468.7743055556</v>
      </c>
    </row>
    <row r="3953" ht="44" spans="1:20">
      <c r="A3953" s="1">
        <v>3951</v>
      </c>
      <c r="B3953" s="2" t="s">
        <v>8065</v>
      </c>
      <c r="C3953" s="2" t="s">
        <v>5867</v>
      </c>
      <c r="D3953" s="12">
        <v>200000</v>
      </c>
      <c r="E3953" s="13">
        <v>1</v>
      </c>
      <c r="F3953" t="s">
        <v>26</v>
      </c>
      <c r="G3953" t="s">
        <v>2514</v>
      </c>
      <c r="H3953" t="s">
        <v>89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1123</v>
      </c>
      <c r="O3953">
        <f t="shared" si="244"/>
        <v>0</v>
      </c>
      <c r="P3953">
        <f t="shared" si="245"/>
        <v>1</v>
      </c>
      <c r="Q3953" s="11" t="s">
        <v>21</v>
      </c>
      <c r="R3953" t="s">
        <v>1124</v>
      </c>
      <c r="S3953" s="4">
        <f t="shared" si="246"/>
        <v>42433.8257175926</v>
      </c>
      <c r="T3953" s="4">
        <f t="shared" si="247"/>
        <v>42493.7840509259</v>
      </c>
    </row>
    <row r="3954" ht="44" spans="1:20">
      <c r="A3954" s="1">
        <v>3952</v>
      </c>
      <c r="B3954" s="2" t="s">
        <v>8066</v>
      </c>
      <c r="C3954" s="2" t="s">
        <v>8067</v>
      </c>
      <c r="D3954" s="12">
        <v>26000</v>
      </c>
      <c r="E3954" s="13">
        <v>25</v>
      </c>
      <c r="F3954" t="s">
        <v>26</v>
      </c>
      <c r="G3954" t="s">
        <v>49</v>
      </c>
      <c r="H3954" t="s">
        <v>50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1123</v>
      </c>
      <c r="O3954">
        <f t="shared" si="244"/>
        <v>0</v>
      </c>
      <c r="P3954">
        <f t="shared" si="245"/>
        <v>25</v>
      </c>
      <c r="Q3954" s="11" t="s">
        <v>21</v>
      </c>
      <c r="R3954" t="s">
        <v>1124</v>
      </c>
      <c r="S3954" s="4">
        <f t="shared" si="246"/>
        <v>42243.7903935185</v>
      </c>
      <c r="T3954" s="4">
        <f t="shared" si="247"/>
        <v>42303.7903935185</v>
      </c>
    </row>
    <row r="3955" ht="44" spans="1:20">
      <c r="A3955" s="1">
        <v>3953</v>
      </c>
      <c r="B3955" s="2" t="s">
        <v>8068</v>
      </c>
      <c r="C3955" s="2" t="s">
        <v>8069</v>
      </c>
      <c r="D3955" s="12">
        <v>17600</v>
      </c>
      <c r="E3955" s="13">
        <v>0</v>
      </c>
      <c r="F3955" t="s">
        <v>26</v>
      </c>
      <c r="G3955" t="s">
        <v>49</v>
      </c>
      <c r="H3955" t="s">
        <v>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1123</v>
      </c>
      <c r="O3955">
        <f t="shared" si="244"/>
        <v>0</v>
      </c>
      <c r="P3955">
        <f t="shared" si="245"/>
        <v>0</v>
      </c>
      <c r="Q3955" s="11" t="s">
        <v>21</v>
      </c>
      <c r="R3955" t="s">
        <v>1124</v>
      </c>
      <c r="S3955" s="4">
        <f t="shared" si="246"/>
        <v>42550.0484490741</v>
      </c>
      <c r="T3955" s="4">
        <f t="shared" si="247"/>
        <v>42580.9784722222</v>
      </c>
    </row>
    <row r="3956" ht="44" spans="1:20">
      <c r="A3956" s="1">
        <v>3954</v>
      </c>
      <c r="B3956" s="2" t="s">
        <v>8070</v>
      </c>
      <c r="C3956" s="2" t="s">
        <v>8071</v>
      </c>
      <c r="D3956" s="12">
        <v>25000</v>
      </c>
      <c r="E3956" s="13">
        <v>0</v>
      </c>
      <c r="F3956" t="s">
        <v>26</v>
      </c>
      <c r="G3956" t="s">
        <v>194</v>
      </c>
      <c r="H3956" t="s">
        <v>195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1123</v>
      </c>
      <c r="O3956">
        <f t="shared" si="244"/>
        <v>0</v>
      </c>
      <c r="P3956">
        <f t="shared" si="245"/>
        <v>0</v>
      </c>
      <c r="Q3956" s="11" t="s">
        <v>21</v>
      </c>
      <c r="R3956" t="s">
        <v>1124</v>
      </c>
      <c r="S3956" s="4">
        <f t="shared" si="246"/>
        <v>41774.6512037037</v>
      </c>
      <c r="T3956" s="4">
        <f t="shared" si="247"/>
        <v>41834.6512037037</v>
      </c>
    </row>
    <row r="3957" ht="44" spans="1:20">
      <c r="A3957" s="1">
        <v>3955</v>
      </c>
      <c r="B3957" s="2" t="s">
        <v>8072</v>
      </c>
      <c r="C3957" s="2" t="s">
        <v>8073</v>
      </c>
      <c r="D3957" s="12">
        <v>1750</v>
      </c>
      <c r="E3957" s="13">
        <v>425</v>
      </c>
      <c r="F3957" t="s">
        <v>26</v>
      </c>
      <c r="G3957" t="s">
        <v>49</v>
      </c>
      <c r="H3957" t="s">
        <v>50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1123</v>
      </c>
      <c r="O3957">
        <f t="shared" si="244"/>
        <v>24</v>
      </c>
      <c r="P3957">
        <f t="shared" si="245"/>
        <v>53.13</v>
      </c>
      <c r="Q3957" s="11" t="s">
        <v>21</v>
      </c>
      <c r="R3957" t="s">
        <v>1124</v>
      </c>
      <c r="S3957" s="4">
        <f t="shared" si="246"/>
        <v>42306.8488541667</v>
      </c>
      <c r="T3957" s="4">
        <f t="shared" si="247"/>
        <v>42336.8905208333</v>
      </c>
    </row>
    <row r="3958" ht="44" spans="1:20">
      <c r="A3958" s="1">
        <v>3956</v>
      </c>
      <c r="B3958" s="2" t="s">
        <v>8074</v>
      </c>
      <c r="C3958" s="2" t="s">
        <v>8075</v>
      </c>
      <c r="D3958" s="12">
        <v>5500</v>
      </c>
      <c r="E3958" s="13">
        <v>0</v>
      </c>
      <c r="F3958" t="s">
        <v>26</v>
      </c>
      <c r="G3958" t="s">
        <v>49</v>
      </c>
      <c r="H3958" t="s">
        <v>50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1123</v>
      </c>
      <c r="O3958">
        <f t="shared" si="244"/>
        <v>0</v>
      </c>
      <c r="P3958">
        <f t="shared" si="245"/>
        <v>0</v>
      </c>
      <c r="Q3958" s="11" t="s">
        <v>21</v>
      </c>
      <c r="R3958" t="s">
        <v>1124</v>
      </c>
      <c r="S3958" s="4">
        <f t="shared" si="246"/>
        <v>42457.932025463</v>
      </c>
      <c r="T3958" s="4">
        <f t="shared" si="247"/>
        <v>42485.0138888889</v>
      </c>
    </row>
    <row r="3959" ht="44" spans="1:20">
      <c r="A3959" s="1">
        <v>3957</v>
      </c>
      <c r="B3959" s="2" t="s">
        <v>8076</v>
      </c>
      <c r="C3959" s="2" t="s">
        <v>8077</v>
      </c>
      <c r="D3959" s="12">
        <v>28000</v>
      </c>
      <c r="E3959" s="13">
        <v>7</v>
      </c>
      <c r="F3959" t="s">
        <v>26</v>
      </c>
      <c r="G3959" t="s">
        <v>49</v>
      </c>
      <c r="H3959" t="s">
        <v>50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1123</v>
      </c>
      <c r="O3959">
        <f t="shared" si="244"/>
        <v>0</v>
      </c>
      <c r="P3959">
        <f t="shared" si="245"/>
        <v>7</v>
      </c>
      <c r="Q3959" s="11" t="s">
        <v>21</v>
      </c>
      <c r="R3959" t="s">
        <v>1124</v>
      </c>
      <c r="S3959" s="4">
        <f t="shared" si="246"/>
        <v>42513.9763194444</v>
      </c>
      <c r="T3959" s="4">
        <f t="shared" si="247"/>
        <v>42559.9763194444</v>
      </c>
    </row>
    <row r="3960" ht="44" spans="1:20">
      <c r="A3960" s="1">
        <v>3958</v>
      </c>
      <c r="B3960" s="2" t="s">
        <v>8078</v>
      </c>
      <c r="C3960" s="2" t="s">
        <v>8079</v>
      </c>
      <c r="D3960" s="12">
        <v>2000</v>
      </c>
      <c r="E3960" s="13">
        <v>641</v>
      </c>
      <c r="F3960" t="s">
        <v>26</v>
      </c>
      <c r="G3960" t="s">
        <v>49</v>
      </c>
      <c r="H3960" t="s">
        <v>50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1123</v>
      </c>
      <c r="O3960">
        <f t="shared" si="244"/>
        <v>32</v>
      </c>
      <c r="P3960">
        <f t="shared" si="245"/>
        <v>40.06</v>
      </c>
      <c r="Q3960" s="11" t="s">
        <v>21</v>
      </c>
      <c r="R3960" t="s">
        <v>1124</v>
      </c>
      <c r="S3960" s="4">
        <f t="shared" si="246"/>
        <v>41816.9503703704</v>
      </c>
      <c r="T3960" s="4">
        <f t="shared" si="247"/>
        <v>41853.5833333333</v>
      </c>
    </row>
    <row r="3961" ht="44" spans="1:20">
      <c r="A3961" s="1">
        <v>3959</v>
      </c>
      <c r="B3961" s="2" t="s">
        <v>8080</v>
      </c>
      <c r="C3961" s="2" t="s">
        <v>8081</v>
      </c>
      <c r="D3961" s="12">
        <v>1200</v>
      </c>
      <c r="E3961" s="13">
        <v>292</v>
      </c>
      <c r="F3961" t="s">
        <v>26</v>
      </c>
      <c r="G3961" t="s">
        <v>49</v>
      </c>
      <c r="H3961" t="s">
        <v>50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1123</v>
      </c>
      <c r="O3961">
        <f t="shared" si="244"/>
        <v>24</v>
      </c>
      <c r="P3961">
        <f t="shared" si="245"/>
        <v>24.33</v>
      </c>
      <c r="Q3961" s="11" t="s">
        <v>21</v>
      </c>
      <c r="R3961" t="s">
        <v>1124</v>
      </c>
      <c r="S3961" s="4">
        <f t="shared" si="246"/>
        <v>41880.7888425926</v>
      </c>
      <c r="T3961" s="4">
        <f t="shared" si="247"/>
        <v>41910.7888425926</v>
      </c>
    </row>
    <row r="3962" ht="44" spans="1:20">
      <c r="A3962" s="1">
        <v>3960</v>
      </c>
      <c r="B3962" s="2" t="s">
        <v>8082</v>
      </c>
      <c r="C3962" s="2" t="s">
        <v>8083</v>
      </c>
      <c r="D3962" s="12">
        <v>3000</v>
      </c>
      <c r="E3962" s="13">
        <v>45</v>
      </c>
      <c r="F3962" t="s">
        <v>26</v>
      </c>
      <c r="G3962" t="s">
        <v>49</v>
      </c>
      <c r="H3962" t="s">
        <v>50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1123</v>
      </c>
      <c r="O3962">
        <f t="shared" si="244"/>
        <v>2</v>
      </c>
      <c r="P3962">
        <f t="shared" si="245"/>
        <v>11.25</v>
      </c>
      <c r="Q3962" s="11" t="s">
        <v>21</v>
      </c>
      <c r="R3962" t="s">
        <v>1124</v>
      </c>
      <c r="S3962" s="4">
        <f t="shared" si="246"/>
        <v>42342.8455555556</v>
      </c>
      <c r="T3962" s="4">
        <f t="shared" si="247"/>
        <v>42372.8455555556</v>
      </c>
    </row>
    <row r="3963" ht="44" spans="1:20">
      <c r="A3963" s="1">
        <v>3961</v>
      </c>
      <c r="B3963" s="2" t="s">
        <v>8084</v>
      </c>
      <c r="C3963" s="2" t="s">
        <v>8085</v>
      </c>
      <c r="D3963" s="12">
        <v>5000</v>
      </c>
      <c r="E3963" s="13">
        <v>21</v>
      </c>
      <c r="F3963" t="s">
        <v>26</v>
      </c>
      <c r="G3963" t="s">
        <v>58</v>
      </c>
      <c r="H3963" t="s">
        <v>59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1123</v>
      </c>
      <c r="O3963">
        <f t="shared" si="244"/>
        <v>0</v>
      </c>
      <c r="P3963">
        <f t="shared" si="245"/>
        <v>10.5</v>
      </c>
      <c r="Q3963" s="11" t="s">
        <v>21</v>
      </c>
      <c r="R3963" t="s">
        <v>1124</v>
      </c>
      <c r="S3963" s="4">
        <f t="shared" si="246"/>
        <v>41745.8913194444</v>
      </c>
      <c r="T3963" s="4">
        <f t="shared" si="247"/>
        <v>41767.8913194444</v>
      </c>
    </row>
    <row r="3964" ht="44" spans="1:20">
      <c r="A3964" s="1">
        <v>3962</v>
      </c>
      <c r="B3964" s="2" t="s">
        <v>8086</v>
      </c>
      <c r="C3964" s="2" t="s">
        <v>8087</v>
      </c>
      <c r="D3964" s="12">
        <v>1400</v>
      </c>
      <c r="E3964" s="13">
        <v>45</v>
      </c>
      <c r="F3964" t="s">
        <v>26</v>
      </c>
      <c r="G3964" t="s">
        <v>58</v>
      </c>
      <c r="H3964" t="s">
        <v>59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1123</v>
      </c>
      <c r="O3964">
        <f t="shared" si="244"/>
        <v>3</v>
      </c>
      <c r="P3964">
        <f t="shared" si="245"/>
        <v>15</v>
      </c>
      <c r="Q3964" s="11" t="s">
        <v>21</v>
      </c>
      <c r="R3964" t="s">
        <v>1124</v>
      </c>
      <c r="S3964" s="4">
        <f t="shared" si="246"/>
        <v>42311.6214583333</v>
      </c>
      <c r="T3964" s="4">
        <f t="shared" si="247"/>
        <v>42336.6214583333</v>
      </c>
    </row>
    <row r="3965" ht="44" spans="1:20">
      <c r="A3965" s="1">
        <v>3963</v>
      </c>
      <c r="B3965" s="2" t="s">
        <v>8088</v>
      </c>
      <c r="C3965" s="2" t="s">
        <v>8089</v>
      </c>
      <c r="D3965" s="12">
        <v>10000</v>
      </c>
      <c r="E3965" s="13">
        <v>0</v>
      </c>
      <c r="F3965" t="s">
        <v>26</v>
      </c>
      <c r="G3965" t="s">
        <v>194</v>
      </c>
      <c r="H3965" t="s">
        <v>195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1123</v>
      </c>
      <c r="O3965">
        <f t="shared" si="244"/>
        <v>0</v>
      </c>
      <c r="P3965">
        <f t="shared" si="245"/>
        <v>0</v>
      </c>
      <c r="Q3965" s="11" t="s">
        <v>21</v>
      </c>
      <c r="R3965" t="s">
        <v>1124</v>
      </c>
      <c r="S3965" s="4">
        <f t="shared" si="246"/>
        <v>42296.1541319444</v>
      </c>
      <c r="T3965" s="4">
        <f t="shared" si="247"/>
        <v>42326.1957986111</v>
      </c>
    </row>
    <row r="3966" ht="44" spans="1:20">
      <c r="A3966" s="1">
        <v>3964</v>
      </c>
      <c r="B3966" s="2" t="s">
        <v>8090</v>
      </c>
      <c r="C3966" s="2" t="s">
        <v>8091</v>
      </c>
      <c r="D3966" s="12">
        <v>2000</v>
      </c>
      <c r="E3966" s="13">
        <v>126</v>
      </c>
      <c r="F3966" t="s">
        <v>26</v>
      </c>
      <c r="G3966" t="s">
        <v>49</v>
      </c>
      <c r="H3966" t="s">
        <v>50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1123</v>
      </c>
      <c r="O3966">
        <f t="shared" si="244"/>
        <v>6</v>
      </c>
      <c r="P3966">
        <f t="shared" si="245"/>
        <v>42</v>
      </c>
      <c r="Q3966" s="11" t="s">
        <v>21</v>
      </c>
      <c r="R3966" t="s">
        <v>1124</v>
      </c>
      <c r="S3966" s="4">
        <f t="shared" si="246"/>
        <v>42053.7220601852</v>
      </c>
      <c r="T3966" s="4">
        <f t="shared" si="247"/>
        <v>42113.6803935185</v>
      </c>
    </row>
    <row r="3967" ht="44" spans="1:20">
      <c r="A3967" s="1">
        <v>3965</v>
      </c>
      <c r="B3967" s="2" t="s">
        <v>8092</v>
      </c>
      <c r="C3967" s="2" t="s">
        <v>8093</v>
      </c>
      <c r="D3967" s="12">
        <v>2000</v>
      </c>
      <c r="E3967" s="13">
        <v>285</v>
      </c>
      <c r="F3967" t="s">
        <v>26</v>
      </c>
      <c r="G3967" t="s">
        <v>49</v>
      </c>
      <c r="H3967" t="s">
        <v>50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1123</v>
      </c>
      <c r="O3967">
        <f t="shared" si="244"/>
        <v>14</v>
      </c>
      <c r="P3967">
        <f t="shared" si="245"/>
        <v>71.25</v>
      </c>
      <c r="Q3967" s="11" t="s">
        <v>21</v>
      </c>
      <c r="R3967" t="s">
        <v>1124</v>
      </c>
      <c r="S3967" s="4">
        <f t="shared" si="246"/>
        <v>42414.2358796296</v>
      </c>
      <c r="T3967" s="4">
        <f t="shared" si="247"/>
        <v>42474.194212963</v>
      </c>
    </row>
    <row r="3968" ht="44" spans="1:20">
      <c r="A3968" s="1">
        <v>3966</v>
      </c>
      <c r="B3968" s="2" t="s">
        <v>8094</v>
      </c>
      <c r="C3968" s="2" t="s">
        <v>8095</v>
      </c>
      <c r="D3968" s="12">
        <v>7500</v>
      </c>
      <c r="E3968" s="13">
        <v>45</v>
      </c>
      <c r="F3968" t="s">
        <v>26</v>
      </c>
      <c r="G3968" t="s">
        <v>49</v>
      </c>
      <c r="H3968" t="s">
        <v>50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1123</v>
      </c>
      <c r="O3968">
        <f t="shared" si="244"/>
        <v>1</v>
      </c>
      <c r="P3968">
        <f t="shared" si="245"/>
        <v>22.5</v>
      </c>
      <c r="Q3968" s="11" t="s">
        <v>21</v>
      </c>
      <c r="R3968" t="s">
        <v>1124</v>
      </c>
      <c r="S3968" s="4">
        <f t="shared" si="246"/>
        <v>41801.7115509259</v>
      </c>
      <c r="T3968" s="4">
        <f t="shared" si="247"/>
        <v>41844.1243055556</v>
      </c>
    </row>
    <row r="3969" ht="44" spans="1:20">
      <c r="A3969" s="1">
        <v>3967</v>
      </c>
      <c r="B3969" s="2" t="s">
        <v>8096</v>
      </c>
      <c r="C3969" s="2" t="s">
        <v>8097</v>
      </c>
      <c r="D3969" s="12">
        <v>1700</v>
      </c>
      <c r="E3969" s="13">
        <v>410</v>
      </c>
      <c r="F3969" t="s">
        <v>26</v>
      </c>
      <c r="G3969" t="s">
        <v>49</v>
      </c>
      <c r="H3969" t="s">
        <v>50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1123</v>
      </c>
      <c r="O3969">
        <f t="shared" si="244"/>
        <v>24</v>
      </c>
      <c r="P3969">
        <f t="shared" si="245"/>
        <v>41</v>
      </c>
      <c r="Q3969" s="11" t="s">
        <v>21</v>
      </c>
      <c r="R3969" t="s">
        <v>1124</v>
      </c>
      <c r="S3969" s="4">
        <f t="shared" si="246"/>
        <v>42770.2905902778</v>
      </c>
      <c r="T3969" s="4">
        <f t="shared" si="247"/>
        <v>42800.2905902778</v>
      </c>
    </row>
    <row r="3970" ht="44" spans="1:20">
      <c r="A3970" s="1">
        <v>3968</v>
      </c>
      <c r="B3970" s="2" t="s">
        <v>8098</v>
      </c>
      <c r="C3970" s="2" t="s">
        <v>8099</v>
      </c>
      <c r="D3970" s="12">
        <v>5000</v>
      </c>
      <c r="E3970" s="13">
        <v>527</v>
      </c>
      <c r="F3970" t="s">
        <v>26</v>
      </c>
      <c r="G3970" t="s">
        <v>49</v>
      </c>
      <c r="H3970" t="s">
        <v>50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1123</v>
      </c>
      <c r="O3970">
        <f t="shared" si="244"/>
        <v>11</v>
      </c>
      <c r="P3970">
        <f t="shared" si="245"/>
        <v>47.91</v>
      </c>
      <c r="Q3970" s="11" t="s">
        <v>21</v>
      </c>
      <c r="R3970" t="s">
        <v>1124</v>
      </c>
      <c r="S3970" s="4">
        <f t="shared" si="246"/>
        <v>42452.8156597222</v>
      </c>
      <c r="T3970" s="4">
        <f t="shared" si="247"/>
        <v>42512.8156597222</v>
      </c>
    </row>
    <row r="3971" ht="44" spans="1:20">
      <c r="A3971" s="1">
        <v>3969</v>
      </c>
      <c r="B3971" s="2" t="s">
        <v>8100</v>
      </c>
      <c r="C3971" s="2" t="s">
        <v>8101</v>
      </c>
      <c r="D3971" s="12">
        <v>2825</v>
      </c>
      <c r="E3971" s="13">
        <v>211</v>
      </c>
      <c r="F3971" t="s">
        <v>26</v>
      </c>
      <c r="G3971" t="s">
        <v>49</v>
      </c>
      <c r="H3971" t="s">
        <v>50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1123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21</v>
      </c>
      <c r="R3971" t="s">
        <v>1124</v>
      </c>
      <c r="S3971" s="4">
        <f t="shared" ref="S3971:S4034" si="250">(((J3971/60)/60)/24)+DATE(1970,1,1)</f>
        <v>42601.8546990741</v>
      </c>
      <c r="T3971" s="4">
        <f t="shared" ref="T3971:T4034" si="251">(((I3971/60)/60)/24)+DATE(1970,1,1)</f>
        <v>42611.1631944444</v>
      </c>
    </row>
    <row r="3972" ht="58" spans="1:20">
      <c r="A3972" s="1">
        <v>3970</v>
      </c>
      <c r="B3972" s="2" t="s">
        <v>8102</v>
      </c>
      <c r="C3972" s="2" t="s">
        <v>8103</v>
      </c>
      <c r="D3972" s="12">
        <v>15000</v>
      </c>
      <c r="E3972" s="13">
        <v>11</v>
      </c>
      <c r="F3972" t="s">
        <v>26</v>
      </c>
      <c r="G3972" t="s">
        <v>49</v>
      </c>
      <c r="H3972" t="s">
        <v>50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1123</v>
      </c>
      <c r="O3972">
        <f t="shared" si="248"/>
        <v>0</v>
      </c>
      <c r="P3972">
        <f t="shared" si="249"/>
        <v>5.5</v>
      </c>
      <c r="Q3972" s="11" t="s">
        <v>21</v>
      </c>
      <c r="R3972" t="s">
        <v>1124</v>
      </c>
      <c r="S3972" s="4">
        <f t="shared" si="250"/>
        <v>42447.8635532407</v>
      </c>
      <c r="T3972" s="4">
        <f t="shared" si="251"/>
        <v>42477.8635532407</v>
      </c>
    </row>
    <row r="3973" ht="44" spans="1:20">
      <c r="A3973" s="1">
        <v>3971</v>
      </c>
      <c r="B3973" s="2" t="s">
        <v>8104</v>
      </c>
      <c r="C3973" s="2" t="s">
        <v>8105</v>
      </c>
      <c r="D3973" s="12">
        <v>14000</v>
      </c>
      <c r="E3973" s="13">
        <v>136</v>
      </c>
      <c r="F3973" t="s">
        <v>26</v>
      </c>
      <c r="G3973" t="s">
        <v>49</v>
      </c>
      <c r="H3973" t="s">
        <v>50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1123</v>
      </c>
      <c r="O3973">
        <f t="shared" si="248"/>
        <v>1</v>
      </c>
      <c r="P3973">
        <f t="shared" si="249"/>
        <v>22.67</v>
      </c>
      <c r="Q3973" s="11" t="s">
        <v>21</v>
      </c>
      <c r="R3973" t="s">
        <v>1124</v>
      </c>
      <c r="S3973" s="4">
        <f t="shared" si="250"/>
        <v>41811.5361805556</v>
      </c>
      <c r="T3973" s="4">
        <f t="shared" si="251"/>
        <v>41841.5361805556</v>
      </c>
    </row>
    <row r="3974" ht="44" spans="1:20">
      <c r="A3974" s="1">
        <v>3972</v>
      </c>
      <c r="B3974" s="2" t="s">
        <v>8106</v>
      </c>
      <c r="C3974" s="2" t="s">
        <v>8107</v>
      </c>
      <c r="D3974" s="12">
        <v>1000</v>
      </c>
      <c r="E3974" s="13">
        <v>211</v>
      </c>
      <c r="F3974" t="s">
        <v>26</v>
      </c>
      <c r="G3974" t="s">
        <v>49</v>
      </c>
      <c r="H3974" t="s">
        <v>50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1123</v>
      </c>
      <c r="O3974">
        <f t="shared" si="248"/>
        <v>21</v>
      </c>
      <c r="P3974">
        <f t="shared" si="249"/>
        <v>26.38</v>
      </c>
      <c r="Q3974" s="11" t="s">
        <v>21</v>
      </c>
      <c r="R3974" t="s">
        <v>1124</v>
      </c>
      <c r="S3974" s="4">
        <f t="shared" si="250"/>
        <v>41981.0675231481</v>
      </c>
      <c r="T3974" s="4">
        <f t="shared" si="251"/>
        <v>42041.0675231481</v>
      </c>
    </row>
    <row r="3975" ht="44" spans="1:20">
      <c r="A3975" s="1">
        <v>3973</v>
      </c>
      <c r="B3975" s="2" t="s">
        <v>8108</v>
      </c>
      <c r="C3975" s="2" t="s">
        <v>8109</v>
      </c>
      <c r="D3975" s="12">
        <v>5000</v>
      </c>
      <c r="E3975" s="13">
        <v>3905</v>
      </c>
      <c r="F3975" t="s">
        <v>26</v>
      </c>
      <c r="G3975" t="s">
        <v>49</v>
      </c>
      <c r="H3975" t="s">
        <v>50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1123</v>
      </c>
      <c r="O3975">
        <f t="shared" si="248"/>
        <v>78</v>
      </c>
      <c r="P3975">
        <f t="shared" si="249"/>
        <v>105.54</v>
      </c>
      <c r="Q3975" s="11" t="s">
        <v>21</v>
      </c>
      <c r="R3975" t="s">
        <v>1124</v>
      </c>
      <c r="S3975" s="4">
        <f t="shared" si="250"/>
        <v>42469.6841435185</v>
      </c>
      <c r="T3975" s="4">
        <f t="shared" si="251"/>
        <v>42499.1666666667</v>
      </c>
    </row>
    <row r="3976" ht="44" spans="1:20">
      <c r="A3976" s="1">
        <v>3974</v>
      </c>
      <c r="B3976" s="2" t="s">
        <v>8110</v>
      </c>
      <c r="C3976" s="2" t="s">
        <v>8111</v>
      </c>
      <c r="D3976" s="12">
        <v>1000</v>
      </c>
      <c r="E3976" s="13">
        <v>320</v>
      </c>
      <c r="F3976" t="s">
        <v>26</v>
      </c>
      <c r="G3976" t="s">
        <v>58</v>
      </c>
      <c r="H3976" t="s">
        <v>59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1123</v>
      </c>
      <c r="O3976">
        <f t="shared" si="248"/>
        <v>32</v>
      </c>
      <c r="P3976">
        <f t="shared" si="249"/>
        <v>29.09</v>
      </c>
      <c r="Q3976" s="11" t="s">
        <v>21</v>
      </c>
      <c r="R3976" t="s">
        <v>1124</v>
      </c>
      <c r="S3976" s="4">
        <f t="shared" si="250"/>
        <v>42493.5468518518</v>
      </c>
      <c r="T3976" s="4">
        <f t="shared" si="251"/>
        <v>42523.5468518518</v>
      </c>
    </row>
    <row r="3977" ht="44" spans="1:20">
      <c r="A3977" s="1">
        <v>3975</v>
      </c>
      <c r="B3977" s="2" t="s">
        <v>8112</v>
      </c>
      <c r="C3977" s="2" t="s">
        <v>8113</v>
      </c>
      <c r="D3977" s="12">
        <v>678</v>
      </c>
      <c r="E3977" s="13">
        <v>0</v>
      </c>
      <c r="F3977" t="s">
        <v>26</v>
      </c>
      <c r="G3977" t="s">
        <v>49</v>
      </c>
      <c r="H3977" t="s">
        <v>50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1123</v>
      </c>
      <c r="O3977">
        <f t="shared" si="248"/>
        <v>0</v>
      </c>
      <c r="P3977">
        <f t="shared" si="249"/>
        <v>0</v>
      </c>
      <c r="Q3977" s="11" t="s">
        <v>21</v>
      </c>
      <c r="R3977" t="s">
        <v>1124</v>
      </c>
      <c r="S3977" s="4">
        <f t="shared" si="250"/>
        <v>42534.866875</v>
      </c>
      <c r="T3977" s="4">
        <f t="shared" si="251"/>
        <v>42564.866875</v>
      </c>
    </row>
    <row r="3978" ht="44" spans="1:20">
      <c r="A3978" s="1">
        <v>3976</v>
      </c>
      <c r="B3978" s="2" t="s">
        <v>8114</v>
      </c>
      <c r="C3978" s="2" t="s">
        <v>8115</v>
      </c>
      <c r="D3978" s="12">
        <v>1300</v>
      </c>
      <c r="E3978" s="13">
        <v>620</v>
      </c>
      <c r="F3978" t="s">
        <v>26</v>
      </c>
      <c r="G3978" t="s">
        <v>49</v>
      </c>
      <c r="H3978" t="s">
        <v>50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1123</v>
      </c>
      <c r="O3978">
        <f t="shared" si="248"/>
        <v>48</v>
      </c>
      <c r="P3978">
        <f t="shared" si="249"/>
        <v>62</v>
      </c>
      <c r="Q3978" s="11" t="s">
        <v>21</v>
      </c>
      <c r="R3978" t="s">
        <v>1124</v>
      </c>
      <c r="S3978" s="4">
        <f t="shared" si="250"/>
        <v>41830.8583449074</v>
      </c>
      <c r="T3978" s="4">
        <f t="shared" si="251"/>
        <v>41852.2916666667</v>
      </c>
    </row>
    <row r="3979" ht="44" spans="1:20">
      <c r="A3979" s="1">
        <v>3977</v>
      </c>
      <c r="B3979" s="2" t="s">
        <v>8116</v>
      </c>
      <c r="C3979" s="2" t="s">
        <v>8117</v>
      </c>
      <c r="D3979" s="12">
        <v>90000</v>
      </c>
      <c r="E3979" s="13">
        <v>1305</v>
      </c>
      <c r="F3979" t="s">
        <v>26</v>
      </c>
      <c r="G3979" t="s">
        <v>49</v>
      </c>
      <c r="H3979" t="s">
        <v>50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1123</v>
      </c>
      <c r="O3979">
        <f t="shared" si="248"/>
        <v>1</v>
      </c>
      <c r="P3979">
        <f t="shared" si="249"/>
        <v>217.5</v>
      </c>
      <c r="Q3979" s="11" t="s">
        <v>21</v>
      </c>
      <c r="R3979" t="s">
        <v>1124</v>
      </c>
      <c r="S3979" s="4">
        <f t="shared" si="250"/>
        <v>42543.7885648148</v>
      </c>
      <c r="T3979" s="4">
        <f t="shared" si="251"/>
        <v>42573.7885648148</v>
      </c>
    </row>
    <row r="3980" ht="44" spans="1:20">
      <c r="A3980" s="1">
        <v>3978</v>
      </c>
      <c r="B3980" s="2" t="s">
        <v>8118</v>
      </c>
      <c r="C3980" s="2" t="s">
        <v>8119</v>
      </c>
      <c r="D3980" s="12">
        <v>2000</v>
      </c>
      <c r="E3980" s="13">
        <v>214</v>
      </c>
      <c r="F3980" t="s">
        <v>26</v>
      </c>
      <c r="G3980" t="s">
        <v>49</v>
      </c>
      <c r="H3980" t="s">
        <v>50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1123</v>
      </c>
      <c r="O3980">
        <f t="shared" si="248"/>
        <v>11</v>
      </c>
      <c r="P3980">
        <f t="shared" si="249"/>
        <v>26.75</v>
      </c>
      <c r="Q3980" s="11" t="s">
        <v>21</v>
      </c>
      <c r="R3980" t="s">
        <v>1124</v>
      </c>
      <c r="S3980" s="4">
        <f t="shared" si="250"/>
        <v>41975.642974537</v>
      </c>
      <c r="T3980" s="4">
        <f t="shared" si="251"/>
        <v>42035.642974537</v>
      </c>
    </row>
    <row r="3981" ht="44" spans="1:20">
      <c r="A3981" s="1">
        <v>3979</v>
      </c>
      <c r="B3981" s="2" t="s">
        <v>8120</v>
      </c>
      <c r="C3981" s="2" t="s">
        <v>8121</v>
      </c>
      <c r="D3981" s="12">
        <v>6000</v>
      </c>
      <c r="E3981" s="13">
        <v>110</v>
      </c>
      <c r="F3981" t="s">
        <v>26</v>
      </c>
      <c r="G3981" t="s">
        <v>58</v>
      </c>
      <c r="H3981" t="s">
        <v>59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1123</v>
      </c>
      <c r="O3981">
        <f t="shared" si="248"/>
        <v>2</v>
      </c>
      <c r="P3981">
        <f t="shared" si="249"/>
        <v>18.33</v>
      </c>
      <c r="Q3981" s="11" t="s">
        <v>21</v>
      </c>
      <c r="R3981" t="s">
        <v>1124</v>
      </c>
      <c r="S3981" s="4">
        <f t="shared" si="250"/>
        <v>42069.9034375</v>
      </c>
      <c r="T3981" s="4">
        <f t="shared" si="251"/>
        <v>42092.8333333333</v>
      </c>
    </row>
    <row r="3982" ht="44" spans="1:20">
      <c r="A3982" s="1">
        <v>3980</v>
      </c>
      <c r="B3982" s="2" t="s">
        <v>8122</v>
      </c>
      <c r="C3982" s="2" t="s">
        <v>8123</v>
      </c>
      <c r="D3982" s="12">
        <v>2500</v>
      </c>
      <c r="E3982" s="13">
        <v>450</v>
      </c>
      <c r="F3982" t="s">
        <v>26</v>
      </c>
      <c r="G3982" t="s">
        <v>49</v>
      </c>
      <c r="H3982" t="s">
        <v>50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1123</v>
      </c>
      <c r="O3982">
        <f t="shared" si="248"/>
        <v>18</v>
      </c>
      <c r="P3982">
        <f t="shared" si="249"/>
        <v>64.29</v>
      </c>
      <c r="Q3982" s="11" t="s">
        <v>21</v>
      </c>
      <c r="R3982" t="s">
        <v>1124</v>
      </c>
      <c r="S3982" s="4">
        <f t="shared" si="250"/>
        <v>41795.5989236111</v>
      </c>
      <c r="T3982" s="4">
        <f t="shared" si="251"/>
        <v>41825.5989236111</v>
      </c>
    </row>
    <row r="3983" ht="29" spans="1:20">
      <c r="A3983" s="1">
        <v>3981</v>
      </c>
      <c r="B3983" s="2" t="s">
        <v>6883</v>
      </c>
      <c r="C3983" s="2" t="s">
        <v>6884</v>
      </c>
      <c r="D3983" s="12">
        <v>30000</v>
      </c>
      <c r="E3983" s="13">
        <v>1225</v>
      </c>
      <c r="F3983" t="s">
        <v>26</v>
      </c>
      <c r="G3983" t="s">
        <v>49</v>
      </c>
      <c r="H3983" t="s">
        <v>50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1123</v>
      </c>
      <c r="O3983">
        <f t="shared" si="248"/>
        <v>4</v>
      </c>
      <c r="P3983">
        <f t="shared" si="249"/>
        <v>175</v>
      </c>
      <c r="Q3983" s="11" t="s">
        <v>21</v>
      </c>
      <c r="R3983" t="s">
        <v>1124</v>
      </c>
      <c r="S3983" s="4">
        <f t="shared" si="250"/>
        <v>42508.1799652778</v>
      </c>
      <c r="T3983" s="4">
        <f t="shared" si="251"/>
        <v>42568.1799652778</v>
      </c>
    </row>
    <row r="3984" ht="58" spans="1:20">
      <c r="A3984" s="1">
        <v>3982</v>
      </c>
      <c r="B3984" s="2" t="s">
        <v>8124</v>
      </c>
      <c r="C3984" s="2" t="s">
        <v>8125</v>
      </c>
      <c r="D3984" s="12">
        <v>850</v>
      </c>
      <c r="E3984" s="13">
        <v>170</v>
      </c>
      <c r="F3984" t="s">
        <v>26</v>
      </c>
      <c r="G3984" t="s">
        <v>58</v>
      </c>
      <c r="H3984" t="s">
        <v>59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1123</v>
      </c>
      <c r="O3984">
        <f t="shared" si="248"/>
        <v>20</v>
      </c>
      <c r="P3984">
        <f t="shared" si="249"/>
        <v>34</v>
      </c>
      <c r="Q3984" s="11" t="s">
        <v>21</v>
      </c>
      <c r="R3984" t="s">
        <v>1124</v>
      </c>
      <c r="S3984" s="4">
        <f t="shared" si="250"/>
        <v>42132.8099537037</v>
      </c>
      <c r="T3984" s="4">
        <f t="shared" si="251"/>
        <v>42192.8099537037</v>
      </c>
    </row>
    <row r="3985" ht="44" spans="1:20">
      <c r="A3985" s="1">
        <v>3983</v>
      </c>
      <c r="B3985" s="2" t="s">
        <v>8126</v>
      </c>
      <c r="C3985" s="2" t="s">
        <v>8127</v>
      </c>
      <c r="D3985" s="12">
        <v>11140</v>
      </c>
      <c r="E3985" s="13">
        <v>3877</v>
      </c>
      <c r="F3985" t="s">
        <v>26</v>
      </c>
      <c r="G3985" t="s">
        <v>49</v>
      </c>
      <c r="H3985" t="s">
        <v>50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1123</v>
      </c>
      <c r="O3985">
        <f t="shared" si="248"/>
        <v>35</v>
      </c>
      <c r="P3985">
        <f t="shared" si="249"/>
        <v>84.28</v>
      </c>
      <c r="Q3985" s="11" t="s">
        <v>21</v>
      </c>
      <c r="R3985" t="s">
        <v>1124</v>
      </c>
      <c r="S3985" s="4">
        <f t="shared" si="250"/>
        <v>41747.8698611111</v>
      </c>
      <c r="T3985" s="4">
        <f t="shared" si="251"/>
        <v>41779.2909722222</v>
      </c>
    </row>
    <row r="3986" ht="44" spans="1:20">
      <c r="A3986" s="1">
        <v>3984</v>
      </c>
      <c r="B3986" s="2" t="s">
        <v>8128</v>
      </c>
      <c r="C3986" s="2" t="s">
        <v>8129</v>
      </c>
      <c r="D3986" s="12">
        <v>1500</v>
      </c>
      <c r="E3986" s="13">
        <v>95</v>
      </c>
      <c r="F3986" t="s">
        <v>26</v>
      </c>
      <c r="G3986" t="s">
        <v>58</v>
      </c>
      <c r="H3986" t="s">
        <v>59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1123</v>
      </c>
      <c r="O3986">
        <f t="shared" si="248"/>
        <v>6</v>
      </c>
      <c r="P3986">
        <f t="shared" si="249"/>
        <v>9.5</v>
      </c>
      <c r="Q3986" s="11" t="s">
        <v>21</v>
      </c>
      <c r="R3986" t="s">
        <v>1124</v>
      </c>
      <c r="S3986" s="4">
        <f t="shared" si="250"/>
        <v>41920.9634722222</v>
      </c>
      <c r="T3986" s="4">
        <f t="shared" si="251"/>
        <v>41951</v>
      </c>
    </row>
    <row r="3987" ht="44" spans="1:20">
      <c r="A3987" s="1">
        <v>3985</v>
      </c>
      <c r="B3987" s="2" t="s">
        <v>8130</v>
      </c>
      <c r="C3987" s="2" t="s">
        <v>8131</v>
      </c>
      <c r="D3987" s="12">
        <v>2000</v>
      </c>
      <c r="E3987" s="13">
        <v>641</v>
      </c>
      <c r="F3987" t="s">
        <v>26</v>
      </c>
      <c r="G3987" t="s">
        <v>49</v>
      </c>
      <c r="H3987" t="s">
        <v>50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1123</v>
      </c>
      <c r="O3987">
        <f t="shared" si="248"/>
        <v>32</v>
      </c>
      <c r="P3987">
        <f t="shared" si="249"/>
        <v>33.74</v>
      </c>
      <c r="Q3987" s="11" t="s">
        <v>21</v>
      </c>
      <c r="R3987" t="s">
        <v>1124</v>
      </c>
      <c r="S3987" s="4">
        <f t="shared" si="250"/>
        <v>42399.7074074074</v>
      </c>
      <c r="T3987" s="4">
        <f t="shared" si="251"/>
        <v>42420.8784722222</v>
      </c>
    </row>
    <row r="3988" ht="44" spans="1:20">
      <c r="A3988" s="1">
        <v>3986</v>
      </c>
      <c r="B3988" s="2" t="s">
        <v>8132</v>
      </c>
      <c r="C3988" s="2" t="s">
        <v>8133</v>
      </c>
      <c r="D3988" s="12">
        <v>5000</v>
      </c>
      <c r="E3988" s="13">
        <v>488</v>
      </c>
      <c r="F3988" t="s">
        <v>26</v>
      </c>
      <c r="G3988" t="s">
        <v>58</v>
      </c>
      <c r="H3988" t="s">
        <v>59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1123</v>
      </c>
      <c r="O3988">
        <f t="shared" si="248"/>
        <v>10</v>
      </c>
      <c r="P3988">
        <f t="shared" si="249"/>
        <v>37.54</v>
      </c>
      <c r="Q3988" s="11" t="s">
        <v>21</v>
      </c>
      <c r="R3988" t="s">
        <v>1124</v>
      </c>
      <c r="S3988" s="4">
        <f t="shared" si="250"/>
        <v>42467.5485416667</v>
      </c>
      <c r="T3988" s="4">
        <f t="shared" si="251"/>
        <v>42496.5444444444</v>
      </c>
    </row>
    <row r="3989" ht="44" spans="1:20">
      <c r="A3989" s="1">
        <v>3987</v>
      </c>
      <c r="B3989" s="2" t="s">
        <v>8134</v>
      </c>
      <c r="C3989" s="2" t="s">
        <v>8135</v>
      </c>
      <c r="D3989" s="12">
        <v>400</v>
      </c>
      <c r="E3989" s="13">
        <v>151</v>
      </c>
      <c r="F3989" t="s">
        <v>26</v>
      </c>
      <c r="G3989" t="s">
        <v>58</v>
      </c>
      <c r="H3989" t="s">
        <v>59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1123</v>
      </c>
      <c r="O3989">
        <f t="shared" si="248"/>
        <v>38</v>
      </c>
      <c r="P3989">
        <f t="shared" si="249"/>
        <v>11.62</v>
      </c>
      <c r="Q3989" s="11" t="s">
        <v>21</v>
      </c>
      <c r="R3989" t="s">
        <v>1124</v>
      </c>
      <c r="S3989" s="4">
        <f t="shared" si="250"/>
        <v>41765.9246527778</v>
      </c>
      <c r="T3989" s="4">
        <f t="shared" si="251"/>
        <v>41775.9246527778</v>
      </c>
    </row>
    <row r="3990" ht="29" spans="1:20">
      <c r="A3990" s="1">
        <v>3988</v>
      </c>
      <c r="B3990" s="2" t="s">
        <v>8136</v>
      </c>
      <c r="C3990" s="2" t="s">
        <v>8137</v>
      </c>
      <c r="D3990" s="12">
        <v>1500</v>
      </c>
      <c r="E3990" s="13">
        <v>32</v>
      </c>
      <c r="F3990" t="s">
        <v>26</v>
      </c>
      <c r="G3990" t="s">
        <v>49</v>
      </c>
      <c r="H3990" t="s">
        <v>50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1123</v>
      </c>
      <c r="O3990">
        <f t="shared" si="248"/>
        <v>2</v>
      </c>
      <c r="P3990">
        <f t="shared" si="249"/>
        <v>8</v>
      </c>
      <c r="Q3990" s="11" t="s">
        <v>21</v>
      </c>
      <c r="R3990" t="s">
        <v>1124</v>
      </c>
      <c r="S3990" s="4">
        <f t="shared" si="250"/>
        <v>42230.0811689815</v>
      </c>
      <c r="T3990" s="4">
        <f t="shared" si="251"/>
        <v>42245.0811689815</v>
      </c>
    </row>
    <row r="3991" ht="44" spans="1:20">
      <c r="A3991" s="1">
        <v>3989</v>
      </c>
      <c r="B3991" s="2" t="s">
        <v>8138</v>
      </c>
      <c r="C3991" s="2" t="s">
        <v>8139</v>
      </c>
      <c r="D3991" s="12">
        <v>3000</v>
      </c>
      <c r="E3991" s="13">
        <v>0</v>
      </c>
      <c r="F3991" t="s">
        <v>26</v>
      </c>
      <c r="G3991" t="s">
        <v>49</v>
      </c>
      <c r="H3991" t="s">
        <v>50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1123</v>
      </c>
      <c r="O3991">
        <f t="shared" si="248"/>
        <v>0</v>
      </c>
      <c r="P3991">
        <f t="shared" si="249"/>
        <v>0</v>
      </c>
      <c r="Q3991" s="11" t="s">
        <v>21</v>
      </c>
      <c r="R3991" t="s">
        <v>1124</v>
      </c>
      <c r="S3991" s="4">
        <f t="shared" si="250"/>
        <v>42286.7497800926</v>
      </c>
      <c r="T3991" s="4">
        <f t="shared" si="251"/>
        <v>42316.7914467593</v>
      </c>
    </row>
    <row r="3992" ht="44" spans="1:20">
      <c r="A3992" s="1">
        <v>3990</v>
      </c>
      <c r="B3992" s="2" t="s">
        <v>8140</v>
      </c>
      <c r="C3992" s="2" t="s">
        <v>8141</v>
      </c>
      <c r="D3992" s="12">
        <v>1650</v>
      </c>
      <c r="E3992" s="13">
        <v>69</v>
      </c>
      <c r="F3992" t="s">
        <v>26</v>
      </c>
      <c r="G3992" t="s">
        <v>58</v>
      </c>
      <c r="H3992" t="s">
        <v>59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1123</v>
      </c>
      <c r="O3992">
        <f t="shared" si="248"/>
        <v>4</v>
      </c>
      <c r="P3992">
        <f t="shared" si="249"/>
        <v>23</v>
      </c>
      <c r="Q3992" s="11" t="s">
        <v>21</v>
      </c>
      <c r="R3992" t="s">
        <v>1124</v>
      </c>
      <c r="S3992" s="4">
        <f t="shared" si="250"/>
        <v>42401.6723726852</v>
      </c>
      <c r="T3992" s="4">
        <f t="shared" si="251"/>
        <v>42431.6723726852</v>
      </c>
    </row>
    <row r="3993" ht="29" spans="1:20">
      <c r="A3993" s="1">
        <v>3991</v>
      </c>
      <c r="B3993" s="2" t="s">
        <v>8142</v>
      </c>
      <c r="C3993" s="2" t="s">
        <v>8143</v>
      </c>
      <c r="D3993" s="12">
        <v>500</v>
      </c>
      <c r="E3993" s="13">
        <v>100</v>
      </c>
      <c r="F3993" t="s">
        <v>26</v>
      </c>
      <c r="G3993" t="s">
        <v>49</v>
      </c>
      <c r="H3993" t="s">
        <v>50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1123</v>
      </c>
      <c r="O3993">
        <f t="shared" si="248"/>
        <v>20</v>
      </c>
      <c r="P3993">
        <f t="shared" si="249"/>
        <v>100</v>
      </c>
      <c r="Q3993" s="11" t="s">
        <v>21</v>
      </c>
      <c r="R3993" t="s">
        <v>1124</v>
      </c>
      <c r="S3993" s="4">
        <f t="shared" si="250"/>
        <v>42125.6444675926</v>
      </c>
      <c r="T3993" s="4">
        <f t="shared" si="251"/>
        <v>42155.6444675926</v>
      </c>
    </row>
    <row r="3994" ht="44" spans="1:20">
      <c r="A3994" s="1">
        <v>3992</v>
      </c>
      <c r="B3994" s="2" t="s">
        <v>8144</v>
      </c>
      <c r="C3994" s="2" t="s">
        <v>8145</v>
      </c>
      <c r="D3994" s="12">
        <v>10000</v>
      </c>
      <c r="E3994" s="13">
        <v>541</v>
      </c>
      <c r="F3994" t="s">
        <v>26</v>
      </c>
      <c r="G3994" t="s">
        <v>49</v>
      </c>
      <c r="H3994" t="s">
        <v>50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1123</v>
      </c>
      <c r="O3994">
        <f t="shared" si="248"/>
        <v>5</v>
      </c>
      <c r="P3994">
        <f t="shared" si="249"/>
        <v>60.11</v>
      </c>
      <c r="Q3994" s="11" t="s">
        <v>21</v>
      </c>
      <c r="R3994" t="s">
        <v>1124</v>
      </c>
      <c r="S3994" s="4">
        <f t="shared" si="250"/>
        <v>42289.9404976852</v>
      </c>
      <c r="T3994" s="4">
        <f t="shared" si="251"/>
        <v>42349.9821643519</v>
      </c>
    </row>
    <row r="3995" ht="44" spans="1:20">
      <c r="A3995" s="1">
        <v>3993</v>
      </c>
      <c r="B3995" s="2" t="s">
        <v>8146</v>
      </c>
      <c r="C3995" s="2" t="s">
        <v>8147</v>
      </c>
      <c r="D3995" s="12">
        <v>50000</v>
      </c>
      <c r="E3995" s="13">
        <v>3</v>
      </c>
      <c r="F3995" t="s">
        <v>26</v>
      </c>
      <c r="G3995" t="s">
        <v>49</v>
      </c>
      <c r="H3995" t="s">
        <v>50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1123</v>
      </c>
      <c r="O3995">
        <f t="shared" si="248"/>
        <v>0</v>
      </c>
      <c r="P3995">
        <f t="shared" si="249"/>
        <v>3</v>
      </c>
      <c r="Q3995" s="11" t="s">
        <v>21</v>
      </c>
      <c r="R3995" t="s">
        <v>1124</v>
      </c>
      <c r="S3995" s="4">
        <f t="shared" si="250"/>
        <v>42107.8647222222</v>
      </c>
      <c r="T3995" s="4">
        <f t="shared" si="251"/>
        <v>42137.8647222222</v>
      </c>
    </row>
    <row r="3996" ht="44" spans="1:20">
      <c r="A3996" s="1">
        <v>3994</v>
      </c>
      <c r="B3996" s="2" t="s">
        <v>8148</v>
      </c>
      <c r="C3996" s="2" t="s">
        <v>8149</v>
      </c>
      <c r="D3996" s="12">
        <v>2000</v>
      </c>
      <c r="E3996" s="13">
        <v>5</v>
      </c>
      <c r="F3996" t="s">
        <v>26</v>
      </c>
      <c r="G3996" t="s">
        <v>49</v>
      </c>
      <c r="H3996" t="s">
        <v>50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1123</v>
      </c>
      <c r="O3996">
        <f t="shared" si="248"/>
        <v>0</v>
      </c>
      <c r="P3996">
        <f t="shared" si="249"/>
        <v>5</v>
      </c>
      <c r="Q3996" s="11" t="s">
        <v>21</v>
      </c>
      <c r="R3996" t="s">
        <v>1124</v>
      </c>
      <c r="S3996" s="4">
        <f t="shared" si="250"/>
        <v>41809.3899305556</v>
      </c>
      <c r="T3996" s="4">
        <f t="shared" si="251"/>
        <v>41839.3899305556</v>
      </c>
    </row>
    <row r="3997" ht="44" spans="1:20">
      <c r="A3997" s="1">
        <v>3995</v>
      </c>
      <c r="B3997" s="2" t="s">
        <v>8150</v>
      </c>
      <c r="C3997" s="2" t="s">
        <v>8151</v>
      </c>
      <c r="D3997" s="12">
        <v>200</v>
      </c>
      <c r="E3997" s="13">
        <v>70</v>
      </c>
      <c r="F3997" t="s">
        <v>26</v>
      </c>
      <c r="G3997" t="s">
        <v>58</v>
      </c>
      <c r="H3997" t="s">
        <v>59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1123</v>
      </c>
      <c r="O3997">
        <f t="shared" si="248"/>
        <v>35</v>
      </c>
      <c r="P3997">
        <f t="shared" si="249"/>
        <v>17.5</v>
      </c>
      <c r="Q3997" s="11" t="s">
        <v>21</v>
      </c>
      <c r="R3997" t="s">
        <v>1124</v>
      </c>
      <c r="S3997" s="4">
        <f t="shared" si="250"/>
        <v>42019.6837615741</v>
      </c>
      <c r="T3997" s="4">
        <f t="shared" si="251"/>
        <v>42049.4770833333</v>
      </c>
    </row>
    <row r="3998" ht="44" spans="1:20">
      <c r="A3998" s="1">
        <v>3996</v>
      </c>
      <c r="B3998" s="2" t="s">
        <v>8152</v>
      </c>
      <c r="C3998" s="2" t="s">
        <v>8153</v>
      </c>
      <c r="D3998" s="12">
        <v>3000</v>
      </c>
      <c r="E3998" s="13">
        <v>497</v>
      </c>
      <c r="F3998" t="s">
        <v>26</v>
      </c>
      <c r="G3998" t="s">
        <v>49</v>
      </c>
      <c r="H3998" t="s">
        <v>50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1123</v>
      </c>
      <c r="O3998">
        <f t="shared" si="248"/>
        <v>17</v>
      </c>
      <c r="P3998">
        <f t="shared" si="249"/>
        <v>29.24</v>
      </c>
      <c r="Q3998" s="11" t="s">
        <v>21</v>
      </c>
      <c r="R3998" t="s">
        <v>1124</v>
      </c>
      <c r="S3998" s="4">
        <f t="shared" si="250"/>
        <v>41950.2669444444</v>
      </c>
      <c r="T3998" s="4">
        <f t="shared" si="251"/>
        <v>41963.6694444444</v>
      </c>
    </row>
    <row r="3999" ht="44" spans="1:20">
      <c r="A3999" s="1">
        <v>3997</v>
      </c>
      <c r="B3999" s="2" t="s">
        <v>8154</v>
      </c>
      <c r="C3999" s="2" t="s">
        <v>8155</v>
      </c>
      <c r="D3999" s="12">
        <v>3000</v>
      </c>
      <c r="E3999" s="13">
        <v>0</v>
      </c>
      <c r="F3999" t="s">
        <v>26</v>
      </c>
      <c r="G3999" t="s">
        <v>58</v>
      </c>
      <c r="H3999" t="s">
        <v>59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1123</v>
      </c>
      <c r="O3999">
        <f t="shared" si="248"/>
        <v>0</v>
      </c>
      <c r="P3999">
        <f t="shared" si="249"/>
        <v>0</v>
      </c>
      <c r="Q3999" s="11" t="s">
        <v>21</v>
      </c>
      <c r="R3999" t="s">
        <v>1124</v>
      </c>
      <c r="S3999" s="4">
        <f t="shared" si="250"/>
        <v>42069.3914467593</v>
      </c>
      <c r="T3999" s="4">
        <f t="shared" si="251"/>
        <v>42099.3497800926</v>
      </c>
    </row>
    <row r="4000" ht="44" spans="1:20">
      <c r="A4000" s="1">
        <v>3998</v>
      </c>
      <c r="B4000" s="2" t="s">
        <v>8156</v>
      </c>
      <c r="C4000" s="2" t="s">
        <v>8157</v>
      </c>
      <c r="D4000" s="12">
        <v>1250</v>
      </c>
      <c r="E4000" s="13">
        <v>715</v>
      </c>
      <c r="F4000" t="s">
        <v>26</v>
      </c>
      <c r="G4000" t="s">
        <v>49</v>
      </c>
      <c r="H4000" t="s">
        <v>50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1123</v>
      </c>
      <c r="O4000">
        <f t="shared" si="248"/>
        <v>57</v>
      </c>
      <c r="P4000">
        <f t="shared" si="249"/>
        <v>59.58</v>
      </c>
      <c r="Q4000" s="11" t="s">
        <v>21</v>
      </c>
      <c r="R4000" t="s">
        <v>1124</v>
      </c>
      <c r="S4000" s="4">
        <f t="shared" si="250"/>
        <v>42061.9632638889</v>
      </c>
      <c r="T4000" s="4">
        <f t="shared" si="251"/>
        <v>42091.9215972222</v>
      </c>
    </row>
    <row r="4001" ht="44" spans="1:20">
      <c r="A4001" s="1">
        <v>3999</v>
      </c>
      <c r="B4001" s="2" t="s">
        <v>8158</v>
      </c>
      <c r="C4001" s="2" t="s">
        <v>8159</v>
      </c>
      <c r="D4001" s="12">
        <v>7000</v>
      </c>
      <c r="E4001" s="13">
        <v>1156</v>
      </c>
      <c r="F4001" t="s">
        <v>26</v>
      </c>
      <c r="G4001" t="s">
        <v>49</v>
      </c>
      <c r="H4001" t="s">
        <v>50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1123</v>
      </c>
      <c r="O4001">
        <f t="shared" si="248"/>
        <v>17</v>
      </c>
      <c r="P4001">
        <f t="shared" si="249"/>
        <v>82.57</v>
      </c>
      <c r="Q4001" s="11" t="s">
        <v>21</v>
      </c>
      <c r="R4001" t="s">
        <v>1124</v>
      </c>
      <c r="S4001" s="4">
        <f t="shared" si="250"/>
        <v>41842.8286805556</v>
      </c>
      <c r="T4001" s="4">
        <f t="shared" si="251"/>
        <v>41882.827650463</v>
      </c>
    </row>
    <row r="4002" ht="15" spans="1:20">
      <c r="A4002" s="1">
        <v>4000</v>
      </c>
      <c r="B4002" s="2" t="s">
        <v>8160</v>
      </c>
      <c r="C4002" s="2" t="s">
        <v>8161</v>
      </c>
      <c r="D4002" s="12">
        <v>8000</v>
      </c>
      <c r="E4002" s="13">
        <v>10</v>
      </c>
      <c r="F4002" t="s">
        <v>26</v>
      </c>
      <c r="G4002" t="s">
        <v>49</v>
      </c>
      <c r="H4002" t="s">
        <v>50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1123</v>
      </c>
      <c r="O4002">
        <f t="shared" si="248"/>
        <v>0</v>
      </c>
      <c r="P4002">
        <f t="shared" si="249"/>
        <v>10</v>
      </c>
      <c r="Q4002" s="11" t="s">
        <v>21</v>
      </c>
      <c r="R4002" t="s">
        <v>1124</v>
      </c>
      <c r="S4002" s="4">
        <f t="shared" si="250"/>
        <v>42437.6453472222</v>
      </c>
      <c r="T4002" s="4">
        <f t="shared" si="251"/>
        <v>42497.6036805556</v>
      </c>
    </row>
    <row r="4003" ht="58" spans="1:20">
      <c r="A4003" s="1">
        <v>4001</v>
      </c>
      <c r="B4003" s="2" t="s">
        <v>8162</v>
      </c>
      <c r="C4003" s="2" t="s">
        <v>8163</v>
      </c>
      <c r="D4003" s="12">
        <v>1200</v>
      </c>
      <c r="E4003" s="13">
        <v>453</v>
      </c>
      <c r="F4003" t="s">
        <v>26</v>
      </c>
      <c r="G4003" t="s">
        <v>58</v>
      </c>
      <c r="H4003" t="s">
        <v>59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1123</v>
      </c>
      <c r="O4003">
        <f t="shared" si="248"/>
        <v>38</v>
      </c>
      <c r="P4003">
        <f t="shared" si="249"/>
        <v>32.36</v>
      </c>
      <c r="Q4003" s="11" t="s">
        <v>21</v>
      </c>
      <c r="R4003" t="s">
        <v>1124</v>
      </c>
      <c r="S4003" s="4">
        <f t="shared" si="250"/>
        <v>42775.964212963</v>
      </c>
      <c r="T4003" s="4">
        <f t="shared" si="251"/>
        <v>42795.7916666667</v>
      </c>
    </row>
    <row r="4004" ht="44" spans="1:20">
      <c r="A4004" s="1">
        <v>4002</v>
      </c>
      <c r="B4004" s="2" t="s">
        <v>8164</v>
      </c>
      <c r="C4004" s="2" t="s">
        <v>8165</v>
      </c>
      <c r="D4004" s="12">
        <v>1250</v>
      </c>
      <c r="E4004" s="13">
        <v>23</v>
      </c>
      <c r="F4004" t="s">
        <v>26</v>
      </c>
      <c r="G4004" t="s">
        <v>49</v>
      </c>
      <c r="H4004" t="s">
        <v>50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1123</v>
      </c>
      <c r="O4004">
        <f t="shared" si="248"/>
        <v>2</v>
      </c>
      <c r="P4004">
        <f t="shared" si="249"/>
        <v>5.75</v>
      </c>
      <c r="Q4004" s="11" t="s">
        <v>21</v>
      </c>
      <c r="R4004" t="s">
        <v>1124</v>
      </c>
      <c r="S4004" s="4">
        <f t="shared" si="250"/>
        <v>41879.0435300926</v>
      </c>
      <c r="T4004" s="4">
        <f t="shared" si="251"/>
        <v>41909.0435300926</v>
      </c>
    </row>
    <row r="4005" ht="44" spans="1:20">
      <c r="A4005" s="1">
        <v>4003</v>
      </c>
      <c r="B4005" s="2" t="s">
        <v>8166</v>
      </c>
      <c r="C4005" s="2" t="s">
        <v>8091</v>
      </c>
      <c r="D4005" s="12">
        <v>2000</v>
      </c>
      <c r="E4005" s="13">
        <v>201</v>
      </c>
      <c r="F4005" t="s">
        <v>26</v>
      </c>
      <c r="G4005" t="s">
        <v>49</v>
      </c>
      <c r="H4005" t="s">
        <v>50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1123</v>
      </c>
      <c r="O4005">
        <f t="shared" si="248"/>
        <v>10</v>
      </c>
      <c r="P4005">
        <f t="shared" si="249"/>
        <v>100.5</v>
      </c>
      <c r="Q4005" s="11" t="s">
        <v>21</v>
      </c>
      <c r="R4005" t="s">
        <v>1124</v>
      </c>
      <c r="S4005" s="4">
        <f t="shared" si="250"/>
        <v>42020.587349537</v>
      </c>
      <c r="T4005" s="4">
        <f t="shared" si="251"/>
        <v>42050.587349537</v>
      </c>
    </row>
    <row r="4006" ht="15" spans="1:20">
      <c r="A4006" s="1">
        <v>4004</v>
      </c>
      <c r="B4006" s="2" t="s">
        <v>8167</v>
      </c>
      <c r="C4006" s="2" t="s">
        <v>8168</v>
      </c>
      <c r="D4006" s="12">
        <v>500</v>
      </c>
      <c r="E4006" s="13">
        <v>1</v>
      </c>
      <c r="F4006" t="s">
        <v>26</v>
      </c>
      <c r="G4006" t="s">
        <v>49</v>
      </c>
      <c r="H4006" t="s">
        <v>50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1123</v>
      </c>
      <c r="O4006">
        <f t="shared" si="248"/>
        <v>0</v>
      </c>
      <c r="P4006">
        <f t="shared" si="249"/>
        <v>1</v>
      </c>
      <c r="Q4006" s="11" t="s">
        <v>21</v>
      </c>
      <c r="R4006" t="s">
        <v>1124</v>
      </c>
      <c r="S4006" s="4">
        <f t="shared" si="250"/>
        <v>41890.1626967593</v>
      </c>
      <c r="T4006" s="4">
        <f t="shared" si="251"/>
        <v>41920.1626967593</v>
      </c>
    </row>
    <row r="4007" ht="44" spans="1:20">
      <c r="A4007" s="1">
        <v>4005</v>
      </c>
      <c r="B4007" s="2" t="s">
        <v>8169</v>
      </c>
      <c r="C4007" s="2" t="s">
        <v>8170</v>
      </c>
      <c r="D4007" s="12">
        <v>3000</v>
      </c>
      <c r="E4007" s="13">
        <v>40</v>
      </c>
      <c r="F4007" t="s">
        <v>26</v>
      </c>
      <c r="G4007" t="s">
        <v>49</v>
      </c>
      <c r="H4007" t="s">
        <v>50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1123</v>
      </c>
      <c r="O4007">
        <f t="shared" si="248"/>
        <v>1</v>
      </c>
      <c r="P4007">
        <f t="shared" si="249"/>
        <v>20</v>
      </c>
      <c r="Q4007" s="11" t="s">
        <v>21</v>
      </c>
      <c r="R4007" t="s">
        <v>1124</v>
      </c>
      <c r="S4007" s="4">
        <f t="shared" si="250"/>
        <v>41872.8076967593</v>
      </c>
      <c r="T4007" s="4">
        <f t="shared" si="251"/>
        <v>41932.8076967593</v>
      </c>
    </row>
    <row r="4008" ht="44" spans="1:20">
      <c r="A4008" s="1">
        <v>4006</v>
      </c>
      <c r="B4008" s="2" t="s">
        <v>8171</v>
      </c>
      <c r="C4008" s="2" t="s">
        <v>8172</v>
      </c>
      <c r="D4008" s="12">
        <v>30000</v>
      </c>
      <c r="E4008" s="13">
        <v>2</v>
      </c>
      <c r="F4008" t="s">
        <v>26</v>
      </c>
      <c r="G4008" t="s">
        <v>49</v>
      </c>
      <c r="H4008" t="s">
        <v>50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1123</v>
      </c>
      <c r="O4008">
        <f t="shared" si="248"/>
        <v>0</v>
      </c>
      <c r="P4008">
        <f t="shared" si="249"/>
        <v>2</v>
      </c>
      <c r="Q4008" s="11" t="s">
        <v>21</v>
      </c>
      <c r="R4008" t="s">
        <v>1124</v>
      </c>
      <c r="S4008" s="4">
        <f t="shared" si="250"/>
        <v>42391.7729976852</v>
      </c>
      <c r="T4008" s="4">
        <f t="shared" si="251"/>
        <v>42416.7729976852</v>
      </c>
    </row>
    <row r="4009" ht="44" spans="1:20">
      <c r="A4009" s="1">
        <v>4007</v>
      </c>
      <c r="B4009" s="2" t="s">
        <v>8173</v>
      </c>
      <c r="C4009" s="2" t="s">
        <v>8174</v>
      </c>
      <c r="D4009" s="12">
        <v>2000</v>
      </c>
      <c r="E4009" s="13">
        <v>5</v>
      </c>
      <c r="F4009" t="s">
        <v>26</v>
      </c>
      <c r="G4009" t="s">
        <v>49</v>
      </c>
      <c r="H4009" t="s">
        <v>50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1123</v>
      </c>
      <c r="O4009">
        <f t="shared" si="248"/>
        <v>0</v>
      </c>
      <c r="P4009">
        <f t="shared" si="249"/>
        <v>5</v>
      </c>
      <c r="Q4009" s="11" t="s">
        <v>21</v>
      </c>
      <c r="R4009" t="s">
        <v>1124</v>
      </c>
      <c r="S4009" s="4">
        <f t="shared" si="250"/>
        <v>41848.7729282407</v>
      </c>
      <c r="T4009" s="4">
        <f t="shared" si="251"/>
        <v>41877.6861111111</v>
      </c>
    </row>
    <row r="4010" ht="44" spans="1:20">
      <c r="A4010" s="1">
        <v>4008</v>
      </c>
      <c r="B4010" s="2" t="s">
        <v>8175</v>
      </c>
      <c r="C4010" s="2" t="s">
        <v>8176</v>
      </c>
      <c r="D4010" s="12">
        <v>1000</v>
      </c>
      <c r="E4010" s="13">
        <v>60</v>
      </c>
      <c r="F4010" t="s">
        <v>26</v>
      </c>
      <c r="G4010" t="s">
        <v>58</v>
      </c>
      <c r="H4010" t="s">
        <v>59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1123</v>
      </c>
      <c r="O4010">
        <f t="shared" si="248"/>
        <v>6</v>
      </c>
      <c r="P4010">
        <f t="shared" si="249"/>
        <v>15</v>
      </c>
      <c r="Q4010" s="11" t="s">
        <v>21</v>
      </c>
      <c r="R4010" t="s">
        <v>1124</v>
      </c>
      <c r="S4010" s="4">
        <f t="shared" si="250"/>
        <v>42177.9642013889</v>
      </c>
      <c r="T4010" s="4">
        <f t="shared" si="251"/>
        <v>42207.9642013889</v>
      </c>
    </row>
    <row r="4011" ht="44" spans="1:20">
      <c r="A4011" s="1">
        <v>4009</v>
      </c>
      <c r="B4011" s="2" t="s">
        <v>8177</v>
      </c>
      <c r="C4011" s="2" t="s">
        <v>8178</v>
      </c>
      <c r="D4011" s="12">
        <v>1930</v>
      </c>
      <c r="E4011" s="13">
        <v>75</v>
      </c>
      <c r="F4011" t="s">
        <v>26</v>
      </c>
      <c r="G4011" t="s">
        <v>58</v>
      </c>
      <c r="H4011" t="s">
        <v>59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1123</v>
      </c>
      <c r="O4011">
        <f t="shared" si="248"/>
        <v>4</v>
      </c>
      <c r="P4011">
        <f t="shared" si="249"/>
        <v>25</v>
      </c>
      <c r="Q4011" s="11" t="s">
        <v>21</v>
      </c>
      <c r="R4011" t="s">
        <v>1124</v>
      </c>
      <c r="S4011" s="4">
        <f t="shared" si="250"/>
        <v>41851.7009259259</v>
      </c>
      <c r="T4011" s="4">
        <f t="shared" si="251"/>
        <v>41891.7009259259</v>
      </c>
    </row>
    <row r="4012" ht="44" spans="1:20">
      <c r="A4012" s="1">
        <v>4010</v>
      </c>
      <c r="B4012" s="2" t="s">
        <v>8179</v>
      </c>
      <c r="C4012" s="2" t="s">
        <v>8180</v>
      </c>
      <c r="D4012" s="12">
        <v>7200</v>
      </c>
      <c r="E4012" s="13">
        <v>1742</v>
      </c>
      <c r="F4012" t="s">
        <v>26</v>
      </c>
      <c r="G4012" t="s">
        <v>49</v>
      </c>
      <c r="H4012" t="s">
        <v>50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1123</v>
      </c>
      <c r="O4012">
        <f t="shared" si="248"/>
        <v>24</v>
      </c>
      <c r="P4012">
        <f t="shared" si="249"/>
        <v>45.84</v>
      </c>
      <c r="Q4012" s="11" t="s">
        <v>21</v>
      </c>
      <c r="R4012" t="s">
        <v>1124</v>
      </c>
      <c r="S4012" s="4">
        <f t="shared" si="250"/>
        <v>41921.7704398148</v>
      </c>
      <c r="T4012" s="4">
        <f t="shared" si="251"/>
        <v>41938.7704398148</v>
      </c>
    </row>
    <row r="4013" ht="44" spans="1:20">
      <c r="A4013" s="1">
        <v>4011</v>
      </c>
      <c r="B4013" s="2" t="s">
        <v>8181</v>
      </c>
      <c r="C4013" s="2" t="s">
        <v>8182</v>
      </c>
      <c r="D4013" s="12">
        <v>250</v>
      </c>
      <c r="E4013" s="13">
        <v>19</v>
      </c>
      <c r="F4013" t="s">
        <v>26</v>
      </c>
      <c r="G4013" t="s">
        <v>58</v>
      </c>
      <c r="H4013" t="s">
        <v>59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1123</v>
      </c>
      <c r="O4013">
        <f t="shared" si="248"/>
        <v>8</v>
      </c>
      <c r="P4013">
        <f t="shared" si="249"/>
        <v>4.75</v>
      </c>
      <c r="Q4013" s="11" t="s">
        <v>21</v>
      </c>
      <c r="R4013" t="s">
        <v>1124</v>
      </c>
      <c r="S4013" s="4">
        <f t="shared" si="250"/>
        <v>42002.5448842593</v>
      </c>
      <c r="T4013" s="4">
        <f t="shared" si="251"/>
        <v>42032.5448842593</v>
      </c>
    </row>
    <row r="4014" ht="58" spans="1:20">
      <c r="A4014" s="1">
        <v>4012</v>
      </c>
      <c r="B4014" s="2" t="s">
        <v>8183</v>
      </c>
      <c r="C4014" s="2" t="s">
        <v>8184</v>
      </c>
      <c r="D4014" s="12">
        <v>575</v>
      </c>
      <c r="E4014" s="13">
        <v>0</v>
      </c>
      <c r="F4014" t="s">
        <v>26</v>
      </c>
      <c r="G4014" t="s">
        <v>58</v>
      </c>
      <c r="H4014" t="s">
        <v>59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1123</v>
      </c>
      <c r="O4014">
        <f t="shared" si="248"/>
        <v>0</v>
      </c>
      <c r="P4014">
        <f t="shared" si="249"/>
        <v>0</v>
      </c>
      <c r="Q4014" s="11" t="s">
        <v>21</v>
      </c>
      <c r="R4014" t="s">
        <v>1124</v>
      </c>
      <c r="S4014" s="4">
        <f t="shared" si="250"/>
        <v>42096.5445486111</v>
      </c>
      <c r="T4014" s="4">
        <f t="shared" si="251"/>
        <v>42126.5445486111</v>
      </c>
    </row>
    <row r="4015" ht="44" spans="1:20">
      <c r="A4015" s="1">
        <v>4013</v>
      </c>
      <c r="B4015" s="2" t="s">
        <v>8185</v>
      </c>
      <c r="C4015" s="2" t="s">
        <v>8186</v>
      </c>
      <c r="D4015" s="12">
        <v>2000</v>
      </c>
      <c r="E4015" s="13">
        <v>26</v>
      </c>
      <c r="F4015" t="s">
        <v>26</v>
      </c>
      <c r="G4015" t="s">
        <v>49</v>
      </c>
      <c r="H4015" t="s">
        <v>50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1123</v>
      </c>
      <c r="O4015">
        <f t="shared" si="248"/>
        <v>1</v>
      </c>
      <c r="P4015">
        <f t="shared" si="249"/>
        <v>13</v>
      </c>
      <c r="Q4015" s="11" t="s">
        <v>21</v>
      </c>
      <c r="R4015" t="s">
        <v>1124</v>
      </c>
      <c r="S4015" s="4">
        <f t="shared" si="250"/>
        <v>42021.3011921296</v>
      </c>
      <c r="T4015" s="4">
        <f t="shared" si="251"/>
        <v>42051.3011921296</v>
      </c>
    </row>
    <row r="4016" ht="44" spans="1:20">
      <c r="A4016" s="1">
        <v>4014</v>
      </c>
      <c r="B4016" s="2" t="s">
        <v>8187</v>
      </c>
      <c r="C4016" s="2" t="s">
        <v>8188</v>
      </c>
      <c r="D4016" s="12">
        <v>9000</v>
      </c>
      <c r="E4016" s="13">
        <v>0</v>
      </c>
      <c r="F4016" t="s">
        <v>26</v>
      </c>
      <c r="G4016" t="s">
        <v>49</v>
      </c>
      <c r="H4016" t="s">
        <v>50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1123</v>
      </c>
      <c r="O4016">
        <f t="shared" si="248"/>
        <v>0</v>
      </c>
      <c r="P4016">
        <f t="shared" si="249"/>
        <v>0</v>
      </c>
      <c r="Q4016" s="11" t="s">
        <v>21</v>
      </c>
      <c r="R4016" t="s">
        <v>1124</v>
      </c>
      <c r="S4016" s="4">
        <f t="shared" si="250"/>
        <v>42419.2461689815</v>
      </c>
      <c r="T4016" s="4">
        <f t="shared" si="251"/>
        <v>42434.2461689815</v>
      </c>
    </row>
    <row r="4017" ht="44" spans="1:20">
      <c r="A4017" s="1">
        <v>4015</v>
      </c>
      <c r="B4017" s="2" t="s">
        <v>8189</v>
      </c>
      <c r="C4017" s="2" t="s">
        <v>8190</v>
      </c>
      <c r="D4017" s="12">
        <v>7000</v>
      </c>
      <c r="E4017" s="13">
        <v>1</v>
      </c>
      <c r="F4017" t="s">
        <v>26</v>
      </c>
      <c r="G4017" t="s">
        <v>49</v>
      </c>
      <c r="H4017" t="s">
        <v>50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1123</v>
      </c>
      <c r="O4017">
        <f t="shared" si="248"/>
        <v>0</v>
      </c>
      <c r="P4017">
        <f t="shared" si="249"/>
        <v>1</v>
      </c>
      <c r="Q4017" s="11" t="s">
        <v>21</v>
      </c>
      <c r="R4017" t="s">
        <v>1124</v>
      </c>
      <c r="S4017" s="4">
        <f t="shared" si="250"/>
        <v>42174.7808217593</v>
      </c>
      <c r="T4017" s="4">
        <f t="shared" si="251"/>
        <v>42204.7808217593</v>
      </c>
    </row>
    <row r="4018" ht="44" spans="1:20">
      <c r="A4018" s="1">
        <v>4016</v>
      </c>
      <c r="B4018" s="2" t="s">
        <v>8191</v>
      </c>
      <c r="C4018" s="2" t="s">
        <v>8192</v>
      </c>
      <c r="D4018" s="12">
        <v>500</v>
      </c>
      <c r="E4018" s="13">
        <v>70</v>
      </c>
      <c r="F4018" t="s">
        <v>26</v>
      </c>
      <c r="G4018" t="s">
        <v>58</v>
      </c>
      <c r="H4018" t="s">
        <v>59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1123</v>
      </c>
      <c r="O4018">
        <f t="shared" si="248"/>
        <v>14</v>
      </c>
      <c r="P4018">
        <f t="shared" si="249"/>
        <v>10</v>
      </c>
      <c r="Q4018" s="11" t="s">
        <v>21</v>
      </c>
      <c r="R4018" t="s">
        <v>1124</v>
      </c>
      <c r="S4018" s="4">
        <f t="shared" si="250"/>
        <v>41869.8726851852</v>
      </c>
      <c r="T4018" s="4">
        <f t="shared" si="251"/>
        <v>41899.8726851852</v>
      </c>
    </row>
    <row r="4019" ht="44" spans="1:20">
      <c r="A4019" s="1">
        <v>4017</v>
      </c>
      <c r="B4019" s="2" t="s">
        <v>8193</v>
      </c>
      <c r="C4019" s="2" t="s">
        <v>8194</v>
      </c>
      <c r="D4019" s="12">
        <v>10000</v>
      </c>
      <c r="E4019" s="13">
        <v>105</v>
      </c>
      <c r="F4019" t="s">
        <v>26</v>
      </c>
      <c r="G4019" t="s">
        <v>49</v>
      </c>
      <c r="H4019" t="s">
        <v>50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1123</v>
      </c>
      <c r="O4019">
        <f t="shared" si="248"/>
        <v>1</v>
      </c>
      <c r="P4019">
        <f t="shared" si="249"/>
        <v>52.5</v>
      </c>
      <c r="Q4019" s="11" t="s">
        <v>21</v>
      </c>
      <c r="R4019" t="s">
        <v>1124</v>
      </c>
      <c r="S4019" s="4">
        <f t="shared" si="250"/>
        <v>41856.6721527778</v>
      </c>
      <c r="T4019" s="4">
        <f t="shared" si="251"/>
        <v>41886.6721527778</v>
      </c>
    </row>
    <row r="4020" ht="29" spans="1:20">
      <c r="A4020" s="1">
        <v>4018</v>
      </c>
      <c r="B4020" s="2" t="s">
        <v>8195</v>
      </c>
      <c r="C4020" s="2" t="s">
        <v>8196</v>
      </c>
      <c r="D4020" s="12">
        <v>1500</v>
      </c>
      <c r="E4020" s="13">
        <v>130</v>
      </c>
      <c r="F4020" t="s">
        <v>26</v>
      </c>
      <c r="G4020" t="s">
        <v>58</v>
      </c>
      <c r="H4020" t="s">
        <v>59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1123</v>
      </c>
      <c r="O4020">
        <f t="shared" si="248"/>
        <v>9</v>
      </c>
      <c r="P4020">
        <f t="shared" si="249"/>
        <v>32.5</v>
      </c>
      <c r="Q4020" s="11" t="s">
        <v>21</v>
      </c>
      <c r="R4020" t="s">
        <v>1124</v>
      </c>
      <c r="S4020" s="4">
        <f t="shared" si="250"/>
        <v>42620.9109722222</v>
      </c>
      <c r="T4020" s="4">
        <f t="shared" si="251"/>
        <v>42650.9109722222</v>
      </c>
    </row>
    <row r="4021" ht="44" spans="1:20">
      <c r="A4021" s="1">
        <v>4019</v>
      </c>
      <c r="B4021" s="2" t="s">
        <v>8197</v>
      </c>
      <c r="C4021" s="2" t="s">
        <v>8198</v>
      </c>
      <c r="D4021" s="12">
        <v>3500</v>
      </c>
      <c r="E4021" s="13">
        <v>29</v>
      </c>
      <c r="F4021" t="s">
        <v>26</v>
      </c>
      <c r="G4021" t="s">
        <v>49</v>
      </c>
      <c r="H4021" t="s">
        <v>50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1123</v>
      </c>
      <c r="O4021">
        <f t="shared" si="248"/>
        <v>1</v>
      </c>
      <c r="P4021">
        <f t="shared" si="249"/>
        <v>7.25</v>
      </c>
      <c r="Q4021" s="11" t="s">
        <v>21</v>
      </c>
      <c r="R4021" t="s">
        <v>1124</v>
      </c>
      <c r="S4021" s="4">
        <f t="shared" si="250"/>
        <v>42417.6758796296</v>
      </c>
      <c r="T4021" s="4">
        <f t="shared" si="251"/>
        <v>42475.6861111111</v>
      </c>
    </row>
    <row r="4022" ht="44" spans="1:20">
      <c r="A4022" s="1">
        <v>4020</v>
      </c>
      <c r="B4022" s="2" t="s">
        <v>8199</v>
      </c>
      <c r="C4022" s="2" t="s">
        <v>8200</v>
      </c>
      <c r="D4022" s="12">
        <v>600</v>
      </c>
      <c r="E4022" s="13">
        <v>100</v>
      </c>
      <c r="F4022" t="s">
        <v>26</v>
      </c>
      <c r="G4022" t="s">
        <v>49</v>
      </c>
      <c r="H4022" t="s">
        <v>50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1123</v>
      </c>
      <c r="O4022">
        <f t="shared" si="248"/>
        <v>17</v>
      </c>
      <c r="P4022">
        <f t="shared" si="249"/>
        <v>33.33</v>
      </c>
      <c r="Q4022" s="11" t="s">
        <v>21</v>
      </c>
      <c r="R4022" t="s">
        <v>1124</v>
      </c>
      <c r="S4022" s="4">
        <f t="shared" si="250"/>
        <v>42057.1909606481</v>
      </c>
      <c r="T4022" s="4">
        <f t="shared" si="251"/>
        <v>42087.1492939815</v>
      </c>
    </row>
    <row r="4023" ht="44" spans="1:20">
      <c r="A4023" s="1">
        <v>4021</v>
      </c>
      <c r="B4023" s="2" t="s">
        <v>8201</v>
      </c>
      <c r="C4023" s="2" t="s">
        <v>8202</v>
      </c>
      <c r="D4023" s="12">
        <v>15000</v>
      </c>
      <c r="E4023" s="13">
        <v>125</v>
      </c>
      <c r="F4023" t="s">
        <v>26</v>
      </c>
      <c r="G4023" t="s">
        <v>49</v>
      </c>
      <c r="H4023" t="s">
        <v>50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1123</v>
      </c>
      <c r="O4023">
        <f t="shared" si="248"/>
        <v>1</v>
      </c>
      <c r="P4023">
        <f t="shared" si="249"/>
        <v>62.5</v>
      </c>
      <c r="Q4023" s="11" t="s">
        <v>21</v>
      </c>
      <c r="R4023" t="s">
        <v>1124</v>
      </c>
      <c r="S4023" s="4">
        <f t="shared" si="250"/>
        <v>41878.9115509259</v>
      </c>
      <c r="T4023" s="4">
        <f t="shared" si="251"/>
        <v>41938.9115509259</v>
      </c>
    </row>
    <row r="4024" ht="29" spans="1:20">
      <c r="A4024" s="1">
        <v>4022</v>
      </c>
      <c r="B4024" s="2" t="s">
        <v>8203</v>
      </c>
      <c r="C4024" s="2" t="s">
        <v>8204</v>
      </c>
      <c r="D4024" s="12">
        <v>18000</v>
      </c>
      <c r="E4024" s="13">
        <v>12521</v>
      </c>
      <c r="F4024" t="s">
        <v>26</v>
      </c>
      <c r="G4024" t="s">
        <v>49</v>
      </c>
      <c r="H4024" t="s">
        <v>50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1123</v>
      </c>
      <c r="O4024">
        <f t="shared" si="248"/>
        <v>70</v>
      </c>
      <c r="P4024">
        <f t="shared" si="249"/>
        <v>63.56</v>
      </c>
      <c r="Q4024" s="11" t="s">
        <v>21</v>
      </c>
      <c r="R4024" t="s">
        <v>1124</v>
      </c>
      <c r="S4024" s="4">
        <f t="shared" si="250"/>
        <v>41990.5841087963</v>
      </c>
      <c r="T4024" s="4">
        <f t="shared" si="251"/>
        <v>42036.1208333333</v>
      </c>
    </row>
    <row r="4025" ht="44" spans="1:20">
      <c r="A4025" s="1">
        <v>4023</v>
      </c>
      <c r="B4025" s="2" t="s">
        <v>8205</v>
      </c>
      <c r="C4025" s="2" t="s">
        <v>8206</v>
      </c>
      <c r="D4025" s="12">
        <v>7000</v>
      </c>
      <c r="E4025" s="13">
        <v>0</v>
      </c>
      <c r="F4025" t="s">
        <v>26</v>
      </c>
      <c r="G4025" t="s">
        <v>49</v>
      </c>
      <c r="H4025" t="s">
        <v>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1123</v>
      </c>
      <c r="O4025">
        <f t="shared" si="248"/>
        <v>0</v>
      </c>
      <c r="P4025">
        <f t="shared" si="249"/>
        <v>0</v>
      </c>
      <c r="Q4025" s="11" t="s">
        <v>21</v>
      </c>
      <c r="R4025" t="s">
        <v>1124</v>
      </c>
      <c r="S4025" s="4">
        <f t="shared" si="250"/>
        <v>42408.9995717593</v>
      </c>
      <c r="T4025" s="4">
        <f t="shared" si="251"/>
        <v>42453.9579050926</v>
      </c>
    </row>
    <row r="4026" ht="44" spans="1:20">
      <c r="A4026" s="1">
        <v>4024</v>
      </c>
      <c r="B4026" s="2" t="s">
        <v>8207</v>
      </c>
      <c r="C4026" s="2" t="s">
        <v>8208</v>
      </c>
      <c r="D4026" s="12">
        <v>800</v>
      </c>
      <c r="E4026" s="13">
        <v>10</v>
      </c>
      <c r="F4026" t="s">
        <v>26</v>
      </c>
      <c r="G4026" t="s">
        <v>49</v>
      </c>
      <c r="H4026" t="s">
        <v>50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1123</v>
      </c>
      <c r="O4026">
        <f t="shared" si="248"/>
        <v>1</v>
      </c>
      <c r="P4026">
        <f t="shared" si="249"/>
        <v>10</v>
      </c>
      <c r="Q4026" s="11" t="s">
        <v>21</v>
      </c>
      <c r="R4026" t="s">
        <v>1124</v>
      </c>
      <c r="S4026" s="4">
        <f t="shared" si="250"/>
        <v>42217.6701041667</v>
      </c>
      <c r="T4026" s="4">
        <f t="shared" si="251"/>
        <v>42247.6701041667</v>
      </c>
    </row>
    <row r="4027" ht="44" spans="1:20">
      <c r="A4027" s="1">
        <v>4025</v>
      </c>
      <c r="B4027" s="2" t="s">
        <v>8209</v>
      </c>
      <c r="C4027" s="2" t="s">
        <v>8210</v>
      </c>
      <c r="D4027" s="12">
        <v>5000</v>
      </c>
      <c r="E4027" s="13">
        <v>250</v>
      </c>
      <c r="F4027" t="s">
        <v>26</v>
      </c>
      <c r="G4027" t="s">
        <v>214</v>
      </c>
      <c r="H4027" t="s">
        <v>89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1123</v>
      </c>
      <c r="O4027">
        <f t="shared" si="248"/>
        <v>5</v>
      </c>
      <c r="P4027">
        <f t="shared" si="249"/>
        <v>62.5</v>
      </c>
      <c r="Q4027" s="11" t="s">
        <v>21</v>
      </c>
      <c r="R4027" t="s">
        <v>1124</v>
      </c>
      <c r="S4027" s="4">
        <f t="shared" si="250"/>
        <v>42151.2376851852</v>
      </c>
      <c r="T4027" s="4">
        <f t="shared" si="251"/>
        <v>42211.2376851852</v>
      </c>
    </row>
    <row r="4028" ht="44" spans="1:20">
      <c r="A4028" s="1">
        <v>4026</v>
      </c>
      <c r="B4028" s="2" t="s">
        <v>8211</v>
      </c>
      <c r="C4028" s="2" t="s">
        <v>8212</v>
      </c>
      <c r="D4028" s="12">
        <v>4000</v>
      </c>
      <c r="E4028" s="13">
        <v>0</v>
      </c>
      <c r="F4028" t="s">
        <v>26</v>
      </c>
      <c r="G4028" t="s">
        <v>49</v>
      </c>
      <c r="H4028" t="s">
        <v>50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1123</v>
      </c>
      <c r="O4028">
        <f t="shared" si="248"/>
        <v>0</v>
      </c>
      <c r="P4028">
        <f t="shared" si="249"/>
        <v>0</v>
      </c>
      <c r="Q4028" s="11" t="s">
        <v>21</v>
      </c>
      <c r="R4028" t="s">
        <v>1124</v>
      </c>
      <c r="S4028" s="4">
        <f t="shared" si="250"/>
        <v>42282.6555439815</v>
      </c>
      <c r="T4028" s="4">
        <f t="shared" si="251"/>
        <v>42342.6972106481</v>
      </c>
    </row>
    <row r="4029" ht="44" spans="1:20">
      <c r="A4029" s="1">
        <v>4027</v>
      </c>
      <c r="B4029" s="2" t="s">
        <v>8213</v>
      </c>
      <c r="C4029" s="2" t="s">
        <v>8214</v>
      </c>
      <c r="D4029" s="12">
        <v>3000</v>
      </c>
      <c r="E4029" s="13">
        <v>215</v>
      </c>
      <c r="F4029" t="s">
        <v>26</v>
      </c>
      <c r="G4029" t="s">
        <v>49</v>
      </c>
      <c r="H4029" t="s">
        <v>50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1123</v>
      </c>
      <c r="O4029">
        <f t="shared" si="248"/>
        <v>7</v>
      </c>
      <c r="P4029">
        <f t="shared" si="249"/>
        <v>30.71</v>
      </c>
      <c r="Q4029" s="11" t="s">
        <v>21</v>
      </c>
      <c r="R4029" t="s">
        <v>1124</v>
      </c>
      <c r="S4029" s="4">
        <f t="shared" si="250"/>
        <v>42768.9708449074</v>
      </c>
      <c r="T4029" s="4">
        <f t="shared" si="251"/>
        <v>42789.0416666667</v>
      </c>
    </row>
    <row r="4030" ht="44" spans="1:20">
      <c r="A4030" s="1">
        <v>4028</v>
      </c>
      <c r="B4030" s="2" t="s">
        <v>8215</v>
      </c>
      <c r="C4030" s="2" t="s">
        <v>8216</v>
      </c>
      <c r="D4030" s="12">
        <v>2000</v>
      </c>
      <c r="E4030" s="13">
        <v>561</v>
      </c>
      <c r="F4030" t="s">
        <v>26</v>
      </c>
      <c r="G4030" t="s">
        <v>49</v>
      </c>
      <c r="H4030" t="s">
        <v>50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1123</v>
      </c>
      <c r="O4030">
        <f t="shared" si="248"/>
        <v>28</v>
      </c>
      <c r="P4030">
        <f t="shared" si="249"/>
        <v>51</v>
      </c>
      <c r="Q4030" s="11" t="s">
        <v>21</v>
      </c>
      <c r="R4030" t="s">
        <v>1124</v>
      </c>
      <c r="S4030" s="4">
        <f t="shared" si="250"/>
        <v>41765.9386574074</v>
      </c>
      <c r="T4030" s="4">
        <f t="shared" si="251"/>
        <v>41795.9386574074</v>
      </c>
    </row>
    <row r="4031" ht="44" spans="1:20">
      <c r="A4031" s="1">
        <v>4029</v>
      </c>
      <c r="B4031" s="2" t="s">
        <v>8217</v>
      </c>
      <c r="C4031" s="2" t="s">
        <v>8218</v>
      </c>
      <c r="D4031" s="12">
        <v>20000</v>
      </c>
      <c r="E4031" s="13">
        <v>0</v>
      </c>
      <c r="F4031" t="s">
        <v>26</v>
      </c>
      <c r="G4031" t="s">
        <v>49</v>
      </c>
      <c r="H4031" t="s">
        <v>50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1123</v>
      </c>
      <c r="O4031">
        <f t="shared" si="248"/>
        <v>0</v>
      </c>
      <c r="P4031">
        <f t="shared" si="249"/>
        <v>0</v>
      </c>
      <c r="Q4031" s="11" t="s">
        <v>21</v>
      </c>
      <c r="R4031" t="s">
        <v>1124</v>
      </c>
      <c r="S4031" s="4">
        <f t="shared" si="250"/>
        <v>42322.0251157407</v>
      </c>
      <c r="T4031" s="4">
        <f t="shared" si="251"/>
        <v>42352.0251157407</v>
      </c>
    </row>
    <row r="4032" ht="44" spans="1:20">
      <c r="A4032" s="1">
        <v>4030</v>
      </c>
      <c r="B4032" s="2" t="s">
        <v>8219</v>
      </c>
      <c r="C4032" s="2" t="s">
        <v>8220</v>
      </c>
      <c r="D4032" s="12">
        <v>2500</v>
      </c>
      <c r="E4032" s="13">
        <v>400</v>
      </c>
      <c r="F4032" t="s">
        <v>26</v>
      </c>
      <c r="G4032" t="s">
        <v>49</v>
      </c>
      <c r="H4032" t="s">
        <v>50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1123</v>
      </c>
      <c r="O4032">
        <f t="shared" si="248"/>
        <v>16</v>
      </c>
      <c r="P4032">
        <f t="shared" si="249"/>
        <v>66.67</v>
      </c>
      <c r="Q4032" s="11" t="s">
        <v>21</v>
      </c>
      <c r="R4032" t="s">
        <v>1124</v>
      </c>
      <c r="S4032" s="4">
        <f t="shared" si="250"/>
        <v>42374.6550810185</v>
      </c>
      <c r="T4032" s="4">
        <f t="shared" si="251"/>
        <v>42403.7840277778</v>
      </c>
    </row>
    <row r="4033" ht="44" spans="1:20">
      <c r="A4033" s="1">
        <v>4031</v>
      </c>
      <c r="B4033" s="2" t="s">
        <v>8221</v>
      </c>
      <c r="C4033" s="2" t="s">
        <v>8222</v>
      </c>
      <c r="D4033" s="12">
        <v>5000</v>
      </c>
      <c r="E4033" s="13">
        <v>0</v>
      </c>
      <c r="F4033" t="s">
        <v>26</v>
      </c>
      <c r="G4033" t="s">
        <v>49</v>
      </c>
      <c r="H4033" t="s">
        <v>50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1123</v>
      </c>
      <c r="O4033">
        <f t="shared" si="248"/>
        <v>0</v>
      </c>
      <c r="P4033">
        <f t="shared" si="249"/>
        <v>0</v>
      </c>
      <c r="Q4033" s="11" t="s">
        <v>21</v>
      </c>
      <c r="R4033" t="s">
        <v>1124</v>
      </c>
      <c r="S4033" s="4">
        <f t="shared" si="250"/>
        <v>41941.5852314815</v>
      </c>
      <c r="T4033" s="4">
        <f t="shared" si="251"/>
        <v>41991.6268981481</v>
      </c>
    </row>
    <row r="4034" ht="44" spans="1:20">
      <c r="A4034" s="1">
        <v>4032</v>
      </c>
      <c r="B4034" s="2" t="s">
        <v>8223</v>
      </c>
      <c r="C4034" s="2" t="s">
        <v>8224</v>
      </c>
      <c r="D4034" s="12">
        <v>6048</v>
      </c>
      <c r="E4034" s="13">
        <v>413</v>
      </c>
      <c r="F4034" t="s">
        <v>26</v>
      </c>
      <c r="G4034" t="s">
        <v>49</v>
      </c>
      <c r="H4034" t="s">
        <v>50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1123</v>
      </c>
      <c r="O4034">
        <f t="shared" si="248"/>
        <v>7</v>
      </c>
      <c r="P4034">
        <f t="shared" si="249"/>
        <v>59</v>
      </c>
      <c r="Q4034" s="11" t="s">
        <v>21</v>
      </c>
      <c r="R4034" t="s">
        <v>1124</v>
      </c>
      <c r="S4034" s="4">
        <f t="shared" si="250"/>
        <v>42293.809212963</v>
      </c>
      <c r="T4034" s="4">
        <f t="shared" si="251"/>
        <v>42353.8508796296</v>
      </c>
    </row>
    <row r="4035" ht="44" spans="1:20">
      <c r="A4035" s="1">
        <v>4033</v>
      </c>
      <c r="B4035" s="2" t="s">
        <v>8225</v>
      </c>
      <c r="C4035" s="2" t="s">
        <v>8226</v>
      </c>
      <c r="D4035" s="12">
        <v>23900</v>
      </c>
      <c r="E4035" s="13">
        <v>6141.99</v>
      </c>
      <c r="F4035" t="s">
        <v>26</v>
      </c>
      <c r="G4035" t="s">
        <v>58</v>
      </c>
      <c r="H4035" t="s">
        <v>59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1123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21</v>
      </c>
      <c r="R4035" t="s">
        <v>1124</v>
      </c>
      <c r="S4035" s="4">
        <f t="shared" ref="S4035:S4098" si="254">(((J4035/60)/60)/24)+DATE(1970,1,1)</f>
        <v>42614.2687962963</v>
      </c>
      <c r="T4035" s="4">
        <f t="shared" ref="T4035:T4098" si="255">(((I4035/60)/60)/24)+DATE(1970,1,1)</f>
        <v>42645.375</v>
      </c>
    </row>
    <row r="4036" ht="44" spans="1:20">
      <c r="A4036" s="1">
        <v>4034</v>
      </c>
      <c r="B4036" s="2" t="s">
        <v>8227</v>
      </c>
      <c r="C4036" s="2" t="s">
        <v>8228</v>
      </c>
      <c r="D4036" s="12">
        <v>13500</v>
      </c>
      <c r="E4036" s="13">
        <v>200</v>
      </c>
      <c r="F4036" t="s">
        <v>26</v>
      </c>
      <c r="G4036" t="s">
        <v>49</v>
      </c>
      <c r="H4036" t="s">
        <v>50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1123</v>
      </c>
      <c r="O4036">
        <f t="shared" si="252"/>
        <v>1</v>
      </c>
      <c r="P4036">
        <f t="shared" si="253"/>
        <v>100</v>
      </c>
      <c r="Q4036" s="11" t="s">
        <v>21</v>
      </c>
      <c r="R4036" t="s">
        <v>1124</v>
      </c>
      <c r="S4036" s="4">
        <f t="shared" si="254"/>
        <v>42067.947337963</v>
      </c>
      <c r="T4036" s="4">
        <f t="shared" si="255"/>
        <v>42097.9056712963</v>
      </c>
    </row>
    <row r="4037" ht="29" spans="1:20">
      <c r="A4037" s="1">
        <v>4035</v>
      </c>
      <c r="B4037" s="2" t="s">
        <v>8229</v>
      </c>
      <c r="C4037" s="2" t="s">
        <v>8230</v>
      </c>
      <c r="D4037" s="12">
        <v>10000</v>
      </c>
      <c r="E4037" s="13">
        <v>3685</v>
      </c>
      <c r="F4037" t="s">
        <v>26</v>
      </c>
      <c r="G4037" t="s">
        <v>49</v>
      </c>
      <c r="H4037" t="s">
        <v>50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1123</v>
      </c>
      <c r="O4037">
        <f t="shared" si="252"/>
        <v>37</v>
      </c>
      <c r="P4037">
        <f t="shared" si="253"/>
        <v>147.4</v>
      </c>
      <c r="Q4037" s="11" t="s">
        <v>21</v>
      </c>
      <c r="R4037" t="s">
        <v>1124</v>
      </c>
      <c r="S4037" s="4">
        <f t="shared" si="254"/>
        <v>41903.8829513889</v>
      </c>
      <c r="T4037" s="4">
        <f t="shared" si="255"/>
        <v>41933.8829513889</v>
      </c>
    </row>
    <row r="4038" ht="44" spans="1:20">
      <c r="A4038" s="1">
        <v>4036</v>
      </c>
      <c r="B4038" s="2" t="s">
        <v>8231</v>
      </c>
      <c r="C4038" s="2" t="s">
        <v>6823</v>
      </c>
      <c r="D4038" s="12">
        <v>6000</v>
      </c>
      <c r="E4038" s="13">
        <v>2823</v>
      </c>
      <c r="F4038" t="s">
        <v>26</v>
      </c>
      <c r="G4038" t="s">
        <v>49</v>
      </c>
      <c r="H4038" t="s">
        <v>50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1123</v>
      </c>
      <c r="O4038">
        <f t="shared" si="252"/>
        <v>47</v>
      </c>
      <c r="P4038">
        <f t="shared" si="253"/>
        <v>166.06</v>
      </c>
      <c r="Q4038" s="11" t="s">
        <v>21</v>
      </c>
      <c r="R4038" t="s">
        <v>1124</v>
      </c>
      <c r="S4038" s="4">
        <f t="shared" si="254"/>
        <v>41804.9370833333</v>
      </c>
      <c r="T4038" s="4">
        <f t="shared" si="255"/>
        <v>41821.9375</v>
      </c>
    </row>
    <row r="4039" ht="44" spans="1:20">
      <c r="A4039" s="1">
        <v>4037</v>
      </c>
      <c r="B4039" s="2" t="s">
        <v>8232</v>
      </c>
      <c r="C4039" s="2" t="s">
        <v>8233</v>
      </c>
      <c r="D4039" s="12">
        <v>700</v>
      </c>
      <c r="E4039" s="13">
        <v>80</v>
      </c>
      <c r="F4039" t="s">
        <v>26</v>
      </c>
      <c r="G4039" t="s">
        <v>49</v>
      </c>
      <c r="H4039" t="s">
        <v>50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1123</v>
      </c>
      <c r="O4039">
        <f t="shared" si="252"/>
        <v>11</v>
      </c>
      <c r="P4039">
        <f t="shared" si="253"/>
        <v>40</v>
      </c>
      <c r="Q4039" s="11" t="s">
        <v>21</v>
      </c>
      <c r="R4039" t="s">
        <v>1124</v>
      </c>
      <c r="S4039" s="4">
        <f t="shared" si="254"/>
        <v>42497.070775463</v>
      </c>
      <c r="T4039" s="4">
        <f t="shared" si="255"/>
        <v>42514.6006944444</v>
      </c>
    </row>
    <row r="4040" ht="44" spans="1:20">
      <c r="A4040" s="1">
        <v>4038</v>
      </c>
      <c r="B4040" s="2" t="s">
        <v>8234</v>
      </c>
      <c r="C4040" s="2" t="s">
        <v>8235</v>
      </c>
      <c r="D4040" s="12">
        <v>2500</v>
      </c>
      <c r="E4040" s="13">
        <v>301</v>
      </c>
      <c r="F4040" t="s">
        <v>26</v>
      </c>
      <c r="G4040" t="s">
        <v>49</v>
      </c>
      <c r="H4040" t="s">
        <v>50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1123</v>
      </c>
      <c r="O4040">
        <f t="shared" si="252"/>
        <v>12</v>
      </c>
      <c r="P4040">
        <f t="shared" si="253"/>
        <v>75.25</v>
      </c>
      <c r="Q4040" s="11" t="s">
        <v>21</v>
      </c>
      <c r="R4040" t="s">
        <v>1124</v>
      </c>
      <c r="S4040" s="4">
        <f t="shared" si="254"/>
        <v>41869.7987268519</v>
      </c>
      <c r="T4040" s="4">
        <f t="shared" si="255"/>
        <v>41929.7987268519</v>
      </c>
    </row>
    <row r="4041" ht="44" spans="1:20">
      <c r="A4041" s="1">
        <v>4039</v>
      </c>
      <c r="B4041" s="2" t="s">
        <v>8236</v>
      </c>
      <c r="C4041" s="2" t="s">
        <v>8237</v>
      </c>
      <c r="D4041" s="12">
        <v>500</v>
      </c>
      <c r="E4041" s="13">
        <v>300</v>
      </c>
      <c r="F4041" t="s">
        <v>26</v>
      </c>
      <c r="G4041" t="s">
        <v>49</v>
      </c>
      <c r="H4041" t="s">
        <v>50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1123</v>
      </c>
      <c r="O4041">
        <f t="shared" si="252"/>
        <v>60</v>
      </c>
      <c r="P4041">
        <f t="shared" si="253"/>
        <v>60</v>
      </c>
      <c r="Q4041" s="11" t="s">
        <v>21</v>
      </c>
      <c r="R4041" t="s">
        <v>1124</v>
      </c>
      <c r="S4041" s="4">
        <f t="shared" si="254"/>
        <v>42305.6709143519</v>
      </c>
      <c r="T4041" s="4">
        <f t="shared" si="255"/>
        <v>42339.2493055556</v>
      </c>
    </row>
    <row r="4042" ht="44" spans="1:20">
      <c r="A4042" s="1">
        <v>4040</v>
      </c>
      <c r="B4042" s="2" t="s">
        <v>8238</v>
      </c>
      <c r="C4042" s="2" t="s">
        <v>8239</v>
      </c>
      <c r="D4042" s="12">
        <v>8000</v>
      </c>
      <c r="E4042" s="13">
        <v>2500</v>
      </c>
      <c r="F4042" t="s">
        <v>26</v>
      </c>
      <c r="G4042" t="s">
        <v>49</v>
      </c>
      <c r="H4042" t="s">
        <v>50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1123</v>
      </c>
      <c r="O4042">
        <f t="shared" si="252"/>
        <v>31</v>
      </c>
      <c r="P4042">
        <f t="shared" si="253"/>
        <v>1250</v>
      </c>
      <c r="Q4042" s="11" t="s">
        <v>21</v>
      </c>
      <c r="R4042" t="s">
        <v>1124</v>
      </c>
      <c r="S4042" s="4">
        <f t="shared" si="254"/>
        <v>42144.2315277778</v>
      </c>
      <c r="T4042" s="4">
        <f t="shared" si="255"/>
        <v>42203.125</v>
      </c>
    </row>
    <row r="4043" ht="29" spans="1:20">
      <c r="A4043" s="1">
        <v>4041</v>
      </c>
      <c r="B4043" s="2" t="s">
        <v>8240</v>
      </c>
      <c r="C4043" s="2" t="s">
        <v>8241</v>
      </c>
      <c r="D4043" s="12">
        <v>5000</v>
      </c>
      <c r="E4043" s="13">
        <v>21</v>
      </c>
      <c r="F4043" t="s">
        <v>26</v>
      </c>
      <c r="G4043" t="s">
        <v>58</v>
      </c>
      <c r="H4043" t="s">
        <v>59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1123</v>
      </c>
      <c r="O4043">
        <f t="shared" si="252"/>
        <v>0</v>
      </c>
      <c r="P4043">
        <f t="shared" si="253"/>
        <v>10.5</v>
      </c>
      <c r="Q4043" s="11" t="s">
        <v>21</v>
      </c>
      <c r="R4043" t="s">
        <v>1124</v>
      </c>
      <c r="S4043" s="4">
        <f t="shared" si="254"/>
        <v>42559.4740046296</v>
      </c>
      <c r="T4043" s="4">
        <f t="shared" si="255"/>
        <v>42619.4740046296</v>
      </c>
    </row>
    <row r="4044" ht="44" spans="1:20">
      <c r="A4044" s="1">
        <v>4042</v>
      </c>
      <c r="B4044" s="2" t="s">
        <v>8242</v>
      </c>
      <c r="C4044" s="2" t="s">
        <v>8243</v>
      </c>
      <c r="D4044" s="12">
        <v>10000</v>
      </c>
      <c r="E4044" s="13">
        <v>21</v>
      </c>
      <c r="F4044" t="s">
        <v>26</v>
      </c>
      <c r="G4044" t="s">
        <v>49</v>
      </c>
      <c r="H4044" t="s">
        <v>50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1123</v>
      </c>
      <c r="O4044">
        <f t="shared" si="252"/>
        <v>0</v>
      </c>
      <c r="P4044">
        <f t="shared" si="253"/>
        <v>7</v>
      </c>
      <c r="Q4044" s="11" t="s">
        <v>21</v>
      </c>
      <c r="R4044" t="s">
        <v>1124</v>
      </c>
      <c r="S4044" s="4">
        <f t="shared" si="254"/>
        <v>41995.0840740741</v>
      </c>
      <c r="T4044" s="4">
        <f t="shared" si="255"/>
        <v>42024.8027777778</v>
      </c>
    </row>
    <row r="4045" ht="44" spans="1:20">
      <c r="A4045" s="1">
        <v>4043</v>
      </c>
      <c r="B4045" s="2" t="s">
        <v>8244</v>
      </c>
      <c r="C4045" s="2" t="s">
        <v>8245</v>
      </c>
      <c r="D4045" s="12">
        <v>300</v>
      </c>
      <c r="E4045" s="13">
        <v>0</v>
      </c>
      <c r="F4045" t="s">
        <v>26</v>
      </c>
      <c r="G4045" t="s">
        <v>194</v>
      </c>
      <c r="H4045" t="s">
        <v>195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1123</v>
      </c>
      <c r="O4045">
        <f t="shared" si="252"/>
        <v>0</v>
      </c>
      <c r="P4045">
        <f t="shared" si="253"/>
        <v>0</v>
      </c>
      <c r="Q4045" s="11" t="s">
        <v>21</v>
      </c>
      <c r="R4045" t="s">
        <v>1124</v>
      </c>
      <c r="S4045" s="4">
        <f t="shared" si="254"/>
        <v>41948.9574652778</v>
      </c>
      <c r="T4045" s="4">
        <f t="shared" si="255"/>
        <v>41963.9574652778</v>
      </c>
    </row>
    <row r="4046" ht="44" spans="1:20">
      <c r="A4046" s="1">
        <v>4044</v>
      </c>
      <c r="B4046" s="2" t="s">
        <v>8246</v>
      </c>
      <c r="C4046" s="2" t="s">
        <v>8247</v>
      </c>
      <c r="D4046" s="12">
        <v>600</v>
      </c>
      <c r="E4046" s="13">
        <v>225</v>
      </c>
      <c r="F4046" t="s">
        <v>26</v>
      </c>
      <c r="G4046" t="s">
        <v>49</v>
      </c>
      <c r="H4046" t="s">
        <v>50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1123</v>
      </c>
      <c r="O4046">
        <f t="shared" si="252"/>
        <v>38</v>
      </c>
      <c r="P4046">
        <f t="shared" si="253"/>
        <v>56.25</v>
      </c>
      <c r="Q4046" s="11" t="s">
        <v>21</v>
      </c>
      <c r="R4046" t="s">
        <v>1124</v>
      </c>
      <c r="S4046" s="4">
        <f t="shared" si="254"/>
        <v>42074.2196990741</v>
      </c>
      <c r="T4046" s="4">
        <f t="shared" si="255"/>
        <v>42104.2083333333</v>
      </c>
    </row>
    <row r="4047" ht="44" spans="1:20">
      <c r="A4047" s="1">
        <v>4045</v>
      </c>
      <c r="B4047" s="2" t="s">
        <v>8248</v>
      </c>
      <c r="C4047" s="2" t="s">
        <v>8249</v>
      </c>
      <c r="D4047" s="12">
        <v>5000</v>
      </c>
      <c r="E4047" s="13">
        <v>1</v>
      </c>
      <c r="F4047" t="s">
        <v>26</v>
      </c>
      <c r="G4047" t="s">
        <v>84</v>
      </c>
      <c r="H4047" t="s">
        <v>85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1123</v>
      </c>
      <c r="O4047">
        <f t="shared" si="252"/>
        <v>0</v>
      </c>
      <c r="P4047">
        <f t="shared" si="253"/>
        <v>1</v>
      </c>
      <c r="Q4047" s="11" t="s">
        <v>21</v>
      </c>
      <c r="R4047" t="s">
        <v>1124</v>
      </c>
      <c r="S4047" s="4">
        <f t="shared" si="254"/>
        <v>41842.2012615741</v>
      </c>
      <c r="T4047" s="4">
        <f t="shared" si="255"/>
        <v>41872.2012615741</v>
      </c>
    </row>
    <row r="4048" ht="44" spans="1:20">
      <c r="A4048" s="1">
        <v>4046</v>
      </c>
      <c r="B4048" s="2" t="s">
        <v>8250</v>
      </c>
      <c r="C4048" s="2" t="s">
        <v>8251</v>
      </c>
      <c r="D4048" s="12">
        <v>5600</v>
      </c>
      <c r="E4048" s="13">
        <v>460</v>
      </c>
      <c r="F4048" t="s">
        <v>26</v>
      </c>
      <c r="G4048" t="s">
        <v>49</v>
      </c>
      <c r="H4048" t="s">
        <v>50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1123</v>
      </c>
      <c r="O4048">
        <f t="shared" si="252"/>
        <v>8</v>
      </c>
      <c r="P4048">
        <f t="shared" si="253"/>
        <v>38.33</v>
      </c>
      <c r="Q4048" s="11" t="s">
        <v>21</v>
      </c>
      <c r="R4048" t="s">
        <v>1124</v>
      </c>
      <c r="S4048" s="4">
        <f t="shared" si="254"/>
        <v>41904.6505787037</v>
      </c>
      <c r="T4048" s="4">
        <f t="shared" si="255"/>
        <v>41934.6505787037</v>
      </c>
    </row>
    <row r="4049" ht="44" spans="1:20">
      <c r="A4049" s="1">
        <v>4047</v>
      </c>
      <c r="B4049" s="2" t="s">
        <v>8252</v>
      </c>
      <c r="C4049" s="2" t="s">
        <v>8253</v>
      </c>
      <c r="D4049" s="12">
        <v>5000</v>
      </c>
      <c r="E4049" s="13">
        <v>110</v>
      </c>
      <c r="F4049" t="s">
        <v>26</v>
      </c>
      <c r="G4049" t="s">
        <v>49</v>
      </c>
      <c r="H4049" t="s">
        <v>50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1123</v>
      </c>
      <c r="O4049">
        <f t="shared" si="252"/>
        <v>2</v>
      </c>
      <c r="P4049">
        <f t="shared" si="253"/>
        <v>27.5</v>
      </c>
      <c r="Q4049" s="11" t="s">
        <v>21</v>
      </c>
      <c r="R4049" t="s">
        <v>1124</v>
      </c>
      <c r="S4049" s="4">
        <f t="shared" si="254"/>
        <v>41991.0224884259</v>
      </c>
      <c r="T4049" s="4">
        <f t="shared" si="255"/>
        <v>42015.0416666667</v>
      </c>
    </row>
    <row r="4050" ht="44" spans="1:20">
      <c r="A4050" s="1">
        <v>4048</v>
      </c>
      <c r="B4050" s="2" t="s">
        <v>8254</v>
      </c>
      <c r="C4050" s="2" t="s">
        <v>8255</v>
      </c>
      <c r="D4050" s="12">
        <v>17000</v>
      </c>
      <c r="E4050" s="13">
        <v>3001</v>
      </c>
      <c r="F4050" t="s">
        <v>26</v>
      </c>
      <c r="G4050" t="s">
        <v>58</v>
      </c>
      <c r="H4050" t="s">
        <v>59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1123</v>
      </c>
      <c r="O4050">
        <f t="shared" si="252"/>
        <v>18</v>
      </c>
      <c r="P4050">
        <f t="shared" si="253"/>
        <v>32.98</v>
      </c>
      <c r="Q4050" s="11" t="s">
        <v>21</v>
      </c>
      <c r="R4050" t="s">
        <v>1124</v>
      </c>
      <c r="S4050" s="4">
        <f t="shared" si="254"/>
        <v>42436.5091087963</v>
      </c>
      <c r="T4050" s="4">
        <f t="shared" si="255"/>
        <v>42471.4674421296</v>
      </c>
    </row>
    <row r="4051" ht="44" spans="1:20">
      <c r="A4051" s="1">
        <v>4049</v>
      </c>
      <c r="B4051" s="2" t="s">
        <v>8256</v>
      </c>
      <c r="C4051" s="2" t="s">
        <v>8257</v>
      </c>
      <c r="D4051" s="12">
        <v>20000</v>
      </c>
      <c r="E4051" s="13">
        <v>16</v>
      </c>
      <c r="F4051" t="s">
        <v>26</v>
      </c>
      <c r="G4051" t="s">
        <v>49</v>
      </c>
      <c r="H4051" t="s">
        <v>50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1123</v>
      </c>
      <c r="O4051">
        <f t="shared" si="252"/>
        <v>0</v>
      </c>
      <c r="P4051">
        <f t="shared" si="253"/>
        <v>16</v>
      </c>
      <c r="Q4051" s="11" t="s">
        <v>21</v>
      </c>
      <c r="R4051" t="s">
        <v>1124</v>
      </c>
      <c r="S4051" s="4">
        <f t="shared" si="254"/>
        <v>42169.9585069444</v>
      </c>
      <c r="T4051" s="4">
        <f t="shared" si="255"/>
        <v>42199.9585069444</v>
      </c>
    </row>
    <row r="4052" ht="44" spans="1:20">
      <c r="A4052" s="1">
        <v>4050</v>
      </c>
      <c r="B4052" s="2" t="s">
        <v>8258</v>
      </c>
      <c r="C4052" s="2" t="s">
        <v>8259</v>
      </c>
      <c r="D4052" s="12">
        <v>1500</v>
      </c>
      <c r="E4052" s="13">
        <v>1</v>
      </c>
      <c r="F4052" t="s">
        <v>26</v>
      </c>
      <c r="G4052" t="s">
        <v>49</v>
      </c>
      <c r="H4052" t="s">
        <v>50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1123</v>
      </c>
      <c r="O4052">
        <f t="shared" si="252"/>
        <v>0</v>
      </c>
      <c r="P4052">
        <f t="shared" si="253"/>
        <v>1</v>
      </c>
      <c r="Q4052" s="11" t="s">
        <v>21</v>
      </c>
      <c r="R4052" t="s">
        <v>1124</v>
      </c>
      <c r="S4052" s="4">
        <f t="shared" si="254"/>
        <v>41905.6364699074</v>
      </c>
      <c r="T4052" s="4">
        <f t="shared" si="255"/>
        <v>41935.6364699074</v>
      </c>
    </row>
    <row r="4053" ht="44" spans="1:20">
      <c r="A4053" s="1">
        <v>4051</v>
      </c>
      <c r="B4053" s="2" t="s">
        <v>8260</v>
      </c>
      <c r="C4053" s="2" t="s">
        <v>8261</v>
      </c>
      <c r="D4053" s="12">
        <v>500</v>
      </c>
      <c r="E4053" s="13">
        <v>0</v>
      </c>
      <c r="F4053" t="s">
        <v>26</v>
      </c>
      <c r="G4053" t="s">
        <v>49</v>
      </c>
      <c r="H4053" t="s">
        <v>50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1123</v>
      </c>
      <c r="O4053">
        <f t="shared" si="252"/>
        <v>0</v>
      </c>
      <c r="P4053">
        <f t="shared" si="253"/>
        <v>0</v>
      </c>
      <c r="Q4053" s="11" t="s">
        <v>21</v>
      </c>
      <c r="R4053" t="s">
        <v>1124</v>
      </c>
      <c r="S4053" s="4">
        <f t="shared" si="254"/>
        <v>41761.810150463</v>
      </c>
      <c r="T4053" s="4">
        <f t="shared" si="255"/>
        <v>41768.2868055556</v>
      </c>
    </row>
    <row r="4054" ht="58" spans="1:20">
      <c r="A4054" s="1">
        <v>4052</v>
      </c>
      <c r="B4054" s="2" t="s">
        <v>8262</v>
      </c>
      <c r="C4054" s="2" t="s">
        <v>8263</v>
      </c>
      <c r="D4054" s="12">
        <v>3000</v>
      </c>
      <c r="E4054" s="13">
        <v>1126</v>
      </c>
      <c r="F4054" t="s">
        <v>26</v>
      </c>
      <c r="G4054" t="s">
        <v>49</v>
      </c>
      <c r="H4054" t="s">
        <v>50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1123</v>
      </c>
      <c r="O4054">
        <f t="shared" si="252"/>
        <v>38</v>
      </c>
      <c r="P4054">
        <f t="shared" si="253"/>
        <v>86.62</v>
      </c>
      <c r="Q4054" s="11" t="s">
        <v>21</v>
      </c>
      <c r="R4054" t="s">
        <v>1124</v>
      </c>
      <c r="S4054" s="4">
        <f t="shared" si="254"/>
        <v>41865.8786574074</v>
      </c>
      <c r="T4054" s="4">
        <f t="shared" si="255"/>
        <v>41925.8786574074</v>
      </c>
    </row>
    <row r="4055" ht="44" spans="1:20">
      <c r="A4055" s="1">
        <v>4053</v>
      </c>
      <c r="B4055" s="2" t="s">
        <v>8264</v>
      </c>
      <c r="C4055" s="2" t="s">
        <v>8265</v>
      </c>
      <c r="D4055" s="12">
        <v>500</v>
      </c>
      <c r="E4055" s="13">
        <v>110</v>
      </c>
      <c r="F4055" t="s">
        <v>26</v>
      </c>
      <c r="G4055" t="s">
        <v>58</v>
      </c>
      <c r="H4055" t="s">
        <v>59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1123</v>
      </c>
      <c r="O4055">
        <f t="shared" si="252"/>
        <v>22</v>
      </c>
      <c r="P4055">
        <f t="shared" si="253"/>
        <v>55</v>
      </c>
      <c r="Q4055" s="11" t="s">
        <v>21</v>
      </c>
      <c r="R4055" t="s">
        <v>1124</v>
      </c>
      <c r="S4055" s="4">
        <f t="shared" si="254"/>
        <v>41928.6901388889</v>
      </c>
      <c r="T4055" s="4">
        <f t="shared" si="255"/>
        <v>41958.8333333333</v>
      </c>
    </row>
    <row r="4056" ht="44" spans="1:20">
      <c r="A4056" s="1">
        <v>4054</v>
      </c>
      <c r="B4056" s="2" t="s">
        <v>8266</v>
      </c>
      <c r="C4056" s="2" t="s">
        <v>8267</v>
      </c>
      <c r="D4056" s="12">
        <v>8880</v>
      </c>
      <c r="E4056" s="13">
        <v>0</v>
      </c>
      <c r="F4056" t="s">
        <v>26</v>
      </c>
      <c r="G4056" t="s">
        <v>49</v>
      </c>
      <c r="H4056" t="s">
        <v>50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1123</v>
      </c>
      <c r="O4056">
        <f t="shared" si="252"/>
        <v>0</v>
      </c>
      <c r="P4056">
        <f t="shared" si="253"/>
        <v>0</v>
      </c>
      <c r="Q4056" s="11" t="s">
        <v>21</v>
      </c>
      <c r="R4056" t="s">
        <v>1124</v>
      </c>
      <c r="S4056" s="4">
        <f t="shared" si="254"/>
        <v>42613.8412615741</v>
      </c>
      <c r="T4056" s="4">
        <f t="shared" si="255"/>
        <v>42644.1666666667</v>
      </c>
    </row>
    <row r="4057" ht="44" spans="1:20">
      <c r="A4057" s="1">
        <v>4055</v>
      </c>
      <c r="B4057" s="2" t="s">
        <v>8268</v>
      </c>
      <c r="C4057" s="2" t="s">
        <v>8269</v>
      </c>
      <c r="D4057" s="12">
        <v>5000</v>
      </c>
      <c r="E4057" s="13">
        <v>881</v>
      </c>
      <c r="F4057" t="s">
        <v>26</v>
      </c>
      <c r="G4057" t="s">
        <v>58</v>
      </c>
      <c r="H4057" t="s">
        <v>59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1123</v>
      </c>
      <c r="O4057">
        <f t="shared" si="252"/>
        <v>18</v>
      </c>
      <c r="P4057">
        <f t="shared" si="253"/>
        <v>41.95</v>
      </c>
      <c r="Q4057" s="11" t="s">
        <v>21</v>
      </c>
      <c r="R4057" t="s">
        <v>1124</v>
      </c>
      <c r="S4057" s="4">
        <f t="shared" si="254"/>
        <v>41779.6485069444</v>
      </c>
      <c r="T4057" s="4">
        <f t="shared" si="255"/>
        <v>41809.6485069444</v>
      </c>
    </row>
    <row r="4058" ht="44" spans="1:20">
      <c r="A4058" s="1">
        <v>4056</v>
      </c>
      <c r="B4058" s="2" t="s">
        <v>8270</v>
      </c>
      <c r="C4058" s="2" t="s">
        <v>8271</v>
      </c>
      <c r="D4058" s="12">
        <v>1500</v>
      </c>
      <c r="E4058" s="13">
        <v>795</v>
      </c>
      <c r="F4058" t="s">
        <v>26</v>
      </c>
      <c r="G4058" t="s">
        <v>49</v>
      </c>
      <c r="H4058" t="s">
        <v>50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1123</v>
      </c>
      <c r="O4058">
        <f t="shared" si="252"/>
        <v>53</v>
      </c>
      <c r="P4058">
        <f t="shared" si="253"/>
        <v>88.33</v>
      </c>
      <c r="Q4058" s="11" t="s">
        <v>21</v>
      </c>
      <c r="R4058" t="s">
        <v>1124</v>
      </c>
      <c r="S4058" s="4">
        <f t="shared" si="254"/>
        <v>42534.9333217593</v>
      </c>
      <c r="T4058" s="4">
        <f t="shared" si="255"/>
        <v>42554.8326388889</v>
      </c>
    </row>
    <row r="4059" ht="44" spans="1:20">
      <c r="A4059" s="1">
        <v>4057</v>
      </c>
      <c r="B4059" s="2" t="s">
        <v>8272</v>
      </c>
      <c r="C4059" s="2" t="s">
        <v>8273</v>
      </c>
      <c r="D4059" s="12">
        <v>3500</v>
      </c>
      <c r="E4059" s="13">
        <v>775</v>
      </c>
      <c r="F4059" t="s">
        <v>26</v>
      </c>
      <c r="G4059" t="s">
        <v>58</v>
      </c>
      <c r="H4059" t="s">
        <v>59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1123</v>
      </c>
      <c r="O4059">
        <f t="shared" si="252"/>
        <v>22</v>
      </c>
      <c r="P4059">
        <f t="shared" si="253"/>
        <v>129.17</v>
      </c>
      <c r="Q4059" s="11" t="s">
        <v>21</v>
      </c>
      <c r="R4059" t="s">
        <v>1124</v>
      </c>
      <c r="S4059" s="4">
        <f t="shared" si="254"/>
        <v>42310.9685185185</v>
      </c>
      <c r="T4059" s="4">
        <f t="shared" si="255"/>
        <v>42333.9583333333</v>
      </c>
    </row>
    <row r="4060" ht="44" spans="1:20">
      <c r="A4060" s="1">
        <v>4058</v>
      </c>
      <c r="B4060" s="2" t="s">
        <v>8274</v>
      </c>
      <c r="C4060" s="2" t="s">
        <v>8275</v>
      </c>
      <c r="D4060" s="12">
        <v>3750</v>
      </c>
      <c r="E4060" s="13">
        <v>95</v>
      </c>
      <c r="F4060" t="s">
        <v>26</v>
      </c>
      <c r="G4060" t="s">
        <v>49</v>
      </c>
      <c r="H4060" t="s">
        <v>50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1123</v>
      </c>
      <c r="O4060">
        <f t="shared" si="252"/>
        <v>3</v>
      </c>
      <c r="P4060">
        <f t="shared" si="253"/>
        <v>23.75</v>
      </c>
      <c r="Q4060" s="11" t="s">
        <v>21</v>
      </c>
      <c r="R4060" t="s">
        <v>1124</v>
      </c>
      <c r="S4060" s="4">
        <f t="shared" si="254"/>
        <v>42446.0606944444</v>
      </c>
      <c r="T4060" s="4">
        <f t="shared" si="255"/>
        <v>42461.1659722222</v>
      </c>
    </row>
    <row r="4061" ht="44" spans="1:20">
      <c r="A4061" s="1">
        <v>4059</v>
      </c>
      <c r="B4061" s="2" t="s">
        <v>8276</v>
      </c>
      <c r="C4061" s="2" t="s">
        <v>8277</v>
      </c>
      <c r="D4061" s="12">
        <v>10000</v>
      </c>
      <c r="E4061" s="13">
        <v>250</v>
      </c>
      <c r="F4061" t="s">
        <v>26</v>
      </c>
      <c r="G4061" t="s">
        <v>194</v>
      </c>
      <c r="H4061" t="s">
        <v>195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1123</v>
      </c>
      <c r="O4061">
        <f t="shared" si="252"/>
        <v>3</v>
      </c>
      <c r="P4061">
        <f t="shared" si="253"/>
        <v>35.71</v>
      </c>
      <c r="Q4061" s="11" t="s">
        <v>21</v>
      </c>
      <c r="R4061" t="s">
        <v>1124</v>
      </c>
      <c r="S4061" s="4">
        <f t="shared" si="254"/>
        <v>41866.6406481481</v>
      </c>
      <c r="T4061" s="4">
        <f t="shared" si="255"/>
        <v>41898.125</v>
      </c>
    </row>
    <row r="4062" ht="44" spans="1:20">
      <c r="A4062" s="1">
        <v>4060</v>
      </c>
      <c r="B4062" s="2" t="s">
        <v>8278</v>
      </c>
      <c r="C4062" s="2" t="s">
        <v>8279</v>
      </c>
      <c r="D4062" s="12">
        <v>10000</v>
      </c>
      <c r="E4062" s="13">
        <v>285</v>
      </c>
      <c r="F4062" t="s">
        <v>26</v>
      </c>
      <c r="G4062" t="s">
        <v>194</v>
      </c>
      <c r="H4062" t="s">
        <v>195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1123</v>
      </c>
      <c r="O4062">
        <f t="shared" si="252"/>
        <v>3</v>
      </c>
      <c r="P4062">
        <f t="shared" si="253"/>
        <v>57</v>
      </c>
      <c r="Q4062" s="11" t="s">
        <v>21</v>
      </c>
      <c r="R4062" t="s">
        <v>1124</v>
      </c>
      <c r="S4062" s="4">
        <f t="shared" si="254"/>
        <v>41779.6950925926</v>
      </c>
      <c r="T4062" s="4">
        <f t="shared" si="255"/>
        <v>41813.6666666667</v>
      </c>
    </row>
    <row r="4063" ht="29" spans="1:20">
      <c r="A4063" s="1">
        <v>4061</v>
      </c>
      <c r="B4063" s="2" t="s">
        <v>8280</v>
      </c>
      <c r="C4063" s="2" t="s">
        <v>8281</v>
      </c>
      <c r="D4063" s="12">
        <v>525</v>
      </c>
      <c r="E4063" s="13">
        <v>0</v>
      </c>
      <c r="F4063" t="s">
        <v>26</v>
      </c>
      <c r="G4063" t="s">
        <v>49</v>
      </c>
      <c r="H4063" t="s">
        <v>50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1123</v>
      </c>
      <c r="O4063">
        <f t="shared" si="252"/>
        <v>0</v>
      </c>
      <c r="P4063">
        <f t="shared" si="253"/>
        <v>0</v>
      </c>
      <c r="Q4063" s="11" t="s">
        <v>21</v>
      </c>
      <c r="R4063" t="s">
        <v>1124</v>
      </c>
      <c r="S4063" s="4">
        <f t="shared" si="254"/>
        <v>42421.1414699074</v>
      </c>
      <c r="T4063" s="4">
        <f t="shared" si="255"/>
        <v>42481.0998032407</v>
      </c>
    </row>
    <row r="4064" ht="44" spans="1:20">
      <c r="A4064" s="1">
        <v>4062</v>
      </c>
      <c r="B4064" s="2" t="s">
        <v>8282</v>
      </c>
      <c r="C4064" s="2" t="s">
        <v>8283</v>
      </c>
      <c r="D4064" s="12">
        <v>20000</v>
      </c>
      <c r="E4064" s="13">
        <v>490</v>
      </c>
      <c r="F4064" t="s">
        <v>26</v>
      </c>
      <c r="G4064" t="s">
        <v>49</v>
      </c>
      <c r="H4064" t="s">
        <v>50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1123</v>
      </c>
      <c r="O4064">
        <f t="shared" si="252"/>
        <v>2</v>
      </c>
      <c r="P4064">
        <f t="shared" si="253"/>
        <v>163.33</v>
      </c>
      <c r="Q4064" s="11" t="s">
        <v>21</v>
      </c>
      <c r="R4064" t="s">
        <v>1124</v>
      </c>
      <c r="S4064" s="4">
        <f t="shared" si="254"/>
        <v>42523.739212963</v>
      </c>
      <c r="T4064" s="4">
        <f t="shared" si="255"/>
        <v>42553.739212963</v>
      </c>
    </row>
    <row r="4065" ht="44" spans="1:20">
      <c r="A4065" s="1">
        <v>4063</v>
      </c>
      <c r="B4065" s="2" t="s">
        <v>8284</v>
      </c>
      <c r="C4065" s="2" t="s">
        <v>8285</v>
      </c>
      <c r="D4065" s="12">
        <v>9500</v>
      </c>
      <c r="E4065" s="13">
        <v>135</v>
      </c>
      <c r="F4065" t="s">
        <v>26</v>
      </c>
      <c r="G4065" t="s">
        <v>58</v>
      </c>
      <c r="H4065" t="s">
        <v>59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1123</v>
      </c>
      <c r="O4065">
        <f t="shared" si="252"/>
        <v>1</v>
      </c>
      <c r="P4065">
        <f t="shared" si="253"/>
        <v>15</v>
      </c>
      <c r="Q4065" s="11" t="s">
        <v>21</v>
      </c>
      <c r="R4065" t="s">
        <v>1124</v>
      </c>
      <c r="S4065" s="4">
        <f t="shared" si="254"/>
        <v>41787.6815277778</v>
      </c>
      <c r="T4065" s="4">
        <f t="shared" si="255"/>
        <v>41817.6815277778</v>
      </c>
    </row>
    <row r="4066" ht="44" spans="1:20">
      <c r="A4066" s="1">
        <v>4064</v>
      </c>
      <c r="B4066" s="2" t="s">
        <v>8286</v>
      </c>
      <c r="C4066" s="2" t="s">
        <v>8287</v>
      </c>
      <c r="D4066" s="12">
        <v>2000</v>
      </c>
      <c r="E4066" s="13">
        <v>385</v>
      </c>
      <c r="F4066" t="s">
        <v>26</v>
      </c>
      <c r="G4066" t="s">
        <v>84</v>
      </c>
      <c r="H4066" t="s">
        <v>85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1123</v>
      </c>
      <c r="O4066">
        <f t="shared" si="252"/>
        <v>19</v>
      </c>
      <c r="P4066">
        <f t="shared" si="253"/>
        <v>64.17</v>
      </c>
      <c r="Q4066" s="11" t="s">
        <v>21</v>
      </c>
      <c r="R4066" t="s">
        <v>1124</v>
      </c>
      <c r="S4066" s="4">
        <f t="shared" si="254"/>
        <v>42093.5882638889</v>
      </c>
      <c r="T4066" s="4">
        <f t="shared" si="255"/>
        <v>42123.5882638889</v>
      </c>
    </row>
    <row r="4067" ht="29" spans="1:20">
      <c r="A4067" s="1">
        <v>4065</v>
      </c>
      <c r="B4067" s="2" t="s">
        <v>8288</v>
      </c>
      <c r="C4067" s="2" t="s">
        <v>8289</v>
      </c>
      <c r="D4067" s="12">
        <v>4000</v>
      </c>
      <c r="E4067" s="13">
        <v>27</v>
      </c>
      <c r="F4067" t="s">
        <v>26</v>
      </c>
      <c r="G4067" t="s">
        <v>49</v>
      </c>
      <c r="H4067" t="s">
        <v>50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1123</v>
      </c>
      <c r="O4067">
        <f t="shared" si="252"/>
        <v>1</v>
      </c>
      <c r="P4067">
        <f t="shared" si="253"/>
        <v>6.75</v>
      </c>
      <c r="Q4067" s="11" t="s">
        <v>21</v>
      </c>
      <c r="R4067" t="s">
        <v>1124</v>
      </c>
      <c r="S4067" s="4">
        <f t="shared" si="254"/>
        <v>41833.9515162037</v>
      </c>
      <c r="T4067" s="4">
        <f t="shared" si="255"/>
        <v>41863.9515162037</v>
      </c>
    </row>
    <row r="4068" ht="44" spans="1:20">
      <c r="A4068" s="1">
        <v>4066</v>
      </c>
      <c r="B4068" s="2" t="s">
        <v>8290</v>
      </c>
      <c r="C4068" s="2" t="s">
        <v>8291</v>
      </c>
      <c r="D4068" s="12">
        <v>15000</v>
      </c>
      <c r="E4068" s="13">
        <v>25</v>
      </c>
      <c r="F4068" t="s">
        <v>26</v>
      </c>
      <c r="G4068" t="s">
        <v>49</v>
      </c>
      <c r="H4068" t="s">
        <v>50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1123</v>
      </c>
      <c r="O4068">
        <f t="shared" si="252"/>
        <v>0</v>
      </c>
      <c r="P4068">
        <f t="shared" si="253"/>
        <v>25</v>
      </c>
      <c r="Q4068" s="11" t="s">
        <v>21</v>
      </c>
      <c r="R4068" t="s">
        <v>1124</v>
      </c>
      <c r="S4068" s="4">
        <f t="shared" si="254"/>
        <v>42479.039212963</v>
      </c>
      <c r="T4068" s="4">
        <f t="shared" si="255"/>
        <v>42509.039212963</v>
      </c>
    </row>
    <row r="4069" ht="44" spans="1:20">
      <c r="A4069" s="1">
        <v>4067</v>
      </c>
      <c r="B4069" s="2" t="s">
        <v>8292</v>
      </c>
      <c r="C4069" s="2" t="s">
        <v>7944</v>
      </c>
      <c r="D4069" s="12">
        <v>5000</v>
      </c>
      <c r="E4069" s="13">
        <v>3045</v>
      </c>
      <c r="F4069" t="s">
        <v>26</v>
      </c>
      <c r="G4069" t="s">
        <v>49</v>
      </c>
      <c r="H4069" t="s">
        <v>50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1123</v>
      </c>
      <c r="O4069">
        <f t="shared" si="252"/>
        <v>61</v>
      </c>
      <c r="P4069">
        <f t="shared" si="253"/>
        <v>179.12</v>
      </c>
      <c r="Q4069" s="11" t="s">
        <v>21</v>
      </c>
      <c r="R4069" t="s">
        <v>1124</v>
      </c>
      <c r="S4069" s="4">
        <f t="shared" si="254"/>
        <v>42235.1174768519</v>
      </c>
      <c r="T4069" s="4">
        <f t="shared" si="255"/>
        <v>42275.1174768519</v>
      </c>
    </row>
    <row r="4070" ht="29" spans="1:20">
      <c r="A4070" s="1">
        <v>4068</v>
      </c>
      <c r="B4070" s="2" t="s">
        <v>8293</v>
      </c>
      <c r="C4070" s="2" t="s">
        <v>8294</v>
      </c>
      <c r="D4070" s="12">
        <v>3495</v>
      </c>
      <c r="E4070" s="13">
        <v>34.95</v>
      </c>
      <c r="F4070" t="s">
        <v>26</v>
      </c>
      <c r="G4070" t="s">
        <v>49</v>
      </c>
      <c r="H4070" t="s">
        <v>50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1123</v>
      </c>
      <c r="O4070">
        <f t="shared" si="252"/>
        <v>1</v>
      </c>
      <c r="P4070">
        <f t="shared" si="253"/>
        <v>34.95</v>
      </c>
      <c r="Q4070" s="11" t="s">
        <v>21</v>
      </c>
      <c r="R4070" t="s">
        <v>1124</v>
      </c>
      <c r="S4070" s="4">
        <f t="shared" si="254"/>
        <v>42718.963599537</v>
      </c>
      <c r="T4070" s="4">
        <f t="shared" si="255"/>
        <v>42748.9618055556</v>
      </c>
    </row>
    <row r="4071" ht="44" spans="1:20">
      <c r="A4071" s="1">
        <v>4069</v>
      </c>
      <c r="B4071" s="2" t="s">
        <v>8295</v>
      </c>
      <c r="C4071" s="2" t="s">
        <v>8296</v>
      </c>
      <c r="D4071" s="12">
        <v>1250</v>
      </c>
      <c r="E4071" s="13">
        <v>430</v>
      </c>
      <c r="F4071" t="s">
        <v>26</v>
      </c>
      <c r="G4071" t="s">
        <v>58</v>
      </c>
      <c r="H4071" t="s">
        <v>59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1123</v>
      </c>
      <c r="O4071">
        <f t="shared" si="252"/>
        <v>34</v>
      </c>
      <c r="P4071">
        <f t="shared" si="253"/>
        <v>33.08</v>
      </c>
      <c r="Q4071" s="11" t="s">
        <v>21</v>
      </c>
      <c r="R4071" t="s">
        <v>1124</v>
      </c>
      <c r="S4071" s="4">
        <f t="shared" si="254"/>
        <v>42022.6615277778</v>
      </c>
      <c r="T4071" s="4">
        <f t="shared" si="255"/>
        <v>42063.5</v>
      </c>
    </row>
    <row r="4072" ht="44" spans="1:20">
      <c r="A4072" s="1">
        <v>4070</v>
      </c>
      <c r="B4072" s="2" t="s">
        <v>8297</v>
      </c>
      <c r="C4072" s="2" t="s">
        <v>8298</v>
      </c>
      <c r="D4072" s="12">
        <v>1000</v>
      </c>
      <c r="E4072" s="13">
        <v>165</v>
      </c>
      <c r="F4072" t="s">
        <v>26</v>
      </c>
      <c r="G4072" t="s">
        <v>49</v>
      </c>
      <c r="H4072" t="s">
        <v>50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1123</v>
      </c>
      <c r="O4072">
        <f t="shared" si="252"/>
        <v>17</v>
      </c>
      <c r="P4072">
        <f t="shared" si="253"/>
        <v>27.5</v>
      </c>
      <c r="Q4072" s="11" t="s">
        <v>21</v>
      </c>
      <c r="R4072" t="s">
        <v>1124</v>
      </c>
      <c r="S4072" s="4">
        <f t="shared" si="254"/>
        <v>42031.6668981481</v>
      </c>
      <c r="T4072" s="4">
        <f t="shared" si="255"/>
        <v>42064.125</v>
      </c>
    </row>
    <row r="4073" ht="58" spans="1:20">
      <c r="A4073" s="1">
        <v>4071</v>
      </c>
      <c r="B4073" s="2" t="s">
        <v>8299</v>
      </c>
      <c r="C4073" s="2" t="s">
        <v>8300</v>
      </c>
      <c r="D4073" s="12">
        <v>20000</v>
      </c>
      <c r="E4073" s="13">
        <v>0</v>
      </c>
      <c r="F4073" t="s">
        <v>26</v>
      </c>
      <c r="G4073" t="s">
        <v>1465</v>
      </c>
      <c r="H4073" t="s">
        <v>1466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1123</v>
      </c>
      <c r="O4073">
        <f t="shared" si="252"/>
        <v>0</v>
      </c>
      <c r="P4073">
        <f t="shared" si="253"/>
        <v>0</v>
      </c>
      <c r="Q4073" s="11" t="s">
        <v>21</v>
      </c>
      <c r="R4073" t="s">
        <v>1124</v>
      </c>
      <c r="S4073" s="4">
        <f t="shared" si="254"/>
        <v>42700.8047569444</v>
      </c>
      <c r="T4073" s="4">
        <f t="shared" si="255"/>
        <v>42730.8047569444</v>
      </c>
    </row>
    <row r="4074" ht="58" spans="1:20">
      <c r="A4074" s="1">
        <v>4072</v>
      </c>
      <c r="B4074" s="2" t="s">
        <v>8301</v>
      </c>
      <c r="C4074" s="2" t="s">
        <v>8302</v>
      </c>
      <c r="D4074" s="12">
        <v>1000</v>
      </c>
      <c r="E4074" s="13">
        <v>4</v>
      </c>
      <c r="F4074" t="s">
        <v>26</v>
      </c>
      <c r="G4074" t="s">
        <v>58</v>
      </c>
      <c r="H4074" t="s">
        <v>59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1123</v>
      </c>
      <c r="O4074">
        <f t="shared" si="252"/>
        <v>0</v>
      </c>
      <c r="P4074">
        <f t="shared" si="253"/>
        <v>2</v>
      </c>
      <c r="Q4074" s="11" t="s">
        <v>21</v>
      </c>
      <c r="R4074" t="s">
        <v>1124</v>
      </c>
      <c r="S4074" s="4">
        <f t="shared" si="254"/>
        <v>41812.7744328704</v>
      </c>
      <c r="T4074" s="4">
        <f t="shared" si="255"/>
        <v>41872.7744328704</v>
      </c>
    </row>
    <row r="4075" ht="44" spans="1:20">
      <c r="A4075" s="1">
        <v>4073</v>
      </c>
      <c r="B4075" s="2" t="s">
        <v>8303</v>
      </c>
      <c r="C4075" s="2" t="s">
        <v>8304</v>
      </c>
      <c r="D4075" s="12">
        <v>3500</v>
      </c>
      <c r="E4075" s="13">
        <v>37</v>
      </c>
      <c r="F4075" t="s">
        <v>26</v>
      </c>
      <c r="G4075" t="s">
        <v>49</v>
      </c>
      <c r="H4075" t="s">
        <v>50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1123</v>
      </c>
      <c r="O4075">
        <f t="shared" si="252"/>
        <v>1</v>
      </c>
      <c r="P4075">
        <f t="shared" si="253"/>
        <v>18.5</v>
      </c>
      <c r="Q4075" s="11" t="s">
        <v>21</v>
      </c>
      <c r="R4075" t="s">
        <v>1124</v>
      </c>
      <c r="S4075" s="4">
        <f t="shared" si="254"/>
        <v>42078.3452083333</v>
      </c>
      <c r="T4075" s="4">
        <f t="shared" si="255"/>
        <v>42133.1666666667</v>
      </c>
    </row>
    <row r="4076" ht="44" spans="1:20">
      <c r="A4076" s="1">
        <v>4074</v>
      </c>
      <c r="B4076" s="2" t="s">
        <v>8305</v>
      </c>
      <c r="C4076" s="2" t="s">
        <v>8306</v>
      </c>
      <c r="D4076" s="12">
        <v>2750</v>
      </c>
      <c r="E4076" s="13">
        <v>735</v>
      </c>
      <c r="F4076" t="s">
        <v>26</v>
      </c>
      <c r="G4076" t="s">
        <v>58</v>
      </c>
      <c r="H4076" t="s">
        <v>59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1123</v>
      </c>
      <c r="O4076">
        <f t="shared" si="252"/>
        <v>27</v>
      </c>
      <c r="P4076">
        <f t="shared" si="253"/>
        <v>35</v>
      </c>
      <c r="Q4076" s="11" t="s">
        <v>21</v>
      </c>
      <c r="R4076" t="s">
        <v>1124</v>
      </c>
      <c r="S4076" s="4">
        <f t="shared" si="254"/>
        <v>42283.5529513889</v>
      </c>
      <c r="T4076" s="4">
        <f t="shared" si="255"/>
        <v>42313.5946180556</v>
      </c>
    </row>
    <row r="4077" ht="44" spans="1:20">
      <c r="A4077" s="1">
        <v>4075</v>
      </c>
      <c r="B4077" s="2" t="s">
        <v>8307</v>
      </c>
      <c r="C4077" s="2" t="s">
        <v>8308</v>
      </c>
      <c r="D4077" s="12">
        <v>2000</v>
      </c>
      <c r="E4077" s="13">
        <v>576</v>
      </c>
      <c r="F4077" t="s">
        <v>26</v>
      </c>
      <c r="G4077" t="s">
        <v>58</v>
      </c>
      <c r="H4077" t="s">
        <v>59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1123</v>
      </c>
      <c r="O4077">
        <f t="shared" si="252"/>
        <v>29</v>
      </c>
      <c r="P4077">
        <f t="shared" si="253"/>
        <v>44.31</v>
      </c>
      <c r="Q4077" s="11" t="s">
        <v>21</v>
      </c>
      <c r="R4077" t="s">
        <v>1124</v>
      </c>
      <c r="S4077" s="4">
        <f t="shared" si="254"/>
        <v>41779.0459375</v>
      </c>
      <c r="T4077" s="4">
        <f t="shared" si="255"/>
        <v>41820.7277777778</v>
      </c>
    </row>
    <row r="4078" ht="44" spans="1:20">
      <c r="A4078" s="1">
        <v>4076</v>
      </c>
      <c r="B4078" s="2" t="s">
        <v>8309</v>
      </c>
      <c r="C4078" s="2" t="s">
        <v>8310</v>
      </c>
      <c r="D4078" s="12">
        <v>700</v>
      </c>
      <c r="E4078" s="13">
        <v>0</v>
      </c>
      <c r="F4078" t="s">
        <v>26</v>
      </c>
      <c r="G4078" t="s">
        <v>49</v>
      </c>
      <c r="H4078" t="s">
        <v>50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1123</v>
      </c>
      <c r="O4078">
        <f t="shared" si="252"/>
        <v>0</v>
      </c>
      <c r="P4078">
        <f t="shared" si="253"/>
        <v>0</v>
      </c>
      <c r="Q4078" s="11" t="s">
        <v>21</v>
      </c>
      <c r="R4078" t="s">
        <v>1124</v>
      </c>
      <c r="S4078" s="4">
        <f t="shared" si="254"/>
        <v>41905.7957060185</v>
      </c>
      <c r="T4078" s="4">
        <f t="shared" si="255"/>
        <v>41933.8270833333</v>
      </c>
    </row>
    <row r="4079" ht="44" spans="1:20">
      <c r="A4079" s="1">
        <v>4077</v>
      </c>
      <c r="B4079" s="2" t="s">
        <v>8311</v>
      </c>
      <c r="C4079" s="2" t="s">
        <v>8312</v>
      </c>
      <c r="D4079" s="12">
        <v>15000</v>
      </c>
      <c r="E4079" s="13">
        <v>1335</v>
      </c>
      <c r="F4079" t="s">
        <v>26</v>
      </c>
      <c r="G4079" t="s">
        <v>49</v>
      </c>
      <c r="H4079" t="s">
        <v>50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1123</v>
      </c>
      <c r="O4079">
        <f t="shared" si="252"/>
        <v>9</v>
      </c>
      <c r="P4079">
        <f t="shared" si="253"/>
        <v>222.5</v>
      </c>
      <c r="Q4079" s="11" t="s">
        <v>21</v>
      </c>
      <c r="R4079" t="s">
        <v>1124</v>
      </c>
      <c r="S4079" s="4">
        <f t="shared" si="254"/>
        <v>42695.7105787037</v>
      </c>
      <c r="T4079" s="4">
        <f t="shared" si="255"/>
        <v>42725.7105787037</v>
      </c>
    </row>
    <row r="4080" ht="44" spans="1:20">
      <c r="A4080" s="1">
        <v>4078</v>
      </c>
      <c r="B4080" s="2" t="s">
        <v>8313</v>
      </c>
      <c r="C4080" s="2" t="s">
        <v>8314</v>
      </c>
      <c r="D4080" s="12">
        <v>250</v>
      </c>
      <c r="E4080" s="13">
        <v>0</v>
      </c>
      <c r="F4080" t="s">
        <v>26</v>
      </c>
      <c r="G4080" t="s">
        <v>58</v>
      </c>
      <c r="H4080" t="s">
        <v>59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1123</v>
      </c>
      <c r="O4080">
        <f t="shared" si="252"/>
        <v>0</v>
      </c>
      <c r="P4080">
        <f t="shared" si="253"/>
        <v>0</v>
      </c>
      <c r="Q4080" s="11" t="s">
        <v>21</v>
      </c>
      <c r="R4080" t="s">
        <v>1124</v>
      </c>
      <c r="S4080" s="4">
        <f t="shared" si="254"/>
        <v>42732.7875231481</v>
      </c>
      <c r="T4080" s="4">
        <f t="shared" si="255"/>
        <v>42762.7875231481</v>
      </c>
    </row>
    <row r="4081" ht="44" spans="1:20">
      <c r="A4081" s="1">
        <v>4079</v>
      </c>
      <c r="B4081" s="2" t="s">
        <v>8315</v>
      </c>
      <c r="C4081" s="2" t="s">
        <v>8316</v>
      </c>
      <c r="D4081" s="12">
        <v>3000</v>
      </c>
      <c r="E4081" s="13">
        <v>5</v>
      </c>
      <c r="F4081" t="s">
        <v>26</v>
      </c>
      <c r="G4081" t="s">
        <v>49</v>
      </c>
      <c r="H4081" t="s">
        <v>50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1123</v>
      </c>
      <c r="O4081">
        <f t="shared" si="252"/>
        <v>0</v>
      </c>
      <c r="P4081">
        <f t="shared" si="253"/>
        <v>5</v>
      </c>
      <c r="Q4081" s="11" t="s">
        <v>21</v>
      </c>
      <c r="R4081" t="s">
        <v>1124</v>
      </c>
      <c r="S4081" s="4">
        <f t="shared" si="254"/>
        <v>42510.938900463</v>
      </c>
      <c r="T4081" s="4">
        <f t="shared" si="255"/>
        <v>42540.938900463</v>
      </c>
    </row>
    <row r="4082" ht="44" spans="1:20">
      <c r="A4082" s="1">
        <v>4080</v>
      </c>
      <c r="B4082" s="2" t="s">
        <v>8317</v>
      </c>
      <c r="C4082" s="2" t="s">
        <v>8318</v>
      </c>
      <c r="D4082" s="12">
        <v>3000</v>
      </c>
      <c r="E4082" s="13">
        <v>0</v>
      </c>
      <c r="F4082" t="s">
        <v>26</v>
      </c>
      <c r="G4082" t="s">
        <v>49</v>
      </c>
      <c r="H4082" t="s">
        <v>50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1123</v>
      </c>
      <c r="O4082">
        <f t="shared" si="252"/>
        <v>0</v>
      </c>
      <c r="P4082">
        <f t="shared" si="253"/>
        <v>0</v>
      </c>
      <c r="Q4082" s="11" t="s">
        <v>21</v>
      </c>
      <c r="R4082" t="s">
        <v>1124</v>
      </c>
      <c r="S4082" s="4">
        <f t="shared" si="254"/>
        <v>42511.6981018519</v>
      </c>
      <c r="T4082" s="4">
        <f t="shared" si="255"/>
        <v>42535.7875</v>
      </c>
    </row>
    <row r="4083" ht="44" spans="1:20">
      <c r="A4083" s="1">
        <v>4081</v>
      </c>
      <c r="B4083" s="2" t="s">
        <v>8319</v>
      </c>
      <c r="C4083" s="2" t="s">
        <v>8320</v>
      </c>
      <c r="D4083" s="12">
        <v>2224</v>
      </c>
      <c r="E4083" s="13">
        <v>350</v>
      </c>
      <c r="F4083" t="s">
        <v>26</v>
      </c>
      <c r="G4083" t="s">
        <v>49</v>
      </c>
      <c r="H4083" t="s">
        <v>50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1123</v>
      </c>
      <c r="O4083">
        <f t="shared" si="252"/>
        <v>16</v>
      </c>
      <c r="P4083">
        <f t="shared" si="253"/>
        <v>29.17</v>
      </c>
      <c r="Q4083" s="11" t="s">
        <v>21</v>
      </c>
      <c r="R4083" t="s">
        <v>1124</v>
      </c>
      <c r="S4083" s="4">
        <f t="shared" si="254"/>
        <v>42041.5813078704</v>
      </c>
      <c r="T4083" s="4">
        <f t="shared" si="255"/>
        <v>42071.5396412037</v>
      </c>
    </row>
    <row r="4084" ht="44" spans="1:20">
      <c r="A4084" s="1">
        <v>4082</v>
      </c>
      <c r="B4084" s="2" t="s">
        <v>8321</v>
      </c>
      <c r="C4084" s="2" t="s">
        <v>8322</v>
      </c>
      <c r="D4084" s="12">
        <v>150</v>
      </c>
      <c r="E4084" s="13">
        <v>3</v>
      </c>
      <c r="F4084" t="s">
        <v>26</v>
      </c>
      <c r="G4084" t="s">
        <v>49</v>
      </c>
      <c r="H4084" t="s">
        <v>50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1123</v>
      </c>
      <c r="O4084">
        <f t="shared" si="252"/>
        <v>2</v>
      </c>
      <c r="P4084">
        <f t="shared" si="253"/>
        <v>1.5</v>
      </c>
      <c r="Q4084" s="11" t="s">
        <v>21</v>
      </c>
      <c r="R4084" t="s">
        <v>1124</v>
      </c>
      <c r="S4084" s="4">
        <f t="shared" si="254"/>
        <v>42307.1892708333</v>
      </c>
      <c r="T4084" s="4">
        <f t="shared" si="255"/>
        <v>42322.9583333333</v>
      </c>
    </row>
    <row r="4085" ht="44" spans="1:20">
      <c r="A4085" s="1">
        <v>4083</v>
      </c>
      <c r="B4085" s="2" t="s">
        <v>8323</v>
      </c>
      <c r="C4085" s="2" t="s">
        <v>8324</v>
      </c>
      <c r="D4085" s="12">
        <v>3500</v>
      </c>
      <c r="E4085" s="13">
        <v>759</v>
      </c>
      <c r="F4085" t="s">
        <v>26</v>
      </c>
      <c r="G4085" t="s">
        <v>49</v>
      </c>
      <c r="H4085" t="s">
        <v>50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1123</v>
      </c>
      <c r="O4085">
        <f t="shared" si="252"/>
        <v>22</v>
      </c>
      <c r="P4085">
        <f t="shared" si="253"/>
        <v>126.5</v>
      </c>
      <c r="Q4085" s="11" t="s">
        <v>21</v>
      </c>
      <c r="R4085" t="s">
        <v>1124</v>
      </c>
      <c r="S4085" s="4">
        <f t="shared" si="254"/>
        <v>42353.7617592593</v>
      </c>
      <c r="T4085" s="4">
        <f t="shared" si="255"/>
        <v>42383.7617592593</v>
      </c>
    </row>
    <row r="4086" ht="58" spans="1:20">
      <c r="A4086" s="1">
        <v>4084</v>
      </c>
      <c r="B4086" s="2" t="s">
        <v>8325</v>
      </c>
      <c r="C4086" s="2" t="s">
        <v>8326</v>
      </c>
      <c r="D4086" s="12">
        <v>3000</v>
      </c>
      <c r="E4086" s="13">
        <v>10</v>
      </c>
      <c r="F4086" t="s">
        <v>26</v>
      </c>
      <c r="G4086" t="s">
        <v>1264</v>
      </c>
      <c r="H4086" t="s">
        <v>89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1123</v>
      </c>
      <c r="O4086">
        <f t="shared" si="252"/>
        <v>0</v>
      </c>
      <c r="P4086">
        <f t="shared" si="253"/>
        <v>10</v>
      </c>
      <c r="Q4086" s="11" t="s">
        <v>21</v>
      </c>
      <c r="R4086" t="s">
        <v>1124</v>
      </c>
      <c r="S4086" s="4">
        <f t="shared" si="254"/>
        <v>42622.436412037</v>
      </c>
      <c r="T4086" s="4">
        <f t="shared" si="255"/>
        <v>42652.436412037</v>
      </c>
    </row>
    <row r="4087" ht="44" spans="1:20">
      <c r="A4087" s="1">
        <v>4085</v>
      </c>
      <c r="B4087" s="2" t="s">
        <v>8327</v>
      </c>
      <c r="C4087" s="2" t="s">
        <v>8328</v>
      </c>
      <c r="D4087" s="12">
        <v>3500</v>
      </c>
      <c r="E4087" s="13">
        <v>10</v>
      </c>
      <c r="F4087" t="s">
        <v>26</v>
      </c>
      <c r="G4087" t="s">
        <v>49</v>
      </c>
      <c r="H4087" t="s">
        <v>50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1123</v>
      </c>
      <c r="O4087">
        <f t="shared" si="252"/>
        <v>0</v>
      </c>
      <c r="P4087">
        <f t="shared" si="253"/>
        <v>10</v>
      </c>
      <c r="Q4087" s="11" t="s">
        <v>21</v>
      </c>
      <c r="R4087" t="s">
        <v>1124</v>
      </c>
      <c r="S4087" s="4">
        <f t="shared" si="254"/>
        <v>42058.6038773148</v>
      </c>
      <c r="T4087" s="4">
        <f t="shared" si="255"/>
        <v>42087.1659722222</v>
      </c>
    </row>
    <row r="4088" ht="44" spans="1:20">
      <c r="A4088" s="1">
        <v>4086</v>
      </c>
      <c r="B4088" s="2" t="s">
        <v>8329</v>
      </c>
      <c r="C4088" s="2" t="s">
        <v>8330</v>
      </c>
      <c r="D4088" s="12">
        <v>1000</v>
      </c>
      <c r="E4088" s="13">
        <v>47</v>
      </c>
      <c r="F4088" t="s">
        <v>26</v>
      </c>
      <c r="G4088" t="s">
        <v>49</v>
      </c>
      <c r="H4088" t="s">
        <v>50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1123</v>
      </c>
      <c r="O4088">
        <f t="shared" si="252"/>
        <v>5</v>
      </c>
      <c r="P4088">
        <f t="shared" si="253"/>
        <v>9.4</v>
      </c>
      <c r="Q4088" s="11" t="s">
        <v>21</v>
      </c>
      <c r="R4088" t="s">
        <v>1124</v>
      </c>
      <c r="S4088" s="4">
        <f t="shared" si="254"/>
        <v>42304.9409606481</v>
      </c>
      <c r="T4088" s="4">
        <f t="shared" si="255"/>
        <v>42329.1666666667</v>
      </c>
    </row>
    <row r="4089" ht="15" spans="1:20">
      <c r="A4089" s="1">
        <v>4087</v>
      </c>
      <c r="B4089" s="2" t="s">
        <v>8331</v>
      </c>
      <c r="C4089" s="2" t="s">
        <v>8332</v>
      </c>
      <c r="D4089" s="12">
        <v>9600</v>
      </c>
      <c r="E4089" s="13">
        <v>0</v>
      </c>
      <c r="F4089" t="s">
        <v>26</v>
      </c>
      <c r="G4089" t="s">
        <v>49</v>
      </c>
      <c r="H4089" t="s">
        <v>50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1123</v>
      </c>
      <c r="O4089">
        <f t="shared" si="252"/>
        <v>0</v>
      </c>
      <c r="P4089">
        <f t="shared" si="253"/>
        <v>0</v>
      </c>
      <c r="Q4089" s="11" t="s">
        <v>21</v>
      </c>
      <c r="R4089" t="s">
        <v>1124</v>
      </c>
      <c r="S4089" s="4">
        <f t="shared" si="254"/>
        <v>42538.7428935185</v>
      </c>
      <c r="T4089" s="4">
        <f t="shared" si="255"/>
        <v>42568.7428935185</v>
      </c>
    </row>
    <row r="4090" ht="44" spans="1:20">
      <c r="A4090" s="1">
        <v>4088</v>
      </c>
      <c r="B4090" s="2" t="s">
        <v>8333</v>
      </c>
      <c r="C4090" s="2" t="s">
        <v>8334</v>
      </c>
      <c r="D4090" s="12">
        <v>2000</v>
      </c>
      <c r="E4090" s="13">
        <v>216</v>
      </c>
      <c r="F4090" t="s">
        <v>26</v>
      </c>
      <c r="G4090" t="s">
        <v>58</v>
      </c>
      <c r="H4090" t="s">
        <v>59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1123</v>
      </c>
      <c r="O4090">
        <f t="shared" si="252"/>
        <v>11</v>
      </c>
      <c r="P4090">
        <f t="shared" si="253"/>
        <v>72</v>
      </c>
      <c r="Q4090" s="11" t="s">
        <v>21</v>
      </c>
      <c r="R4090" t="s">
        <v>1124</v>
      </c>
      <c r="S4090" s="4">
        <f t="shared" si="254"/>
        <v>41990.6125462963</v>
      </c>
      <c r="T4090" s="4">
        <f t="shared" si="255"/>
        <v>42020.4347222222</v>
      </c>
    </row>
    <row r="4091" ht="44" spans="1:20">
      <c r="A4091" s="1">
        <v>4089</v>
      </c>
      <c r="B4091" s="2" t="s">
        <v>8335</v>
      </c>
      <c r="C4091" s="2" t="s">
        <v>8336</v>
      </c>
      <c r="D4091" s="12">
        <v>5000</v>
      </c>
      <c r="E4091" s="13">
        <v>240</v>
      </c>
      <c r="F4091" t="s">
        <v>26</v>
      </c>
      <c r="G4091" t="s">
        <v>49</v>
      </c>
      <c r="H4091" t="s">
        <v>50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1123</v>
      </c>
      <c r="O4091">
        <f t="shared" si="252"/>
        <v>5</v>
      </c>
      <c r="P4091">
        <f t="shared" si="253"/>
        <v>30</v>
      </c>
      <c r="Q4091" s="11" t="s">
        <v>21</v>
      </c>
      <c r="R4091" t="s">
        <v>1124</v>
      </c>
      <c r="S4091" s="4">
        <f t="shared" si="254"/>
        <v>42122.7325</v>
      </c>
      <c r="T4091" s="4">
        <f t="shared" si="255"/>
        <v>42155.7326388889</v>
      </c>
    </row>
    <row r="4092" ht="44" spans="1:20">
      <c r="A4092" s="1">
        <v>4090</v>
      </c>
      <c r="B4092" s="2" t="s">
        <v>8337</v>
      </c>
      <c r="C4092" s="2" t="s">
        <v>8338</v>
      </c>
      <c r="D4092" s="12">
        <v>1000</v>
      </c>
      <c r="E4092" s="13">
        <v>32</v>
      </c>
      <c r="F4092" t="s">
        <v>26</v>
      </c>
      <c r="G4092" t="s">
        <v>49</v>
      </c>
      <c r="H4092" t="s">
        <v>50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1123</v>
      </c>
      <c r="O4092">
        <f t="shared" si="252"/>
        <v>3</v>
      </c>
      <c r="P4092">
        <f t="shared" si="253"/>
        <v>10.67</v>
      </c>
      <c r="Q4092" s="11" t="s">
        <v>21</v>
      </c>
      <c r="R4092" t="s">
        <v>1124</v>
      </c>
      <c r="S4092" s="4">
        <f t="shared" si="254"/>
        <v>42209.6728819444</v>
      </c>
      <c r="T4092" s="4">
        <f t="shared" si="255"/>
        <v>42223.625</v>
      </c>
    </row>
    <row r="4093" ht="44" spans="1:20">
      <c r="A4093" s="1">
        <v>4091</v>
      </c>
      <c r="B4093" s="2" t="s">
        <v>8339</v>
      </c>
      <c r="C4093" s="2" t="s">
        <v>8340</v>
      </c>
      <c r="D4093" s="12">
        <v>1600</v>
      </c>
      <c r="E4093" s="13">
        <v>204</v>
      </c>
      <c r="F4093" t="s">
        <v>26</v>
      </c>
      <c r="G4093" t="s">
        <v>49</v>
      </c>
      <c r="H4093" t="s">
        <v>50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1123</v>
      </c>
      <c r="O4093">
        <f t="shared" si="252"/>
        <v>13</v>
      </c>
      <c r="P4093">
        <f t="shared" si="253"/>
        <v>25.5</v>
      </c>
      <c r="Q4093" s="11" t="s">
        <v>21</v>
      </c>
      <c r="R4093" t="s">
        <v>1124</v>
      </c>
      <c r="S4093" s="4">
        <f t="shared" si="254"/>
        <v>41990.5063773148</v>
      </c>
      <c r="T4093" s="4">
        <f t="shared" si="255"/>
        <v>42020.5063773148</v>
      </c>
    </row>
    <row r="4094" ht="44" spans="1:20">
      <c r="A4094" s="1">
        <v>4092</v>
      </c>
      <c r="B4094" s="2" t="s">
        <v>8341</v>
      </c>
      <c r="C4094" s="2" t="s">
        <v>8342</v>
      </c>
      <c r="D4094" s="12">
        <v>110000</v>
      </c>
      <c r="E4094" s="13">
        <v>20</v>
      </c>
      <c r="F4094" t="s">
        <v>26</v>
      </c>
      <c r="G4094" t="s">
        <v>49</v>
      </c>
      <c r="H4094" t="s">
        <v>50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1123</v>
      </c>
      <c r="O4094">
        <f t="shared" si="252"/>
        <v>0</v>
      </c>
      <c r="P4094">
        <f t="shared" si="253"/>
        <v>20</v>
      </c>
      <c r="Q4094" s="11" t="s">
        <v>21</v>
      </c>
      <c r="R4094" t="s">
        <v>1124</v>
      </c>
      <c r="S4094" s="4">
        <f t="shared" si="254"/>
        <v>42039.1949884259</v>
      </c>
      <c r="T4094" s="4">
        <f t="shared" si="255"/>
        <v>42099.1533217593</v>
      </c>
    </row>
    <row r="4095" ht="44" spans="1:20">
      <c r="A4095" s="1">
        <v>4093</v>
      </c>
      <c r="B4095" s="2" t="s">
        <v>8343</v>
      </c>
      <c r="C4095" s="2" t="s">
        <v>8344</v>
      </c>
      <c r="D4095" s="12">
        <v>2500</v>
      </c>
      <c r="E4095" s="13">
        <v>60</v>
      </c>
      <c r="F4095" t="s">
        <v>26</v>
      </c>
      <c r="G4095" t="s">
        <v>58</v>
      </c>
      <c r="H4095" t="s">
        <v>59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1123</v>
      </c>
      <c r="O4095">
        <f t="shared" si="252"/>
        <v>2</v>
      </c>
      <c r="P4095">
        <f t="shared" si="253"/>
        <v>15</v>
      </c>
      <c r="Q4095" s="11" t="s">
        <v>21</v>
      </c>
      <c r="R4095" t="s">
        <v>1124</v>
      </c>
      <c r="S4095" s="4">
        <f t="shared" si="254"/>
        <v>42178.8158912037</v>
      </c>
      <c r="T4095" s="4">
        <f t="shared" si="255"/>
        <v>42238.8158912037</v>
      </c>
    </row>
    <row r="4096" ht="44" spans="1:20">
      <c r="A4096" s="1">
        <v>4094</v>
      </c>
      <c r="B4096" s="2" t="s">
        <v>8345</v>
      </c>
      <c r="C4096" s="2" t="s">
        <v>8346</v>
      </c>
      <c r="D4096" s="12">
        <v>2000</v>
      </c>
      <c r="E4096" s="13">
        <v>730</v>
      </c>
      <c r="F4096" t="s">
        <v>26</v>
      </c>
      <c r="G4096" t="s">
        <v>49</v>
      </c>
      <c r="H4096" t="s">
        <v>50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1123</v>
      </c>
      <c r="O4096">
        <f t="shared" si="252"/>
        <v>37</v>
      </c>
      <c r="P4096">
        <f t="shared" si="253"/>
        <v>91.25</v>
      </c>
      <c r="Q4096" s="11" t="s">
        <v>21</v>
      </c>
      <c r="R4096" t="s">
        <v>1124</v>
      </c>
      <c r="S4096" s="4">
        <f t="shared" si="254"/>
        <v>41890.0868055556</v>
      </c>
      <c r="T4096" s="4">
        <f t="shared" si="255"/>
        <v>41934.2076388889</v>
      </c>
    </row>
    <row r="4097" ht="29" spans="1:20">
      <c r="A4097" s="1">
        <v>4095</v>
      </c>
      <c r="B4097" s="2" t="s">
        <v>8347</v>
      </c>
      <c r="C4097" s="2" t="s">
        <v>8348</v>
      </c>
      <c r="D4097" s="12">
        <v>30000</v>
      </c>
      <c r="E4097" s="13">
        <v>800</v>
      </c>
      <c r="F4097" t="s">
        <v>26</v>
      </c>
      <c r="G4097" t="s">
        <v>1465</v>
      </c>
      <c r="H4097" t="s">
        <v>1466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1123</v>
      </c>
      <c r="O4097">
        <f t="shared" si="252"/>
        <v>3</v>
      </c>
      <c r="P4097">
        <f t="shared" si="253"/>
        <v>800</v>
      </c>
      <c r="Q4097" s="11" t="s">
        <v>21</v>
      </c>
      <c r="R4097" t="s">
        <v>1124</v>
      </c>
      <c r="S4097" s="4">
        <f t="shared" si="254"/>
        <v>42693.0318287037</v>
      </c>
      <c r="T4097" s="4">
        <f t="shared" si="255"/>
        <v>42723.0318287037</v>
      </c>
    </row>
    <row r="4098" ht="44" spans="1:20">
      <c r="A4098" s="1">
        <v>4096</v>
      </c>
      <c r="B4098" s="2" t="s">
        <v>8349</v>
      </c>
      <c r="C4098" s="2" t="s">
        <v>8350</v>
      </c>
      <c r="D4098" s="12">
        <v>3500</v>
      </c>
      <c r="E4098" s="13">
        <v>400</v>
      </c>
      <c r="F4098" t="s">
        <v>26</v>
      </c>
      <c r="G4098" t="s">
        <v>58</v>
      </c>
      <c r="H4098" t="s">
        <v>59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1123</v>
      </c>
      <c r="O4098">
        <f t="shared" si="252"/>
        <v>11</v>
      </c>
      <c r="P4098">
        <f t="shared" si="253"/>
        <v>80</v>
      </c>
      <c r="Q4098" s="11" t="s">
        <v>21</v>
      </c>
      <c r="R4098" t="s">
        <v>1124</v>
      </c>
      <c r="S4098" s="4">
        <f t="shared" si="254"/>
        <v>42750.5303125</v>
      </c>
      <c r="T4098" s="4">
        <f t="shared" si="255"/>
        <v>42794.36875</v>
      </c>
    </row>
    <row r="4099" ht="44" spans="1:20">
      <c r="A4099" s="1">
        <v>4097</v>
      </c>
      <c r="B4099" s="2" t="s">
        <v>8351</v>
      </c>
      <c r="C4099" s="2" t="s">
        <v>8352</v>
      </c>
      <c r="D4099" s="12">
        <v>10000</v>
      </c>
      <c r="E4099" s="13">
        <v>0</v>
      </c>
      <c r="F4099" t="s">
        <v>26</v>
      </c>
      <c r="G4099" t="s">
        <v>58</v>
      </c>
      <c r="H4099" t="s">
        <v>59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1123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21</v>
      </c>
      <c r="R4099" t="s">
        <v>1124</v>
      </c>
      <c r="S4099" s="4">
        <f t="shared" ref="S4099:S4115" si="258">(((J4099/60)/60)/24)+DATE(1970,1,1)</f>
        <v>42344.8245023148</v>
      </c>
      <c r="T4099" s="4">
        <f t="shared" ref="T4099:T4115" si="259">(((I4099/60)/60)/24)+DATE(1970,1,1)</f>
        <v>42400.9965277778</v>
      </c>
    </row>
    <row r="4100" ht="44" spans="1:20">
      <c r="A4100" s="1">
        <v>4098</v>
      </c>
      <c r="B4100" s="2" t="s">
        <v>8353</v>
      </c>
      <c r="C4100" s="2" t="s">
        <v>8354</v>
      </c>
      <c r="D4100" s="12">
        <v>75000</v>
      </c>
      <c r="E4100" s="13">
        <v>0</v>
      </c>
      <c r="F4100" t="s">
        <v>26</v>
      </c>
      <c r="G4100" t="s">
        <v>49</v>
      </c>
      <c r="H4100" t="s">
        <v>50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1123</v>
      </c>
      <c r="O4100">
        <f t="shared" si="256"/>
        <v>0</v>
      </c>
      <c r="P4100">
        <f t="shared" si="257"/>
        <v>0</v>
      </c>
      <c r="Q4100" s="11" t="s">
        <v>21</v>
      </c>
      <c r="R4100" t="s">
        <v>1124</v>
      </c>
      <c r="S4100" s="4">
        <f t="shared" si="258"/>
        <v>42495.7221875</v>
      </c>
      <c r="T4100" s="4">
        <f t="shared" si="259"/>
        <v>42525.7221875</v>
      </c>
    </row>
    <row r="4101" ht="44" spans="1:20">
      <c r="A4101" s="1">
        <v>4099</v>
      </c>
      <c r="B4101" s="2" t="s">
        <v>8355</v>
      </c>
      <c r="C4101" s="2" t="s">
        <v>8356</v>
      </c>
      <c r="D4101" s="12">
        <v>4500</v>
      </c>
      <c r="E4101" s="13">
        <v>50</v>
      </c>
      <c r="F4101" t="s">
        <v>26</v>
      </c>
      <c r="G4101" t="s">
        <v>49</v>
      </c>
      <c r="H4101" t="s">
        <v>50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1123</v>
      </c>
      <c r="O4101">
        <f t="shared" si="256"/>
        <v>1</v>
      </c>
      <c r="P4101">
        <f t="shared" si="257"/>
        <v>50</v>
      </c>
      <c r="Q4101" s="11" t="s">
        <v>21</v>
      </c>
      <c r="R4101" t="s">
        <v>1124</v>
      </c>
      <c r="S4101" s="4">
        <f t="shared" si="258"/>
        <v>42570.8503819444</v>
      </c>
      <c r="T4101" s="4">
        <f t="shared" si="259"/>
        <v>42615.8503819444</v>
      </c>
    </row>
    <row r="4102" ht="29" spans="1:20">
      <c r="A4102" s="1">
        <v>4100</v>
      </c>
      <c r="B4102" s="2" t="s">
        <v>8357</v>
      </c>
      <c r="C4102" s="2" t="s">
        <v>8358</v>
      </c>
      <c r="D4102" s="12">
        <v>270</v>
      </c>
      <c r="E4102" s="13">
        <v>0</v>
      </c>
      <c r="F4102" t="s">
        <v>26</v>
      </c>
      <c r="G4102" t="s">
        <v>49</v>
      </c>
      <c r="H4102" t="s">
        <v>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1123</v>
      </c>
      <c r="O4102">
        <f t="shared" si="256"/>
        <v>0</v>
      </c>
      <c r="P4102">
        <f t="shared" si="257"/>
        <v>0</v>
      </c>
      <c r="Q4102" s="11" t="s">
        <v>21</v>
      </c>
      <c r="R4102" t="s">
        <v>1124</v>
      </c>
      <c r="S4102" s="4">
        <f t="shared" si="258"/>
        <v>41927.1248842593</v>
      </c>
      <c r="T4102" s="4">
        <f t="shared" si="259"/>
        <v>41937.1248842593</v>
      </c>
    </row>
    <row r="4103" ht="44" spans="1:20">
      <c r="A4103" s="1">
        <v>4101</v>
      </c>
      <c r="B4103" s="2" t="s">
        <v>8359</v>
      </c>
      <c r="C4103" s="2" t="s">
        <v>8360</v>
      </c>
      <c r="D4103" s="12">
        <v>600</v>
      </c>
      <c r="E4103" s="13">
        <v>0</v>
      </c>
      <c r="F4103" t="s">
        <v>26</v>
      </c>
      <c r="G4103" t="s">
        <v>49</v>
      </c>
      <c r="H4103" t="s">
        <v>50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1123</v>
      </c>
      <c r="O4103">
        <f t="shared" si="256"/>
        <v>0</v>
      </c>
      <c r="P4103">
        <f t="shared" si="257"/>
        <v>0</v>
      </c>
      <c r="Q4103" s="11" t="s">
        <v>21</v>
      </c>
      <c r="R4103" t="s">
        <v>1124</v>
      </c>
      <c r="S4103" s="4">
        <f t="shared" si="258"/>
        <v>42730.9037268519</v>
      </c>
      <c r="T4103" s="4">
        <f t="shared" si="259"/>
        <v>42760.9037268519</v>
      </c>
    </row>
    <row r="4104" ht="44" spans="1:20">
      <c r="A4104" s="1">
        <v>4102</v>
      </c>
      <c r="B4104" s="2" t="s">
        <v>8361</v>
      </c>
      <c r="C4104" s="2" t="s">
        <v>8362</v>
      </c>
      <c r="D4104" s="12">
        <v>500</v>
      </c>
      <c r="E4104" s="13">
        <v>137</v>
      </c>
      <c r="F4104" t="s">
        <v>26</v>
      </c>
      <c r="G4104" t="s">
        <v>49</v>
      </c>
      <c r="H4104" t="s">
        <v>50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1123</v>
      </c>
      <c r="O4104">
        <f t="shared" si="256"/>
        <v>27</v>
      </c>
      <c r="P4104">
        <f t="shared" si="257"/>
        <v>22.83</v>
      </c>
      <c r="Q4104" s="11" t="s">
        <v>21</v>
      </c>
      <c r="R4104" t="s">
        <v>1124</v>
      </c>
      <c r="S4104" s="4">
        <f t="shared" si="258"/>
        <v>42475.8480671296</v>
      </c>
      <c r="T4104" s="4">
        <f t="shared" si="259"/>
        <v>42505.8480671296</v>
      </c>
    </row>
    <row r="4105" ht="44" spans="1:20">
      <c r="A4105" s="1">
        <v>4103</v>
      </c>
      <c r="B4105" s="2" t="s">
        <v>8363</v>
      </c>
      <c r="C4105" s="2" t="s">
        <v>8364</v>
      </c>
      <c r="D4105" s="12">
        <v>1000</v>
      </c>
      <c r="E4105" s="13">
        <v>100</v>
      </c>
      <c r="F4105" t="s">
        <v>26</v>
      </c>
      <c r="G4105" t="s">
        <v>49</v>
      </c>
      <c r="H4105" t="s">
        <v>50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1123</v>
      </c>
      <c r="O4105">
        <f t="shared" si="256"/>
        <v>10</v>
      </c>
      <c r="P4105">
        <f t="shared" si="257"/>
        <v>16.67</v>
      </c>
      <c r="Q4105" s="11" t="s">
        <v>21</v>
      </c>
      <c r="R4105" t="s">
        <v>1124</v>
      </c>
      <c r="S4105" s="4">
        <f t="shared" si="258"/>
        <v>42188.8329398148</v>
      </c>
      <c r="T4105" s="4">
        <f t="shared" si="259"/>
        <v>42242.7722222222</v>
      </c>
    </row>
    <row r="4106" ht="44" spans="1:20">
      <c r="A4106" s="1">
        <v>4104</v>
      </c>
      <c r="B4106" s="2" t="s">
        <v>8365</v>
      </c>
      <c r="C4106" s="2" t="s">
        <v>8366</v>
      </c>
      <c r="D4106" s="12">
        <v>3000</v>
      </c>
      <c r="E4106" s="13">
        <v>641</v>
      </c>
      <c r="F4106" t="s">
        <v>26</v>
      </c>
      <c r="G4106" t="s">
        <v>84</v>
      </c>
      <c r="H4106" t="s">
        <v>85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1123</v>
      </c>
      <c r="O4106">
        <f t="shared" si="256"/>
        <v>21</v>
      </c>
      <c r="P4106">
        <f t="shared" si="257"/>
        <v>45.79</v>
      </c>
      <c r="Q4106" s="11" t="s">
        <v>21</v>
      </c>
      <c r="R4106" t="s">
        <v>1124</v>
      </c>
      <c r="S4106" s="4">
        <f t="shared" si="258"/>
        <v>42640.2781712963</v>
      </c>
      <c r="T4106" s="4">
        <f t="shared" si="259"/>
        <v>42670.2781712963</v>
      </c>
    </row>
    <row r="4107" ht="44" spans="1:20">
      <c r="A4107" s="1">
        <v>4105</v>
      </c>
      <c r="B4107" s="2" t="s">
        <v>8367</v>
      </c>
      <c r="C4107" s="2" t="s">
        <v>8368</v>
      </c>
      <c r="D4107" s="12">
        <v>33000</v>
      </c>
      <c r="E4107" s="13">
        <v>2300</v>
      </c>
      <c r="F4107" t="s">
        <v>26</v>
      </c>
      <c r="G4107" t="s">
        <v>1465</v>
      </c>
      <c r="H4107" t="s">
        <v>1466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1123</v>
      </c>
      <c r="O4107">
        <f t="shared" si="256"/>
        <v>7</v>
      </c>
      <c r="P4107">
        <f t="shared" si="257"/>
        <v>383.33</v>
      </c>
      <c r="Q4107" s="11" t="s">
        <v>21</v>
      </c>
      <c r="R4107" t="s">
        <v>1124</v>
      </c>
      <c r="S4107" s="4">
        <f t="shared" si="258"/>
        <v>42697.0105208333</v>
      </c>
      <c r="T4107" s="4">
        <f t="shared" si="259"/>
        <v>42730.0105208333</v>
      </c>
    </row>
    <row r="4108" ht="44" spans="1:20">
      <c r="A4108" s="1">
        <v>4106</v>
      </c>
      <c r="B4108" s="2" t="s">
        <v>8369</v>
      </c>
      <c r="C4108" s="2" t="s">
        <v>8370</v>
      </c>
      <c r="D4108" s="12">
        <v>5000</v>
      </c>
      <c r="E4108" s="13">
        <v>3530</v>
      </c>
      <c r="F4108" t="s">
        <v>26</v>
      </c>
      <c r="G4108" t="s">
        <v>49</v>
      </c>
      <c r="H4108" t="s">
        <v>50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1123</v>
      </c>
      <c r="O4108">
        <f t="shared" si="256"/>
        <v>71</v>
      </c>
      <c r="P4108">
        <f t="shared" si="257"/>
        <v>106.97</v>
      </c>
      <c r="Q4108" s="11" t="s">
        <v>21</v>
      </c>
      <c r="R4108" t="s">
        <v>1124</v>
      </c>
      <c r="S4108" s="4">
        <f t="shared" si="258"/>
        <v>42053.049375</v>
      </c>
      <c r="T4108" s="4">
        <f t="shared" si="259"/>
        <v>42096.0416666667</v>
      </c>
    </row>
    <row r="4109" ht="44" spans="1:20">
      <c r="A4109" s="1">
        <v>4107</v>
      </c>
      <c r="B4109" s="2" t="s">
        <v>8371</v>
      </c>
      <c r="C4109" s="2" t="s">
        <v>8372</v>
      </c>
      <c r="D4109" s="12">
        <v>2000</v>
      </c>
      <c r="E4109" s="13">
        <v>41</v>
      </c>
      <c r="F4109" t="s">
        <v>26</v>
      </c>
      <c r="G4109" t="s">
        <v>49</v>
      </c>
      <c r="H4109" t="s">
        <v>50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1123</v>
      </c>
      <c r="O4109">
        <f t="shared" si="256"/>
        <v>2</v>
      </c>
      <c r="P4109">
        <f t="shared" si="257"/>
        <v>10.25</v>
      </c>
      <c r="Q4109" s="11" t="s">
        <v>21</v>
      </c>
      <c r="R4109" t="s">
        <v>1124</v>
      </c>
      <c r="S4109" s="4">
        <f t="shared" si="258"/>
        <v>41883.9166782407</v>
      </c>
      <c r="T4109" s="4">
        <f t="shared" si="259"/>
        <v>41906.9166782407</v>
      </c>
    </row>
    <row r="4110" ht="44" spans="1:20">
      <c r="A4110" s="1">
        <v>4108</v>
      </c>
      <c r="B4110" s="2" t="s">
        <v>8373</v>
      </c>
      <c r="C4110" s="2" t="s">
        <v>8374</v>
      </c>
      <c r="D4110" s="12">
        <v>3000</v>
      </c>
      <c r="E4110" s="13">
        <v>59</v>
      </c>
      <c r="F4110" t="s">
        <v>26</v>
      </c>
      <c r="G4110" t="s">
        <v>49</v>
      </c>
      <c r="H4110" t="s">
        <v>50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1123</v>
      </c>
      <c r="O4110">
        <f t="shared" si="256"/>
        <v>2</v>
      </c>
      <c r="P4110">
        <f t="shared" si="257"/>
        <v>59</v>
      </c>
      <c r="Q4110" s="11" t="s">
        <v>21</v>
      </c>
      <c r="R4110" t="s">
        <v>1124</v>
      </c>
      <c r="S4110" s="4">
        <f t="shared" si="258"/>
        <v>42767.0316782407</v>
      </c>
      <c r="T4110" s="4">
        <f t="shared" si="259"/>
        <v>42797.2083333333</v>
      </c>
    </row>
    <row r="4111" ht="44" spans="1:20">
      <c r="A4111" s="1">
        <v>4109</v>
      </c>
      <c r="B4111" s="2" t="s">
        <v>8375</v>
      </c>
      <c r="C4111" s="2" t="s">
        <v>8376</v>
      </c>
      <c r="D4111" s="12">
        <v>500</v>
      </c>
      <c r="E4111" s="13">
        <v>0</v>
      </c>
      <c r="F4111" t="s">
        <v>26</v>
      </c>
      <c r="G4111" t="s">
        <v>58</v>
      </c>
      <c r="H4111" t="s">
        <v>59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1123</v>
      </c>
      <c r="O4111">
        <f t="shared" si="256"/>
        <v>0</v>
      </c>
      <c r="P4111">
        <f t="shared" si="257"/>
        <v>0</v>
      </c>
      <c r="Q4111" s="11" t="s">
        <v>21</v>
      </c>
      <c r="R4111" t="s">
        <v>1124</v>
      </c>
      <c r="S4111" s="4">
        <f t="shared" si="258"/>
        <v>42307.5393981481</v>
      </c>
      <c r="T4111" s="4">
        <f t="shared" si="259"/>
        <v>42337.5810648148</v>
      </c>
    </row>
    <row r="4112" ht="44" spans="1:20">
      <c r="A4112" s="1">
        <v>4110</v>
      </c>
      <c r="B4112" s="2" t="s">
        <v>8377</v>
      </c>
      <c r="C4112" s="2" t="s">
        <v>8378</v>
      </c>
      <c r="D4112" s="12">
        <v>300</v>
      </c>
      <c r="E4112" s="13">
        <v>86</v>
      </c>
      <c r="F4112" t="s">
        <v>26</v>
      </c>
      <c r="G4112" t="s">
        <v>58</v>
      </c>
      <c r="H4112" t="s">
        <v>59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1123</v>
      </c>
      <c r="O4112">
        <f t="shared" si="256"/>
        <v>29</v>
      </c>
      <c r="P4112">
        <f t="shared" si="257"/>
        <v>14.33</v>
      </c>
      <c r="Q4112" s="11" t="s">
        <v>21</v>
      </c>
      <c r="R4112" t="s">
        <v>1124</v>
      </c>
      <c r="S4112" s="4">
        <f t="shared" si="258"/>
        <v>42512.6267476852</v>
      </c>
      <c r="T4112" s="4">
        <f t="shared" si="259"/>
        <v>42572.6267476852</v>
      </c>
    </row>
    <row r="4113" ht="44" spans="1:20">
      <c r="A4113" s="1">
        <v>4111</v>
      </c>
      <c r="B4113" s="2" t="s">
        <v>8379</v>
      </c>
      <c r="C4113" s="2" t="s">
        <v>8380</v>
      </c>
      <c r="D4113" s="12">
        <v>3000</v>
      </c>
      <c r="E4113" s="13">
        <v>94</v>
      </c>
      <c r="F4113" t="s">
        <v>26</v>
      </c>
      <c r="G4113" t="s">
        <v>49</v>
      </c>
      <c r="H4113" t="s">
        <v>50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1123</v>
      </c>
      <c r="O4113">
        <f t="shared" si="256"/>
        <v>3</v>
      </c>
      <c r="P4113">
        <f t="shared" si="257"/>
        <v>15.67</v>
      </c>
      <c r="Q4113" s="11" t="s">
        <v>21</v>
      </c>
      <c r="R4113" t="s">
        <v>1124</v>
      </c>
      <c r="S4113" s="4">
        <f t="shared" si="258"/>
        <v>42029.1358796296</v>
      </c>
      <c r="T4113" s="4">
        <f t="shared" si="259"/>
        <v>42059.1358796296</v>
      </c>
    </row>
    <row r="4114" ht="44" spans="1:20">
      <c r="A4114" s="1">
        <v>4112</v>
      </c>
      <c r="B4114" s="2" t="s">
        <v>8381</v>
      </c>
      <c r="C4114" s="2" t="s">
        <v>5867</v>
      </c>
      <c r="D4114" s="12">
        <v>2500</v>
      </c>
      <c r="E4114" s="13">
        <v>1</v>
      </c>
      <c r="F4114" t="s">
        <v>26</v>
      </c>
      <c r="G4114" t="s">
        <v>2514</v>
      </c>
      <c r="H4114" t="s">
        <v>89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1123</v>
      </c>
      <c r="O4114">
        <f t="shared" si="256"/>
        <v>0</v>
      </c>
      <c r="P4114">
        <f t="shared" si="257"/>
        <v>1</v>
      </c>
      <c r="Q4114" s="11" t="s">
        <v>21</v>
      </c>
      <c r="R4114" t="s">
        <v>1124</v>
      </c>
      <c r="S4114" s="4">
        <f t="shared" si="258"/>
        <v>42400.9465972222</v>
      </c>
      <c r="T4114" s="4">
        <f t="shared" si="259"/>
        <v>42428</v>
      </c>
    </row>
    <row r="4115" ht="44" spans="1:20">
      <c r="A4115" s="1">
        <v>4113</v>
      </c>
      <c r="B4115" s="2" t="s">
        <v>8382</v>
      </c>
      <c r="C4115" s="2" t="s">
        <v>8383</v>
      </c>
      <c r="D4115" s="12">
        <v>1500</v>
      </c>
      <c r="E4115" s="13">
        <v>3</v>
      </c>
      <c r="F4115" t="s">
        <v>26</v>
      </c>
      <c r="G4115" t="s">
        <v>49</v>
      </c>
      <c r="H4115" t="s">
        <v>50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1123</v>
      </c>
      <c r="O4115">
        <f t="shared" si="256"/>
        <v>0</v>
      </c>
      <c r="P4115">
        <f t="shared" si="257"/>
        <v>1</v>
      </c>
      <c r="Q4115" s="11" t="s">
        <v>21</v>
      </c>
      <c r="R4115" t="s">
        <v>1124</v>
      </c>
      <c r="S4115" s="4">
        <f t="shared" si="258"/>
        <v>42358.5731828704</v>
      </c>
      <c r="T4115" s="4">
        <f t="shared" si="259"/>
        <v>42377.2736111111</v>
      </c>
    </row>
  </sheetData>
  <conditionalFormatting sqref="O1">
    <cfRule type="colorScale" priority="12">
      <colorScale>
        <cfvo type="percent" val="99"/>
        <cfvo type="percent" val="100"/>
        <color rgb="FFFF0000"/>
        <color rgb="FF00B0F0"/>
      </colorScale>
    </cfRule>
  </conditionalFormatting>
  <conditionalFormatting sqref="P1">
    <cfRule type="colorScale" priority="7">
      <colorScale>
        <cfvo type="min"/>
        <cfvo type="max"/>
        <color rgb="FFFF0000"/>
        <color rgb="FF00B0F0"/>
      </colorScale>
    </cfRule>
    <cfRule type="colorScale" priority="6">
      <colorScale>
        <cfvo type="percent" val="99"/>
        <cfvo type="percent" val="100"/>
        <color rgb="FFFF0000"/>
        <color rgb="FF00B0F0"/>
      </colorScale>
    </cfRule>
    <cfRule type="colorScale" priority="5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percentile" val="0"/>
        <cfvo type="percentile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F$1:F$1048576">
    <cfRule type="expression" dxfId="1393" priority="18">
      <formula>"successful"</formula>
    </cfRule>
    <cfRule type="containsText" dxfId="1394" priority="17" operator="between" text="successful">
      <formula>NOT(ISERROR(SEARCH("successful",F1)))</formula>
    </cfRule>
    <cfRule type="containsText" dxfId="1395" priority="16" operator="between" text="live">
      <formula>NOT(ISERROR(SEARCH("live",F1)))</formula>
    </cfRule>
    <cfRule type="containsText" dxfId="1396" priority="15" operator="between" text="failed">
      <formula>NOT(ISERROR(SEARCH("failed",F1)))</formula>
    </cfRule>
    <cfRule type="containsText" dxfId="1397" priority="14" operator="between" text="canceled">
      <formula>NOT(ISERROR(SEARCH("canceled",F1)))</formula>
    </cfRule>
  </conditionalFormatting>
  <conditionalFormatting sqref="O$1:O$1048576">
    <cfRule type="colorScale" priority="13">
      <colorScale>
        <cfvo type="min"/>
        <cfvo type="max"/>
        <color rgb="FFFF0000"/>
        <color rgb="FF00B0F0"/>
      </colorScale>
    </cfRule>
    <cfRule type="colorScale" priority="11">
      <colorScale>
        <cfvo type="percent" val="0"/>
        <cfvo type="percent" val="100"/>
        <color rgb="FFFF0000"/>
        <color rgb="FF00B0F0"/>
      </colorScale>
    </cfRule>
    <cfRule type="colorScale" priority="10">
      <colorScale>
        <cfvo type="percentile" val="0"/>
        <cfvo type="percentile" val="10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  <cfRule type="colorScale" priority="8">
      <colorScale>
        <cfvo type="percentile" val="10"/>
        <cfvo type="percentile" val="90"/>
        <color rgb="FFFF0000"/>
        <color rgb="FF00B0F0"/>
      </colorScale>
    </cfRule>
    <cfRule type="colorScale" priority="1">
      <colorScale>
        <cfvo type="num" val="0"/>
        <cfvo type="percentile" val="50"/>
        <cfvo type="num" val="200"/>
        <color rgb="FFFF0000"/>
        <color theme="9" tint="0.4"/>
        <color theme="8"/>
      </colorScale>
    </cfRule>
  </conditionalFormatting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8"/>
  <sheetViews>
    <sheetView workbookViewId="0">
      <selection activeCell="D36" sqref="D36"/>
    </sheetView>
  </sheetViews>
  <sheetFormatPr defaultColWidth="8.88888888888889" defaultRowHeight="14.4" outlineLevelRow="7" outlineLevelCol="5"/>
  <cols>
    <col min="1" max="1" width="28.1111111111111"/>
    <col min="2" max="5" width="10.9444444444444"/>
    <col min="6" max="6" width="10.6666666666667"/>
  </cols>
  <sheetData>
    <row r="1" spans="1:2">
      <c r="A1" t="s">
        <v>35</v>
      </c>
      <c r="B1" t="s">
        <v>49</v>
      </c>
    </row>
    <row r="3" spans="1:2">
      <c r="A3" t="s">
        <v>22</v>
      </c>
      <c r="B3" t="s">
        <v>23</v>
      </c>
    </row>
    <row r="4" spans="1:6">
      <c r="A4" t="s">
        <v>42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</row>
    <row r="5" spans="1:6">
      <c r="A5" t="s">
        <v>6008</v>
      </c>
      <c r="B5">
        <v>11</v>
      </c>
      <c r="C5">
        <v>40</v>
      </c>
      <c r="E5">
        <v>45</v>
      </c>
      <c r="F5">
        <v>96</v>
      </c>
    </row>
    <row r="6" spans="1:6">
      <c r="A6" t="s">
        <v>1123</v>
      </c>
      <c r="C6">
        <v>250</v>
      </c>
      <c r="D6">
        <v>9</v>
      </c>
      <c r="E6">
        <v>412</v>
      </c>
      <c r="F6">
        <v>671</v>
      </c>
    </row>
    <row r="7" spans="1:6">
      <c r="A7" t="s">
        <v>5564</v>
      </c>
      <c r="B7">
        <v>15</v>
      </c>
      <c r="C7">
        <v>59</v>
      </c>
      <c r="D7">
        <v>3</v>
      </c>
      <c r="E7">
        <v>68</v>
      </c>
      <c r="F7">
        <v>145</v>
      </c>
    </row>
    <row r="8" spans="1:6">
      <c r="A8" t="s">
        <v>29</v>
      </c>
      <c r="B8">
        <v>26</v>
      </c>
      <c r="C8">
        <v>349</v>
      </c>
      <c r="D8">
        <v>12</v>
      </c>
      <c r="E8">
        <v>525</v>
      </c>
      <c r="F8">
        <v>912</v>
      </c>
    </row>
  </sheetData>
  <pageMargins left="0.75" right="0.75" top="1" bottom="1" header="0.511805555555556" footer="0.511805555555556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7"/>
  <sheetViews>
    <sheetView workbookViewId="0">
      <selection activeCell="A1" sqref="A1"/>
    </sheetView>
  </sheetViews>
  <sheetFormatPr defaultColWidth="8.88888888888889" defaultRowHeight="14.4" outlineLevelRow="6" outlineLevelCol="4"/>
  <cols>
    <col min="1" max="1" width="18.6666666666667"/>
    <col min="2" max="4" width="10.9444444444444"/>
    <col min="5" max="6" width="10.6666666666667"/>
  </cols>
  <sheetData>
    <row r="1" spans="1:2">
      <c r="A1" t="s">
        <v>35</v>
      </c>
      <c r="B1" t="s">
        <v>49</v>
      </c>
    </row>
    <row r="2" spans="1:2">
      <c r="A2" t="s">
        <v>20</v>
      </c>
      <c r="B2" t="s">
        <v>8384</v>
      </c>
    </row>
    <row r="4" spans="1:2">
      <c r="A4" t="s">
        <v>22</v>
      </c>
      <c r="B4" t="s">
        <v>23</v>
      </c>
    </row>
    <row r="5" spans="1:5">
      <c r="A5" t="s">
        <v>45</v>
      </c>
      <c r="B5" t="s">
        <v>26</v>
      </c>
      <c r="C5" t="s">
        <v>27</v>
      </c>
      <c r="D5" t="s">
        <v>28</v>
      </c>
      <c r="E5" t="s">
        <v>29</v>
      </c>
    </row>
    <row r="6" spans="1:5">
      <c r="A6" t="s">
        <v>1124</v>
      </c>
      <c r="B6">
        <v>250</v>
      </c>
      <c r="C6">
        <v>9</v>
      </c>
      <c r="D6">
        <v>412</v>
      </c>
      <c r="E6">
        <v>671</v>
      </c>
    </row>
    <row r="7" spans="1:5">
      <c r="A7" t="s">
        <v>29</v>
      </c>
      <c r="B7">
        <v>250</v>
      </c>
      <c r="C7">
        <v>9</v>
      </c>
      <c r="D7">
        <v>412</v>
      </c>
      <c r="E7">
        <v>671</v>
      </c>
    </row>
  </sheetData>
  <pageMargins left="0.75" right="0.75" top="1" bottom="1" header="0.511805555555556" footer="0.511805555555556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3" sqref="A3"/>
    </sheetView>
  </sheetViews>
  <sheetFormatPr defaultColWidth="8.88888888888889" defaultRowHeight="14.4"/>
  <sheetData/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6"/>
  <sheetViews>
    <sheetView workbookViewId="0">
      <selection activeCell="D2" sqref="D2:D6"/>
    </sheetView>
  </sheetViews>
  <sheetFormatPr defaultColWidth="8.88888888888889" defaultRowHeight="14.4" outlineLevelRow="5" outlineLevelCol="3"/>
  <cols>
    <col min="1" max="1" width="35.875" customWidth="1"/>
    <col min="2" max="2" width="44.3263888888889" customWidth="1"/>
    <col min="3" max="3" width="20.4861111111111" customWidth="1"/>
    <col min="4" max="4" width="17.7083333333333" customWidth="1"/>
  </cols>
  <sheetData>
    <row r="1" spans="1:4">
      <c r="A1" s="8" t="s">
        <v>8385</v>
      </c>
      <c r="B1" s="8" t="s">
        <v>8386</v>
      </c>
      <c r="C1" s="8" t="s">
        <v>0</v>
      </c>
      <c r="D1" s="8" t="s">
        <v>8387</v>
      </c>
    </row>
    <row r="2" ht="49" customHeight="1" spans="1:4">
      <c r="A2" t="s">
        <v>7115</v>
      </c>
      <c r="B2" s="19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ht="51" customHeight="1" spans="1:4">
      <c r="A3" t="s">
        <v>7402</v>
      </c>
      <c r="B3" s="20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ht="50" customHeight="1" spans="1:4">
      <c r="A4" t="s">
        <v>6522</v>
      </c>
      <c r="B4" s="20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ht="50" customHeight="1" spans="1:4">
      <c r="A5" t="s">
        <v>6824</v>
      </c>
      <c r="B5" s="20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ht="52" customHeight="1" spans="1:4">
      <c r="A6" s="2" t="s">
        <v>6608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4"/>
  <sheetViews>
    <sheetView workbookViewId="0">
      <selection activeCell="C14" sqref="C14"/>
    </sheetView>
  </sheetViews>
  <sheetFormatPr defaultColWidth="8.88888888888889" defaultRowHeight="14.4" outlineLevelCol="2"/>
  <cols>
    <col min="1" max="1" width="34.1388888888889" customWidth="1"/>
    <col min="2" max="2" width="17.9375" customWidth="1"/>
    <col min="3" max="3" width="17.8194444444444" customWidth="1"/>
  </cols>
  <sheetData>
    <row r="1" spans="2:3">
      <c r="B1" s="7" t="s">
        <v>8388</v>
      </c>
      <c r="C1" s="16" t="s">
        <v>8389</v>
      </c>
    </row>
    <row r="2" spans="1:3">
      <c r="A2" s="17" t="s">
        <v>8390</v>
      </c>
      <c r="B2" s="18">
        <f>AVERAGE('Successful US Kickstarters'!D:D)</f>
        <v>5048.8786407767</v>
      </c>
      <c r="C2" s="18">
        <f>AVERAGE('Failed US Kickstarters'!D:D)</f>
        <v>10554.212</v>
      </c>
    </row>
    <row r="3" spans="1:3">
      <c r="A3" s="17" t="s">
        <v>8391</v>
      </c>
      <c r="B3" s="18">
        <f>MEDIAN('Successful US Kickstarters'!D:D)</f>
        <v>3000</v>
      </c>
      <c r="C3" s="18">
        <f>MEDIAN('Failed US Kickstarters'!D:D)</f>
        <v>5000</v>
      </c>
    </row>
    <row r="4" spans="1:3">
      <c r="A4" s="17" t="s">
        <v>8392</v>
      </c>
      <c r="B4" s="18">
        <f>STDEVP('Successful US Kickstarters'!D:D)</f>
        <v>7748.75377263733</v>
      </c>
      <c r="C4" s="18">
        <f>STDEVP('Failed US Kickstarters'!D:D)</f>
        <v>21967.7310615152</v>
      </c>
    </row>
    <row r="5" customFormat="1" spans="1:3">
      <c r="A5" s="17" t="s">
        <v>8393</v>
      </c>
      <c r="B5" s="18">
        <f>QUARTILE('Successful US Kickstarters'!D:D,3)</f>
        <v>5000</v>
      </c>
      <c r="C5" s="18">
        <f>QUARTILE('Failed US Kickstarters'!D:D,3)</f>
        <v>10000</v>
      </c>
    </row>
    <row r="6" customFormat="1" spans="1:3">
      <c r="A6" s="17" t="s">
        <v>8394</v>
      </c>
      <c r="B6" s="18">
        <f>QUARTILE('Successful US Kickstarters'!D:D,1)</f>
        <v>1500</v>
      </c>
      <c r="C6" s="18">
        <f>QUARTILE('Failed US Kickstarters'!D:D,1)</f>
        <v>2000</v>
      </c>
    </row>
    <row r="7" spans="1:3">
      <c r="A7" s="17" t="s">
        <v>8395</v>
      </c>
      <c r="B7" s="18">
        <f>B5-B6</f>
        <v>3500</v>
      </c>
      <c r="C7" s="18">
        <f>C5-C6</f>
        <v>8000</v>
      </c>
    </row>
    <row r="9" spans="1:3">
      <c r="A9" s="17" t="s">
        <v>8396</v>
      </c>
      <c r="B9" s="18">
        <f>AVERAGE('Successful US Kickstarters'!E:E)</f>
        <v>5601.54580097087</v>
      </c>
      <c r="C9" s="18">
        <f>AVERAGE('Failed US Kickstarters'!E:E)</f>
        <v>558.65484</v>
      </c>
    </row>
    <row r="10" spans="1:3">
      <c r="A10" s="17" t="s">
        <v>8397</v>
      </c>
      <c r="B10" s="18">
        <f>MEDIAN('Successful US Kickstarters'!E:E)</f>
        <v>3167.5</v>
      </c>
      <c r="C10" s="18">
        <f>MEDIAN('Failed US Kickstarters'!E:E)</f>
        <v>103</v>
      </c>
    </row>
    <row r="11" spans="1:3">
      <c r="A11" s="17" t="s">
        <v>8398</v>
      </c>
      <c r="B11" s="18">
        <f>STDEVP('Successful US Kickstarters'!E:E)</f>
        <v>8334.57316991646</v>
      </c>
      <c r="C11" s="18">
        <f>STDEVP('Failed US Kickstarters'!E:E)</f>
        <v>1330.52302804009</v>
      </c>
    </row>
    <row r="12" spans="1:3">
      <c r="A12" s="17" t="s">
        <v>8399</v>
      </c>
      <c r="B12" s="18">
        <f>QUARTILE('Successful US Kickstarters'!E:E,3)</f>
        <v>5697</v>
      </c>
      <c r="C12" s="18">
        <f>QUARTILE('Failed US Kickstarters'!E:E,3)</f>
        <v>499.25</v>
      </c>
    </row>
    <row r="13" spans="1:3">
      <c r="A13" s="17" t="s">
        <v>8400</v>
      </c>
      <c r="B13" s="18">
        <f>QUARTILE('Successful US Kickstarters'!E:E,1)</f>
        <v>1749.5025</v>
      </c>
      <c r="C13" s="18">
        <f>QUARTILE('Failed US Kickstarters'!E:E,1)</f>
        <v>10</v>
      </c>
    </row>
    <row r="14" spans="1:3">
      <c r="A14" s="17" t="s">
        <v>8401</v>
      </c>
      <c r="B14" s="18">
        <f>B12-B13</f>
        <v>3947.4975</v>
      </c>
      <c r="C14" s="18">
        <f>C12-C13</f>
        <v>489.25</v>
      </c>
    </row>
  </sheetData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048576"/>
  <sheetViews>
    <sheetView workbookViewId="0">
      <selection activeCell="E1" sqref="E$1:E$1048576"/>
    </sheetView>
  </sheetViews>
  <sheetFormatPr defaultColWidth="8.88888888888889" defaultRowHeight="14.4"/>
  <cols>
    <col min="1" max="1" width="8.88888888888889" style="1"/>
    <col min="2" max="3" width="8.88888888888889" style="2"/>
    <col min="4" max="4" width="18.2847222222222" style="12" customWidth="1"/>
    <col min="5" max="5" width="17.7013888888889" style="13" customWidth="1"/>
    <col min="6" max="6" width="17.8194444444444" customWidth="1"/>
    <col min="9" max="9" width="17.2430555555556" customWidth="1"/>
    <col min="10" max="10" width="17.7083333333333" customWidth="1"/>
    <col min="11" max="11" width="17.9375" customWidth="1"/>
    <col min="12" max="12" width="17.8194444444444" customWidth="1"/>
    <col min="13" max="13" width="11.1111111111111" customWidth="1"/>
    <col min="14" max="14" width="27.2013888888889" customWidth="1"/>
    <col min="15" max="15" width="17.8263888888889" customWidth="1"/>
    <col min="16" max="16" width="18.1666666666667" customWidth="1"/>
    <col min="17" max="17" width="17.0138888888889" customWidth="1"/>
    <col min="18" max="18" width="26.9652777777778" customWidth="1"/>
    <col min="19" max="19" width="22.2222222222222" style="4" customWidth="1"/>
    <col min="20" max="20" width="21.6388888888889" style="4" customWidth="1"/>
  </cols>
  <sheetData>
    <row r="1" ht="15" spans="1:20">
      <c r="A1" s="5" t="s">
        <v>30</v>
      </c>
      <c r="B1" s="6" t="s">
        <v>31</v>
      </c>
      <c r="C1" s="6" t="s">
        <v>32</v>
      </c>
      <c r="D1" s="14" t="s">
        <v>33</v>
      </c>
      <c r="E1" s="15" t="s">
        <v>34</v>
      </c>
      <c r="F1" s="8" t="s">
        <v>23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  <c r="M1" s="8" t="s">
        <v>41</v>
      </c>
      <c r="N1" s="8" t="s">
        <v>42</v>
      </c>
      <c r="O1" s="8" t="s">
        <v>43</v>
      </c>
      <c r="P1" s="8" t="s">
        <v>44</v>
      </c>
      <c r="Q1" s="9" t="s">
        <v>20</v>
      </c>
      <c r="R1" s="9" t="s">
        <v>45</v>
      </c>
      <c r="S1" s="10" t="s">
        <v>24</v>
      </c>
      <c r="T1" s="10" t="s">
        <v>46</v>
      </c>
    </row>
    <row r="2" ht="245" spans="1:20">
      <c r="A2" s="1">
        <v>521</v>
      </c>
      <c r="B2" s="2" t="s">
        <v>1125</v>
      </c>
      <c r="C2" s="2" t="s">
        <v>1126</v>
      </c>
      <c r="D2" s="12">
        <v>5000</v>
      </c>
      <c r="E2" s="13">
        <v>5232</v>
      </c>
      <c r="F2" t="s">
        <v>28</v>
      </c>
      <c r="G2" t="s">
        <v>49</v>
      </c>
      <c r="H2" t="s">
        <v>50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1123</v>
      </c>
      <c r="O2">
        <v>105</v>
      </c>
      <c r="P2">
        <v>93.43</v>
      </c>
      <c r="Q2" s="11" t="s">
        <v>21</v>
      </c>
      <c r="R2" t="s">
        <v>1124</v>
      </c>
      <c r="S2" s="4">
        <v>42646.0928125</v>
      </c>
      <c r="T2" s="4">
        <v>42675.2076388889</v>
      </c>
    </row>
    <row r="3" ht="188" spans="1:20">
      <c r="A3" s="1">
        <v>522</v>
      </c>
      <c r="B3" s="2" t="s">
        <v>1127</v>
      </c>
      <c r="C3" s="2" t="s">
        <v>1128</v>
      </c>
      <c r="D3" s="12">
        <v>3000</v>
      </c>
      <c r="E3" s="13">
        <v>3440</v>
      </c>
      <c r="F3" t="s">
        <v>28</v>
      </c>
      <c r="G3" t="s">
        <v>49</v>
      </c>
      <c r="H3" t="s">
        <v>50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1123</v>
      </c>
      <c r="O3">
        <v>115</v>
      </c>
      <c r="P3">
        <v>110.97</v>
      </c>
      <c r="Q3" s="11" t="s">
        <v>21</v>
      </c>
      <c r="R3" t="s">
        <v>1124</v>
      </c>
      <c r="S3" s="4">
        <v>42430.0407986111</v>
      </c>
      <c r="T3" s="4">
        <v>42449.9991319444</v>
      </c>
    </row>
    <row r="4" ht="260" spans="1:20">
      <c r="A4" s="1">
        <v>523</v>
      </c>
      <c r="B4" s="2" t="s">
        <v>1129</v>
      </c>
      <c r="C4" s="2" t="s">
        <v>1130</v>
      </c>
      <c r="D4" s="12">
        <v>5000</v>
      </c>
      <c r="E4" s="13">
        <v>6030</v>
      </c>
      <c r="F4" t="s">
        <v>28</v>
      </c>
      <c r="G4" t="s">
        <v>49</v>
      </c>
      <c r="H4" t="s">
        <v>50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1123</v>
      </c>
      <c r="O4">
        <v>121</v>
      </c>
      <c r="P4">
        <v>71.79</v>
      </c>
      <c r="Q4" s="11" t="s">
        <v>21</v>
      </c>
      <c r="R4" t="s">
        <v>1124</v>
      </c>
      <c r="S4" s="4">
        <v>42238.1328240741</v>
      </c>
      <c r="T4" s="4">
        <v>42268.1328240741</v>
      </c>
    </row>
    <row r="5" ht="216" spans="1:20">
      <c r="A5" s="1">
        <v>525</v>
      </c>
      <c r="B5" s="2" t="s">
        <v>1133</v>
      </c>
      <c r="C5" s="2" t="s">
        <v>1134</v>
      </c>
      <c r="D5" s="12">
        <v>12000</v>
      </c>
      <c r="E5" s="13">
        <v>12000</v>
      </c>
      <c r="F5" t="s">
        <v>28</v>
      </c>
      <c r="G5" t="s">
        <v>49</v>
      </c>
      <c r="H5" t="s">
        <v>50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1123</v>
      </c>
      <c r="O5">
        <v>100</v>
      </c>
      <c r="P5">
        <v>1000</v>
      </c>
      <c r="Q5" s="11" t="s">
        <v>21</v>
      </c>
      <c r="R5" t="s">
        <v>1124</v>
      </c>
      <c r="S5" s="4">
        <v>41850.4009375</v>
      </c>
      <c r="T5" s="4">
        <v>41895.4009375</v>
      </c>
    </row>
    <row r="6" ht="245" spans="1:20">
      <c r="A6" s="1">
        <v>527</v>
      </c>
      <c r="B6" s="2" t="s">
        <v>1137</v>
      </c>
      <c r="C6" s="2" t="s">
        <v>1138</v>
      </c>
      <c r="D6" s="12">
        <v>10000</v>
      </c>
      <c r="E6" s="13">
        <v>10085</v>
      </c>
      <c r="F6" t="s">
        <v>28</v>
      </c>
      <c r="G6" t="s">
        <v>49</v>
      </c>
      <c r="H6" t="s">
        <v>50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1123</v>
      </c>
      <c r="O6">
        <v>101</v>
      </c>
      <c r="P6">
        <v>63.83</v>
      </c>
      <c r="Q6" s="11" t="s">
        <v>21</v>
      </c>
      <c r="R6" t="s">
        <v>1124</v>
      </c>
      <c r="S6" s="4">
        <v>42753.205625</v>
      </c>
      <c r="T6" s="4">
        <v>42783.6701388889</v>
      </c>
    </row>
    <row r="7" ht="101" spans="1:20">
      <c r="A7" s="1">
        <v>528</v>
      </c>
      <c r="B7" s="2" t="s">
        <v>1139</v>
      </c>
      <c r="C7" s="2" t="s">
        <v>1140</v>
      </c>
      <c r="D7" s="12">
        <v>1150</v>
      </c>
      <c r="E7" s="13">
        <v>1330</v>
      </c>
      <c r="F7" t="s">
        <v>28</v>
      </c>
      <c r="G7" t="s">
        <v>49</v>
      </c>
      <c r="H7" t="s">
        <v>50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1123</v>
      </c>
      <c r="O7">
        <v>116</v>
      </c>
      <c r="P7">
        <v>44.33</v>
      </c>
      <c r="Q7" s="11" t="s">
        <v>21</v>
      </c>
      <c r="R7" t="s">
        <v>1124</v>
      </c>
      <c r="S7" s="4">
        <v>42155.9202199074</v>
      </c>
      <c r="T7" s="4">
        <v>42176.8888888889</v>
      </c>
    </row>
    <row r="8" ht="245" spans="1:20">
      <c r="A8" s="1">
        <v>530</v>
      </c>
      <c r="B8" s="2" t="s">
        <v>1143</v>
      </c>
      <c r="C8" s="2" t="s">
        <v>1144</v>
      </c>
      <c r="D8" s="12">
        <v>3405</v>
      </c>
      <c r="E8" s="13">
        <v>3670</v>
      </c>
      <c r="F8" t="s">
        <v>28</v>
      </c>
      <c r="G8" t="s">
        <v>49</v>
      </c>
      <c r="H8" t="s">
        <v>50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1123</v>
      </c>
      <c r="O8">
        <v>108</v>
      </c>
      <c r="P8">
        <v>126.55</v>
      </c>
      <c r="Q8" s="11" t="s">
        <v>21</v>
      </c>
      <c r="R8" t="s">
        <v>1124</v>
      </c>
      <c r="S8" s="4">
        <v>42157.5910648148</v>
      </c>
      <c r="T8" s="4">
        <v>42179.0833333333</v>
      </c>
    </row>
    <row r="9" ht="245" spans="1:20">
      <c r="A9" s="1">
        <v>531</v>
      </c>
      <c r="B9" s="2" t="s">
        <v>1145</v>
      </c>
      <c r="C9" s="2" t="s">
        <v>1146</v>
      </c>
      <c r="D9" s="12">
        <v>4000</v>
      </c>
      <c r="E9" s="13">
        <v>4000</v>
      </c>
      <c r="F9" t="s">
        <v>28</v>
      </c>
      <c r="G9" t="s">
        <v>49</v>
      </c>
      <c r="H9" t="s">
        <v>50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1123</v>
      </c>
      <c r="O9">
        <v>100</v>
      </c>
      <c r="P9">
        <v>129.03</v>
      </c>
      <c r="Q9" s="11" t="s">
        <v>21</v>
      </c>
      <c r="R9" t="s">
        <v>1124</v>
      </c>
      <c r="S9" s="4">
        <v>42676.065150463</v>
      </c>
      <c r="T9" s="4">
        <v>42721.2909722222</v>
      </c>
    </row>
    <row r="10" ht="245" spans="1:20">
      <c r="A10" s="1">
        <v>532</v>
      </c>
      <c r="B10" s="2" t="s">
        <v>1147</v>
      </c>
      <c r="C10" s="2" t="s">
        <v>1148</v>
      </c>
      <c r="D10" s="12">
        <v>10000</v>
      </c>
      <c r="E10" s="13">
        <v>12325</v>
      </c>
      <c r="F10" t="s">
        <v>28</v>
      </c>
      <c r="G10" t="s">
        <v>49</v>
      </c>
      <c r="H10" t="s">
        <v>50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1123</v>
      </c>
      <c r="O10">
        <v>123</v>
      </c>
      <c r="P10">
        <v>71.24</v>
      </c>
      <c r="Q10" s="11" t="s">
        <v>21</v>
      </c>
      <c r="R10" t="s">
        <v>1124</v>
      </c>
      <c r="S10" s="4">
        <v>42473.007037037</v>
      </c>
      <c r="T10" s="4">
        <v>42503.007037037</v>
      </c>
    </row>
    <row r="11" ht="260" spans="1:20">
      <c r="A11" s="1">
        <v>537</v>
      </c>
      <c r="B11" s="2" t="s">
        <v>1157</v>
      </c>
      <c r="C11" s="2" t="s">
        <v>1158</v>
      </c>
      <c r="D11" s="12">
        <v>2000</v>
      </c>
      <c r="E11" s="13">
        <v>2410</v>
      </c>
      <c r="F11" t="s">
        <v>28</v>
      </c>
      <c r="G11" t="s">
        <v>49</v>
      </c>
      <c r="H11" t="s">
        <v>50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1123</v>
      </c>
      <c r="O11">
        <v>121</v>
      </c>
      <c r="P11">
        <v>40.85</v>
      </c>
      <c r="Q11" s="11" t="s">
        <v>21</v>
      </c>
      <c r="R11" t="s">
        <v>1124</v>
      </c>
      <c r="S11" s="4">
        <v>42282.7684143519</v>
      </c>
      <c r="T11" s="4">
        <v>42312.8100810185</v>
      </c>
    </row>
    <row r="12" ht="216" spans="1:20">
      <c r="A12" s="1">
        <v>538</v>
      </c>
      <c r="B12" s="2" t="s">
        <v>1159</v>
      </c>
      <c r="C12" s="2" t="s">
        <v>1160</v>
      </c>
      <c r="D12" s="12">
        <v>5000</v>
      </c>
      <c r="E12" s="13">
        <v>15121</v>
      </c>
      <c r="F12" t="s">
        <v>28</v>
      </c>
      <c r="G12" t="s">
        <v>49</v>
      </c>
      <c r="H12" t="s">
        <v>50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1123</v>
      </c>
      <c r="O12">
        <v>302</v>
      </c>
      <c r="P12">
        <v>252.02</v>
      </c>
      <c r="Q12" s="11" t="s">
        <v>21</v>
      </c>
      <c r="R12" t="s">
        <v>1124</v>
      </c>
      <c r="S12" s="4">
        <v>42473.7947106481</v>
      </c>
      <c r="T12" s="4">
        <v>42503.7947106481</v>
      </c>
    </row>
    <row r="13" ht="245" spans="1:20">
      <c r="A13" s="1">
        <v>1284</v>
      </c>
      <c r="B13" s="2" t="s">
        <v>2695</v>
      </c>
      <c r="C13" s="2" t="s">
        <v>2696</v>
      </c>
      <c r="D13" s="12">
        <v>2000</v>
      </c>
      <c r="E13" s="13">
        <v>2020</v>
      </c>
      <c r="F13" t="s">
        <v>28</v>
      </c>
      <c r="G13" t="s">
        <v>49</v>
      </c>
      <c r="H13" t="s">
        <v>50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1123</v>
      </c>
      <c r="O13">
        <v>101</v>
      </c>
      <c r="P13">
        <v>65.16</v>
      </c>
      <c r="Q13" s="11" t="s">
        <v>21</v>
      </c>
      <c r="R13" t="s">
        <v>1124</v>
      </c>
      <c r="S13" s="4">
        <v>42712.2347453704</v>
      </c>
      <c r="T13" s="4">
        <v>42735.7076388889</v>
      </c>
    </row>
    <row r="14" ht="274" spans="1:20">
      <c r="A14" s="1">
        <v>1288</v>
      </c>
      <c r="B14" s="2" t="s">
        <v>2703</v>
      </c>
      <c r="C14" s="2" t="s">
        <v>2704</v>
      </c>
      <c r="D14" s="12">
        <v>4000</v>
      </c>
      <c r="E14" s="13">
        <v>4018</v>
      </c>
      <c r="F14" t="s">
        <v>28</v>
      </c>
      <c r="G14" t="s">
        <v>49</v>
      </c>
      <c r="H14" t="s">
        <v>50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1123</v>
      </c>
      <c r="O14">
        <v>100</v>
      </c>
      <c r="P14">
        <v>65.87</v>
      </c>
      <c r="Q14" s="11" t="s">
        <v>21</v>
      </c>
      <c r="R14" t="s">
        <v>1124</v>
      </c>
      <c r="S14" s="4">
        <v>42561.1546643519</v>
      </c>
      <c r="T14" s="4">
        <v>42592.1666666667</v>
      </c>
    </row>
    <row r="15" ht="188" spans="1:20">
      <c r="A15" s="1">
        <v>1289</v>
      </c>
      <c r="B15" s="2" t="s">
        <v>2705</v>
      </c>
      <c r="C15" s="2" t="s">
        <v>2706</v>
      </c>
      <c r="D15" s="12">
        <v>1500</v>
      </c>
      <c r="E15" s="13">
        <v>1876</v>
      </c>
      <c r="F15" t="s">
        <v>28</v>
      </c>
      <c r="G15" t="s">
        <v>49</v>
      </c>
      <c r="H15" t="s">
        <v>50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1123</v>
      </c>
      <c r="O15">
        <v>125</v>
      </c>
      <c r="P15">
        <v>36.08</v>
      </c>
      <c r="Q15" s="11" t="s">
        <v>21</v>
      </c>
      <c r="R15" t="s">
        <v>1124</v>
      </c>
      <c r="S15" s="4">
        <v>42709.1347800926</v>
      </c>
      <c r="T15" s="4">
        <v>42739.1347800926</v>
      </c>
    </row>
    <row r="16" ht="101" spans="1:20">
      <c r="A16" s="1">
        <v>1290</v>
      </c>
      <c r="B16" s="2" t="s">
        <v>2707</v>
      </c>
      <c r="C16" s="2" t="s">
        <v>2708</v>
      </c>
      <c r="D16" s="12">
        <v>3500</v>
      </c>
      <c r="E16" s="13">
        <v>3800</v>
      </c>
      <c r="F16" t="s">
        <v>28</v>
      </c>
      <c r="G16" t="s">
        <v>49</v>
      </c>
      <c r="H16" t="s">
        <v>50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1123</v>
      </c>
      <c r="O16">
        <v>109</v>
      </c>
      <c r="P16">
        <v>44.19</v>
      </c>
      <c r="Q16" s="11" t="s">
        <v>21</v>
      </c>
      <c r="R16" t="s">
        <v>1124</v>
      </c>
      <c r="S16" s="4">
        <v>42086.6149421296</v>
      </c>
      <c r="T16" s="4">
        <v>42117.2909722222</v>
      </c>
    </row>
    <row r="17" ht="245" spans="1:20">
      <c r="A17" s="1">
        <v>1291</v>
      </c>
      <c r="B17" s="2" t="s">
        <v>2709</v>
      </c>
      <c r="C17" s="2" t="s">
        <v>2710</v>
      </c>
      <c r="D17" s="12">
        <v>3000</v>
      </c>
      <c r="E17" s="13">
        <v>4371</v>
      </c>
      <c r="F17" t="s">
        <v>28</v>
      </c>
      <c r="G17" t="s">
        <v>49</v>
      </c>
      <c r="H17" t="s">
        <v>50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1123</v>
      </c>
      <c r="O17">
        <v>146</v>
      </c>
      <c r="P17">
        <v>104.07</v>
      </c>
      <c r="Q17" s="11" t="s">
        <v>21</v>
      </c>
      <c r="R17" t="s">
        <v>1124</v>
      </c>
      <c r="S17" s="4">
        <v>42064.6526736111</v>
      </c>
      <c r="T17" s="4">
        <v>42101.2916666667</v>
      </c>
    </row>
    <row r="18" ht="245" spans="1:20">
      <c r="A18" s="1">
        <v>1293</v>
      </c>
      <c r="B18" s="2" t="s">
        <v>2713</v>
      </c>
      <c r="C18" s="2" t="s">
        <v>2714</v>
      </c>
      <c r="D18" s="12">
        <v>15000</v>
      </c>
      <c r="E18" s="13">
        <v>15335</v>
      </c>
      <c r="F18" t="s">
        <v>28</v>
      </c>
      <c r="G18" t="s">
        <v>49</v>
      </c>
      <c r="H18" t="s">
        <v>50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1123</v>
      </c>
      <c r="O18">
        <v>102</v>
      </c>
      <c r="P18">
        <v>127.79</v>
      </c>
      <c r="Q18" s="11" t="s">
        <v>21</v>
      </c>
      <c r="R18" t="s">
        <v>1124</v>
      </c>
      <c r="S18" s="4">
        <v>42292.7010532407</v>
      </c>
      <c r="T18" s="4">
        <v>42322.7427199074</v>
      </c>
    </row>
    <row r="19" ht="245" spans="1:20">
      <c r="A19" s="1">
        <v>1297</v>
      </c>
      <c r="B19" s="2" t="s">
        <v>2721</v>
      </c>
      <c r="C19" s="2" t="s">
        <v>2722</v>
      </c>
      <c r="D19" s="12">
        <v>20000</v>
      </c>
      <c r="E19" s="13">
        <v>21905</v>
      </c>
      <c r="F19" t="s">
        <v>28</v>
      </c>
      <c r="G19" t="s">
        <v>49</v>
      </c>
      <c r="H19" t="s">
        <v>50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1123</v>
      </c>
      <c r="O19">
        <v>110</v>
      </c>
      <c r="P19">
        <v>92.04</v>
      </c>
      <c r="Q19" s="11" t="s">
        <v>21</v>
      </c>
      <c r="R19" t="s">
        <v>1124</v>
      </c>
      <c r="S19" s="4">
        <v>42461.7471990741</v>
      </c>
      <c r="T19" s="4">
        <v>42491.7471990741</v>
      </c>
    </row>
    <row r="20" ht="202" spans="1:20">
      <c r="A20" s="1">
        <v>1299</v>
      </c>
      <c r="B20" s="2" t="s">
        <v>2725</v>
      </c>
      <c r="C20" s="2" t="s">
        <v>2726</v>
      </c>
      <c r="D20" s="12">
        <v>3500</v>
      </c>
      <c r="E20" s="13">
        <v>4340</v>
      </c>
      <c r="F20" t="s">
        <v>28</v>
      </c>
      <c r="G20" t="s">
        <v>49</v>
      </c>
      <c r="H20" t="s">
        <v>50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1123</v>
      </c>
      <c r="O20">
        <v>124</v>
      </c>
      <c r="P20">
        <v>135.63</v>
      </c>
      <c r="Q20" s="11" t="s">
        <v>21</v>
      </c>
      <c r="R20" t="s">
        <v>1124</v>
      </c>
      <c r="S20" s="4">
        <v>42169.8143402778</v>
      </c>
      <c r="T20" s="4">
        <v>42199.8143402778</v>
      </c>
    </row>
    <row r="21" ht="245" spans="1:20">
      <c r="A21" s="1">
        <v>1300</v>
      </c>
      <c r="B21" s="2" t="s">
        <v>2727</v>
      </c>
      <c r="C21" s="2" t="s">
        <v>2728</v>
      </c>
      <c r="D21" s="12">
        <v>3000</v>
      </c>
      <c r="E21" s="13">
        <v>4050</v>
      </c>
      <c r="F21" t="s">
        <v>28</v>
      </c>
      <c r="G21" t="s">
        <v>49</v>
      </c>
      <c r="H21" t="s">
        <v>50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1123</v>
      </c>
      <c r="O21">
        <v>135</v>
      </c>
      <c r="P21">
        <v>168.75</v>
      </c>
      <c r="Q21" s="11" t="s">
        <v>21</v>
      </c>
      <c r="R21" t="s">
        <v>1124</v>
      </c>
      <c r="S21" s="4">
        <v>42483.6752083333</v>
      </c>
      <c r="T21" s="4">
        <v>42522.7895833333</v>
      </c>
    </row>
    <row r="22" ht="245" spans="1:20">
      <c r="A22" s="1">
        <v>1301</v>
      </c>
      <c r="B22" s="2" t="s">
        <v>2729</v>
      </c>
      <c r="C22" s="2" t="s">
        <v>2730</v>
      </c>
      <c r="D22" s="12">
        <v>2000</v>
      </c>
      <c r="E22" s="13">
        <v>2055</v>
      </c>
      <c r="F22" t="s">
        <v>28</v>
      </c>
      <c r="G22" t="s">
        <v>49</v>
      </c>
      <c r="H22" t="s">
        <v>50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1123</v>
      </c>
      <c r="O22">
        <v>103</v>
      </c>
      <c r="P22">
        <v>70.86</v>
      </c>
      <c r="Q22" s="11" t="s">
        <v>21</v>
      </c>
      <c r="R22" t="s">
        <v>1124</v>
      </c>
      <c r="S22" s="4">
        <v>42195.7497453704</v>
      </c>
      <c r="T22" s="4">
        <v>42206.125</v>
      </c>
    </row>
    <row r="23" ht="188" spans="1:20">
      <c r="A23" s="1">
        <v>1302</v>
      </c>
      <c r="B23" s="2" t="s">
        <v>2731</v>
      </c>
      <c r="C23" s="2" t="s">
        <v>2732</v>
      </c>
      <c r="D23" s="12">
        <v>2500</v>
      </c>
      <c r="E23" s="13">
        <v>2500</v>
      </c>
      <c r="F23" t="s">
        <v>28</v>
      </c>
      <c r="G23" t="s">
        <v>49</v>
      </c>
      <c r="H23" t="s">
        <v>50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1123</v>
      </c>
      <c r="O23">
        <v>100</v>
      </c>
      <c r="P23">
        <v>50</v>
      </c>
      <c r="Q23" s="11" t="s">
        <v>21</v>
      </c>
      <c r="R23" t="s">
        <v>1124</v>
      </c>
      <c r="S23" s="4">
        <v>42675.0579976852</v>
      </c>
      <c r="T23" s="4">
        <v>42705.0996643519</v>
      </c>
    </row>
    <row r="24" ht="173" spans="1:20">
      <c r="A24" s="1">
        <v>2781</v>
      </c>
      <c r="B24" s="2" t="s">
        <v>5726</v>
      </c>
      <c r="C24" s="2" t="s">
        <v>5727</v>
      </c>
      <c r="D24" s="12">
        <v>1250</v>
      </c>
      <c r="E24" s="13">
        <v>1316</v>
      </c>
      <c r="F24" t="s">
        <v>28</v>
      </c>
      <c r="G24" t="s">
        <v>49</v>
      </c>
      <c r="H24" t="s">
        <v>50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1123</v>
      </c>
      <c r="O24">
        <v>105</v>
      </c>
      <c r="P24">
        <v>47</v>
      </c>
      <c r="Q24" s="11" t="s">
        <v>21</v>
      </c>
      <c r="R24" t="s">
        <v>1124</v>
      </c>
      <c r="S24" s="4">
        <v>42018.9415972222</v>
      </c>
      <c r="T24" s="4">
        <v>42047.2916666667</v>
      </c>
    </row>
    <row r="25" ht="173" spans="1:20">
      <c r="A25" s="1">
        <v>2782</v>
      </c>
      <c r="B25" s="2" t="s">
        <v>5728</v>
      </c>
      <c r="C25" s="2" t="s">
        <v>5729</v>
      </c>
      <c r="D25" s="12">
        <v>1000</v>
      </c>
      <c r="E25" s="13">
        <v>1200</v>
      </c>
      <c r="F25" t="s">
        <v>28</v>
      </c>
      <c r="G25" t="s">
        <v>49</v>
      </c>
      <c r="H25" t="s">
        <v>50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1123</v>
      </c>
      <c r="O25">
        <v>120</v>
      </c>
      <c r="P25">
        <v>66.67</v>
      </c>
      <c r="Q25" s="11" t="s">
        <v>21</v>
      </c>
      <c r="R25" t="s">
        <v>1124</v>
      </c>
      <c r="S25" s="4">
        <v>42026.9249768518</v>
      </c>
      <c r="T25" s="4">
        <v>42052.2076388889</v>
      </c>
    </row>
    <row r="26" ht="202" spans="1:20">
      <c r="A26" s="1">
        <v>2784</v>
      </c>
      <c r="B26" s="2" t="s">
        <v>5732</v>
      </c>
      <c r="C26" s="2" t="s">
        <v>5733</v>
      </c>
      <c r="D26" s="12">
        <v>6000</v>
      </c>
      <c r="E26" s="13">
        <v>7140</v>
      </c>
      <c r="F26" t="s">
        <v>28</v>
      </c>
      <c r="G26" t="s">
        <v>49</v>
      </c>
      <c r="H26" t="s">
        <v>50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1123</v>
      </c>
      <c r="O26">
        <v>119</v>
      </c>
      <c r="P26">
        <v>66.11</v>
      </c>
      <c r="Q26" s="11" t="s">
        <v>21</v>
      </c>
      <c r="R26" t="s">
        <v>1124</v>
      </c>
      <c r="S26" s="4">
        <v>41920.7875347222</v>
      </c>
      <c r="T26" s="4">
        <v>41941.7875347222</v>
      </c>
    </row>
    <row r="27" ht="202" spans="1:20">
      <c r="A27" s="1">
        <v>2785</v>
      </c>
      <c r="B27" s="2" t="s">
        <v>5734</v>
      </c>
      <c r="C27" s="2" t="s">
        <v>5735</v>
      </c>
      <c r="D27" s="12">
        <v>5000</v>
      </c>
      <c r="E27" s="13">
        <v>5234</v>
      </c>
      <c r="F27" t="s">
        <v>28</v>
      </c>
      <c r="G27" t="s">
        <v>49</v>
      </c>
      <c r="H27" t="s">
        <v>50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1123</v>
      </c>
      <c r="O27">
        <v>105</v>
      </c>
      <c r="P27">
        <v>36.86</v>
      </c>
      <c r="Q27" s="11" t="s">
        <v>21</v>
      </c>
      <c r="R27" t="s">
        <v>1124</v>
      </c>
      <c r="S27" s="4">
        <v>42558.1894328704</v>
      </c>
      <c r="T27" s="4">
        <v>42587.875</v>
      </c>
    </row>
    <row r="28" ht="231" spans="1:20">
      <c r="A28" s="1">
        <v>2787</v>
      </c>
      <c r="B28" s="2" t="s">
        <v>5738</v>
      </c>
      <c r="C28" s="2" t="s">
        <v>5739</v>
      </c>
      <c r="D28" s="12">
        <v>1000</v>
      </c>
      <c r="E28" s="13">
        <v>1197</v>
      </c>
      <c r="F28" t="s">
        <v>28</v>
      </c>
      <c r="G28" t="s">
        <v>49</v>
      </c>
      <c r="H28" t="s">
        <v>50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1123</v>
      </c>
      <c r="O28">
        <v>120</v>
      </c>
      <c r="P28">
        <v>31.5</v>
      </c>
      <c r="Q28" s="11" t="s">
        <v>21</v>
      </c>
      <c r="R28" t="s">
        <v>1124</v>
      </c>
      <c r="S28" s="4">
        <v>41808.1985185185</v>
      </c>
      <c r="T28" s="4">
        <v>41838.1985185185</v>
      </c>
    </row>
    <row r="29" ht="202" spans="1:20">
      <c r="A29" s="1">
        <v>2788</v>
      </c>
      <c r="B29" s="2" t="s">
        <v>5740</v>
      </c>
      <c r="C29" s="2" t="s">
        <v>5741</v>
      </c>
      <c r="D29" s="12">
        <v>2000</v>
      </c>
      <c r="E29" s="13">
        <v>2050</v>
      </c>
      <c r="F29" t="s">
        <v>28</v>
      </c>
      <c r="G29" t="s">
        <v>49</v>
      </c>
      <c r="H29" t="s">
        <v>50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1123</v>
      </c>
      <c r="O29">
        <v>103</v>
      </c>
      <c r="P29">
        <v>102.5</v>
      </c>
      <c r="Q29" s="11" t="s">
        <v>21</v>
      </c>
      <c r="R29" t="s">
        <v>1124</v>
      </c>
      <c r="S29" s="4">
        <v>42550.7018865741</v>
      </c>
      <c r="T29" s="4">
        <v>42580.7018865741</v>
      </c>
    </row>
    <row r="30" ht="116" spans="1:20">
      <c r="A30" s="1">
        <v>2789</v>
      </c>
      <c r="B30" s="2" t="s">
        <v>5742</v>
      </c>
      <c r="C30" s="2" t="s">
        <v>5743</v>
      </c>
      <c r="D30" s="12">
        <v>3000</v>
      </c>
      <c r="E30" s="13">
        <v>3035</v>
      </c>
      <c r="F30" t="s">
        <v>28</v>
      </c>
      <c r="G30" t="s">
        <v>49</v>
      </c>
      <c r="H30" t="s">
        <v>50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1123</v>
      </c>
      <c r="O30">
        <v>101</v>
      </c>
      <c r="P30">
        <v>126.46</v>
      </c>
      <c r="Q30" s="11" t="s">
        <v>21</v>
      </c>
      <c r="R30" t="s">
        <v>1124</v>
      </c>
      <c r="S30" s="4">
        <v>42056.013125</v>
      </c>
      <c r="T30" s="4">
        <v>42075.1666666667</v>
      </c>
    </row>
    <row r="31" ht="231" spans="1:20">
      <c r="A31" s="1">
        <v>2790</v>
      </c>
      <c r="B31" s="2" t="s">
        <v>5744</v>
      </c>
      <c r="C31" s="2" t="s">
        <v>5745</v>
      </c>
      <c r="D31" s="12">
        <v>3000</v>
      </c>
      <c r="E31" s="13">
        <v>3160</v>
      </c>
      <c r="F31" t="s">
        <v>28</v>
      </c>
      <c r="G31" t="s">
        <v>49</v>
      </c>
      <c r="H31" t="s">
        <v>50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1123</v>
      </c>
      <c r="O31">
        <v>105</v>
      </c>
      <c r="P31">
        <v>47.88</v>
      </c>
      <c r="Q31" s="11" t="s">
        <v>21</v>
      </c>
      <c r="R31" t="s">
        <v>1124</v>
      </c>
      <c r="S31" s="4">
        <v>42016.9386921296</v>
      </c>
      <c r="T31" s="4">
        <v>42046.9386921296</v>
      </c>
    </row>
    <row r="32" ht="231" spans="1:20">
      <c r="A32" s="1">
        <v>2791</v>
      </c>
      <c r="B32" s="2" t="s">
        <v>5746</v>
      </c>
      <c r="C32" s="2" t="s">
        <v>5747</v>
      </c>
      <c r="D32" s="12">
        <v>2000</v>
      </c>
      <c r="E32" s="13">
        <v>2050</v>
      </c>
      <c r="F32" t="s">
        <v>28</v>
      </c>
      <c r="G32" t="s">
        <v>49</v>
      </c>
      <c r="H32" t="s">
        <v>50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1123</v>
      </c>
      <c r="O32">
        <v>103</v>
      </c>
      <c r="P32">
        <v>73.21</v>
      </c>
      <c r="Q32" s="11" t="s">
        <v>21</v>
      </c>
      <c r="R32" t="s">
        <v>1124</v>
      </c>
      <c r="S32" s="4">
        <v>42591.8999884259</v>
      </c>
      <c r="T32" s="4">
        <v>42622.1666666667</v>
      </c>
    </row>
    <row r="33" ht="245" spans="1:20">
      <c r="A33" s="1">
        <v>2792</v>
      </c>
      <c r="B33" s="2" t="s">
        <v>5748</v>
      </c>
      <c r="C33" s="2" t="s">
        <v>5749</v>
      </c>
      <c r="D33" s="12">
        <v>2000</v>
      </c>
      <c r="E33" s="13">
        <v>2152</v>
      </c>
      <c r="F33" t="s">
        <v>28</v>
      </c>
      <c r="G33" t="s">
        <v>49</v>
      </c>
      <c r="H33" t="s">
        <v>50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1123</v>
      </c>
      <c r="O33">
        <v>108</v>
      </c>
      <c r="P33">
        <v>89.67</v>
      </c>
      <c r="Q33" s="11" t="s">
        <v>21</v>
      </c>
      <c r="R33" t="s">
        <v>1124</v>
      </c>
      <c r="S33" s="4">
        <v>42183.2310069444</v>
      </c>
      <c r="T33" s="4">
        <v>42228.2310069444</v>
      </c>
    </row>
    <row r="34" ht="216" spans="1:20">
      <c r="A34" s="1">
        <v>2795</v>
      </c>
      <c r="B34" s="2" t="s">
        <v>5754</v>
      </c>
      <c r="C34" s="2" t="s">
        <v>5755</v>
      </c>
      <c r="D34" s="12">
        <v>700</v>
      </c>
      <c r="E34" s="13">
        <v>730</v>
      </c>
      <c r="F34" t="s">
        <v>28</v>
      </c>
      <c r="G34" t="s">
        <v>49</v>
      </c>
      <c r="H34" t="s">
        <v>50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1123</v>
      </c>
      <c r="O34">
        <v>104</v>
      </c>
      <c r="P34">
        <v>36.5</v>
      </c>
      <c r="Q34" s="11" t="s">
        <v>21</v>
      </c>
      <c r="R34" t="s">
        <v>1124</v>
      </c>
      <c r="S34" s="4">
        <v>41780.5259375</v>
      </c>
      <c r="T34" s="4">
        <v>41796.9583333333</v>
      </c>
    </row>
    <row r="35" ht="245" spans="1:20">
      <c r="A35" s="1">
        <v>2803</v>
      </c>
      <c r="B35" s="2" t="s">
        <v>5770</v>
      </c>
      <c r="C35" s="2" t="s">
        <v>5771</v>
      </c>
      <c r="D35" s="12">
        <v>10000</v>
      </c>
      <c r="E35" s="13">
        <v>12795</v>
      </c>
      <c r="F35" t="s">
        <v>28</v>
      </c>
      <c r="G35" t="s">
        <v>49</v>
      </c>
      <c r="H35" t="s">
        <v>50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1123</v>
      </c>
      <c r="O35">
        <v>128</v>
      </c>
      <c r="P35">
        <v>90.74</v>
      </c>
      <c r="Q35" s="11" t="s">
        <v>21</v>
      </c>
      <c r="R35" t="s">
        <v>1124</v>
      </c>
      <c r="S35" s="4">
        <v>42158.0656944444</v>
      </c>
      <c r="T35" s="4">
        <v>42201</v>
      </c>
    </row>
    <row r="36" ht="87" spans="1:20">
      <c r="A36" s="1">
        <v>2807</v>
      </c>
      <c r="B36" s="2" t="s">
        <v>5778</v>
      </c>
      <c r="C36" s="2" t="s">
        <v>5779</v>
      </c>
      <c r="D36" s="12">
        <v>5000</v>
      </c>
      <c r="E36" s="13">
        <v>6300</v>
      </c>
      <c r="F36" t="s">
        <v>28</v>
      </c>
      <c r="G36" t="s">
        <v>49</v>
      </c>
      <c r="H36" t="s">
        <v>50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1123</v>
      </c>
      <c r="O36">
        <v>126</v>
      </c>
      <c r="P36">
        <v>67.74</v>
      </c>
      <c r="Q36" s="11" t="s">
        <v>21</v>
      </c>
      <c r="R36" t="s">
        <v>1124</v>
      </c>
      <c r="S36" s="4">
        <v>42154.873125</v>
      </c>
      <c r="T36" s="4">
        <v>42184.873125</v>
      </c>
    </row>
    <row r="37" ht="216" spans="1:20">
      <c r="A37" s="1">
        <v>2808</v>
      </c>
      <c r="B37" s="2" t="s">
        <v>5780</v>
      </c>
      <c r="C37" s="2" t="s">
        <v>5781</v>
      </c>
      <c r="D37" s="12">
        <v>4500</v>
      </c>
      <c r="E37" s="13">
        <v>4511</v>
      </c>
      <c r="F37" t="s">
        <v>28</v>
      </c>
      <c r="G37" t="s">
        <v>49</v>
      </c>
      <c r="H37" t="s">
        <v>50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1123</v>
      </c>
      <c r="O37">
        <v>100</v>
      </c>
      <c r="P37">
        <v>65.38</v>
      </c>
      <c r="Q37" s="11" t="s">
        <v>21</v>
      </c>
      <c r="R37" t="s">
        <v>1124</v>
      </c>
      <c r="S37" s="4">
        <v>42208.8464699074</v>
      </c>
      <c r="T37" s="4">
        <v>42238.8464699074</v>
      </c>
    </row>
    <row r="38" ht="231" spans="1:20">
      <c r="A38" s="1">
        <v>2809</v>
      </c>
      <c r="B38" s="2" t="s">
        <v>5782</v>
      </c>
      <c r="C38" s="2" t="s">
        <v>5783</v>
      </c>
      <c r="D38" s="12">
        <v>2500</v>
      </c>
      <c r="E38" s="13">
        <v>2560</v>
      </c>
      <c r="F38" t="s">
        <v>28</v>
      </c>
      <c r="G38" t="s">
        <v>49</v>
      </c>
      <c r="H38" t="s">
        <v>50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1123</v>
      </c>
      <c r="O38">
        <v>102</v>
      </c>
      <c r="P38">
        <v>121.9</v>
      </c>
      <c r="Q38" s="11" t="s">
        <v>21</v>
      </c>
      <c r="R38" t="s">
        <v>1124</v>
      </c>
      <c r="S38" s="4">
        <v>42451.4968171296</v>
      </c>
      <c r="T38" s="4">
        <v>42459.6104166667</v>
      </c>
    </row>
    <row r="39" ht="231" spans="1:20">
      <c r="A39" s="1">
        <v>2810</v>
      </c>
      <c r="B39" s="2" t="s">
        <v>5784</v>
      </c>
      <c r="C39" s="2" t="s">
        <v>5785</v>
      </c>
      <c r="D39" s="12">
        <v>2500</v>
      </c>
      <c r="E39" s="13">
        <v>2705</v>
      </c>
      <c r="F39" t="s">
        <v>28</v>
      </c>
      <c r="G39" t="s">
        <v>49</v>
      </c>
      <c r="H39" t="s">
        <v>50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1123</v>
      </c>
      <c r="O39">
        <v>108</v>
      </c>
      <c r="P39">
        <v>47.46</v>
      </c>
      <c r="Q39" s="11" t="s">
        <v>21</v>
      </c>
      <c r="R39" t="s">
        <v>1124</v>
      </c>
      <c r="S39" s="4">
        <v>41759.1396296296</v>
      </c>
      <c r="T39" s="4">
        <v>41791.1659722222</v>
      </c>
    </row>
    <row r="40" ht="216" spans="1:20">
      <c r="A40" s="1">
        <v>2813</v>
      </c>
      <c r="B40" s="2" t="s">
        <v>5790</v>
      </c>
      <c r="C40" s="2" t="s">
        <v>5791</v>
      </c>
      <c r="D40" s="12">
        <v>2800</v>
      </c>
      <c r="E40" s="13">
        <v>3572.12</v>
      </c>
      <c r="F40" t="s">
        <v>28</v>
      </c>
      <c r="G40" t="s">
        <v>49</v>
      </c>
      <c r="H40" t="s">
        <v>50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1123</v>
      </c>
      <c r="O40">
        <v>128</v>
      </c>
      <c r="P40">
        <v>37.21</v>
      </c>
      <c r="Q40" s="11" t="s">
        <v>21</v>
      </c>
      <c r="R40" t="s">
        <v>1124</v>
      </c>
      <c r="S40" s="4">
        <v>42693.7426041667</v>
      </c>
      <c r="T40" s="4">
        <v>42718.7426041667</v>
      </c>
    </row>
    <row r="41" ht="188" spans="1:20">
      <c r="A41" s="1">
        <v>2818</v>
      </c>
      <c r="B41" s="2" t="s">
        <v>5800</v>
      </c>
      <c r="C41" s="2" t="s">
        <v>5801</v>
      </c>
      <c r="D41" s="12">
        <v>10000</v>
      </c>
      <c r="E41" s="13">
        <v>10603</v>
      </c>
      <c r="F41" t="s">
        <v>28</v>
      </c>
      <c r="G41" t="s">
        <v>49</v>
      </c>
      <c r="H41" t="s">
        <v>50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1123</v>
      </c>
      <c r="O41">
        <v>106</v>
      </c>
      <c r="P41">
        <v>103.95</v>
      </c>
      <c r="Q41" s="11" t="s">
        <v>21</v>
      </c>
      <c r="R41" t="s">
        <v>1124</v>
      </c>
      <c r="S41" s="4">
        <v>42250.5982175926</v>
      </c>
      <c r="T41" s="4">
        <v>42270.5982175926</v>
      </c>
    </row>
    <row r="42" ht="231" spans="1:20">
      <c r="A42" s="1">
        <v>2822</v>
      </c>
      <c r="B42" s="2" t="s">
        <v>5808</v>
      </c>
      <c r="C42" s="2" t="s">
        <v>5809</v>
      </c>
      <c r="D42" s="12">
        <v>6000</v>
      </c>
      <c r="E42" s="13">
        <v>6000</v>
      </c>
      <c r="F42" t="s">
        <v>28</v>
      </c>
      <c r="G42" t="s">
        <v>49</v>
      </c>
      <c r="H42" t="s">
        <v>50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1123</v>
      </c>
      <c r="O42">
        <v>100</v>
      </c>
      <c r="P42">
        <v>63.83</v>
      </c>
      <c r="Q42" s="11" t="s">
        <v>21</v>
      </c>
      <c r="R42" t="s">
        <v>1124</v>
      </c>
      <c r="S42" s="4">
        <v>42060.6839351852</v>
      </c>
      <c r="T42" s="4">
        <v>42090.6422685185</v>
      </c>
    </row>
    <row r="43" ht="188" spans="1:20">
      <c r="A43" s="1">
        <v>2824</v>
      </c>
      <c r="B43" s="2" t="s">
        <v>5812</v>
      </c>
      <c r="C43" s="2" t="s">
        <v>5813</v>
      </c>
      <c r="D43" s="12">
        <v>650</v>
      </c>
      <c r="E43" s="13">
        <v>760</v>
      </c>
      <c r="F43" t="s">
        <v>28</v>
      </c>
      <c r="G43" t="s">
        <v>49</v>
      </c>
      <c r="H43" t="s">
        <v>50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1123</v>
      </c>
      <c r="O43">
        <v>117</v>
      </c>
      <c r="P43">
        <v>50.67</v>
      </c>
      <c r="Q43" s="11" t="s">
        <v>21</v>
      </c>
      <c r="R43" t="s">
        <v>1124</v>
      </c>
      <c r="S43" s="4">
        <v>42136.270787037</v>
      </c>
      <c r="T43" s="4">
        <v>42168.0715277778</v>
      </c>
    </row>
    <row r="44" ht="216" spans="1:20">
      <c r="A44" s="1">
        <v>2826</v>
      </c>
      <c r="B44" s="2" t="s">
        <v>5816</v>
      </c>
      <c r="C44" s="2" t="s">
        <v>5817</v>
      </c>
      <c r="D44" s="12">
        <v>2000</v>
      </c>
      <c r="E44" s="13">
        <v>2155</v>
      </c>
      <c r="F44" t="s">
        <v>28</v>
      </c>
      <c r="G44" t="s">
        <v>49</v>
      </c>
      <c r="H44" t="s">
        <v>50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1123</v>
      </c>
      <c r="O44">
        <v>108</v>
      </c>
      <c r="P44">
        <v>113.42</v>
      </c>
      <c r="Q44" s="11" t="s">
        <v>21</v>
      </c>
      <c r="R44" t="s">
        <v>1124</v>
      </c>
      <c r="S44" s="4">
        <v>42171.0348611111</v>
      </c>
      <c r="T44" s="4">
        <v>42195.2916666667</v>
      </c>
    </row>
    <row r="45" ht="231" spans="1:20">
      <c r="A45" s="1">
        <v>2827</v>
      </c>
      <c r="B45" s="2" t="s">
        <v>5818</v>
      </c>
      <c r="C45" s="2" t="s">
        <v>5819</v>
      </c>
      <c r="D45" s="12">
        <v>2000</v>
      </c>
      <c r="E45" s="13">
        <v>2405</v>
      </c>
      <c r="F45" t="s">
        <v>28</v>
      </c>
      <c r="G45" t="s">
        <v>49</v>
      </c>
      <c r="H45" t="s">
        <v>50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1123</v>
      </c>
      <c r="O45">
        <v>120</v>
      </c>
      <c r="P45">
        <v>104.57</v>
      </c>
      <c r="Q45" s="11" t="s">
        <v>21</v>
      </c>
      <c r="R45" t="s">
        <v>1124</v>
      </c>
      <c r="S45" s="4">
        <v>42494.6836342593</v>
      </c>
      <c r="T45" s="4">
        <v>42524.6875</v>
      </c>
    </row>
    <row r="46" ht="144" spans="1:20">
      <c r="A46" s="1">
        <v>2830</v>
      </c>
      <c r="B46" s="2" t="s">
        <v>5824</v>
      </c>
      <c r="C46" s="2" t="s">
        <v>5825</v>
      </c>
      <c r="D46" s="12">
        <v>3000</v>
      </c>
      <c r="E46" s="13">
        <v>3000</v>
      </c>
      <c r="F46" t="s">
        <v>28</v>
      </c>
      <c r="G46" t="s">
        <v>49</v>
      </c>
      <c r="H46" t="s">
        <v>50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1123</v>
      </c>
      <c r="O46">
        <v>100</v>
      </c>
      <c r="P46">
        <v>272.73</v>
      </c>
      <c r="Q46" s="11" t="s">
        <v>21</v>
      </c>
      <c r="R46" t="s">
        <v>1124</v>
      </c>
      <c r="S46" s="4">
        <v>41758.8396759259</v>
      </c>
      <c r="T46" s="4">
        <v>41771.1659722222</v>
      </c>
    </row>
    <row r="47" ht="173" spans="1:20">
      <c r="A47" s="1">
        <v>2831</v>
      </c>
      <c r="B47" s="2" t="s">
        <v>5826</v>
      </c>
      <c r="C47" s="2" t="s">
        <v>5827</v>
      </c>
      <c r="D47" s="12">
        <v>3000</v>
      </c>
      <c r="E47" s="13">
        <v>3320</v>
      </c>
      <c r="F47" t="s">
        <v>28</v>
      </c>
      <c r="G47" t="s">
        <v>49</v>
      </c>
      <c r="H47" t="s">
        <v>50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1123</v>
      </c>
      <c r="O47">
        <v>111</v>
      </c>
      <c r="P47">
        <v>63.85</v>
      </c>
      <c r="Q47" s="11" t="s">
        <v>21</v>
      </c>
      <c r="R47" t="s">
        <v>1124</v>
      </c>
      <c r="S47" s="4">
        <v>42171.8248842593</v>
      </c>
      <c r="T47" s="4">
        <v>42201.8248842593</v>
      </c>
    </row>
    <row r="48" ht="87" spans="1:20">
      <c r="A48" s="1">
        <v>2833</v>
      </c>
      <c r="B48" s="2" t="s">
        <v>5830</v>
      </c>
      <c r="C48" s="2" t="s">
        <v>5831</v>
      </c>
      <c r="D48" s="12">
        <v>2700</v>
      </c>
      <c r="E48" s="13">
        <v>2923</v>
      </c>
      <c r="F48" t="s">
        <v>28</v>
      </c>
      <c r="G48" t="s">
        <v>49</v>
      </c>
      <c r="H48" t="s">
        <v>50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1123</v>
      </c>
      <c r="O48">
        <v>108</v>
      </c>
      <c r="P48">
        <v>83.51</v>
      </c>
      <c r="Q48" s="11" t="s">
        <v>21</v>
      </c>
      <c r="R48" t="s">
        <v>1124</v>
      </c>
      <c r="S48" s="4">
        <v>42268.1276967593</v>
      </c>
      <c r="T48" s="4">
        <v>42288.0833333333</v>
      </c>
    </row>
    <row r="49" ht="231" spans="1:20">
      <c r="A49" s="1">
        <v>2836</v>
      </c>
      <c r="B49" s="2" t="s">
        <v>5836</v>
      </c>
      <c r="C49" s="2" t="s">
        <v>5837</v>
      </c>
      <c r="D49" s="12">
        <v>450</v>
      </c>
      <c r="E49" s="13">
        <v>485</v>
      </c>
      <c r="F49" t="s">
        <v>28</v>
      </c>
      <c r="G49" t="s">
        <v>49</v>
      </c>
      <c r="H49" t="s">
        <v>50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1123</v>
      </c>
      <c r="O49">
        <v>108</v>
      </c>
      <c r="P49">
        <v>44.09</v>
      </c>
      <c r="Q49" s="11" t="s">
        <v>21</v>
      </c>
      <c r="R49" t="s">
        <v>1124</v>
      </c>
      <c r="S49" s="4">
        <v>42746.2617824074</v>
      </c>
      <c r="T49" s="4">
        <v>42784.2076388889</v>
      </c>
    </row>
    <row r="50" ht="231" spans="1:20">
      <c r="A50" s="1">
        <v>2838</v>
      </c>
      <c r="B50" s="2" t="s">
        <v>5840</v>
      </c>
      <c r="C50" s="2" t="s">
        <v>5841</v>
      </c>
      <c r="D50" s="12">
        <v>2000</v>
      </c>
      <c r="E50" s="13">
        <v>2405</v>
      </c>
      <c r="F50" t="s">
        <v>28</v>
      </c>
      <c r="G50" t="s">
        <v>49</v>
      </c>
      <c r="H50" t="s">
        <v>50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1123</v>
      </c>
      <c r="O50">
        <v>120</v>
      </c>
      <c r="P50">
        <v>44.54</v>
      </c>
      <c r="Q50" s="11" t="s">
        <v>21</v>
      </c>
      <c r="R50" t="s">
        <v>1124</v>
      </c>
      <c r="S50" s="4">
        <v>41842.6075925926</v>
      </c>
      <c r="T50" s="4">
        <v>41864.9166666667</v>
      </c>
    </row>
    <row r="51" ht="231" spans="1:20">
      <c r="A51" s="1">
        <v>2839</v>
      </c>
      <c r="B51" s="2" t="s">
        <v>5842</v>
      </c>
      <c r="C51" s="2" t="s">
        <v>5843</v>
      </c>
      <c r="D51" s="12">
        <v>3500</v>
      </c>
      <c r="E51" s="13">
        <v>3900</v>
      </c>
      <c r="F51" t="s">
        <v>28</v>
      </c>
      <c r="G51" t="s">
        <v>49</v>
      </c>
      <c r="H51" t="s">
        <v>50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1123</v>
      </c>
      <c r="O51">
        <v>111</v>
      </c>
      <c r="P51">
        <v>125.81</v>
      </c>
      <c r="Q51" s="11" t="s">
        <v>21</v>
      </c>
      <c r="R51" t="s">
        <v>1124</v>
      </c>
      <c r="S51" s="4">
        <v>41853.2402083333</v>
      </c>
      <c r="T51" s="4">
        <v>41876.2076388889</v>
      </c>
    </row>
    <row r="52" ht="231" spans="1:20">
      <c r="A52" s="1">
        <v>2961</v>
      </c>
      <c r="B52" s="2" t="s">
        <v>6088</v>
      </c>
      <c r="C52" s="2" t="s">
        <v>6089</v>
      </c>
      <c r="D52" s="12">
        <v>5000</v>
      </c>
      <c r="E52" s="13">
        <v>5481</v>
      </c>
      <c r="F52" t="s">
        <v>28</v>
      </c>
      <c r="G52" t="s">
        <v>49</v>
      </c>
      <c r="H52" t="s">
        <v>50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1123</v>
      </c>
      <c r="O52">
        <v>110</v>
      </c>
      <c r="P52">
        <v>50.75</v>
      </c>
      <c r="Q52" s="11" t="s">
        <v>21</v>
      </c>
      <c r="R52" t="s">
        <v>1124</v>
      </c>
      <c r="S52" s="4">
        <v>42061.2124884259</v>
      </c>
      <c r="T52" s="4">
        <v>42089.1666666667</v>
      </c>
    </row>
    <row r="53" ht="216" spans="1:20">
      <c r="A53" s="1">
        <v>2962</v>
      </c>
      <c r="B53" s="2" t="s">
        <v>6090</v>
      </c>
      <c r="C53" s="2" t="s">
        <v>6091</v>
      </c>
      <c r="D53" s="12">
        <v>1000</v>
      </c>
      <c r="E53" s="13">
        <v>1218</v>
      </c>
      <c r="F53" t="s">
        <v>28</v>
      </c>
      <c r="G53" t="s">
        <v>49</v>
      </c>
      <c r="H53" t="s">
        <v>50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1123</v>
      </c>
      <c r="O53">
        <v>122</v>
      </c>
      <c r="P53">
        <v>60.9</v>
      </c>
      <c r="Q53" s="11" t="s">
        <v>21</v>
      </c>
      <c r="R53" t="s">
        <v>1124</v>
      </c>
      <c r="S53" s="4">
        <v>42036.2442824074</v>
      </c>
      <c r="T53" s="4">
        <v>42064.2909722222</v>
      </c>
    </row>
    <row r="54" ht="274" spans="1:20">
      <c r="A54" s="1">
        <v>2963</v>
      </c>
      <c r="B54" s="2" t="s">
        <v>6092</v>
      </c>
      <c r="C54" s="2" t="s">
        <v>6093</v>
      </c>
      <c r="D54" s="12">
        <v>10000</v>
      </c>
      <c r="E54" s="13">
        <v>10685</v>
      </c>
      <c r="F54" t="s">
        <v>28</v>
      </c>
      <c r="G54" t="s">
        <v>49</v>
      </c>
      <c r="H54" t="s">
        <v>50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1123</v>
      </c>
      <c r="O54">
        <v>107</v>
      </c>
      <c r="P54">
        <v>109.03</v>
      </c>
      <c r="Q54" s="11" t="s">
        <v>21</v>
      </c>
      <c r="R54" t="s">
        <v>1124</v>
      </c>
      <c r="S54" s="4">
        <v>42157.4701851852</v>
      </c>
      <c r="T54" s="4">
        <v>42187.4701851852</v>
      </c>
    </row>
    <row r="55" ht="245" spans="1:20">
      <c r="A55" s="1">
        <v>2964</v>
      </c>
      <c r="B55" s="2" t="s">
        <v>6094</v>
      </c>
      <c r="C55" s="2" t="s">
        <v>6095</v>
      </c>
      <c r="D55" s="12">
        <v>5000</v>
      </c>
      <c r="E55" s="13">
        <v>5035.69</v>
      </c>
      <c r="F55" t="s">
        <v>28</v>
      </c>
      <c r="G55" t="s">
        <v>49</v>
      </c>
      <c r="H55" t="s">
        <v>50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1123</v>
      </c>
      <c r="O55">
        <v>101</v>
      </c>
      <c r="P55">
        <v>25.69</v>
      </c>
      <c r="Q55" s="11" t="s">
        <v>21</v>
      </c>
      <c r="R55" t="s">
        <v>1124</v>
      </c>
      <c r="S55" s="4">
        <v>41827.9099421296</v>
      </c>
      <c r="T55" s="4">
        <v>41857.8972222222</v>
      </c>
    </row>
    <row r="56" ht="245" spans="1:20">
      <c r="A56" s="1">
        <v>2965</v>
      </c>
      <c r="B56" s="2" t="s">
        <v>6096</v>
      </c>
      <c r="C56" s="2" t="s">
        <v>6097</v>
      </c>
      <c r="D56" s="12">
        <v>1500</v>
      </c>
      <c r="E56" s="13">
        <v>1635</v>
      </c>
      <c r="F56" t="s">
        <v>28</v>
      </c>
      <c r="G56" t="s">
        <v>49</v>
      </c>
      <c r="H56" t="s">
        <v>50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1123</v>
      </c>
      <c r="O56">
        <v>109</v>
      </c>
      <c r="P56">
        <v>41.92</v>
      </c>
      <c r="Q56" s="11" t="s">
        <v>21</v>
      </c>
      <c r="R56" t="s">
        <v>1124</v>
      </c>
      <c r="S56" s="4">
        <v>42162.7295486111</v>
      </c>
      <c r="T56" s="4">
        <v>42192.7295486111</v>
      </c>
    </row>
    <row r="57" ht="231" spans="1:20">
      <c r="A57" s="1">
        <v>2966</v>
      </c>
      <c r="B57" s="2" t="s">
        <v>6098</v>
      </c>
      <c r="C57" s="2" t="s">
        <v>6099</v>
      </c>
      <c r="D57" s="12">
        <v>10000</v>
      </c>
      <c r="E57" s="13">
        <v>11363</v>
      </c>
      <c r="F57" t="s">
        <v>28</v>
      </c>
      <c r="G57" t="s">
        <v>49</v>
      </c>
      <c r="H57" t="s">
        <v>50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1123</v>
      </c>
      <c r="O57">
        <v>114</v>
      </c>
      <c r="P57">
        <v>88.77</v>
      </c>
      <c r="Q57" s="11" t="s">
        <v>21</v>
      </c>
      <c r="R57" t="s">
        <v>1124</v>
      </c>
      <c r="S57" s="4">
        <v>42233.7385648148</v>
      </c>
      <c r="T57" s="4">
        <v>42263.7385648148</v>
      </c>
    </row>
    <row r="58" ht="173" spans="1:20">
      <c r="A58" s="1">
        <v>2967</v>
      </c>
      <c r="B58" s="2" t="s">
        <v>6100</v>
      </c>
      <c r="C58" s="2" t="s">
        <v>6101</v>
      </c>
      <c r="D58" s="12">
        <v>5000</v>
      </c>
      <c r="E58" s="13">
        <v>5696</v>
      </c>
      <c r="F58" t="s">
        <v>28</v>
      </c>
      <c r="G58" t="s">
        <v>49</v>
      </c>
      <c r="H58" t="s">
        <v>50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1123</v>
      </c>
      <c r="O58">
        <v>114</v>
      </c>
      <c r="P58">
        <v>80.23</v>
      </c>
      <c r="Q58" s="11" t="s">
        <v>21</v>
      </c>
      <c r="R58" t="s">
        <v>1124</v>
      </c>
      <c r="S58" s="4">
        <v>42042.1978240741</v>
      </c>
      <c r="T58" s="4">
        <v>42072.1561574074</v>
      </c>
    </row>
    <row r="59" ht="144" spans="1:20">
      <c r="A59" s="1">
        <v>2968</v>
      </c>
      <c r="B59" s="2" t="s">
        <v>6102</v>
      </c>
      <c r="C59" s="2" t="s">
        <v>6103</v>
      </c>
      <c r="D59" s="12">
        <v>3500</v>
      </c>
      <c r="E59" s="13">
        <v>3710</v>
      </c>
      <c r="F59" t="s">
        <v>28</v>
      </c>
      <c r="G59" t="s">
        <v>49</v>
      </c>
      <c r="H59" t="s">
        <v>50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1123</v>
      </c>
      <c r="O59">
        <v>106</v>
      </c>
      <c r="P59">
        <v>78.94</v>
      </c>
      <c r="Q59" s="11" t="s">
        <v>21</v>
      </c>
      <c r="R59" t="s">
        <v>1124</v>
      </c>
      <c r="S59" s="4">
        <v>42585.5238425926</v>
      </c>
      <c r="T59" s="4">
        <v>42599.1659722222</v>
      </c>
    </row>
    <row r="60" ht="202" spans="1:20">
      <c r="A60" s="1">
        <v>2970</v>
      </c>
      <c r="B60" s="2" t="s">
        <v>6106</v>
      </c>
      <c r="C60" s="2" t="s">
        <v>6107</v>
      </c>
      <c r="D60" s="12">
        <v>6000</v>
      </c>
      <c r="E60" s="13">
        <v>6360</v>
      </c>
      <c r="F60" t="s">
        <v>28</v>
      </c>
      <c r="G60" t="s">
        <v>49</v>
      </c>
      <c r="H60" t="s">
        <v>50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1123</v>
      </c>
      <c r="O60">
        <v>106</v>
      </c>
      <c r="P60">
        <v>69.89</v>
      </c>
      <c r="Q60" s="11" t="s">
        <v>21</v>
      </c>
      <c r="R60" t="s">
        <v>1124</v>
      </c>
      <c r="S60" s="4">
        <v>41808.6695717593</v>
      </c>
      <c r="T60" s="4">
        <v>41838.6695717593</v>
      </c>
    </row>
    <row r="61" ht="231" spans="1:20">
      <c r="A61" s="1">
        <v>2971</v>
      </c>
      <c r="B61" s="2" t="s">
        <v>6108</v>
      </c>
      <c r="C61" s="2" t="s">
        <v>6109</v>
      </c>
      <c r="D61" s="12">
        <v>3200</v>
      </c>
      <c r="E61" s="13">
        <v>3205</v>
      </c>
      <c r="F61" t="s">
        <v>28</v>
      </c>
      <c r="G61" t="s">
        <v>49</v>
      </c>
      <c r="H61" t="s">
        <v>50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1123</v>
      </c>
      <c r="O61">
        <v>100</v>
      </c>
      <c r="P61">
        <v>74.53</v>
      </c>
      <c r="Q61" s="11" t="s">
        <v>21</v>
      </c>
      <c r="R61" t="s">
        <v>1124</v>
      </c>
      <c r="S61" s="4">
        <v>41852.6583101852</v>
      </c>
      <c r="T61" s="4">
        <v>41882.6583101852</v>
      </c>
    </row>
    <row r="62" ht="144" spans="1:20">
      <c r="A62" s="1">
        <v>2972</v>
      </c>
      <c r="B62" s="2" t="s">
        <v>6110</v>
      </c>
      <c r="C62" s="2" t="s">
        <v>6111</v>
      </c>
      <c r="D62" s="12">
        <v>2000</v>
      </c>
      <c r="E62" s="13">
        <v>2107</v>
      </c>
      <c r="F62" t="s">
        <v>28</v>
      </c>
      <c r="G62" t="s">
        <v>49</v>
      </c>
      <c r="H62" t="s">
        <v>50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1123</v>
      </c>
      <c r="O62">
        <v>105</v>
      </c>
      <c r="P62">
        <v>123.94</v>
      </c>
      <c r="Q62" s="11" t="s">
        <v>21</v>
      </c>
      <c r="R62" t="s">
        <v>1124</v>
      </c>
      <c r="S62" s="4">
        <v>42694.1101851852</v>
      </c>
      <c r="T62" s="4">
        <v>42709.0416666667</v>
      </c>
    </row>
    <row r="63" ht="216" spans="1:20">
      <c r="A63" s="1">
        <v>2973</v>
      </c>
      <c r="B63" s="2" t="s">
        <v>6112</v>
      </c>
      <c r="C63" s="2" t="s">
        <v>6113</v>
      </c>
      <c r="D63" s="12">
        <v>5000</v>
      </c>
      <c r="E63" s="13">
        <v>8740</v>
      </c>
      <c r="F63" t="s">
        <v>28</v>
      </c>
      <c r="G63" t="s">
        <v>49</v>
      </c>
      <c r="H63" t="s">
        <v>50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1123</v>
      </c>
      <c r="O63">
        <v>175</v>
      </c>
      <c r="P63">
        <v>264.85</v>
      </c>
      <c r="Q63" s="11" t="s">
        <v>21</v>
      </c>
      <c r="R63" t="s">
        <v>1124</v>
      </c>
      <c r="S63" s="4">
        <v>42341.8183796296</v>
      </c>
      <c r="T63" s="4">
        <v>42370.1666666667</v>
      </c>
    </row>
    <row r="64" ht="245" spans="1:20">
      <c r="A64" s="1">
        <v>2974</v>
      </c>
      <c r="B64" s="2" t="s">
        <v>6114</v>
      </c>
      <c r="C64" s="2" t="s">
        <v>6115</v>
      </c>
      <c r="D64" s="12">
        <v>5000</v>
      </c>
      <c r="E64" s="13">
        <v>5100</v>
      </c>
      <c r="F64" t="s">
        <v>28</v>
      </c>
      <c r="G64" t="s">
        <v>49</v>
      </c>
      <c r="H64" t="s">
        <v>50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1123</v>
      </c>
      <c r="O64">
        <v>102</v>
      </c>
      <c r="P64">
        <v>58.62</v>
      </c>
      <c r="Q64" s="11" t="s">
        <v>21</v>
      </c>
      <c r="R64" t="s">
        <v>1124</v>
      </c>
      <c r="S64" s="4">
        <v>41880.0610069444</v>
      </c>
      <c r="T64" s="4">
        <v>41908.0659722222</v>
      </c>
    </row>
    <row r="65" ht="245" spans="1:20">
      <c r="A65" s="1">
        <v>2975</v>
      </c>
      <c r="B65" s="2" t="s">
        <v>6116</v>
      </c>
      <c r="C65" s="2" t="s">
        <v>6117</v>
      </c>
      <c r="D65" s="12">
        <v>8000</v>
      </c>
      <c r="E65" s="13">
        <v>8010</v>
      </c>
      <c r="F65" t="s">
        <v>28</v>
      </c>
      <c r="G65" t="s">
        <v>49</v>
      </c>
      <c r="H65" t="s">
        <v>50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1123</v>
      </c>
      <c r="O65">
        <v>100</v>
      </c>
      <c r="P65">
        <v>70.88</v>
      </c>
      <c r="Q65" s="11" t="s">
        <v>21</v>
      </c>
      <c r="R65" t="s">
        <v>1124</v>
      </c>
      <c r="S65" s="4">
        <v>41941.6838657407</v>
      </c>
      <c r="T65" s="4">
        <v>41970.125</v>
      </c>
    </row>
    <row r="66" ht="274" spans="1:20">
      <c r="A66" s="1">
        <v>2977</v>
      </c>
      <c r="B66" s="2" t="s">
        <v>6120</v>
      </c>
      <c r="C66" s="2" t="s">
        <v>6121</v>
      </c>
      <c r="D66" s="12">
        <v>3000</v>
      </c>
      <c r="E66" s="13">
        <v>3407</v>
      </c>
      <c r="F66" t="s">
        <v>28</v>
      </c>
      <c r="G66" t="s">
        <v>49</v>
      </c>
      <c r="H66" t="s">
        <v>50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1123</v>
      </c>
      <c r="O66">
        <v>114</v>
      </c>
      <c r="P66">
        <v>113.57</v>
      </c>
      <c r="Q66" s="11" t="s">
        <v>21</v>
      </c>
      <c r="R66" t="s">
        <v>1124</v>
      </c>
      <c r="S66" s="4">
        <v>42026.8811805556</v>
      </c>
      <c r="T66" s="4">
        <v>42086.0930555556</v>
      </c>
    </row>
    <row r="67" ht="245" spans="1:20">
      <c r="A67" s="1">
        <v>2978</v>
      </c>
      <c r="B67" s="2" t="s">
        <v>6122</v>
      </c>
      <c r="C67" s="2" t="s">
        <v>6123</v>
      </c>
      <c r="D67" s="12">
        <v>750</v>
      </c>
      <c r="E67" s="13">
        <v>971</v>
      </c>
      <c r="F67" t="s">
        <v>28</v>
      </c>
      <c r="G67" t="s">
        <v>49</v>
      </c>
      <c r="H67" t="s">
        <v>50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1123</v>
      </c>
      <c r="O67">
        <v>129</v>
      </c>
      <c r="P67">
        <v>60.69</v>
      </c>
      <c r="Q67" s="11" t="s">
        <v>21</v>
      </c>
      <c r="R67" t="s">
        <v>1124</v>
      </c>
      <c r="S67" s="4">
        <v>41922.6405902778</v>
      </c>
      <c r="T67" s="4">
        <v>41932.2493055556</v>
      </c>
    </row>
    <row r="68" ht="245" spans="1:20">
      <c r="A68" s="1">
        <v>2979</v>
      </c>
      <c r="B68" s="2" t="s">
        <v>6124</v>
      </c>
      <c r="C68" s="2" t="s">
        <v>6125</v>
      </c>
      <c r="D68" s="12">
        <v>5000</v>
      </c>
      <c r="E68" s="13">
        <v>5070</v>
      </c>
      <c r="F68" t="s">
        <v>28</v>
      </c>
      <c r="G68" t="s">
        <v>49</v>
      </c>
      <c r="H68" t="s">
        <v>50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1123</v>
      </c>
      <c r="O68">
        <v>101</v>
      </c>
      <c r="P68">
        <v>110.22</v>
      </c>
      <c r="Q68" s="11" t="s">
        <v>21</v>
      </c>
      <c r="R68" t="s">
        <v>1124</v>
      </c>
      <c r="S68" s="4">
        <v>41993.8243402778</v>
      </c>
      <c r="T68" s="4">
        <v>42010.25</v>
      </c>
    </row>
    <row r="69" ht="188" spans="1:20">
      <c r="A69" s="1">
        <v>2980</v>
      </c>
      <c r="B69" s="2" t="s">
        <v>6126</v>
      </c>
      <c r="C69" s="2" t="s">
        <v>6127</v>
      </c>
      <c r="D69" s="12">
        <v>3000</v>
      </c>
      <c r="E69" s="13">
        <v>3275</v>
      </c>
      <c r="F69" t="s">
        <v>28</v>
      </c>
      <c r="G69" t="s">
        <v>49</v>
      </c>
      <c r="H69" t="s">
        <v>50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1123</v>
      </c>
      <c r="O69">
        <v>109</v>
      </c>
      <c r="P69">
        <v>136.46</v>
      </c>
      <c r="Q69" s="11" t="s">
        <v>21</v>
      </c>
      <c r="R69" t="s">
        <v>1124</v>
      </c>
      <c r="S69" s="4">
        <v>42219.9158564815</v>
      </c>
      <c r="T69" s="4">
        <v>42240.0833333333</v>
      </c>
    </row>
    <row r="70" ht="216" spans="1:20">
      <c r="A70" s="1">
        <v>3147</v>
      </c>
      <c r="B70" s="2" t="s">
        <v>6460</v>
      </c>
      <c r="C70" s="2" t="s">
        <v>6461</v>
      </c>
      <c r="D70" s="12">
        <v>20000</v>
      </c>
      <c r="E70" s="13">
        <v>23505</v>
      </c>
      <c r="F70" t="s">
        <v>28</v>
      </c>
      <c r="G70" t="s">
        <v>49</v>
      </c>
      <c r="H70" t="s">
        <v>50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1123</v>
      </c>
      <c r="O70">
        <v>118</v>
      </c>
      <c r="P70">
        <v>110.35</v>
      </c>
      <c r="Q70" s="11" t="s">
        <v>21</v>
      </c>
      <c r="R70" t="s">
        <v>1124</v>
      </c>
      <c r="S70" s="4">
        <v>41909.9693865741</v>
      </c>
      <c r="T70" s="4">
        <v>41950.0110532407</v>
      </c>
    </row>
    <row r="71" ht="130" spans="1:20">
      <c r="A71" s="1">
        <v>3148</v>
      </c>
      <c r="B71" s="2" t="s">
        <v>6462</v>
      </c>
      <c r="C71" s="2" t="s">
        <v>6463</v>
      </c>
      <c r="D71" s="12">
        <v>1800</v>
      </c>
      <c r="E71" s="13">
        <v>2361</v>
      </c>
      <c r="F71" t="s">
        <v>28</v>
      </c>
      <c r="G71" t="s">
        <v>49</v>
      </c>
      <c r="H71" t="s">
        <v>50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1123</v>
      </c>
      <c r="O71">
        <v>131</v>
      </c>
      <c r="P71">
        <v>41.42</v>
      </c>
      <c r="Q71" s="11" t="s">
        <v>21</v>
      </c>
      <c r="R71" t="s">
        <v>1124</v>
      </c>
      <c r="S71" s="4">
        <v>41891.6653240741</v>
      </c>
      <c r="T71" s="4">
        <v>41913.1666666667</v>
      </c>
    </row>
    <row r="72" ht="260" spans="1:20">
      <c r="A72" s="1">
        <v>3149</v>
      </c>
      <c r="B72" s="2" t="s">
        <v>6464</v>
      </c>
      <c r="C72" s="2" t="s">
        <v>6465</v>
      </c>
      <c r="D72" s="12">
        <v>1250</v>
      </c>
      <c r="E72" s="13">
        <v>1300</v>
      </c>
      <c r="F72" t="s">
        <v>28</v>
      </c>
      <c r="G72" t="s">
        <v>49</v>
      </c>
      <c r="H72" t="s">
        <v>50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1123</v>
      </c>
      <c r="O72">
        <v>104</v>
      </c>
      <c r="P72">
        <v>52</v>
      </c>
      <c r="Q72" s="11" t="s">
        <v>21</v>
      </c>
      <c r="R72" t="s">
        <v>1124</v>
      </c>
      <c r="S72" s="4">
        <v>41226.0173611111</v>
      </c>
      <c r="T72" s="4">
        <v>41250.0833333333</v>
      </c>
    </row>
    <row r="73" ht="274" spans="1:20">
      <c r="A73" s="1">
        <v>3150</v>
      </c>
      <c r="B73" s="2" t="s">
        <v>6466</v>
      </c>
      <c r="C73" s="2" t="s">
        <v>6467</v>
      </c>
      <c r="D73" s="12">
        <v>3500</v>
      </c>
      <c r="E73" s="13">
        <v>3535</v>
      </c>
      <c r="F73" t="s">
        <v>28</v>
      </c>
      <c r="G73" t="s">
        <v>49</v>
      </c>
      <c r="H73" t="s">
        <v>50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1123</v>
      </c>
      <c r="O73">
        <v>101</v>
      </c>
      <c r="P73">
        <v>33.99</v>
      </c>
      <c r="Q73" s="11" t="s">
        <v>21</v>
      </c>
      <c r="R73" t="s">
        <v>1124</v>
      </c>
      <c r="S73" s="4">
        <v>40478.2639236111</v>
      </c>
      <c r="T73" s="4">
        <v>40568.1666666667</v>
      </c>
    </row>
    <row r="74" ht="173" spans="1:20">
      <c r="A74" s="1">
        <v>3151</v>
      </c>
      <c r="B74" s="2" t="s">
        <v>6468</v>
      </c>
      <c r="C74" s="2" t="s">
        <v>6469</v>
      </c>
      <c r="D74" s="12">
        <v>3500</v>
      </c>
      <c r="E74" s="13">
        <v>3514</v>
      </c>
      <c r="F74" t="s">
        <v>28</v>
      </c>
      <c r="G74" t="s">
        <v>49</v>
      </c>
      <c r="H74" t="s">
        <v>50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1123</v>
      </c>
      <c r="O74">
        <v>100</v>
      </c>
      <c r="P74">
        <v>103.35</v>
      </c>
      <c r="Q74" s="11" t="s">
        <v>21</v>
      </c>
      <c r="R74" t="s">
        <v>1124</v>
      </c>
      <c r="S74" s="4">
        <v>41862.8399768519</v>
      </c>
      <c r="T74" s="4">
        <v>41892.8399768519</v>
      </c>
    </row>
    <row r="75" ht="188" spans="1:20">
      <c r="A75" s="1">
        <v>3153</v>
      </c>
      <c r="B75" s="2" t="s">
        <v>6472</v>
      </c>
      <c r="C75" s="2" t="s">
        <v>6473</v>
      </c>
      <c r="D75" s="12">
        <v>3000</v>
      </c>
      <c r="E75" s="13">
        <v>10067.5</v>
      </c>
      <c r="F75" t="s">
        <v>28</v>
      </c>
      <c r="G75" t="s">
        <v>49</v>
      </c>
      <c r="H75" t="s">
        <v>50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1123</v>
      </c>
      <c r="O75">
        <v>336</v>
      </c>
      <c r="P75">
        <v>41.77</v>
      </c>
      <c r="Q75" s="11" t="s">
        <v>21</v>
      </c>
      <c r="R75" t="s">
        <v>1124</v>
      </c>
      <c r="S75" s="4">
        <v>40633.1543634259</v>
      </c>
      <c r="T75" s="4">
        <v>40664.2076388889</v>
      </c>
    </row>
    <row r="76" ht="245" spans="1:20">
      <c r="A76" s="1">
        <v>3154</v>
      </c>
      <c r="B76" s="2" t="s">
        <v>6474</v>
      </c>
      <c r="C76" s="2" t="s">
        <v>6475</v>
      </c>
      <c r="D76" s="12">
        <v>7000</v>
      </c>
      <c r="E76" s="13">
        <v>7905</v>
      </c>
      <c r="F76" t="s">
        <v>28</v>
      </c>
      <c r="G76" t="s">
        <v>49</v>
      </c>
      <c r="H76" t="s">
        <v>50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1123</v>
      </c>
      <c r="O76">
        <v>113</v>
      </c>
      <c r="P76">
        <v>64.27</v>
      </c>
      <c r="Q76" s="11" t="s">
        <v>21</v>
      </c>
      <c r="R76" t="s">
        <v>1124</v>
      </c>
      <c r="S76" s="4">
        <v>40970.8756712963</v>
      </c>
      <c r="T76" s="4">
        <v>41000.8340046296</v>
      </c>
    </row>
    <row r="77" ht="245" spans="1:20">
      <c r="A77" s="1">
        <v>3156</v>
      </c>
      <c r="B77" s="2" t="s">
        <v>6478</v>
      </c>
      <c r="C77" s="2" t="s">
        <v>6479</v>
      </c>
      <c r="D77" s="12">
        <v>5500</v>
      </c>
      <c r="E77" s="13">
        <v>5600</v>
      </c>
      <c r="F77" t="s">
        <v>28</v>
      </c>
      <c r="G77" t="s">
        <v>49</v>
      </c>
      <c r="H77" t="s">
        <v>50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1123</v>
      </c>
      <c r="O77">
        <v>102</v>
      </c>
      <c r="P77">
        <v>62.92</v>
      </c>
      <c r="Q77" s="11" t="s">
        <v>21</v>
      </c>
      <c r="R77" t="s">
        <v>1124</v>
      </c>
      <c r="S77" s="4">
        <v>41026.9530555556</v>
      </c>
      <c r="T77" s="4">
        <v>41061.9530555556</v>
      </c>
    </row>
    <row r="78" ht="101" spans="1:20">
      <c r="A78" s="1">
        <v>3157</v>
      </c>
      <c r="B78" s="2" t="s">
        <v>6480</v>
      </c>
      <c r="C78" s="2" t="s">
        <v>6481</v>
      </c>
      <c r="D78" s="12">
        <v>4000</v>
      </c>
      <c r="E78" s="13">
        <v>4040</v>
      </c>
      <c r="F78" t="s">
        <v>28</v>
      </c>
      <c r="G78" t="s">
        <v>49</v>
      </c>
      <c r="H78" t="s">
        <v>50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1123</v>
      </c>
      <c r="O78">
        <v>101</v>
      </c>
      <c r="P78">
        <v>98.54</v>
      </c>
      <c r="Q78" s="11" t="s">
        <v>21</v>
      </c>
      <c r="R78" t="s">
        <v>1124</v>
      </c>
      <c r="S78" s="4">
        <v>41829.7882523148</v>
      </c>
      <c r="T78" s="4">
        <v>41839.2083333333</v>
      </c>
    </row>
    <row r="79" ht="101" spans="1:20">
      <c r="A79" s="1">
        <v>3158</v>
      </c>
      <c r="B79" s="2" t="s">
        <v>6482</v>
      </c>
      <c r="C79" s="2" t="s">
        <v>6483</v>
      </c>
      <c r="D79" s="12">
        <v>5000</v>
      </c>
      <c r="E79" s="13">
        <v>5700</v>
      </c>
      <c r="F79" t="s">
        <v>28</v>
      </c>
      <c r="G79" t="s">
        <v>49</v>
      </c>
      <c r="H79" t="s">
        <v>50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1123</v>
      </c>
      <c r="O79">
        <v>114</v>
      </c>
      <c r="P79">
        <v>82.61</v>
      </c>
      <c r="Q79" s="11" t="s">
        <v>21</v>
      </c>
      <c r="R79" t="s">
        <v>1124</v>
      </c>
      <c r="S79" s="4">
        <v>41447.8397222222</v>
      </c>
      <c r="T79" s="4">
        <v>41477.8397222222</v>
      </c>
    </row>
    <row r="80" ht="173" spans="1:20">
      <c r="A80" s="1">
        <v>3159</v>
      </c>
      <c r="B80" s="2" t="s">
        <v>6484</v>
      </c>
      <c r="C80" s="2" t="s">
        <v>6485</v>
      </c>
      <c r="D80" s="12">
        <v>1500</v>
      </c>
      <c r="E80" s="13">
        <v>2002.22</v>
      </c>
      <c r="F80" t="s">
        <v>28</v>
      </c>
      <c r="G80" t="s">
        <v>49</v>
      </c>
      <c r="H80" t="s">
        <v>50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1123</v>
      </c>
      <c r="O80">
        <v>133</v>
      </c>
      <c r="P80">
        <v>38.5</v>
      </c>
      <c r="Q80" s="11" t="s">
        <v>21</v>
      </c>
      <c r="R80" t="s">
        <v>1124</v>
      </c>
      <c r="S80" s="4">
        <v>40884.0666782407</v>
      </c>
      <c r="T80" s="4">
        <v>40926.9583333333</v>
      </c>
    </row>
    <row r="81" ht="216" spans="1:20">
      <c r="A81" s="1">
        <v>3160</v>
      </c>
      <c r="B81" s="2" t="s">
        <v>6486</v>
      </c>
      <c r="C81" s="2" t="s">
        <v>6487</v>
      </c>
      <c r="D81" s="12">
        <v>4500</v>
      </c>
      <c r="E81" s="13">
        <v>4569</v>
      </c>
      <c r="F81" t="s">
        <v>28</v>
      </c>
      <c r="G81" t="s">
        <v>49</v>
      </c>
      <c r="H81" t="s">
        <v>50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1123</v>
      </c>
      <c r="O81">
        <v>102</v>
      </c>
      <c r="P81">
        <v>80.16</v>
      </c>
      <c r="Q81" s="11" t="s">
        <v>21</v>
      </c>
      <c r="R81" t="s">
        <v>1124</v>
      </c>
      <c r="S81" s="4">
        <v>41841.2648958333</v>
      </c>
      <c r="T81" s="4">
        <v>41864.2076388889</v>
      </c>
    </row>
    <row r="82" ht="245" spans="1:20">
      <c r="A82" s="1">
        <v>3162</v>
      </c>
      <c r="B82" s="2" t="s">
        <v>6490</v>
      </c>
      <c r="C82" s="2" t="s">
        <v>6491</v>
      </c>
      <c r="D82" s="12">
        <v>4000</v>
      </c>
      <c r="E82" s="13">
        <v>5086</v>
      </c>
      <c r="F82" t="s">
        <v>28</v>
      </c>
      <c r="G82" t="s">
        <v>49</v>
      </c>
      <c r="H82" t="s">
        <v>50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1123</v>
      </c>
      <c r="O82">
        <v>127</v>
      </c>
      <c r="P82">
        <v>80.73</v>
      </c>
      <c r="Q82" s="11" t="s">
        <v>21</v>
      </c>
      <c r="R82" t="s">
        <v>1124</v>
      </c>
      <c r="S82" s="4">
        <v>41799.6859027778</v>
      </c>
      <c r="T82" s="4">
        <v>41827.0833333333</v>
      </c>
    </row>
    <row r="83" ht="216" spans="1:20">
      <c r="A83" s="1">
        <v>3163</v>
      </c>
      <c r="B83" s="2" t="s">
        <v>6492</v>
      </c>
      <c r="C83" s="2" t="s">
        <v>6493</v>
      </c>
      <c r="D83" s="12">
        <v>13000</v>
      </c>
      <c r="E83" s="13">
        <v>14450</v>
      </c>
      <c r="F83" t="s">
        <v>28</v>
      </c>
      <c r="G83" t="s">
        <v>49</v>
      </c>
      <c r="H83" t="s">
        <v>50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1123</v>
      </c>
      <c r="O83">
        <v>111</v>
      </c>
      <c r="P83">
        <v>200.69</v>
      </c>
      <c r="Q83" s="11" t="s">
        <v>21</v>
      </c>
      <c r="R83" t="s">
        <v>1124</v>
      </c>
      <c r="S83" s="4">
        <v>41775.7537615741</v>
      </c>
      <c r="T83" s="4">
        <v>41805.7537615741</v>
      </c>
    </row>
    <row r="84" ht="260" spans="1:20">
      <c r="A84" s="1">
        <v>3164</v>
      </c>
      <c r="B84" s="2" t="s">
        <v>6494</v>
      </c>
      <c r="C84" s="2" t="s">
        <v>6495</v>
      </c>
      <c r="D84" s="12">
        <v>2500</v>
      </c>
      <c r="E84" s="13">
        <v>2669</v>
      </c>
      <c r="F84" t="s">
        <v>28</v>
      </c>
      <c r="G84" t="s">
        <v>49</v>
      </c>
      <c r="H84" t="s">
        <v>50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1123</v>
      </c>
      <c r="O84">
        <v>107</v>
      </c>
      <c r="P84">
        <v>37.59</v>
      </c>
      <c r="Q84" s="11" t="s">
        <v>21</v>
      </c>
      <c r="R84" t="s">
        <v>1124</v>
      </c>
      <c r="S84" s="4">
        <v>41766.8057291667</v>
      </c>
      <c r="T84" s="4">
        <v>41799.8057291667</v>
      </c>
    </row>
    <row r="85" ht="231" spans="1:20">
      <c r="A85" s="1">
        <v>3165</v>
      </c>
      <c r="B85" s="2" t="s">
        <v>6496</v>
      </c>
      <c r="C85" s="2" t="s">
        <v>6497</v>
      </c>
      <c r="D85" s="12">
        <v>750</v>
      </c>
      <c r="E85" s="13">
        <v>1220</v>
      </c>
      <c r="F85" t="s">
        <v>28</v>
      </c>
      <c r="G85" t="s">
        <v>49</v>
      </c>
      <c r="H85" t="s">
        <v>50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1123</v>
      </c>
      <c r="O85">
        <v>163</v>
      </c>
      <c r="P85">
        <v>58.1</v>
      </c>
      <c r="Q85" s="11" t="s">
        <v>21</v>
      </c>
      <c r="R85" t="s">
        <v>1124</v>
      </c>
      <c r="S85" s="4">
        <v>40644.1592592593</v>
      </c>
      <c r="T85" s="4">
        <v>40666.1659722222</v>
      </c>
    </row>
    <row r="86" ht="231" spans="1:20">
      <c r="A86" s="1">
        <v>3166</v>
      </c>
      <c r="B86" s="2" t="s">
        <v>6498</v>
      </c>
      <c r="C86" s="2" t="s">
        <v>6499</v>
      </c>
      <c r="D86" s="12">
        <v>35000</v>
      </c>
      <c r="E86" s="13">
        <v>56079.83</v>
      </c>
      <c r="F86" t="s">
        <v>28</v>
      </c>
      <c r="G86" t="s">
        <v>49</v>
      </c>
      <c r="H86" t="s">
        <v>50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1123</v>
      </c>
      <c r="O86">
        <v>160</v>
      </c>
      <c r="P86">
        <v>60.3</v>
      </c>
      <c r="Q86" s="11" t="s">
        <v>21</v>
      </c>
      <c r="R86" t="s">
        <v>1124</v>
      </c>
      <c r="S86" s="4">
        <v>41940.6915856482</v>
      </c>
      <c r="T86" s="4">
        <v>41969.3326388889</v>
      </c>
    </row>
    <row r="87" ht="116" spans="1:20">
      <c r="A87" s="1">
        <v>3167</v>
      </c>
      <c r="B87" s="2" t="s">
        <v>6500</v>
      </c>
      <c r="C87" s="2" t="s">
        <v>6501</v>
      </c>
      <c r="D87" s="12">
        <v>3000</v>
      </c>
      <c r="E87" s="13">
        <v>3485</v>
      </c>
      <c r="F87" t="s">
        <v>28</v>
      </c>
      <c r="G87" t="s">
        <v>49</v>
      </c>
      <c r="H87" t="s">
        <v>50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1123</v>
      </c>
      <c r="O87">
        <v>116</v>
      </c>
      <c r="P87">
        <v>63.36</v>
      </c>
      <c r="Q87" s="11" t="s">
        <v>21</v>
      </c>
      <c r="R87" t="s">
        <v>1124</v>
      </c>
      <c r="S87" s="4">
        <v>41839.1757060185</v>
      </c>
      <c r="T87" s="4">
        <v>41853.1757060185</v>
      </c>
    </row>
    <row r="88" ht="216" spans="1:20">
      <c r="A88" s="1">
        <v>3168</v>
      </c>
      <c r="B88" s="2" t="s">
        <v>6502</v>
      </c>
      <c r="C88" s="2" t="s">
        <v>6503</v>
      </c>
      <c r="D88" s="12">
        <v>2500</v>
      </c>
      <c r="E88" s="13">
        <v>3105</v>
      </c>
      <c r="F88" t="s">
        <v>28</v>
      </c>
      <c r="G88" t="s">
        <v>49</v>
      </c>
      <c r="H88" t="s">
        <v>50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1123</v>
      </c>
      <c r="O88">
        <v>124</v>
      </c>
      <c r="P88">
        <v>50.9</v>
      </c>
      <c r="Q88" s="11" t="s">
        <v>21</v>
      </c>
      <c r="R88" t="s">
        <v>1124</v>
      </c>
      <c r="S88" s="4">
        <v>41772.1059375</v>
      </c>
      <c r="T88" s="4">
        <v>41803.9166666667</v>
      </c>
    </row>
    <row r="89" ht="144" spans="1:20">
      <c r="A89" s="1">
        <v>3169</v>
      </c>
      <c r="B89" s="2" t="s">
        <v>6504</v>
      </c>
      <c r="C89" s="2" t="s">
        <v>6505</v>
      </c>
      <c r="D89" s="12">
        <v>8000</v>
      </c>
      <c r="E89" s="13">
        <v>8241</v>
      </c>
      <c r="F89" t="s">
        <v>28</v>
      </c>
      <c r="G89" t="s">
        <v>49</v>
      </c>
      <c r="H89" t="s">
        <v>50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1123</v>
      </c>
      <c r="O89">
        <v>103</v>
      </c>
      <c r="P89">
        <v>100.5</v>
      </c>
      <c r="Q89" s="11" t="s">
        <v>21</v>
      </c>
      <c r="R89" t="s">
        <v>1124</v>
      </c>
      <c r="S89" s="4">
        <v>41591.737974537</v>
      </c>
      <c r="T89" s="4">
        <v>41621.2076388889</v>
      </c>
    </row>
    <row r="90" ht="188" spans="1:20">
      <c r="A90" s="1">
        <v>3170</v>
      </c>
      <c r="B90" s="2" t="s">
        <v>6506</v>
      </c>
      <c r="C90" s="2" t="s">
        <v>6507</v>
      </c>
      <c r="D90" s="12">
        <v>2000</v>
      </c>
      <c r="E90" s="13">
        <v>2245</v>
      </c>
      <c r="F90" t="s">
        <v>28</v>
      </c>
      <c r="G90" t="s">
        <v>49</v>
      </c>
      <c r="H90" t="s">
        <v>50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1123</v>
      </c>
      <c r="O90">
        <v>112</v>
      </c>
      <c r="P90">
        <v>31.62</v>
      </c>
      <c r="Q90" s="11" t="s">
        <v>21</v>
      </c>
      <c r="R90" t="s">
        <v>1124</v>
      </c>
      <c r="S90" s="4">
        <v>41789.0803703704</v>
      </c>
      <c r="T90" s="4">
        <v>41822.1666666667</v>
      </c>
    </row>
    <row r="91" ht="245" spans="1:20">
      <c r="A91" s="1">
        <v>3172</v>
      </c>
      <c r="B91" s="2" t="s">
        <v>6510</v>
      </c>
      <c r="C91" s="2" t="s">
        <v>6511</v>
      </c>
      <c r="D91" s="12">
        <v>2000</v>
      </c>
      <c r="E91" s="13">
        <v>2300</v>
      </c>
      <c r="F91" t="s">
        <v>28</v>
      </c>
      <c r="G91" t="s">
        <v>49</v>
      </c>
      <c r="H91" t="s">
        <v>50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1123</v>
      </c>
      <c r="O91">
        <v>115</v>
      </c>
      <c r="P91">
        <v>79.31</v>
      </c>
      <c r="Q91" s="11" t="s">
        <v>21</v>
      </c>
      <c r="R91" t="s">
        <v>1124</v>
      </c>
      <c r="S91" s="4">
        <v>40923.7299537037</v>
      </c>
      <c r="T91" s="4">
        <v>40953.7299537037</v>
      </c>
    </row>
    <row r="92" ht="245" spans="1:20">
      <c r="A92" s="1">
        <v>3173</v>
      </c>
      <c r="B92" s="2" t="s">
        <v>6512</v>
      </c>
      <c r="C92" s="2" t="s">
        <v>6513</v>
      </c>
      <c r="D92" s="12">
        <v>10000</v>
      </c>
      <c r="E92" s="13">
        <v>10300</v>
      </c>
      <c r="F92" t="s">
        <v>28</v>
      </c>
      <c r="G92" t="s">
        <v>49</v>
      </c>
      <c r="H92" t="s">
        <v>50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1123</v>
      </c>
      <c r="O92">
        <v>103</v>
      </c>
      <c r="P92">
        <v>139.19</v>
      </c>
      <c r="Q92" s="11" t="s">
        <v>21</v>
      </c>
      <c r="R92" t="s">
        <v>1124</v>
      </c>
      <c r="S92" s="4">
        <v>41878.8783796296</v>
      </c>
      <c r="T92" s="4">
        <v>41908.8783796296</v>
      </c>
    </row>
    <row r="93" ht="260" spans="1:20">
      <c r="A93" s="1">
        <v>3174</v>
      </c>
      <c r="B93" s="2" t="s">
        <v>6514</v>
      </c>
      <c r="C93" s="2" t="s">
        <v>6515</v>
      </c>
      <c r="D93" s="12">
        <v>3000</v>
      </c>
      <c r="E93" s="13">
        <v>3034</v>
      </c>
      <c r="F93" t="s">
        <v>28</v>
      </c>
      <c r="G93" t="s">
        <v>49</v>
      </c>
      <c r="H93" t="s">
        <v>50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1123</v>
      </c>
      <c r="O93">
        <v>101</v>
      </c>
      <c r="P93">
        <v>131.91</v>
      </c>
      <c r="Q93" s="11" t="s">
        <v>21</v>
      </c>
      <c r="R93" t="s">
        <v>1124</v>
      </c>
      <c r="S93" s="4">
        <v>41862.8646759259</v>
      </c>
      <c r="T93" s="4">
        <v>41876.8646759259</v>
      </c>
    </row>
    <row r="94" ht="245" spans="1:20">
      <c r="A94" s="1">
        <v>3175</v>
      </c>
      <c r="B94" s="2" t="s">
        <v>6516</v>
      </c>
      <c r="C94" s="2" t="s">
        <v>6517</v>
      </c>
      <c r="D94" s="12">
        <v>5000</v>
      </c>
      <c r="E94" s="13">
        <v>5478</v>
      </c>
      <c r="F94" t="s">
        <v>28</v>
      </c>
      <c r="G94" t="s">
        <v>49</v>
      </c>
      <c r="H94" t="s">
        <v>50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1123</v>
      </c>
      <c r="O94">
        <v>110</v>
      </c>
      <c r="P94">
        <v>91.3</v>
      </c>
      <c r="Q94" s="11" t="s">
        <v>21</v>
      </c>
      <c r="R94" t="s">
        <v>1124</v>
      </c>
      <c r="S94" s="4">
        <v>40531.8868865741</v>
      </c>
      <c r="T94" s="4">
        <v>40591.8868865741</v>
      </c>
    </row>
    <row r="95" ht="260" spans="1:20">
      <c r="A95" s="1">
        <v>3176</v>
      </c>
      <c r="B95" s="2" t="s">
        <v>6518</v>
      </c>
      <c r="C95" s="2" t="s">
        <v>6519</v>
      </c>
      <c r="D95" s="12">
        <v>1900</v>
      </c>
      <c r="E95" s="13">
        <v>2182</v>
      </c>
      <c r="F95" t="s">
        <v>28</v>
      </c>
      <c r="G95" t="s">
        <v>49</v>
      </c>
      <c r="H95" t="s">
        <v>50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1123</v>
      </c>
      <c r="O95">
        <v>115</v>
      </c>
      <c r="P95">
        <v>39.67</v>
      </c>
      <c r="Q95" s="11" t="s">
        <v>21</v>
      </c>
      <c r="R95" t="s">
        <v>1124</v>
      </c>
      <c r="S95" s="4">
        <v>41477.9309143518</v>
      </c>
      <c r="T95" s="4">
        <v>41504.625</v>
      </c>
    </row>
    <row r="96" ht="216" spans="1:20">
      <c r="A96" s="1">
        <v>3177</v>
      </c>
      <c r="B96" s="2" t="s">
        <v>6520</v>
      </c>
      <c r="C96" s="2" t="s">
        <v>6521</v>
      </c>
      <c r="D96" s="12">
        <v>2500</v>
      </c>
      <c r="E96" s="13">
        <v>2935</v>
      </c>
      <c r="F96" t="s">
        <v>28</v>
      </c>
      <c r="G96" t="s">
        <v>49</v>
      </c>
      <c r="H96" t="s">
        <v>50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1123</v>
      </c>
      <c r="O96">
        <v>117</v>
      </c>
      <c r="P96">
        <v>57.55</v>
      </c>
      <c r="Q96" s="11" t="s">
        <v>21</v>
      </c>
      <c r="R96" t="s">
        <v>1124</v>
      </c>
      <c r="S96" s="4">
        <v>41781.6667708333</v>
      </c>
      <c r="T96" s="4">
        <v>41811.6667708333</v>
      </c>
    </row>
    <row r="97" ht="173" spans="1:20">
      <c r="A97" s="1">
        <v>3179</v>
      </c>
      <c r="B97" s="2" t="s">
        <v>6524</v>
      </c>
      <c r="C97" s="2" t="s">
        <v>6525</v>
      </c>
      <c r="D97" s="12">
        <v>4200</v>
      </c>
      <c r="E97" s="13">
        <v>4794.82</v>
      </c>
      <c r="F97" t="s">
        <v>28</v>
      </c>
      <c r="G97" t="s">
        <v>49</v>
      </c>
      <c r="H97" t="s">
        <v>50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1123</v>
      </c>
      <c r="O97">
        <v>114</v>
      </c>
      <c r="P97">
        <v>77.34</v>
      </c>
      <c r="Q97" s="11" t="s">
        <v>21</v>
      </c>
      <c r="R97" t="s">
        <v>1124</v>
      </c>
      <c r="S97" s="4">
        <v>41375.7022106481</v>
      </c>
      <c r="T97" s="4">
        <v>41400.7022106481</v>
      </c>
    </row>
    <row r="98" ht="202" spans="1:20">
      <c r="A98" s="1">
        <v>3182</v>
      </c>
      <c r="B98" s="2" t="s">
        <v>6530</v>
      </c>
      <c r="C98" s="2" t="s">
        <v>6531</v>
      </c>
      <c r="D98" s="12">
        <v>7000</v>
      </c>
      <c r="E98" s="13">
        <v>7062</v>
      </c>
      <c r="F98" t="s">
        <v>28</v>
      </c>
      <c r="G98" t="s">
        <v>49</v>
      </c>
      <c r="H98" t="s">
        <v>50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1123</v>
      </c>
      <c r="O98">
        <v>101</v>
      </c>
      <c r="P98">
        <v>46.77</v>
      </c>
      <c r="Q98" s="11" t="s">
        <v>21</v>
      </c>
      <c r="R98" t="s">
        <v>1124</v>
      </c>
      <c r="S98" s="4">
        <v>40883.9493171296</v>
      </c>
      <c r="T98" s="4">
        <v>40939.7083333333</v>
      </c>
    </row>
    <row r="99" ht="173" spans="1:20">
      <c r="A99" s="1">
        <v>3183</v>
      </c>
      <c r="B99" s="2" t="s">
        <v>6532</v>
      </c>
      <c r="C99" s="2" t="s">
        <v>6533</v>
      </c>
      <c r="D99" s="12">
        <v>2500</v>
      </c>
      <c r="E99" s="13">
        <v>2725</v>
      </c>
      <c r="F99" t="s">
        <v>28</v>
      </c>
      <c r="G99" t="s">
        <v>49</v>
      </c>
      <c r="H99" t="s">
        <v>50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1123</v>
      </c>
      <c r="O99">
        <v>109</v>
      </c>
      <c r="P99">
        <v>40.07</v>
      </c>
      <c r="Q99" s="11" t="s">
        <v>21</v>
      </c>
      <c r="R99" t="s">
        <v>1124</v>
      </c>
      <c r="S99" s="4">
        <v>41491.7947800926</v>
      </c>
      <c r="T99" s="4">
        <v>41509.7947800926</v>
      </c>
    </row>
    <row r="100" ht="188" spans="1:20">
      <c r="A100" s="1">
        <v>3184</v>
      </c>
      <c r="B100" s="2" t="s">
        <v>6534</v>
      </c>
      <c r="C100" s="2" t="s">
        <v>6535</v>
      </c>
      <c r="D100" s="12">
        <v>4300</v>
      </c>
      <c r="E100" s="13">
        <v>4610</v>
      </c>
      <c r="F100" t="s">
        <v>28</v>
      </c>
      <c r="G100" t="s">
        <v>49</v>
      </c>
      <c r="H100" t="s">
        <v>50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1123</v>
      </c>
      <c r="O100">
        <v>107</v>
      </c>
      <c r="P100">
        <v>100.22</v>
      </c>
      <c r="Q100" s="11" t="s">
        <v>21</v>
      </c>
      <c r="R100" t="s">
        <v>1124</v>
      </c>
      <c r="S100" s="4">
        <v>41791.9934143518</v>
      </c>
      <c r="T100" s="4">
        <v>41821.9934143518</v>
      </c>
    </row>
    <row r="101" ht="260" spans="1:20">
      <c r="A101" s="1">
        <v>3187</v>
      </c>
      <c r="B101" s="2" t="s">
        <v>6540</v>
      </c>
      <c r="C101" s="2" t="s">
        <v>6541</v>
      </c>
      <c r="D101" s="12">
        <v>15000</v>
      </c>
      <c r="E101" s="13">
        <v>17444</v>
      </c>
      <c r="F101" t="s">
        <v>28</v>
      </c>
      <c r="G101" t="s">
        <v>49</v>
      </c>
      <c r="H101" t="s">
        <v>50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1123</v>
      </c>
      <c r="O101">
        <v>116</v>
      </c>
      <c r="P101">
        <v>71.49</v>
      </c>
      <c r="Q101" s="11" t="s">
        <v>21</v>
      </c>
      <c r="R101" t="s">
        <v>1124</v>
      </c>
      <c r="S101" s="4">
        <v>41835.6663541667</v>
      </c>
      <c r="T101" s="4">
        <v>41855.6663541667</v>
      </c>
    </row>
    <row r="102" ht="216" spans="1:20">
      <c r="A102" s="1">
        <v>3208</v>
      </c>
      <c r="B102" s="2" t="s">
        <v>6582</v>
      </c>
      <c r="C102" s="2" t="s">
        <v>6583</v>
      </c>
      <c r="D102" s="12">
        <v>5000</v>
      </c>
      <c r="E102" s="13">
        <v>5175</v>
      </c>
      <c r="F102" t="s">
        <v>28</v>
      </c>
      <c r="G102" t="s">
        <v>49</v>
      </c>
      <c r="H102" t="s">
        <v>50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1123</v>
      </c>
      <c r="O102">
        <v>104</v>
      </c>
      <c r="P102">
        <v>63.11</v>
      </c>
      <c r="Q102" s="11" t="s">
        <v>21</v>
      </c>
      <c r="R102" t="s">
        <v>1124</v>
      </c>
      <c r="S102" s="4">
        <v>41827.6050578704</v>
      </c>
      <c r="T102" s="4">
        <v>41848.6050578704</v>
      </c>
    </row>
    <row r="103" ht="245" spans="1:20">
      <c r="A103" s="1">
        <v>3209</v>
      </c>
      <c r="B103" s="2" t="s">
        <v>6584</v>
      </c>
      <c r="C103" s="2" t="s">
        <v>6585</v>
      </c>
      <c r="D103" s="12">
        <v>9500</v>
      </c>
      <c r="E103" s="13">
        <v>11335.7</v>
      </c>
      <c r="F103" t="s">
        <v>28</v>
      </c>
      <c r="G103" t="s">
        <v>49</v>
      </c>
      <c r="H103" t="s">
        <v>50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1123</v>
      </c>
      <c r="O103">
        <v>119</v>
      </c>
      <c r="P103">
        <v>50.16</v>
      </c>
      <c r="Q103" s="11" t="s">
        <v>21</v>
      </c>
      <c r="R103" t="s">
        <v>1124</v>
      </c>
      <c r="S103" s="4">
        <v>41778.6372453704</v>
      </c>
      <c r="T103" s="4">
        <v>41810.9583333333</v>
      </c>
    </row>
    <row r="104" ht="231" spans="1:20">
      <c r="A104" s="1">
        <v>3210</v>
      </c>
      <c r="B104" s="2" t="s">
        <v>6586</v>
      </c>
      <c r="C104" s="2" t="s">
        <v>6587</v>
      </c>
      <c r="D104" s="12">
        <v>3000</v>
      </c>
      <c r="E104" s="13">
        <v>3773</v>
      </c>
      <c r="F104" t="s">
        <v>28</v>
      </c>
      <c r="G104" t="s">
        <v>49</v>
      </c>
      <c r="H104" t="s">
        <v>50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1123</v>
      </c>
      <c r="O104">
        <v>126</v>
      </c>
      <c r="P104">
        <v>62.88</v>
      </c>
      <c r="Q104" s="11" t="s">
        <v>21</v>
      </c>
      <c r="R104" t="s">
        <v>1124</v>
      </c>
      <c r="S104" s="4">
        <v>41013.9365625</v>
      </c>
      <c r="T104" s="4">
        <v>41061.1659722222</v>
      </c>
    </row>
    <row r="105" ht="245" spans="1:20">
      <c r="A105" s="1">
        <v>3211</v>
      </c>
      <c r="B105" s="2" t="s">
        <v>6588</v>
      </c>
      <c r="C105" s="2" t="s">
        <v>6589</v>
      </c>
      <c r="D105" s="12">
        <v>23000</v>
      </c>
      <c r="E105" s="13">
        <v>27541</v>
      </c>
      <c r="F105" t="s">
        <v>28</v>
      </c>
      <c r="G105" t="s">
        <v>49</v>
      </c>
      <c r="H105" t="s">
        <v>50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1123</v>
      </c>
      <c r="O105">
        <v>120</v>
      </c>
      <c r="P105">
        <v>85.53</v>
      </c>
      <c r="Q105" s="11" t="s">
        <v>21</v>
      </c>
      <c r="R105" t="s">
        <v>1124</v>
      </c>
      <c r="S105" s="4">
        <v>41834.5865740741</v>
      </c>
      <c r="T105" s="4">
        <v>41866.0833333333</v>
      </c>
    </row>
    <row r="106" ht="130" spans="1:20">
      <c r="A106" s="1">
        <v>3212</v>
      </c>
      <c r="B106" s="2" t="s">
        <v>6590</v>
      </c>
      <c r="C106" s="2" t="s">
        <v>6591</v>
      </c>
      <c r="D106" s="12">
        <v>4000</v>
      </c>
      <c r="E106" s="13">
        <v>5050</v>
      </c>
      <c r="F106" t="s">
        <v>28</v>
      </c>
      <c r="G106" t="s">
        <v>49</v>
      </c>
      <c r="H106" t="s">
        <v>50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1123</v>
      </c>
      <c r="O106">
        <v>126</v>
      </c>
      <c r="P106">
        <v>53.72</v>
      </c>
      <c r="Q106" s="11" t="s">
        <v>21</v>
      </c>
      <c r="R106" t="s">
        <v>1124</v>
      </c>
      <c r="S106" s="4">
        <v>41829.7957291667</v>
      </c>
      <c r="T106" s="4">
        <v>41859.7957291667</v>
      </c>
    </row>
    <row r="107" ht="260" spans="1:20">
      <c r="A107" s="1">
        <v>3215</v>
      </c>
      <c r="B107" s="2" t="s">
        <v>6596</v>
      </c>
      <c r="C107" s="2" t="s">
        <v>6597</v>
      </c>
      <c r="D107" s="12">
        <v>35000</v>
      </c>
      <c r="E107" s="13">
        <v>35123</v>
      </c>
      <c r="F107" t="s">
        <v>28</v>
      </c>
      <c r="G107" t="s">
        <v>49</v>
      </c>
      <c r="H107" t="s">
        <v>50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1123</v>
      </c>
      <c r="O107">
        <v>100</v>
      </c>
      <c r="P107">
        <v>262.11</v>
      </c>
      <c r="Q107" s="11" t="s">
        <v>21</v>
      </c>
      <c r="R107" t="s">
        <v>1124</v>
      </c>
      <c r="S107" s="4">
        <v>42219.6651736111</v>
      </c>
      <c r="T107" s="4">
        <v>42257.1659722222</v>
      </c>
    </row>
    <row r="108" ht="173" spans="1:20">
      <c r="A108" s="1">
        <v>3217</v>
      </c>
      <c r="B108" s="2" t="s">
        <v>6600</v>
      </c>
      <c r="C108" s="2" t="s">
        <v>6601</v>
      </c>
      <c r="D108" s="12">
        <v>4500</v>
      </c>
      <c r="E108" s="13">
        <v>5221</v>
      </c>
      <c r="F108" t="s">
        <v>28</v>
      </c>
      <c r="G108" t="s">
        <v>49</v>
      </c>
      <c r="H108" t="s">
        <v>50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1123</v>
      </c>
      <c r="O108">
        <v>116</v>
      </c>
      <c r="P108">
        <v>50.2</v>
      </c>
      <c r="Q108" s="11" t="s">
        <v>21</v>
      </c>
      <c r="R108" t="s">
        <v>1124</v>
      </c>
      <c r="S108" s="4">
        <v>42648.5461111111</v>
      </c>
      <c r="T108" s="4">
        <v>42678.5461111111</v>
      </c>
    </row>
    <row r="109" ht="173" spans="1:20">
      <c r="A109" s="1">
        <v>3219</v>
      </c>
      <c r="B109" s="2" t="s">
        <v>6604</v>
      </c>
      <c r="C109" s="2" t="s">
        <v>6605</v>
      </c>
      <c r="D109" s="12">
        <v>20000</v>
      </c>
      <c r="E109" s="13">
        <v>20022</v>
      </c>
      <c r="F109" t="s">
        <v>28</v>
      </c>
      <c r="G109" t="s">
        <v>49</v>
      </c>
      <c r="H109" t="s">
        <v>50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1123</v>
      </c>
      <c r="O109">
        <v>100</v>
      </c>
      <c r="P109">
        <v>168.25</v>
      </c>
      <c r="Q109" s="11" t="s">
        <v>21</v>
      </c>
      <c r="R109" t="s">
        <v>1124</v>
      </c>
      <c r="S109" s="4">
        <v>42050.9831828704</v>
      </c>
      <c r="T109" s="4">
        <v>42085.9415162037</v>
      </c>
    </row>
    <row r="110" ht="101" spans="1:20">
      <c r="A110" s="1">
        <v>3220</v>
      </c>
      <c r="B110" s="2" t="s">
        <v>6606</v>
      </c>
      <c r="C110" s="2" t="s">
        <v>6607</v>
      </c>
      <c r="D110" s="12">
        <v>15000</v>
      </c>
      <c r="E110" s="13">
        <v>15126</v>
      </c>
      <c r="F110" t="s">
        <v>28</v>
      </c>
      <c r="G110" t="s">
        <v>49</v>
      </c>
      <c r="H110" t="s">
        <v>50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1123</v>
      </c>
      <c r="O110">
        <v>101</v>
      </c>
      <c r="P110">
        <v>256.37</v>
      </c>
      <c r="Q110" s="11" t="s">
        <v>21</v>
      </c>
      <c r="R110" t="s">
        <v>1124</v>
      </c>
      <c r="S110" s="4">
        <v>42772.8333796296</v>
      </c>
      <c r="T110" s="4">
        <v>42806.875</v>
      </c>
    </row>
    <row r="111" ht="188" spans="1:20">
      <c r="A111" s="1">
        <v>3222</v>
      </c>
      <c r="B111" s="2" t="s">
        <v>6610</v>
      </c>
      <c r="C111" s="2" t="s">
        <v>6611</v>
      </c>
      <c r="D111" s="12">
        <v>2500</v>
      </c>
      <c r="E111" s="13">
        <v>3120</v>
      </c>
      <c r="F111" t="s">
        <v>28</v>
      </c>
      <c r="G111" t="s">
        <v>49</v>
      </c>
      <c r="H111" t="s">
        <v>50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1123</v>
      </c>
      <c r="O111">
        <v>125</v>
      </c>
      <c r="P111">
        <v>37.14</v>
      </c>
      <c r="Q111" s="11" t="s">
        <v>21</v>
      </c>
      <c r="R111" t="s">
        <v>1124</v>
      </c>
      <c r="S111" s="4">
        <v>42270.5821412037</v>
      </c>
      <c r="T111" s="4">
        <v>42301.8951388889</v>
      </c>
    </row>
    <row r="112" ht="144" spans="1:20">
      <c r="A112" s="1">
        <v>3223</v>
      </c>
      <c r="B112" s="2" t="s">
        <v>6612</v>
      </c>
      <c r="C112" s="2" t="s">
        <v>6613</v>
      </c>
      <c r="D112" s="12">
        <v>3100</v>
      </c>
      <c r="E112" s="13">
        <v>3395</v>
      </c>
      <c r="F112" t="s">
        <v>28</v>
      </c>
      <c r="G112" t="s">
        <v>49</v>
      </c>
      <c r="H112" t="s">
        <v>50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1123</v>
      </c>
      <c r="O112">
        <v>110</v>
      </c>
      <c r="P112">
        <v>45.88</v>
      </c>
      <c r="Q112" s="11" t="s">
        <v>21</v>
      </c>
      <c r="R112" t="s">
        <v>1124</v>
      </c>
      <c r="S112" s="4">
        <v>42206.8353703704</v>
      </c>
      <c r="T112" s="4">
        <v>42236.8353703704</v>
      </c>
    </row>
    <row r="113" ht="245" spans="1:20">
      <c r="A113" s="1">
        <v>3224</v>
      </c>
      <c r="B113" s="2" t="s">
        <v>6614</v>
      </c>
      <c r="C113" s="2" t="s">
        <v>6615</v>
      </c>
      <c r="D113" s="12">
        <v>30000</v>
      </c>
      <c r="E113" s="13">
        <v>30610</v>
      </c>
      <c r="F113" t="s">
        <v>28</v>
      </c>
      <c r="G113" t="s">
        <v>49</v>
      </c>
      <c r="H113" t="s">
        <v>50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1123</v>
      </c>
      <c r="O113">
        <v>102</v>
      </c>
      <c r="P113">
        <v>141.71</v>
      </c>
      <c r="Q113" s="11" t="s">
        <v>21</v>
      </c>
      <c r="R113" t="s">
        <v>1124</v>
      </c>
      <c r="S113" s="4">
        <v>42697.8508449074</v>
      </c>
      <c r="T113" s="4">
        <v>42745.2083333333</v>
      </c>
    </row>
    <row r="114" ht="231" spans="1:20">
      <c r="A114" s="1">
        <v>3225</v>
      </c>
      <c r="B114" s="2" t="s">
        <v>6616</v>
      </c>
      <c r="C114" s="2" t="s">
        <v>6617</v>
      </c>
      <c r="D114" s="12">
        <v>2000</v>
      </c>
      <c r="E114" s="13">
        <v>2047</v>
      </c>
      <c r="F114" t="s">
        <v>28</v>
      </c>
      <c r="G114" t="s">
        <v>49</v>
      </c>
      <c r="H114" t="s">
        <v>50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1123</v>
      </c>
      <c r="O114">
        <v>102</v>
      </c>
      <c r="P114">
        <v>52.49</v>
      </c>
      <c r="Q114" s="11" t="s">
        <v>21</v>
      </c>
      <c r="R114" t="s">
        <v>1124</v>
      </c>
      <c r="S114" s="4">
        <v>42503.5594675926</v>
      </c>
      <c r="T114" s="4">
        <v>42524.875</v>
      </c>
    </row>
    <row r="115" ht="87" spans="1:20">
      <c r="A115" s="1">
        <v>3228</v>
      </c>
      <c r="B115" s="2" t="s">
        <v>6622</v>
      </c>
      <c r="C115" s="2" t="s">
        <v>6623</v>
      </c>
      <c r="D115" s="12">
        <v>7000</v>
      </c>
      <c r="E115" s="13">
        <v>7164</v>
      </c>
      <c r="F115" t="s">
        <v>28</v>
      </c>
      <c r="G115" t="s">
        <v>49</v>
      </c>
      <c r="H115" t="s">
        <v>50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1123</v>
      </c>
      <c r="O115">
        <v>102</v>
      </c>
      <c r="P115">
        <v>193.62</v>
      </c>
      <c r="Q115" s="11" t="s">
        <v>21</v>
      </c>
      <c r="R115" t="s">
        <v>1124</v>
      </c>
      <c r="S115" s="4">
        <v>42323.7093055556</v>
      </c>
      <c r="T115" s="4">
        <v>42355.2076388889</v>
      </c>
    </row>
    <row r="116" ht="216" spans="1:20">
      <c r="A116" s="1">
        <v>3229</v>
      </c>
      <c r="B116" s="2" t="s">
        <v>6624</v>
      </c>
      <c r="C116" s="2" t="s">
        <v>6625</v>
      </c>
      <c r="D116" s="12">
        <v>20000</v>
      </c>
      <c r="E116" s="13">
        <v>21573</v>
      </c>
      <c r="F116" t="s">
        <v>28</v>
      </c>
      <c r="G116" t="s">
        <v>49</v>
      </c>
      <c r="H116" t="s">
        <v>50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1123</v>
      </c>
      <c r="O116">
        <v>108</v>
      </c>
      <c r="P116">
        <v>106.8</v>
      </c>
      <c r="Q116" s="11" t="s">
        <v>21</v>
      </c>
      <c r="R116" t="s">
        <v>1124</v>
      </c>
      <c r="S116" s="4">
        <v>41933.2916435185</v>
      </c>
      <c r="T116" s="4">
        <v>41963.3333101852</v>
      </c>
    </row>
    <row r="117" ht="245" spans="1:20">
      <c r="A117" s="1">
        <v>3230</v>
      </c>
      <c r="B117" s="2" t="s">
        <v>6626</v>
      </c>
      <c r="C117" s="2" t="s">
        <v>6627</v>
      </c>
      <c r="D117" s="12">
        <v>2600</v>
      </c>
      <c r="E117" s="13">
        <v>2857</v>
      </c>
      <c r="F117" t="s">
        <v>28</v>
      </c>
      <c r="G117" t="s">
        <v>49</v>
      </c>
      <c r="H117" t="s">
        <v>50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1123</v>
      </c>
      <c r="O117">
        <v>110</v>
      </c>
      <c r="P117">
        <v>77.22</v>
      </c>
      <c r="Q117" s="11" t="s">
        <v>21</v>
      </c>
      <c r="R117" t="s">
        <v>1124</v>
      </c>
      <c r="S117" s="4">
        <v>41898.168125</v>
      </c>
      <c r="T117" s="4">
        <v>41913.1659722222</v>
      </c>
    </row>
    <row r="118" ht="202" spans="1:20">
      <c r="A118" s="1">
        <v>3231</v>
      </c>
      <c r="B118" s="2" t="s">
        <v>6628</v>
      </c>
      <c r="C118" s="2" t="s">
        <v>6629</v>
      </c>
      <c r="D118" s="12">
        <v>1000</v>
      </c>
      <c r="E118" s="13">
        <v>1610</v>
      </c>
      <c r="F118" t="s">
        <v>28</v>
      </c>
      <c r="G118" t="s">
        <v>49</v>
      </c>
      <c r="H118" t="s">
        <v>50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1123</v>
      </c>
      <c r="O118">
        <v>161</v>
      </c>
      <c r="P118">
        <v>57.5</v>
      </c>
      <c r="Q118" s="11" t="s">
        <v>21</v>
      </c>
      <c r="R118" t="s">
        <v>1124</v>
      </c>
      <c r="S118" s="4">
        <v>42446.9438310185</v>
      </c>
      <c r="T118" s="4">
        <v>42476.9438310185</v>
      </c>
    </row>
    <row r="119" ht="202" spans="1:20">
      <c r="A119" s="1">
        <v>3232</v>
      </c>
      <c r="B119" s="2" t="s">
        <v>6630</v>
      </c>
      <c r="C119" s="2" t="s">
        <v>6631</v>
      </c>
      <c r="D119" s="12">
        <v>1000</v>
      </c>
      <c r="E119" s="13">
        <v>1312</v>
      </c>
      <c r="F119" t="s">
        <v>28</v>
      </c>
      <c r="G119" t="s">
        <v>49</v>
      </c>
      <c r="H119" t="s">
        <v>50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1123</v>
      </c>
      <c r="O119">
        <v>131</v>
      </c>
      <c r="P119">
        <v>50.46</v>
      </c>
      <c r="Q119" s="11" t="s">
        <v>21</v>
      </c>
      <c r="R119" t="s">
        <v>1124</v>
      </c>
      <c r="S119" s="4">
        <v>42463.8138541667</v>
      </c>
      <c r="T119" s="4">
        <v>42494.1659722222</v>
      </c>
    </row>
    <row r="120" ht="216" spans="1:20">
      <c r="A120" s="1">
        <v>3233</v>
      </c>
      <c r="B120" s="2" t="s">
        <v>6632</v>
      </c>
      <c r="C120" s="2" t="s">
        <v>6633</v>
      </c>
      <c r="D120" s="12">
        <v>5000</v>
      </c>
      <c r="E120" s="13">
        <v>5940</v>
      </c>
      <c r="F120" t="s">
        <v>28</v>
      </c>
      <c r="G120" t="s">
        <v>49</v>
      </c>
      <c r="H120" t="s">
        <v>50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1123</v>
      </c>
      <c r="O120">
        <v>119</v>
      </c>
      <c r="P120">
        <v>97.38</v>
      </c>
      <c r="Q120" s="11" t="s">
        <v>21</v>
      </c>
      <c r="R120" t="s">
        <v>1124</v>
      </c>
      <c r="S120" s="4">
        <v>42766.8050347222</v>
      </c>
      <c r="T120" s="4">
        <v>42796.8050347222</v>
      </c>
    </row>
    <row r="121" ht="231" spans="1:20">
      <c r="A121" s="1">
        <v>3235</v>
      </c>
      <c r="B121" s="2" t="s">
        <v>6636</v>
      </c>
      <c r="C121" s="2" t="s">
        <v>6637</v>
      </c>
      <c r="D121" s="12">
        <v>15000</v>
      </c>
      <c r="E121" s="13">
        <v>15481</v>
      </c>
      <c r="F121" t="s">
        <v>28</v>
      </c>
      <c r="G121" t="s">
        <v>49</v>
      </c>
      <c r="H121" t="s">
        <v>50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1123</v>
      </c>
      <c r="O121">
        <v>103</v>
      </c>
      <c r="P121">
        <v>85.53</v>
      </c>
      <c r="Q121" s="11" t="s">
        <v>21</v>
      </c>
      <c r="R121" t="s">
        <v>1124</v>
      </c>
      <c r="S121" s="4">
        <v>42522.3478125</v>
      </c>
      <c r="T121" s="4">
        <v>42552.3478125</v>
      </c>
    </row>
    <row r="122" ht="245" spans="1:20">
      <c r="A122" s="1">
        <v>3236</v>
      </c>
      <c r="B122" s="2" t="s">
        <v>6638</v>
      </c>
      <c r="C122" s="2" t="s">
        <v>6639</v>
      </c>
      <c r="D122" s="12">
        <v>20000</v>
      </c>
      <c r="E122" s="13">
        <v>20120</v>
      </c>
      <c r="F122" t="s">
        <v>28</v>
      </c>
      <c r="G122" t="s">
        <v>49</v>
      </c>
      <c r="H122" t="s">
        <v>50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1123</v>
      </c>
      <c r="O122">
        <v>101</v>
      </c>
      <c r="P122">
        <v>182.91</v>
      </c>
      <c r="Q122" s="11" t="s">
        <v>21</v>
      </c>
      <c r="R122" t="s">
        <v>1124</v>
      </c>
      <c r="S122" s="4">
        <v>42702.9170486111</v>
      </c>
      <c r="T122" s="4">
        <v>42732.9170486111</v>
      </c>
    </row>
    <row r="123" ht="116" spans="1:20">
      <c r="A123" s="1">
        <v>3237</v>
      </c>
      <c r="B123" s="2" t="s">
        <v>6640</v>
      </c>
      <c r="C123" s="2" t="s">
        <v>6641</v>
      </c>
      <c r="D123" s="12">
        <v>35000</v>
      </c>
      <c r="E123" s="13">
        <v>35275.64</v>
      </c>
      <c r="F123" t="s">
        <v>28</v>
      </c>
      <c r="G123" t="s">
        <v>49</v>
      </c>
      <c r="H123" t="s">
        <v>50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1123</v>
      </c>
      <c r="O123">
        <v>101</v>
      </c>
      <c r="P123">
        <v>131.14</v>
      </c>
      <c r="Q123" s="11" t="s">
        <v>21</v>
      </c>
      <c r="R123" t="s">
        <v>1124</v>
      </c>
      <c r="S123" s="4">
        <v>42252.4743518519</v>
      </c>
      <c r="T123" s="4">
        <v>42276.1659722222</v>
      </c>
    </row>
    <row r="124" ht="274" spans="1:20">
      <c r="A124" s="1">
        <v>3241</v>
      </c>
      <c r="B124" s="2" t="s">
        <v>6648</v>
      </c>
      <c r="C124" s="2" t="s">
        <v>6649</v>
      </c>
      <c r="D124" s="12">
        <v>8500</v>
      </c>
      <c r="E124" s="13">
        <v>9801</v>
      </c>
      <c r="F124" t="s">
        <v>28</v>
      </c>
      <c r="G124" t="s">
        <v>49</v>
      </c>
      <c r="H124" t="s">
        <v>50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1123</v>
      </c>
      <c r="O124">
        <v>115</v>
      </c>
      <c r="P124">
        <v>58.69</v>
      </c>
      <c r="Q124" s="11" t="s">
        <v>21</v>
      </c>
      <c r="R124" t="s">
        <v>1124</v>
      </c>
      <c r="S124" s="4">
        <v>41893.3248842593</v>
      </c>
      <c r="T124" s="4">
        <v>41926.2909722222</v>
      </c>
    </row>
    <row r="125" ht="116" spans="1:20">
      <c r="A125" s="1">
        <v>3242</v>
      </c>
      <c r="B125" s="2" t="s">
        <v>6650</v>
      </c>
      <c r="C125" s="2" t="s">
        <v>6651</v>
      </c>
      <c r="D125" s="12">
        <v>10000</v>
      </c>
      <c r="E125" s="13">
        <v>12730.42</v>
      </c>
      <c r="F125" t="s">
        <v>28</v>
      </c>
      <c r="G125" t="s">
        <v>49</v>
      </c>
      <c r="H125" t="s">
        <v>50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1123</v>
      </c>
      <c r="O125">
        <v>127</v>
      </c>
      <c r="P125">
        <v>69.57</v>
      </c>
      <c r="Q125" s="11" t="s">
        <v>21</v>
      </c>
      <c r="R125" t="s">
        <v>1124</v>
      </c>
      <c r="S125" s="4">
        <v>41871.7556944444</v>
      </c>
      <c r="T125" s="4">
        <v>41901.7556944444</v>
      </c>
    </row>
    <row r="126" ht="231" spans="1:20">
      <c r="A126" s="1">
        <v>3243</v>
      </c>
      <c r="B126" s="2" t="s">
        <v>6652</v>
      </c>
      <c r="C126" s="2" t="s">
        <v>6653</v>
      </c>
      <c r="D126" s="12">
        <v>8000</v>
      </c>
      <c r="E126" s="13">
        <v>8227</v>
      </c>
      <c r="F126" t="s">
        <v>28</v>
      </c>
      <c r="G126" t="s">
        <v>49</v>
      </c>
      <c r="H126" t="s">
        <v>50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1123</v>
      </c>
      <c r="O126">
        <v>103</v>
      </c>
      <c r="P126">
        <v>115.87</v>
      </c>
      <c r="Q126" s="11" t="s">
        <v>21</v>
      </c>
      <c r="R126" t="s">
        <v>1124</v>
      </c>
      <c r="S126" s="4">
        <v>42262.0967824074</v>
      </c>
      <c r="T126" s="4">
        <v>42286</v>
      </c>
    </row>
    <row r="127" ht="245" spans="1:20">
      <c r="A127" s="1">
        <v>3245</v>
      </c>
      <c r="B127" s="2" t="s">
        <v>6656</v>
      </c>
      <c r="C127" s="2" t="s">
        <v>6657</v>
      </c>
      <c r="D127" s="12">
        <v>21000</v>
      </c>
      <c r="E127" s="13">
        <v>21904</v>
      </c>
      <c r="F127" t="s">
        <v>28</v>
      </c>
      <c r="G127" t="s">
        <v>49</v>
      </c>
      <c r="H127" t="s">
        <v>50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1123</v>
      </c>
      <c r="O127">
        <v>104</v>
      </c>
      <c r="P127">
        <v>81.13</v>
      </c>
      <c r="Q127" s="11" t="s">
        <v>21</v>
      </c>
      <c r="R127" t="s">
        <v>1124</v>
      </c>
      <c r="S127" s="4">
        <v>42135.6002083333</v>
      </c>
      <c r="T127" s="4">
        <v>42167.0833333333</v>
      </c>
    </row>
    <row r="128" ht="202" spans="1:20">
      <c r="A128" s="1">
        <v>3246</v>
      </c>
      <c r="B128" s="2" t="s">
        <v>6658</v>
      </c>
      <c r="C128" s="2" t="s">
        <v>6659</v>
      </c>
      <c r="D128" s="12">
        <v>10000</v>
      </c>
      <c r="E128" s="13">
        <v>11122</v>
      </c>
      <c r="F128" t="s">
        <v>28</v>
      </c>
      <c r="G128" t="s">
        <v>49</v>
      </c>
      <c r="H128" t="s">
        <v>50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1123</v>
      </c>
      <c r="O128">
        <v>111</v>
      </c>
      <c r="P128">
        <v>57.63</v>
      </c>
      <c r="Q128" s="11" t="s">
        <v>21</v>
      </c>
      <c r="R128" t="s">
        <v>1124</v>
      </c>
      <c r="S128" s="4">
        <v>42230.4722222222</v>
      </c>
      <c r="T128" s="4">
        <v>42259.1659722222</v>
      </c>
    </row>
    <row r="129" ht="101" spans="1:20">
      <c r="A129" s="1">
        <v>3248</v>
      </c>
      <c r="B129" s="2" t="s">
        <v>6662</v>
      </c>
      <c r="C129" s="2" t="s">
        <v>6663</v>
      </c>
      <c r="D129" s="12">
        <v>12000</v>
      </c>
      <c r="E129" s="13">
        <v>12095</v>
      </c>
      <c r="F129" t="s">
        <v>28</v>
      </c>
      <c r="G129" t="s">
        <v>49</v>
      </c>
      <c r="H129" t="s">
        <v>50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1123</v>
      </c>
      <c r="O129">
        <v>101</v>
      </c>
      <c r="P129">
        <v>60.48</v>
      </c>
      <c r="Q129" s="11" t="s">
        <v>21</v>
      </c>
      <c r="R129" t="s">
        <v>1124</v>
      </c>
      <c r="S129" s="4">
        <v>42068.8883912037</v>
      </c>
      <c r="T129" s="4">
        <v>42098.846724537</v>
      </c>
    </row>
    <row r="130" ht="245" spans="1:20">
      <c r="A130" s="1">
        <v>3249</v>
      </c>
      <c r="B130" s="2" t="s">
        <v>6664</v>
      </c>
      <c r="C130" s="2" t="s">
        <v>6665</v>
      </c>
      <c r="D130" s="12">
        <v>5500</v>
      </c>
      <c r="E130" s="13">
        <v>5771</v>
      </c>
      <c r="F130" t="s">
        <v>28</v>
      </c>
      <c r="G130" t="s">
        <v>49</v>
      </c>
      <c r="H130" t="s">
        <v>50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1123</v>
      </c>
      <c r="O130">
        <v>105</v>
      </c>
      <c r="P130">
        <v>65.58</v>
      </c>
      <c r="Q130" s="11" t="s">
        <v>21</v>
      </c>
      <c r="R130" t="s">
        <v>1124</v>
      </c>
      <c r="S130" s="4">
        <v>42145.7466898148</v>
      </c>
      <c r="T130" s="4">
        <v>42175.7466898148</v>
      </c>
    </row>
    <row r="131" ht="260" spans="1:20">
      <c r="A131" s="1">
        <v>3250</v>
      </c>
      <c r="B131" s="2" t="s">
        <v>6666</v>
      </c>
      <c r="C131" s="2" t="s">
        <v>6667</v>
      </c>
      <c r="D131" s="12">
        <v>25000</v>
      </c>
      <c r="E131" s="13">
        <v>25388</v>
      </c>
      <c r="F131" t="s">
        <v>28</v>
      </c>
      <c r="G131" t="s">
        <v>49</v>
      </c>
      <c r="H131" t="s">
        <v>50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1123</v>
      </c>
      <c r="O131">
        <v>102</v>
      </c>
      <c r="P131">
        <v>119.19</v>
      </c>
      <c r="Q131" s="11" t="s">
        <v>21</v>
      </c>
      <c r="R131" t="s">
        <v>1124</v>
      </c>
      <c r="S131" s="4">
        <v>41918.7421759259</v>
      </c>
      <c r="T131" s="4">
        <v>41948.7838425926</v>
      </c>
    </row>
    <row r="132" ht="260" spans="1:20">
      <c r="A132" s="1">
        <v>3251</v>
      </c>
      <c r="B132" s="2" t="s">
        <v>6668</v>
      </c>
      <c r="C132" s="2" t="s">
        <v>6669</v>
      </c>
      <c r="D132" s="12">
        <v>1500</v>
      </c>
      <c r="E132" s="13">
        <v>1661</v>
      </c>
      <c r="F132" t="s">
        <v>28</v>
      </c>
      <c r="G132" t="s">
        <v>49</v>
      </c>
      <c r="H132" t="s">
        <v>50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1123</v>
      </c>
      <c r="O132">
        <v>111</v>
      </c>
      <c r="P132">
        <v>83.05</v>
      </c>
      <c r="Q132" s="11" t="s">
        <v>21</v>
      </c>
      <c r="R132" t="s">
        <v>1124</v>
      </c>
      <c r="S132" s="4">
        <v>42146.731087963</v>
      </c>
      <c r="T132" s="4">
        <v>42176.731087963</v>
      </c>
    </row>
    <row r="133" ht="116" spans="1:20">
      <c r="A133" s="1">
        <v>3253</v>
      </c>
      <c r="B133" s="2" t="s">
        <v>6672</v>
      </c>
      <c r="C133" s="2" t="s">
        <v>6673</v>
      </c>
      <c r="D133" s="12">
        <v>20000</v>
      </c>
      <c r="E133" s="13">
        <v>20365</v>
      </c>
      <c r="F133" t="s">
        <v>28</v>
      </c>
      <c r="G133" t="s">
        <v>49</v>
      </c>
      <c r="H133" t="s">
        <v>50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1123</v>
      </c>
      <c r="O133">
        <v>102</v>
      </c>
      <c r="P133">
        <v>177.09</v>
      </c>
      <c r="Q133" s="11" t="s">
        <v>21</v>
      </c>
      <c r="R133" t="s">
        <v>1124</v>
      </c>
      <c r="S133" s="4">
        <v>42602.576712963</v>
      </c>
      <c r="T133" s="4">
        <v>42621.15625</v>
      </c>
    </row>
    <row r="134" ht="188" spans="1:20">
      <c r="A134" s="1">
        <v>3256</v>
      </c>
      <c r="B134" s="2" t="s">
        <v>6678</v>
      </c>
      <c r="C134" s="2" t="s">
        <v>6679</v>
      </c>
      <c r="D134" s="12">
        <v>10000</v>
      </c>
      <c r="E134" s="13">
        <v>12806</v>
      </c>
      <c r="F134" t="s">
        <v>28</v>
      </c>
      <c r="G134" t="s">
        <v>49</v>
      </c>
      <c r="H134" t="s">
        <v>50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1123</v>
      </c>
      <c r="O134">
        <v>128</v>
      </c>
      <c r="P134">
        <v>72.76</v>
      </c>
      <c r="Q134" s="11" t="s">
        <v>21</v>
      </c>
      <c r="R134" t="s">
        <v>1124</v>
      </c>
      <c r="S134" s="4">
        <v>42144.5738078704</v>
      </c>
      <c r="T134" s="4">
        <v>42166.1659722222</v>
      </c>
    </row>
    <row r="135" ht="188" spans="1:20">
      <c r="A135" s="1">
        <v>3258</v>
      </c>
      <c r="B135" s="2" t="s">
        <v>6682</v>
      </c>
      <c r="C135" s="2" t="s">
        <v>6683</v>
      </c>
      <c r="D135" s="12">
        <v>7000</v>
      </c>
      <c r="E135" s="13">
        <v>7365</v>
      </c>
      <c r="F135" t="s">
        <v>28</v>
      </c>
      <c r="G135" t="s">
        <v>49</v>
      </c>
      <c r="H135" t="s">
        <v>50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1123</v>
      </c>
      <c r="O135">
        <v>105</v>
      </c>
      <c r="P135">
        <v>98.2</v>
      </c>
      <c r="Q135" s="11" t="s">
        <v>21</v>
      </c>
      <c r="R135" t="s">
        <v>1124</v>
      </c>
      <c r="S135" s="4">
        <v>41982.8872800926</v>
      </c>
      <c r="T135" s="4">
        <v>42012.8872800926</v>
      </c>
    </row>
    <row r="136" ht="260" spans="1:20">
      <c r="A136" s="1">
        <v>3259</v>
      </c>
      <c r="B136" s="2" t="s">
        <v>6684</v>
      </c>
      <c r="C136" s="2" t="s">
        <v>6685</v>
      </c>
      <c r="D136" s="12">
        <v>23000</v>
      </c>
      <c r="E136" s="13">
        <v>24418.6</v>
      </c>
      <c r="F136" t="s">
        <v>28</v>
      </c>
      <c r="G136" t="s">
        <v>49</v>
      </c>
      <c r="H136" t="s">
        <v>50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1123</v>
      </c>
      <c r="O136">
        <v>106</v>
      </c>
      <c r="P136">
        <v>251.74</v>
      </c>
      <c r="Q136" s="11" t="s">
        <v>21</v>
      </c>
      <c r="R136" t="s">
        <v>1124</v>
      </c>
      <c r="S136" s="4">
        <v>42614.7609375</v>
      </c>
      <c r="T136" s="4">
        <v>42644.1659722222</v>
      </c>
    </row>
    <row r="137" ht="202" spans="1:20">
      <c r="A137" s="1">
        <v>3260</v>
      </c>
      <c r="B137" s="2" t="s">
        <v>6686</v>
      </c>
      <c r="C137" s="2" t="s">
        <v>6687</v>
      </c>
      <c r="D137" s="12">
        <v>5000</v>
      </c>
      <c r="E137" s="13">
        <v>5462</v>
      </c>
      <c r="F137" t="s">
        <v>28</v>
      </c>
      <c r="G137" t="s">
        <v>49</v>
      </c>
      <c r="H137" t="s">
        <v>50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1123</v>
      </c>
      <c r="O137">
        <v>109</v>
      </c>
      <c r="P137">
        <v>74.82</v>
      </c>
      <c r="Q137" s="11" t="s">
        <v>21</v>
      </c>
      <c r="R137" t="s">
        <v>1124</v>
      </c>
      <c r="S137" s="4">
        <v>42303.672662037</v>
      </c>
      <c r="T137" s="4">
        <v>42338.7143287037</v>
      </c>
    </row>
    <row r="138" ht="202" spans="1:20">
      <c r="A138" s="1">
        <v>3261</v>
      </c>
      <c r="B138" s="2" t="s">
        <v>6688</v>
      </c>
      <c r="C138" s="2" t="s">
        <v>6689</v>
      </c>
      <c r="D138" s="12">
        <v>3300</v>
      </c>
      <c r="E138" s="13">
        <v>3315</v>
      </c>
      <c r="F138" t="s">
        <v>28</v>
      </c>
      <c r="G138" t="s">
        <v>49</v>
      </c>
      <c r="H138" t="s">
        <v>50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1123</v>
      </c>
      <c r="O138">
        <v>100</v>
      </c>
      <c r="P138">
        <v>67.65</v>
      </c>
      <c r="Q138" s="11" t="s">
        <v>21</v>
      </c>
      <c r="R138" t="s">
        <v>1124</v>
      </c>
      <c r="S138" s="4">
        <v>42171.7254166667</v>
      </c>
      <c r="T138" s="4">
        <v>42201.7254166667</v>
      </c>
    </row>
    <row r="139" ht="144" spans="1:20">
      <c r="A139" s="1">
        <v>3262</v>
      </c>
      <c r="B139" s="2" t="s">
        <v>6690</v>
      </c>
      <c r="C139" s="2" t="s">
        <v>6691</v>
      </c>
      <c r="D139" s="12">
        <v>12200</v>
      </c>
      <c r="E139" s="13">
        <v>12571</v>
      </c>
      <c r="F139" t="s">
        <v>28</v>
      </c>
      <c r="G139" t="s">
        <v>49</v>
      </c>
      <c r="H139" t="s">
        <v>50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1123</v>
      </c>
      <c r="O139">
        <v>103</v>
      </c>
      <c r="P139">
        <v>93.81</v>
      </c>
      <c r="Q139" s="11" t="s">
        <v>21</v>
      </c>
      <c r="R139" t="s">
        <v>1124</v>
      </c>
      <c r="S139" s="4">
        <v>41964.3155324074</v>
      </c>
      <c r="T139" s="4">
        <v>41995.1666666667</v>
      </c>
    </row>
    <row r="140" ht="144" spans="1:20">
      <c r="A140" s="1">
        <v>3263</v>
      </c>
      <c r="B140" s="2" t="s">
        <v>6692</v>
      </c>
      <c r="C140" s="2" t="s">
        <v>6693</v>
      </c>
      <c r="D140" s="12">
        <v>2500</v>
      </c>
      <c r="E140" s="13">
        <v>2804.16</v>
      </c>
      <c r="F140" t="s">
        <v>28</v>
      </c>
      <c r="G140" t="s">
        <v>49</v>
      </c>
      <c r="H140" t="s">
        <v>50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1123</v>
      </c>
      <c r="O140">
        <v>112</v>
      </c>
      <c r="P140">
        <v>41.24</v>
      </c>
      <c r="Q140" s="11" t="s">
        <v>21</v>
      </c>
      <c r="R140" t="s">
        <v>1124</v>
      </c>
      <c r="S140" s="4">
        <v>42284.5160648148</v>
      </c>
      <c r="T140" s="4">
        <v>42307.875</v>
      </c>
    </row>
    <row r="141" ht="173" spans="1:20">
      <c r="A141" s="1">
        <v>3264</v>
      </c>
      <c r="B141" s="2" t="s">
        <v>6694</v>
      </c>
      <c r="C141" s="2" t="s">
        <v>6695</v>
      </c>
      <c r="D141" s="12">
        <v>2500</v>
      </c>
      <c r="E141" s="13">
        <v>2575</v>
      </c>
      <c r="F141" t="s">
        <v>28</v>
      </c>
      <c r="G141" t="s">
        <v>49</v>
      </c>
      <c r="H141" t="s">
        <v>50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1123</v>
      </c>
      <c r="O141">
        <v>103</v>
      </c>
      <c r="P141">
        <v>52.55</v>
      </c>
      <c r="Q141" s="11" t="s">
        <v>21</v>
      </c>
      <c r="R141" t="s">
        <v>1124</v>
      </c>
      <c r="S141" s="4">
        <v>42016.8002083333</v>
      </c>
      <c r="T141" s="4">
        <v>42032.9166666667</v>
      </c>
    </row>
    <row r="142" ht="216" spans="1:20">
      <c r="A142" s="1">
        <v>3266</v>
      </c>
      <c r="B142" s="2" t="s">
        <v>6698</v>
      </c>
      <c r="C142" s="2" t="s">
        <v>6699</v>
      </c>
      <c r="D142" s="12">
        <v>6000</v>
      </c>
      <c r="E142" s="13">
        <v>7877</v>
      </c>
      <c r="F142" t="s">
        <v>28</v>
      </c>
      <c r="G142" t="s">
        <v>49</v>
      </c>
      <c r="H142" t="s">
        <v>50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1123</v>
      </c>
      <c r="O142">
        <v>131</v>
      </c>
      <c r="P142">
        <v>48.33</v>
      </c>
      <c r="Q142" s="11" t="s">
        <v>21</v>
      </c>
      <c r="R142" t="s">
        <v>1124</v>
      </c>
      <c r="S142" s="4">
        <v>42136.5361342593</v>
      </c>
      <c r="T142" s="4">
        <v>42167.875</v>
      </c>
    </row>
    <row r="143" ht="231" spans="1:20">
      <c r="A143" s="1">
        <v>3267</v>
      </c>
      <c r="B143" s="2" t="s">
        <v>6700</v>
      </c>
      <c r="C143" s="2" t="s">
        <v>6701</v>
      </c>
      <c r="D143" s="12">
        <v>15000</v>
      </c>
      <c r="E143" s="13">
        <v>15315</v>
      </c>
      <c r="F143" t="s">
        <v>28</v>
      </c>
      <c r="G143" t="s">
        <v>49</v>
      </c>
      <c r="H143" t="s">
        <v>50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1123</v>
      </c>
      <c r="O143">
        <v>102</v>
      </c>
      <c r="P143">
        <v>53.18</v>
      </c>
      <c r="Q143" s="11" t="s">
        <v>21</v>
      </c>
      <c r="R143" t="s">
        <v>1124</v>
      </c>
      <c r="S143" s="4">
        <v>42172.7576388889</v>
      </c>
      <c r="T143" s="4">
        <v>42202.7576388889</v>
      </c>
    </row>
    <row r="144" ht="231" spans="1:20">
      <c r="A144" s="1">
        <v>3268</v>
      </c>
      <c r="B144" s="2" t="s">
        <v>6702</v>
      </c>
      <c r="C144" s="2" t="s">
        <v>6703</v>
      </c>
      <c r="D144" s="12">
        <v>2000</v>
      </c>
      <c r="E144" s="13">
        <v>2560</v>
      </c>
      <c r="F144" t="s">
        <v>28</v>
      </c>
      <c r="G144" t="s">
        <v>49</v>
      </c>
      <c r="H144" t="s">
        <v>50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1123</v>
      </c>
      <c r="O144">
        <v>128</v>
      </c>
      <c r="P144">
        <v>60.95</v>
      </c>
      <c r="Q144" s="11" t="s">
        <v>21</v>
      </c>
      <c r="R144" t="s">
        <v>1124</v>
      </c>
      <c r="S144" s="4">
        <v>42590.9042592593</v>
      </c>
      <c r="T144" s="4">
        <v>42606.9042592593</v>
      </c>
    </row>
    <row r="145" ht="216" spans="1:20">
      <c r="A145" s="1">
        <v>3272</v>
      </c>
      <c r="B145" s="2" t="s">
        <v>6710</v>
      </c>
      <c r="C145" s="2" t="s">
        <v>6711</v>
      </c>
      <c r="D145" s="12">
        <v>10000</v>
      </c>
      <c r="E145" s="13">
        <v>15443</v>
      </c>
      <c r="F145" t="s">
        <v>28</v>
      </c>
      <c r="G145" t="s">
        <v>49</v>
      </c>
      <c r="H145" t="s">
        <v>50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1123</v>
      </c>
      <c r="O145">
        <v>154</v>
      </c>
      <c r="P145">
        <v>106.5</v>
      </c>
      <c r="Q145" s="11" t="s">
        <v>21</v>
      </c>
      <c r="R145" t="s">
        <v>1124</v>
      </c>
      <c r="S145" s="4">
        <v>42284.5001041667</v>
      </c>
      <c r="T145" s="4">
        <v>42314.5417708333</v>
      </c>
    </row>
    <row r="146" ht="260" spans="1:20">
      <c r="A146" s="1">
        <v>3273</v>
      </c>
      <c r="B146" s="2" t="s">
        <v>6712</v>
      </c>
      <c r="C146" s="2" t="s">
        <v>6713</v>
      </c>
      <c r="D146" s="12">
        <v>4000</v>
      </c>
      <c r="E146" s="13">
        <v>4296</v>
      </c>
      <c r="F146" t="s">
        <v>28</v>
      </c>
      <c r="G146" t="s">
        <v>49</v>
      </c>
      <c r="H146" t="s">
        <v>50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1123</v>
      </c>
      <c r="O146">
        <v>107</v>
      </c>
      <c r="P146">
        <v>204.57</v>
      </c>
      <c r="Q146" s="11" t="s">
        <v>21</v>
      </c>
      <c r="R146" t="s">
        <v>1124</v>
      </c>
      <c r="S146" s="4">
        <v>42611.801412037</v>
      </c>
      <c r="T146" s="4">
        <v>42627.7916666667</v>
      </c>
    </row>
    <row r="147" ht="231" spans="1:20">
      <c r="A147" s="1">
        <v>3274</v>
      </c>
      <c r="B147" s="2" t="s">
        <v>6714</v>
      </c>
      <c r="C147" s="2" t="s">
        <v>6715</v>
      </c>
      <c r="D147" s="12">
        <v>15500</v>
      </c>
      <c r="E147" s="13">
        <v>15705</v>
      </c>
      <c r="F147" t="s">
        <v>28</v>
      </c>
      <c r="G147" t="s">
        <v>49</v>
      </c>
      <c r="H147" t="s">
        <v>50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1123</v>
      </c>
      <c r="O147">
        <v>101</v>
      </c>
      <c r="P147">
        <v>54.91</v>
      </c>
      <c r="Q147" s="11" t="s">
        <v>21</v>
      </c>
      <c r="R147" t="s">
        <v>1124</v>
      </c>
      <c r="S147" s="4">
        <v>42400.704537037</v>
      </c>
      <c r="T147" s="4">
        <v>42444.875</v>
      </c>
    </row>
    <row r="148" ht="231" spans="1:20">
      <c r="A148" s="1">
        <v>3275</v>
      </c>
      <c r="B148" s="2" t="s">
        <v>6716</v>
      </c>
      <c r="C148" s="2" t="s">
        <v>6717</v>
      </c>
      <c r="D148" s="12">
        <v>1800</v>
      </c>
      <c r="E148" s="13">
        <v>1805</v>
      </c>
      <c r="F148" t="s">
        <v>28</v>
      </c>
      <c r="G148" t="s">
        <v>49</v>
      </c>
      <c r="H148" t="s">
        <v>50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1123</v>
      </c>
      <c r="O148">
        <v>100</v>
      </c>
      <c r="P148">
        <v>150.42</v>
      </c>
      <c r="Q148" s="11" t="s">
        <v>21</v>
      </c>
      <c r="R148" t="s">
        <v>1124</v>
      </c>
      <c r="S148" s="4">
        <v>42017.8804513889</v>
      </c>
      <c r="T148" s="4">
        <v>42044.1875</v>
      </c>
    </row>
    <row r="149" ht="260" spans="1:20">
      <c r="A149" s="1">
        <v>3279</v>
      </c>
      <c r="B149" s="2" t="s">
        <v>6724</v>
      </c>
      <c r="C149" s="2" t="s">
        <v>6725</v>
      </c>
      <c r="D149" s="12">
        <v>5800</v>
      </c>
      <c r="E149" s="13">
        <v>6628</v>
      </c>
      <c r="F149" t="s">
        <v>28</v>
      </c>
      <c r="G149" t="s">
        <v>49</v>
      </c>
      <c r="H149" t="s">
        <v>50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1123</v>
      </c>
      <c r="O149">
        <v>114</v>
      </c>
      <c r="P149">
        <v>105.21</v>
      </c>
      <c r="Q149" s="11" t="s">
        <v>21</v>
      </c>
      <c r="R149" t="s">
        <v>1124</v>
      </c>
      <c r="S149" s="4">
        <v>42431.1025347222</v>
      </c>
      <c r="T149" s="4">
        <v>42461.0608680556</v>
      </c>
    </row>
    <row r="150" ht="274" spans="1:20">
      <c r="A150" s="1">
        <v>3280</v>
      </c>
      <c r="B150" s="2" t="s">
        <v>6726</v>
      </c>
      <c r="C150" s="2" t="s">
        <v>6727</v>
      </c>
      <c r="D150" s="12">
        <v>2000</v>
      </c>
      <c r="E150" s="13">
        <v>2060</v>
      </c>
      <c r="F150" t="s">
        <v>28</v>
      </c>
      <c r="G150" t="s">
        <v>49</v>
      </c>
      <c r="H150" t="s">
        <v>50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1123</v>
      </c>
      <c r="O150">
        <v>103</v>
      </c>
      <c r="P150">
        <v>68.67</v>
      </c>
      <c r="Q150" s="11" t="s">
        <v>21</v>
      </c>
      <c r="R150" t="s">
        <v>1124</v>
      </c>
      <c r="S150" s="4">
        <v>42121.7569212963</v>
      </c>
      <c r="T150" s="4">
        <v>42156.2083333333</v>
      </c>
    </row>
    <row r="151" ht="173" spans="1:20">
      <c r="A151" s="1">
        <v>3281</v>
      </c>
      <c r="B151" s="2" t="s">
        <v>6728</v>
      </c>
      <c r="C151" s="2" t="s">
        <v>6729</v>
      </c>
      <c r="D151" s="12">
        <v>5000</v>
      </c>
      <c r="E151" s="13">
        <v>6080</v>
      </c>
      <c r="F151" t="s">
        <v>28</v>
      </c>
      <c r="G151" t="s">
        <v>49</v>
      </c>
      <c r="H151" t="s">
        <v>50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1123</v>
      </c>
      <c r="O151">
        <v>122</v>
      </c>
      <c r="P151">
        <v>129.36</v>
      </c>
      <c r="Q151" s="11" t="s">
        <v>21</v>
      </c>
      <c r="R151" t="s">
        <v>1124</v>
      </c>
      <c r="S151" s="4">
        <v>42219.0197337963</v>
      </c>
      <c r="T151" s="4">
        <v>42249.0197337963</v>
      </c>
    </row>
    <row r="152" ht="231" spans="1:20">
      <c r="A152" s="1">
        <v>3282</v>
      </c>
      <c r="B152" s="2" t="s">
        <v>6730</v>
      </c>
      <c r="C152" s="2" t="s">
        <v>6731</v>
      </c>
      <c r="D152" s="12">
        <v>31000</v>
      </c>
      <c r="E152" s="13">
        <v>31820.5</v>
      </c>
      <c r="F152" t="s">
        <v>28</v>
      </c>
      <c r="G152" t="s">
        <v>49</v>
      </c>
      <c r="H152" t="s">
        <v>50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1123</v>
      </c>
      <c r="O152">
        <v>103</v>
      </c>
      <c r="P152">
        <v>134.26</v>
      </c>
      <c r="Q152" s="11" t="s">
        <v>21</v>
      </c>
      <c r="R152" t="s">
        <v>1124</v>
      </c>
      <c r="S152" s="4">
        <v>42445.1943055556</v>
      </c>
      <c r="T152" s="4">
        <v>42489.1943055556</v>
      </c>
    </row>
    <row r="153" ht="231" spans="1:20">
      <c r="A153" s="1">
        <v>3284</v>
      </c>
      <c r="B153" s="2" t="s">
        <v>6734</v>
      </c>
      <c r="C153" s="2" t="s">
        <v>6735</v>
      </c>
      <c r="D153" s="12">
        <v>3000</v>
      </c>
      <c r="E153" s="13">
        <v>3048</v>
      </c>
      <c r="F153" t="s">
        <v>28</v>
      </c>
      <c r="G153" t="s">
        <v>49</v>
      </c>
      <c r="H153" t="s">
        <v>50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1123</v>
      </c>
      <c r="O153">
        <v>102</v>
      </c>
      <c r="P153">
        <v>203.2</v>
      </c>
      <c r="Q153" s="11" t="s">
        <v>21</v>
      </c>
      <c r="R153" t="s">
        <v>1124</v>
      </c>
      <c r="S153" s="4">
        <v>42380.8848726852</v>
      </c>
      <c r="T153" s="4">
        <v>42398.2493055556</v>
      </c>
    </row>
    <row r="154" ht="58" spans="1:20">
      <c r="A154" s="1">
        <v>3285</v>
      </c>
      <c r="B154" s="2" t="s">
        <v>6736</v>
      </c>
      <c r="C154" s="2" t="s">
        <v>6737</v>
      </c>
      <c r="D154" s="12">
        <v>4999</v>
      </c>
      <c r="E154" s="13">
        <v>5604</v>
      </c>
      <c r="F154" t="s">
        <v>28</v>
      </c>
      <c r="G154" t="s">
        <v>49</v>
      </c>
      <c r="H154" t="s">
        <v>50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1123</v>
      </c>
      <c r="O154">
        <v>112</v>
      </c>
      <c r="P154">
        <v>69.19</v>
      </c>
      <c r="Q154" s="11" t="s">
        <v>21</v>
      </c>
      <c r="R154" t="s">
        <v>1124</v>
      </c>
      <c r="S154" s="4">
        <v>42762.9424305556</v>
      </c>
      <c r="T154" s="4">
        <v>42794.2083333333</v>
      </c>
    </row>
    <row r="155" ht="274" spans="1:20">
      <c r="A155" s="1">
        <v>3286</v>
      </c>
      <c r="B155" s="2" t="s">
        <v>6738</v>
      </c>
      <c r="C155" s="2" t="s">
        <v>6739</v>
      </c>
      <c r="D155" s="12">
        <v>15000</v>
      </c>
      <c r="E155" s="13">
        <v>15265</v>
      </c>
      <c r="F155" t="s">
        <v>28</v>
      </c>
      <c r="G155" t="s">
        <v>49</v>
      </c>
      <c r="H155" t="s">
        <v>50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1123</v>
      </c>
      <c r="O155">
        <v>102</v>
      </c>
      <c r="P155">
        <v>125.12</v>
      </c>
      <c r="Q155" s="11" t="s">
        <v>21</v>
      </c>
      <c r="R155" t="s">
        <v>1124</v>
      </c>
      <c r="S155" s="4">
        <v>42567.8400694444</v>
      </c>
      <c r="T155" s="4">
        <v>42597.8400694444</v>
      </c>
    </row>
    <row r="156" ht="245" spans="1:20">
      <c r="A156" s="1">
        <v>3291</v>
      </c>
      <c r="B156" s="2" t="s">
        <v>6748</v>
      </c>
      <c r="C156" s="2" t="s">
        <v>6749</v>
      </c>
      <c r="D156" s="12">
        <v>500</v>
      </c>
      <c r="E156" s="13">
        <v>570</v>
      </c>
      <c r="F156" t="s">
        <v>28</v>
      </c>
      <c r="G156" t="s">
        <v>49</v>
      </c>
      <c r="H156" t="s">
        <v>50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1123</v>
      </c>
      <c r="O156">
        <v>114</v>
      </c>
      <c r="P156">
        <v>40.71</v>
      </c>
      <c r="Q156" s="11" t="s">
        <v>21</v>
      </c>
      <c r="R156" t="s">
        <v>1124</v>
      </c>
      <c r="S156" s="4">
        <v>42232.7025462963</v>
      </c>
      <c r="T156" s="4">
        <v>42264.1659722222</v>
      </c>
    </row>
    <row r="157" ht="260" spans="1:20">
      <c r="A157" s="1">
        <v>3298</v>
      </c>
      <c r="B157" s="2" t="s">
        <v>6762</v>
      </c>
      <c r="C157" s="2" t="s">
        <v>6763</v>
      </c>
      <c r="D157" s="12">
        <v>10000</v>
      </c>
      <c r="E157" s="13">
        <v>10173</v>
      </c>
      <c r="F157" t="s">
        <v>28</v>
      </c>
      <c r="G157" t="s">
        <v>49</v>
      </c>
      <c r="H157" t="s">
        <v>50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1123</v>
      </c>
      <c r="O157">
        <v>102</v>
      </c>
      <c r="P157">
        <v>141.29</v>
      </c>
      <c r="Q157" s="11" t="s">
        <v>21</v>
      </c>
      <c r="R157" t="s">
        <v>1124</v>
      </c>
      <c r="S157" s="4">
        <v>42239.957962963</v>
      </c>
      <c r="T157" s="4">
        <v>42260</v>
      </c>
    </row>
    <row r="158" ht="231" spans="1:20">
      <c r="A158" s="1">
        <v>3299</v>
      </c>
      <c r="B158" s="2" t="s">
        <v>6764</v>
      </c>
      <c r="C158" s="2" t="s">
        <v>6765</v>
      </c>
      <c r="D158" s="12">
        <v>3000</v>
      </c>
      <c r="E158" s="13">
        <v>3486</v>
      </c>
      <c r="F158" t="s">
        <v>28</v>
      </c>
      <c r="G158" t="s">
        <v>49</v>
      </c>
      <c r="H158" t="s">
        <v>50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1123</v>
      </c>
      <c r="O158">
        <v>116</v>
      </c>
      <c r="P158">
        <v>55.33</v>
      </c>
      <c r="Q158" s="11" t="s">
        <v>21</v>
      </c>
      <c r="R158" t="s">
        <v>1124</v>
      </c>
      <c r="S158" s="4">
        <v>42261.9173958333</v>
      </c>
      <c r="T158" s="4">
        <v>42291.9173958333</v>
      </c>
    </row>
    <row r="159" ht="188" spans="1:20">
      <c r="A159" s="1">
        <v>3300</v>
      </c>
      <c r="B159" s="2" t="s">
        <v>6766</v>
      </c>
      <c r="C159" s="2" t="s">
        <v>6767</v>
      </c>
      <c r="D159" s="12">
        <v>3000</v>
      </c>
      <c r="E159" s="13">
        <v>4085</v>
      </c>
      <c r="F159" t="s">
        <v>28</v>
      </c>
      <c r="G159" t="s">
        <v>49</v>
      </c>
      <c r="H159" t="s">
        <v>50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1123</v>
      </c>
      <c r="O159">
        <v>136</v>
      </c>
      <c r="P159">
        <v>46.42</v>
      </c>
      <c r="Q159" s="11" t="s">
        <v>21</v>
      </c>
      <c r="R159" t="s">
        <v>1124</v>
      </c>
      <c r="S159" s="4">
        <v>42102.7437731481</v>
      </c>
      <c r="T159" s="4">
        <v>42123.7437731481</v>
      </c>
    </row>
    <row r="160" ht="216" spans="1:20">
      <c r="A160" s="1">
        <v>3301</v>
      </c>
      <c r="B160" s="2" t="s">
        <v>6768</v>
      </c>
      <c r="C160" s="2" t="s">
        <v>6769</v>
      </c>
      <c r="D160" s="12">
        <v>3000</v>
      </c>
      <c r="E160" s="13">
        <v>4004</v>
      </c>
      <c r="F160" t="s">
        <v>28</v>
      </c>
      <c r="G160" t="s">
        <v>49</v>
      </c>
      <c r="H160" t="s">
        <v>50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1123</v>
      </c>
      <c r="O160">
        <v>133</v>
      </c>
      <c r="P160">
        <v>57.2</v>
      </c>
      <c r="Q160" s="11" t="s">
        <v>21</v>
      </c>
      <c r="R160" t="s">
        <v>1124</v>
      </c>
      <c r="S160" s="4">
        <v>42538.7358333333</v>
      </c>
      <c r="T160" s="4">
        <v>42583.2909722222</v>
      </c>
    </row>
    <row r="161" ht="231" spans="1:20">
      <c r="A161" s="1">
        <v>3303</v>
      </c>
      <c r="B161" s="2" t="s">
        <v>6772</v>
      </c>
      <c r="C161" s="2" t="s">
        <v>6773</v>
      </c>
      <c r="D161" s="12">
        <v>1800</v>
      </c>
      <c r="E161" s="13">
        <v>2086</v>
      </c>
      <c r="F161" t="s">
        <v>28</v>
      </c>
      <c r="G161" t="s">
        <v>49</v>
      </c>
      <c r="H161" t="s">
        <v>50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1123</v>
      </c>
      <c r="O161">
        <v>116</v>
      </c>
      <c r="P161">
        <v>59.6</v>
      </c>
      <c r="Q161" s="11" t="s">
        <v>21</v>
      </c>
      <c r="R161" t="s">
        <v>1124</v>
      </c>
      <c r="S161" s="4">
        <v>42056.6514351852</v>
      </c>
      <c r="T161" s="4">
        <v>42091.6097685185</v>
      </c>
    </row>
    <row r="162" ht="231" spans="1:20">
      <c r="A162" s="1">
        <v>3304</v>
      </c>
      <c r="B162" s="2" t="s">
        <v>6774</v>
      </c>
      <c r="C162" s="2" t="s">
        <v>6775</v>
      </c>
      <c r="D162" s="12">
        <v>15000</v>
      </c>
      <c r="E162" s="13">
        <v>15677.5</v>
      </c>
      <c r="F162" t="s">
        <v>28</v>
      </c>
      <c r="G162" t="s">
        <v>49</v>
      </c>
      <c r="H162" t="s">
        <v>50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1123</v>
      </c>
      <c r="O162">
        <v>105</v>
      </c>
      <c r="P162">
        <v>89.59</v>
      </c>
      <c r="Q162" s="11" t="s">
        <v>21</v>
      </c>
      <c r="R162" t="s">
        <v>1124</v>
      </c>
      <c r="S162" s="4">
        <v>42696.6244444444</v>
      </c>
      <c r="T162" s="4">
        <v>42726.6244444444</v>
      </c>
    </row>
    <row r="163" ht="231" spans="1:20">
      <c r="A163" s="1">
        <v>3305</v>
      </c>
      <c r="B163" s="2" t="s">
        <v>6776</v>
      </c>
      <c r="C163" s="2" t="s">
        <v>6777</v>
      </c>
      <c r="D163" s="12">
        <v>4000</v>
      </c>
      <c r="E163" s="13">
        <v>4081</v>
      </c>
      <c r="F163" t="s">
        <v>28</v>
      </c>
      <c r="G163" t="s">
        <v>49</v>
      </c>
      <c r="H163" t="s">
        <v>50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1123</v>
      </c>
      <c r="O163">
        <v>102</v>
      </c>
      <c r="P163">
        <v>204.05</v>
      </c>
      <c r="Q163" s="11" t="s">
        <v>21</v>
      </c>
      <c r="R163" t="s">
        <v>1124</v>
      </c>
      <c r="S163" s="4">
        <v>42186.8558796296</v>
      </c>
      <c r="T163" s="4">
        <v>42216.8558796296</v>
      </c>
    </row>
    <row r="164" ht="245" spans="1:20">
      <c r="A164" s="1">
        <v>3306</v>
      </c>
      <c r="B164" s="2" t="s">
        <v>6778</v>
      </c>
      <c r="C164" s="2" t="s">
        <v>6779</v>
      </c>
      <c r="D164" s="12">
        <v>1500</v>
      </c>
      <c r="E164" s="13">
        <v>2630</v>
      </c>
      <c r="F164" t="s">
        <v>28</v>
      </c>
      <c r="G164" t="s">
        <v>49</v>
      </c>
      <c r="H164" t="s">
        <v>50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1123</v>
      </c>
      <c r="O164">
        <v>175</v>
      </c>
      <c r="P164">
        <v>48.7</v>
      </c>
      <c r="Q164" s="11" t="s">
        <v>21</v>
      </c>
      <c r="R164" t="s">
        <v>1124</v>
      </c>
      <c r="S164" s="4">
        <v>42493.2192361111</v>
      </c>
      <c r="T164" s="4">
        <v>42531.125</v>
      </c>
    </row>
    <row r="165" ht="188" spans="1:20">
      <c r="A165" s="1">
        <v>3307</v>
      </c>
      <c r="B165" s="2" t="s">
        <v>6780</v>
      </c>
      <c r="C165" s="2" t="s">
        <v>6781</v>
      </c>
      <c r="D165" s="12">
        <v>1000</v>
      </c>
      <c r="E165" s="13">
        <v>1066.8</v>
      </c>
      <c r="F165" t="s">
        <v>28</v>
      </c>
      <c r="G165" t="s">
        <v>49</v>
      </c>
      <c r="H165" t="s">
        <v>50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1123</v>
      </c>
      <c r="O165">
        <v>107</v>
      </c>
      <c r="P165">
        <v>53.34</v>
      </c>
      <c r="Q165" s="11" t="s">
        <v>21</v>
      </c>
      <c r="R165" t="s">
        <v>1124</v>
      </c>
      <c r="S165" s="4">
        <v>42475.0571643518</v>
      </c>
      <c r="T165" s="4">
        <v>42505.0571643518</v>
      </c>
    </row>
    <row r="166" ht="216" spans="1:20">
      <c r="A166" s="1">
        <v>3308</v>
      </c>
      <c r="B166" s="2" t="s">
        <v>6782</v>
      </c>
      <c r="C166" s="2" t="s">
        <v>6783</v>
      </c>
      <c r="D166" s="12">
        <v>3500</v>
      </c>
      <c r="E166" s="13">
        <v>4280</v>
      </c>
      <c r="F166" t="s">
        <v>28</v>
      </c>
      <c r="G166" t="s">
        <v>49</v>
      </c>
      <c r="H166" t="s">
        <v>50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1123</v>
      </c>
      <c r="O166">
        <v>122</v>
      </c>
      <c r="P166">
        <v>75.09</v>
      </c>
      <c r="Q166" s="11" t="s">
        <v>21</v>
      </c>
      <c r="R166" t="s">
        <v>1124</v>
      </c>
      <c r="S166" s="4">
        <v>42452.8769097222</v>
      </c>
      <c r="T166" s="4">
        <v>42473.8769097222</v>
      </c>
    </row>
    <row r="167" ht="173" spans="1:20">
      <c r="A167" s="1">
        <v>3310</v>
      </c>
      <c r="B167" s="2" t="s">
        <v>6786</v>
      </c>
      <c r="C167" s="2" t="s">
        <v>6787</v>
      </c>
      <c r="D167" s="12">
        <v>6500</v>
      </c>
      <c r="E167" s="13">
        <v>6505</v>
      </c>
      <c r="F167" t="s">
        <v>28</v>
      </c>
      <c r="G167" t="s">
        <v>49</v>
      </c>
      <c r="H167" t="s">
        <v>50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1123</v>
      </c>
      <c r="O167">
        <v>100</v>
      </c>
      <c r="P167">
        <v>209.84</v>
      </c>
      <c r="Q167" s="11" t="s">
        <v>21</v>
      </c>
      <c r="R167" t="s">
        <v>1124</v>
      </c>
      <c r="S167" s="4">
        <v>42253.9285300926</v>
      </c>
      <c r="T167" s="4">
        <v>42283.9285300926</v>
      </c>
    </row>
    <row r="168" ht="216" spans="1:20">
      <c r="A168" s="1">
        <v>3311</v>
      </c>
      <c r="B168" s="2" t="s">
        <v>6788</v>
      </c>
      <c r="C168" s="2" t="s">
        <v>6789</v>
      </c>
      <c r="D168" s="12">
        <v>2500</v>
      </c>
      <c r="E168" s="13">
        <v>2746</v>
      </c>
      <c r="F168" t="s">
        <v>28</v>
      </c>
      <c r="G168" t="s">
        <v>49</v>
      </c>
      <c r="H168" t="s">
        <v>50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1123</v>
      </c>
      <c r="O168">
        <v>110</v>
      </c>
      <c r="P168">
        <v>61.02</v>
      </c>
      <c r="Q168" s="11" t="s">
        <v>21</v>
      </c>
      <c r="R168" t="s">
        <v>1124</v>
      </c>
      <c r="S168" s="4">
        <v>42264.2917824074</v>
      </c>
      <c r="T168" s="4">
        <v>42294.2917824074</v>
      </c>
    </row>
    <row r="169" ht="231" spans="1:20">
      <c r="A169" s="1">
        <v>3312</v>
      </c>
      <c r="B169" s="2" t="s">
        <v>6790</v>
      </c>
      <c r="C169" s="2" t="s">
        <v>6791</v>
      </c>
      <c r="D169" s="12">
        <v>2500</v>
      </c>
      <c r="E169" s="13">
        <v>2501</v>
      </c>
      <c r="F169" t="s">
        <v>28</v>
      </c>
      <c r="G169" t="s">
        <v>49</v>
      </c>
      <c r="H169" t="s">
        <v>50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1123</v>
      </c>
      <c r="O169">
        <v>100</v>
      </c>
      <c r="P169">
        <v>61</v>
      </c>
      <c r="Q169" s="11" t="s">
        <v>21</v>
      </c>
      <c r="R169" t="s">
        <v>1124</v>
      </c>
      <c r="S169" s="4">
        <v>42664.8095601852</v>
      </c>
      <c r="T169" s="4">
        <v>42685.9166666667</v>
      </c>
    </row>
    <row r="170" ht="202" spans="1:20">
      <c r="A170" s="1">
        <v>3313</v>
      </c>
      <c r="B170" s="2" t="s">
        <v>6792</v>
      </c>
      <c r="C170" s="2" t="s">
        <v>6793</v>
      </c>
      <c r="D170" s="12">
        <v>2000</v>
      </c>
      <c r="E170" s="13">
        <v>2321</v>
      </c>
      <c r="F170" t="s">
        <v>28</v>
      </c>
      <c r="G170" t="s">
        <v>49</v>
      </c>
      <c r="H170" t="s">
        <v>50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1123</v>
      </c>
      <c r="O170">
        <v>116</v>
      </c>
      <c r="P170">
        <v>80.03</v>
      </c>
      <c r="Q170" s="11" t="s">
        <v>21</v>
      </c>
      <c r="R170" t="s">
        <v>1124</v>
      </c>
      <c r="S170" s="4">
        <v>42382.2444097222</v>
      </c>
      <c r="T170" s="4">
        <v>42396.0416666667</v>
      </c>
    </row>
    <row r="171" ht="216" spans="1:20">
      <c r="A171" s="1">
        <v>3316</v>
      </c>
      <c r="B171" s="2" t="s">
        <v>6798</v>
      </c>
      <c r="C171" s="2" t="s">
        <v>6799</v>
      </c>
      <c r="D171" s="12">
        <v>11737</v>
      </c>
      <c r="E171" s="13">
        <v>11747.18</v>
      </c>
      <c r="F171" t="s">
        <v>28</v>
      </c>
      <c r="G171" t="s">
        <v>49</v>
      </c>
      <c r="H171" t="s">
        <v>50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1123</v>
      </c>
      <c r="O171">
        <v>100</v>
      </c>
      <c r="P171">
        <v>93.98</v>
      </c>
      <c r="Q171" s="11" t="s">
        <v>21</v>
      </c>
      <c r="R171" t="s">
        <v>1124</v>
      </c>
      <c r="S171" s="4">
        <v>41826.8712384259</v>
      </c>
      <c r="T171" s="4">
        <v>41859.5791666667</v>
      </c>
    </row>
    <row r="172" ht="202" spans="1:20">
      <c r="A172" s="1">
        <v>3317</v>
      </c>
      <c r="B172" s="2" t="s">
        <v>6800</v>
      </c>
      <c r="C172" s="2" t="s">
        <v>6801</v>
      </c>
      <c r="D172" s="12">
        <v>1050</v>
      </c>
      <c r="E172" s="13">
        <v>1115</v>
      </c>
      <c r="F172" t="s">
        <v>28</v>
      </c>
      <c r="G172" t="s">
        <v>49</v>
      </c>
      <c r="H172" t="s">
        <v>50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1123</v>
      </c>
      <c r="O172">
        <v>106</v>
      </c>
      <c r="P172">
        <v>61.94</v>
      </c>
      <c r="Q172" s="11" t="s">
        <v>21</v>
      </c>
      <c r="R172" t="s">
        <v>1124</v>
      </c>
      <c r="S172" s="4">
        <v>42499.0396296296</v>
      </c>
      <c r="T172" s="4">
        <v>42529.0396296296</v>
      </c>
    </row>
    <row r="173" ht="202" spans="1:20">
      <c r="A173" s="1">
        <v>3320</v>
      </c>
      <c r="B173" s="2" t="s">
        <v>6806</v>
      </c>
      <c r="C173" s="2" t="s">
        <v>6807</v>
      </c>
      <c r="D173" s="12">
        <v>2500</v>
      </c>
      <c r="E173" s="13">
        <v>2525</v>
      </c>
      <c r="F173" t="s">
        <v>28</v>
      </c>
      <c r="G173" t="s">
        <v>49</v>
      </c>
      <c r="H173" t="s">
        <v>50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1123</v>
      </c>
      <c r="O173">
        <v>101</v>
      </c>
      <c r="P173">
        <v>66.45</v>
      </c>
      <c r="Q173" s="11" t="s">
        <v>21</v>
      </c>
      <c r="R173" t="s">
        <v>1124</v>
      </c>
      <c r="S173" s="4">
        <v>42513.0457986111</v>
      </c>
      <c r="T173" s="4">
        <v>42543.0457986111</v>
      </c>
    </row>
    <row r="174" ht="231" spans="1:20">
      <c r="A174" s="1">
        <v>3321</v>
      </c>
      <c r="B174" s="2" t="s">
        <v>6808</v>
      </c>
      <c r="C174" s="2" t="s">
        <v>6809</v>
      </c>
      <c r="D174" s="12">
        <v>500</v>
      </c>
      <c r="E174" s="13">
        <v>537</v>
      </c>
      <c r="F174" t="s">
        <v>28</v>
      </c>
      <c r="G174" t="s">
        <v>49</v>
      </c>
      <c r="H174" t="s">
        <v>50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1123</v>
      </c>
      <c r="O174">
        <v>107</v>
      </c>
      <c r="P174">
        <v>35.8</v>
      </c>
      <c r="Q174" s="11" t="s">
        <v>21</v>
      </c>
      <c r="R174" t="s">
        <v>1124</v>
      </c>
      <c r="S174" s="4">
        <v>41914.1002893519</v>
      </c>
      <c r="T174" s="4">
        <v>41928.1659722222</v>
      </c>
    </row>
    <row r="175" ht="260" spans="1:20">
      <c r="A175" s="1">
        <v>3322</v>
      </c>
      <c r="B175" s="2" t="s">
        <v>6810</v>
      </c>
      <c r="C175" s="2" t="s">
        <v>6811</v>
      </c>
      <c r="D175" s="12">
        <v>3300</v>
      </c>
      <c r="E175" s="13">
        <v>3350</v>
      </c>
      <c r="F175" t="s">
        <v>28</v>
      </c>
      <c r="G175" t="s">
        <v>49</v>
      </c>
      <c r="H175" t="s">
        <v>50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1123</v>
      </c>
      <c r="O175">
        <v>102</v>
      </c>
      <c r="P175">
        <v>145.65</v>
      </c>
      <c r="Q175" s="11" t="s">
        <v>21</v>
      </c>
      <c r="R175" t="s">
        <v>1124</v>
      </c>
      <c r="S175" s="4">
        <v>42521.0103703704</v>
      </c>
      <c r="T175" s="4">
        <v>42543.1631944444</v>
      </c>
    </row>
    <row r="176" ht="216" spans="1:20">
      <c r="A176" s="1">
        <v>3326</v>
      </c>
      <c r="B176" s="2" t="s">
        <v>6818</v>
      </c>
      <c r="C176" s="2" t="s">
        <v>6819</v>
      </c>
      <c r="D176" s="12">
        <v>8000</v>
      </c>
      <c r="E176" s="13">
        <v>8110</v>
      </c>
      <c r="F176" t="s">
        <v>28</v>
      </c>
      <c r="G176" t="s">
        <v>49</v>
      </c>
      <c r="H176" t="s">
        <v>50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1123</v>
      </c>
      <c r="O176">
        <v>101</v>
      </c>
      <c r="P176">
        <v>142.28</v>
      </c>
      <c r="Q176" s="11" t="s">
        <v>21</v>
      </c>
      <c r="R176" t="s">
        <v>1124</v>
      </c>
      <c r="S176" s="4">
        <v>42041.7141782407</v>
      </c>
      <c r="T176" s="4">
        <v>42071.6725115741</v>
      </c>
    </row>
    <row r="177" ht="245" spans="1:20">
      <c r="A177" s="1">
        <v>3328</v>
      </c>
      <c r="B177" s="2" t="s">
        <v>6822</v>
      </c>
      <c r="C177" s="2" t="s">
        <v>6823</v>
      </c>
      <c r="D177" s="12">
        <v>1800</v>
      </c>
      <c r="E177" s="13">
        <v>2635</v>
      </c>
      <c r="F177" t="s">
        <v>28</v>
      </c>
      <c r="G177" t="s">
        <v>49</v>
      </c>
      <c r="H177" t="s">
        <v>50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1123</v>
      </c>
      <c r="O177">
        <v>146</v>
      </c>
      <c r="P177">
        <v>292.78</v>
      </c>
      <c r="Q177" s="11" t="s">
        <v>21</v>
      </c>
      <c r="R177" t="s">
        <v>1124</v>
      </c>
      <c r="S177" s="4">
        <v>41822.5750347222</v>
      </c>
      <c r="T177" s="4">
        <v>41825.0416666667</v>
      </c>
    </row>
    <row r="178" ht="260" spans="1:20">
      <c r="A178" s="1">
        <v>3331</v>
      </c>
      <c r="B178" s="2" t="s">
        <v>6828</v>
      </c>
      <c r="C178" s="2" t="s">
        <v>6829</v>
      </c>
      <c r="D178" s="12">
        <v>5000</v>
      </c>
      <c r="E178" s="13">
        <v>5226</v>
      </c>
      <c r="F178" t="s">
        <v>28</v>
      </c>
      <c r="G178" t="s">
        <v>49</v>
      </c>
      <c r="H178" t="s">
        <v>50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1123</v>
      </c>
      <c r="O178">
        <v>105</v>
      </c>
      <c r="P178">
        <v>80.4</v>
      </c>
      <c r="Q178" s="11" t="s">
        <v>21</v>
      </c>
      <c r="R178" t="s">
        <v>1124</v>
      </c>
      <c r="S178" s="4">
        <v>42248.6977546296</v>
      </c>
      <c r="T178" s="4">
        <v>42283.6977546296</v>
      </c>
    </row>
    <row r="179" ht="216" spans="1:20">
      <c r="A179" s="1">
        <v>3332</v>
      </c>
      <c r="B179" s="2" t="s">
        <v>6830</v>
      </c>
      <c r="C179" s="2" t="s">
        <v>6831</v>
      </c>
      <c r="D179" s="12">
        <v>6000</v>
      </c>
      <c r="E179" s="13">
        <v>6000</v>
      </c>
      <c r="F179" t="s">
        <v>28</v>
      </c>
      <c r="G179" t="s">
        <v>49</v>
      </c>
      <c r="H179" t="s">
        <v>50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1123</v>
      </c>
      <c r="O179">
        <v>100</v>
      </c>
      <c r="P179">
        <v>72.29</v>
      </c>
      <c r="Q179" s="11" t="s">
        <v>21</v>
      </c>
      <c r="R179" t="s">
        <v>1124</v>
      </c>
      <c r="S179" s="4">
        <v>41809.8603009259</v>
      </c>
      <c r="T179" s="4">
        <v>41839.8603009259</v>
      </c>
    </row>
    <row r="180" ht="245" spans="1:20">
      <c r="A180" s="1">
        <v>3333</v>
      </c>
      <c r="B180" s="2" t="s">
        <v>6832</v>
      </c>
      <c r="C180" s="2" t="s">
        <v>6833</v>
      </c>
      <c r="D180" s="12">
        <v>3500</v>
      </c>
      <c r="E180" s="13">
        <v>3660</v>
      </c>
      <c r="F180" t="s">
        <v>28</v>
      </c>
      <c r="G180" t="s">
        <v>49</v>
      </c>
      <c r="H180" t="s">
        <v>50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1123</v>
      </c>
      <c r="O180">
        <v>105</v>
      </c>
      <c r="P180">
        <v>32.97</v>
      </c>
      <c r="Q180" s="11" t="s">
        <v>21</v>
      </c>
      <c r="R180" t="s">
        <v>1124</v>
      </c>
      <c r="S180" s="4">
        <v>42148.6768518519</v>
      </c>
      <c r="T180" s="4">
        <v>42170.6768518519</v>
      </c>
    </row>
    <row r="181" ht="144" spans="1:20">
      <c r="A181" s="1">
        <v>3334</v>
      </c>
      <c r="B181" s="2" t="s">
        <v>6834</v>
      </c>
      <c r="C181" s="2" t="s">
        <v>6835</v>
      </c>
      <c r="D181" s="12">
        <v>3871</v>
      </c>
      <c r="E181" s="13">
        <v>5366</v>
      </c>
      <c r="F181" t="s">
        <v>28</v>
      </c>
      <c r="G181" t="s">
        <v>49</v>
      </c>
      <c r="H181" t="s">
        <v>50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1123</v>
      </c>
      <c r="O181">
        <v>139</v>
      </c>
      <c r="P181">
        <v>116.65</v>
      </c>
      <c r="Q181" s="11" t="s">
        <v>21</v>
      </c>
      <c r="R181" t="s">
        <v>1124</v>
      </c>
      <c r="S181" s="4">
        <v>42185.521087963</v>
      </c>
      <c r="T181" s="4">
        <v>42215.521087963</v>
      </c>
    </row>
    <row r="182" ht="144" spans="1:20">
      <c r="A182" s="1">
        <v>3338</v>
      </c>
      <c r="B182" s="2" t="s">
        <v>6842</v>
      </c>
      <c r="C182" s="2" t="s">
        <v>6843</v>
      </c>
      <c r="D182" s="12">
        <v>15000</v>
      </c>
      <c r="E182" s="13">
        <v>15327</v>
      </c>
      <c r="F182" t="s">
        <v>28</v>
      </c>
      <c r="G182" t="s">
        <v>49</v>
      </c>
      <c r="H182" t="s">
        <v>50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1123</v>
      </c>
      <c r="O182">
        <v>102</v>
      </c>
      <c r="P182">
        <v>136.85</v>
      </c>
      <c r="Q182" s="11" t="s">
        <v>21</v>
      </c>
      <c r="R182" t="s">
        <v>1124</v>
      </c>
      <c r="S182" s="4">
        <v>42769.575</v>
      </c>
      <c r="T182" s="4">
        <v>42790.575</v>
      </c>
    </row>
    <row r="183" ht="188" spans="1:20">
      <c r="A183" s="1">
        <v>3339</v>
      </c>
      <c r="B183" s="2" t="s">
        <v>6844</v>
      </c>
      <c r="C183" s="2" t="s">
        <v>6845</v>
      </c>
      <c r="D183" s="12">
        <v>8000</v>
      </c>
      <c r="E183" s="13">
        <v>8348</v>
      </c>
      <c r="F183" t="s">
        <v>28</v>
      </c>
      <c r="G183" t="s">
        <v>49</v>
      </c>
      <c r="H183" t="s">
        <v>50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1123</v>
      </c>
      <c r="O183">
        <v>104</v>
      </c>
      <c r="P183">
        <v>177.62</v>
      </c>
      <c r="Q183" s="11" t="s">
        <v>21</v>
      </c>
      <c r="R183" t="s">
        <v>1124</v>
      </c>
      <c r="S183" s="4">
        <v>42549.6657175926</v>
      </c>
      <c r="T183" s="4">
        <v>42579.6657175926</v>
      </c>
    </row>
    <row r="184" ht="260" spans="1:20">
      <c r="A184" s="1">
        <v>3340</v>
      </c>
      <c r="B184" s="2" t="s">
        <v>6846</v>
      </c>
      <c r="C184" s="2" t="s">
        <v>6847</v>
      </c>
      <c r="D184" s="12">
        <v>3000</v>
      </c>
      <c r="E184" s="13">
        <v>4145</v>
      </c>
      <c r="F184" t="s">
        <v>28</v>
      </c>
      <c r="G184" t="s">
        <v>49</v>
      </c>
      <c r="H184" t="s">
        <v>50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1123</v>
      </c>
      <c r="O184">
        <v>138</v>
      </c>
      <c r="P184">
        <v>109.08</v>
      </c>
      <c r="Q184" s="11" t="s">
        <v>21</v>
      </c>
      <c r="R184" t="s">
        <v>1124</v>
      </c>
      <c r="S184" s="4">
        <v>42685.9740046296</v>
      </c>
      <c r="T184" s="4">
        <v>42710.9740046296</v>
      </c>
    </row>
    <row r="185" ht="159" spans="1:20">
      <c r="A185" s="1">
        <v>3342</v>
      </c>
      <c r="B185" s="2" t="s">
        <v>6850</v>
      </c>
      <c r="C185" s="2" t="s">
        <v>6851</v>
      </c>
      <c r="D185" s="12">
        <v>6000</v>
      </c>
      <c r="E185" s="13">
        <v>6100</v>
      </c>
      <c r="F185" t="s">
        <v>28</v>
      </c>
      <c r="G185" t="s">
        <v>49</v>
      </c>
      <c r="H185" t="s">
        <v>50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1123</v>
      </c>
      <c r="O185">
        <v>102</v>
      </c>
      <c r="P185">
        <v>78.21</v>
      </c>
      <c r="Q185" s="11" t="s">
        <v>21</v>
      </c>
      <c r="R185" t="s">
        <v>1124</v>
      </c>
      <c r="S185" s="4">
        <v>42062.296412037</v>
      </c>
      <c r="T185" s="4">
        <v>42095.2076388889</v>
      </c>
    </row>
    <row r="186" ht="231" spans="1:20">
      <c r="A186" s="1">
        <v>3344</v>
      </c>
      <c r="B186" s="2" t="s">
        <v>6854</v>
      </c>
      <c r="C186" s="2" t="s">
        <v>6855</v>
      </c>
      <c r="D186" s="12">
        <v>4500</v>
      </c>
      <c r="E186" s="13">
        <v>4565</v>
      </c>
      <c r="F186" t="s">
        <v>28</v>
      </c>
      <c r="G186" t="s">
        <v>49</v>
      </c>
      <c r="H186" t="s">
        <v>50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1123</v>
      </c>
      <c r="O186">
        <v>101</v>
      </c>
      <c r="P186">
        <v>114.13</v>
      </c>
      <c r="Q186" s="11" t="s">
        <v>21</v>
      </c>
      <c r="R186" t="s">
        <v>1124</v>
      </c>
      <c r="S186" s="4">
        <v>41851.200150463</v>
      </c>
      <c r="T186" s="4">
        <v>41881.200150463</v>
      </c>
    </row>
    <row r="187" ht="245" spans="1:20">
      <c r="A187" s="1">
        <v>3345</v>
      </c>
      <c r="B187" s="2" t="s">
        <v>6856</v>
      </c>
      <c r="C187" s="2" t="s">
        <v>6857</v>
      </c>
      <c r="D187" s="12">
        <v>500</v>
      </c>
      <c r="E187" s="13">
        <v>650</v>
      </c>
      <c r="F187" t="s">
        <v>28</v>
      </c>
      <c r="G187" t="s">
        <v>49</v>
      </c>
      <c r="H187" t="s">
        <v>50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1123</v>
      </c>
      <c r="O187">
        <v>130</v>
      </c>
      <c r="P187">
        <v>50</v>
      </c>
      <c r="Q187" s="11" t="s">
        <v>21</v>
      </c>
      <c r="R187" t="s">
        <v>1124</v>
      </c>
      <c r="S187" s="4">
        <v>42053.1061111111</v>
      </c>
      <c r="T187" s="4">
        <v>42112.0256944444</v>
      </c>
    </row>
    <row r="188" ht="216" spans="1:20">
      <c r="A188" s="1">
        <v>3346</v>
      </c>
      <c r="B188" s="2" t="s">
        <v>6858</v>
      </c>
      <c r="C188" s="2" t="s">
        <v>6859</v>
      </c>
      <c r="D188" s="12">
        <v>1500</v>
      </c>
      <c r="E188" s="13">
        <v>1650</v>
      </c>
      <c r="F188" t="s">
        <v>28</v>
      </c>
      <c r="G188" t="s">
        <v>49</v>
      </c>
      <c r="H188" t="s">
        <v>50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1123</v>
      </c>
      <c r="O188">
        <v>110</v>
      </c>
      <c r="P188">
        <v>91.67</v>
      </c>
      <c r="Q188" s="11" t="s">
        <v>21</v>
      </c>
      <c r="R188" t="s">
        <v>1124</v>
      </c>
      <c r="S188" s="4">
        <v>42054.0244212963</v>
      </c>
      <c r="T188" s="4">
        <v>42061.0244212963</v>
      </c>
    </row>
    <row r="189" ht="245" spans="1:20">
      <c r="A189" s="1">
        <v>3348</v>
      </c>
      <c r="B189" s="2" t="s">
        <v>6698</v>
      </c>
      <c r="C189" s="2" t="s">
        <v>6862</v>
      </c>
      <c r="D189" s="12">
        <v>5500</v>
      </c>
      <c r="E189" s="13">
        <v>5516</v>
      </c>
      <c r="F189" t="s">
        <v>28</v>
      </c>
      <c r="G189" t="s">
        <v>49</v>
      </c>
      <c r="H189" t="s">
        <v>50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1123</v>
      </c>
      <c r="O189">
        <v>100</v>
      </c>
      <c r="P189">
        <v>69.82</v>
      </c>
      <c r="Q189" s="11" t="s">
        <v>21</v>
      </c>
      <c r="R189" t="s">
        <v>1124</v>
      </c>
      <c r="S189" s="4">
        <v>42466.5587962963</v>
      </c>
      <c r="T189" s="4">
        <v>42490.1659722222</v>
      </c>
    </row>
    <row r="190" ht="245" spans="1:20">
      <c r="A190" s="1">
        <v>3349</v>
      </c>
      <c r="B190" s="2" t="s">
        <v>6863</v>
      </c>
      <c r="C190" s="2" t="s">
        <v>6864</v>
      </c>
      <c r="D190" s="12">
        <v>1000</v>
      </c>
      <c r="E190" s="13">
        <v>1534</v>
      </c>
      <c r="F190" t="s">
        <v>28</v>
      </c>
      <c r="G190" t="s">
        <v>49</v>
      </c>
      <c r="H190" t="s">
        <v>50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1123</v>
      </c>
      <c r="O190">
        <v>153</v>
      </c>
      <c r="P190">
        <v>109.57</v>
      </c>
      <c r="Q190" s="11" t="s">
        <v>21</v>
      </c>
      <c r="R190" t="s">
        <v>1124</v>
      </c>
      <c r="S190" s="4">
        <v>42513.110787037</v>
      </c>
      <c r="T190" s="4">
        <v>42534.7083333333</v>
      </c>
    </row>
    <row r="191" ht="202" spans="1:20">
      <c r="A191" s="1">
        <v>3354</v>
      </c>
      <c r="B191" s="2" t="s">
        <v>6873</v>
      </c>
      <c r="C191" s="2" t="s">
        <v>6874</v>
      </c>
      <c r="D191" s="12">
        <v>3000</v>
      </c>
      <c r="E191" s="13">
        <v>3058</v>
      </c>
      <c r="F191" t="s">
        <v>28</v>
      </c>
      <c r="G191" t="s">
        <v>49</v>
      </c>
      <c r="H191" t="s">
        <v>50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1123</v>
      </c>
      <c r="O191">
        <v>102</v>
      </c>
      <c r="P191">
        <v>55.6</v>
      </c>
      <c r="Q191" s="11" t="s">
        <v>21</v>
      </c>
      <c r="R191" t="s">
        <v>1124</v>
      </c>
      <c r="S191" s="4">
        <v>42270.7269212963</v>
      </c>
      <c r="T191" s="4">
        <v>42306.1673611111</v>
      </c>
    </row>
    <row r="192" ht="216" spans="1:20">
      <c r="A192" s="1">
        <v>3358</v>
      </c>
      <c r="B192" s="2" t="s">
        <v>6881</v>
      </c>
      <c r="C192" s="2" t="s">
        <v>6882</v>
      </c>
      <c r="D192" s="12">
        <v>10000</v>
      </c>
      <c r="E192" s="13">
        <v>10299</v>
      </c>
      <c r="F192" t="s">
        <v>28</v>
      </c>
      <c r="G192" t="s">
        <v>49</v>
      </c>
      <c r="H192" t="s">
        <v>50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1123</v>
      </c>
      <c r="O192">
        <v>103</v>
      </c>
      <c r="P192">
        <v>63.57</v>
      </c>
      <c r="Q192" s="11" t="s">
        <v>21</v>
      </c>
      <c r="R192" t="s">
        <v>1124</v>
      </c>
      <c r="S192" s="4">
        <v>41932.311099537</v>
      </c>
      <c r="T192" s="4">
        <v>41962.3527662037</v>
      </c>
    </row>
    <row r="193" ht="188" spans="1:20">
      <c r="A193" s="1">
        <v>3359</v>
      </c>
      <c r="B193" s="2" t="s">
        <v>6883</v>
      </c>
      <c r="C193" s="2" t="s">
        <v>6884</v>
      </c>
      <c r="D193" s="12">
        <v>4000</v>
      </c>
      <c r="E193" s="13">
        <v>4250</v>
      </c>
      <c r="F193" t="s">
        <v>28</v>
      </c>
      <c r="G193" t="s">
        <v>49</v>
      </c>
      <c r="H193" t="s">
        <v>50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1123</v>
      </c>
      <c r="O193">
        <v>106</v>
      </c>
      <c r="P193">
        <v>184.78</v>
      </c>
      <c r="Q193" s="11" t="s">
        <v>21</v>
      </c>
      <c r="R193" t="s">
        <v>1124</v>
      </c>
      <c r="S193" s="4">
        <v>42746.0571064815</v>
      </c>
      <c r="T193" s="4">
        <v>42791.0571064815</v>
      </c>
    </row>
    <row r="194" ht="216" spans="1:20">
      <c r="A194" s="1">
        <v>3361</v>
      </c>
      <c r="B194" s="2" t="s">
        <v>6889</v>
      </c>
      <c r="C194" s="2" t="s">
        <v>6890</v>
      </c>
      <c r="D194" s="12">
        <v>5000</v>
      </c>
      <c r="E194" s="13">
        <v>5673</v>
      </c>
      <c r="F194" t="s">
        <v>28</v>
      </c>
      <c r="G194" t="s">
        <v>49</v>
      </c>
      <c r="H194" t="s">
        <v>50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1123</v>
      </c>
      <c r="O194">
        <v>113</v>
      </c>
      <c r="P194">
        <v>83.43</v>
      </c>
      <c r="Q194" s="11" t="s">
        <v>21</v>
      </c>
      <c r="R194" t="s">
        <v>1124</v>
      </c>
      <c r="S194" s="4">
        <v>41866.0253472222</v>
      </c>
      <c r="T194" s="4">
        <v>41883.6659722222</v>
      </c>
    </row>
    <row r="195" ht="231" spans="1:20">
      <c r="A195" s="1">
        <v>3362</v>
      </c>
      <c r="B195" s="2" t="s">
        <v>6891</v>
      </c>
      <c r="C195" s="2" t="s">
        <v>6892</v>
      </c>
      <c r="D195" s="12">
        <v>500</v>
      </c>
      <c r="E195" s="13">
        <v>1090</v>
      </c>
      <c r="F195" t="s">
        <v>28</v>
      </c>
      <c r="G195" t="s">
        <v>49</v>
      </c>
      <c r="H195" t="s">
        <v>50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1123</v>
      </c>
      <c r="O195">
        <v>218</v>
      </c>
      <c r="P195">
        <v>54.5</v>
      </c>
      <c r="Q195" s="11" t="s">
        <v>21</v>
      </c>
      <c r="R195" t="s">
        <v>1124</v>
      </c>
      <c r="S195" s="4">
        <v>42056.0916319444</v>
      </c>
      <c r="T195" s="4">
        <v>42070.2048611111</v>
      </c>
    </row>
    <row r="196" ht="216" spans="1:20">
      <c r="A196" s="1">
        <v>3363</v>
      </c>
      <c r="B196" s="2" t="s">
        <v>6893</v>
      </c>
      <c r="C196" s="2" t="s">
        <v>6894</v>
      </c>
      <c r="D196" s="12">
        <v>7750</v>
      </c>
      <c r="E196" s="13">
        <v>7860</v>
      </c>
      <c r="F196" t="s">
        <v>28</v>
      </c>
      <c r="G196" t="s">
        <v>49</v>
      </c>
      <c r="H196" t="s">
        <v>50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1123</v>
      </c>
      <c r="O196">
        <v>101</v>
      </c>
      <c r="P196">
        <v>302.31</v>
      </c>
      <c r="Q196" s="11" t="s">
        <v>21</v>
      </c>
      <c r="R196" t="s">
        <v>1124</v>
      </c>
      <c r="S196" s="4">
        <v>41851.7713541667</v>
      </c>
      <c r="T196" s="4">
        <v>41870.6666666667</v>
      </c>
    </row>
    <row r="197" ht="231" spans="1:20">
      <c r="A197" s="1">
        <v>3365</v>
      </c>
      <c r="B197" s="2" t="s">
        <v>6897</v>
      </c>
      <c r="C197" s="2" t="s">
        <v>6898</v>
      </c>
      <c r="D197" s="12">
        <v>2500</v>
      </c>
      <c r="E197" s="13">
        <v>2600</v>
      </c>
      <c r="F197" t="s">
        <v>28</v>
      </c>
      <c r="G197" t="s">
        <v>49</v>
      </c>
      <c r="H197" t="s">
        <v>50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1123</v>
      </c>
      <c r="O197">
        <v>104</v>
      </c>
      <c r="P197">
        <v>866.67</v>
      </c>
      <c r="Q197" s="11" t="s">
        <v>21</v>
      </c>
      <c r="R197" t="s">
        <v>1124</v>
      </c>
      <c r="S197" s="4">
        <v>42321.1017592593</v>
      </c>
      <c r="T197" s="4">
        <v>42351.1017592593</v>
      </c>
    </row>
    <row r="198" ht="245" spans="1:20">
      <c r="A198" s="1">
        <v>3366</v>
      </c>
      <c r="B198" s="2" t="s">
        <v>6899</v>
      </c>
      <c r="C198" s="2" t="s">
        <v>6900</v>
      </c>
      <c r="D198" s="12">
        <v>500</v>
      </c>
      <c r="E198" s="13">
        <v>1105</v>
      </c>
      <c r="F198" t="s">
        <v>28</v>
      </c>
      <c r="G198" t="s">
        <v>49</v>
      </c>
      <c r="H198" t="s">
        <v>50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1123</v>
      </c>
      <c r="O198">
        <v>221</v>
      </c>
      <c r="P198">
        <v>61.39</v>
      </c>
      <c r="Q198" s="11" t="s">
        <v>21</v>
      </c>
      <c r="R198" t="s">
        <v>1124</v>
      </c>
      <c r="S198" s="4">
        <v>42107.0675578704</v>
      </c>
      <c r="T198" s="4">
        <v>42137.0675578704</v>
      </c>
    </row>
    <row r="199" ht="173" spans="1:20">
      <c r="A199" s="1">
        <v>3368</v>
      </c>
      <c r="B199" s="2" t="s">
        <v>6903</v>
      </c>
      <c r="C199" s="2" t="s">
        <v>6904</v>
      </c>
      <c r="D199" s="12">
        <v>1000</v>
      </c>
      <c r="E199" s="13">
        <v>1046</v>
      </c>
      <c r="F199" t="s">
        <v>28</v>
      </c>
      <c r="G199" t="s">
        <v>49</v>
      </c>
      <c r="H199" t="s">
        <v>50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1123</v>
      </c>
      <c r="O199">
        <v>105</v>
      </c>
      <c r="P199">
        <v>45.48</v>
      </c>
      <c r="Q199" s="11" t="s">
        <v>21</v>
      </c>
      <c r="R199" t="s">
        <v>1124</v>
      </c>
      <c r="S199" s="4">
        <v>41969.1997569444</v>
      </c>
      <c r="T199" s="4">
        <v>42005.2083333333</v>
      </c>
    </row>
    <row r="200" ht="144" spans="1:20">
      <c r="A200" s="1">
        <v>3370</v>
      </c>
      <c r="B200" s="2" t="s">
        <v>6907</v>
      </c>
      <c r="C200" s="2" t="s">
        <v>6908</v>
      </c>
      <c r="D200" s="12">
        <v>1500</v>
      </c>
      <c r="E200" s="13">
        <v>1766</v>
      </c>
      <c r="F200" t="s">
        <v>28</v>
      </c>
      <c r="G200" t="s">
        <v>49</v>
      </c>
      <c r="H200" t="s">
        <v>50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1123</v>
      </c>
      <c r="O200">
        <v>118</v>
      </c>
      <c r="P200">
        <v>67.92</v>
      </c>
      <c r="Q200" s="11" t="s">
        <v>21</v>
      </c>
      <c r="R200" t="s">
        <v>1124</v>
      </c>
      <c r="S200" s="4">
        <v>42690.3343171296</v>
      </c>
      <c r="T200" s="4">
        <v>42721.3333333333</v>
      </c>
    </row>
    <row r="201" ht="188" spans="1:20">
      <c r="A201" s="1">
        <v>3371</v>
      </c>
      <c r="B201" s="2" t="s">
        <v>6909</v>
      </c>
      <c r="C201" s="2" t="s">
        <v>6910</v>
      </c>
      <c r="D201" s="12">
        <v>200</v>
      </c>
      <c r="E201" s="13">
        <v>277</v>
      </c>
      <c r="F201" t="s">
        <v>28</v>
      </c>
      <c r="G201" t="s">
        <v>49</v>
      </c>
      <c r="H201" t="s">
        <v>50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1123</v>
      </c>
      <c r="O201">
        <v>139</v>
      </c>
      <c r="P201">
        <v>30.78</v>
      </c>
      <c r="Q201" s="11" t="s">
        <v>21</v>
      </c>
      <c r="R201" t="s">
        <v>1124</v>
      </c>
      <c r="S201" s="4">
        <v>42312.8745949074</v>
      </c>
      <c r="T201" s="4">
        <v>42340.8745949074</v>
      </c>
    </row>
    <row r="202" ht="188" spans="1:20">
      <c r="A202" s="1">
        <v>3372</v>
      </c>
      <c r="B202" s="2" t="s">
        <v>6911</v>
      </c>
      <c r="C202" s="2" t="s">
        <v>6912</v>
      </c>
      <c r="D202" s="12">
        <v>1000</v>
      </c>
      <c r="E202" s="13">
        <v>1035</v>
      </c>
      <c r="F202" t="s">
        <v>28</v>
      </c>
      <c r="G202" t="s">
        <v>49</v>
      </c>
      <c r="H202" t="s">
        <v>50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1123</v>
      </c>
      <c r="O202">
        <v>104</v>
      </c>
      <c r="P202">
        <v>38.33</v>
      </c>
      <c r="Q202" s="11" t="s">
        <v>21</v>
      </c>
      <c r="R202" t="s">
        <v>1124</v>
      </c>
      <c r="S202" s="4">
        <v>41855.5481018518</v>
      </c>
      <c r="T202" s="4">
        <v>41876.2076388889</v>
      </c>
    </row>
    <row r="203" ht="245" spans="1:20">
      <c r="A203" s="1">
        <v>3376</v>
      </c>
      <c r="B203" s="2" t="s">
        <v>6919</v>
      </c>
      <c r="C203" s="2" t="s">
        <v>6920</v>
      </c>
      <c r="D203" s="12">
        <v>8000</v>
      </c>
      <c r="E203" s="13">
        <v>8001</v>
      </c>
      <c r="F203" t="s">
        <v>28</v>
      </c>
      <c r="G203" t="s">
        <v>49</v>
      </c>
      <c r="H203" t="s">
        <v>50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1123</v>
      </c>
      <c r="O203">
        <v>100</v>
      </c>
      <c r="P203">
        <v>421.11</v>
      </c>
      <c r="Q203" s="11" t="s">
        <v>21</v>
      </c>
      <c r="R203" t="s">
        <v>1124</v>
      </c>
      <c r="S203" s="4">
        <v>42059.7013194444</v>
      </c>
      <c r="T203" s="4">
        <v>42119.6596527778</v>
      </c>
    </row>
    <row r="204" ht="231" spans="1:20">
      <c r="A204" s="1">
        <v>3380</v>
      </c>
      <c r="B204" s="2" t="s">
        <v>6927</v>
      </c>
      <c r="C204" s="2" t="s">
        <v>6928</v>
      </c>
      <c r="D204" s="12">
        <v>3000</v>
      </c>
      <c r="E204" s="13">
        <v>3133</v>
      </c>
      <c r="F204" t="s">
        <v>28</v>
      </c>
      <c r="G204" t="s">
        <v>49</v>
      </c>
      <c r="H204" t="s">
        <v>50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1123</v>
      </c>
      <c r="O204">
        <v>104</v>
      </c>
      <c r="P204">
        <v>111.89</v>
      </c>
      <c r="Q204" s="11" t="s">
        <v>21</v>
      </c>
      <c r="R204" t="s">
        <v>1124</v>
      </c>
      <c r="S204" s="4">
        <v>41937.9534490741</v>
      </c>
      <c r="T204" s="4">
        <v>41972.9951157407</v>
      </c>
    </row>
    <row r="205" ht="216" spans="1:20">
      <c r="A205" s="1">
        <v>3381</v>
      </c>
      <c r="B205" s="2" t="s">
        <v>6929</v>
      </c>
      <c r="C205" s="2" t="s">
        <v>6930</v>
      </c>
      <c r="D205" s="12">
        <v>4000</v>
      </c>
      <c r="E205" s="13">
        <v>4090</v>
      </c>
      <c r="F205" t="s">
        <v>28</v>
      </c>
      <c r="G205" t="s">
        <v>49</v>
      </c>
      <c r="H205" t="s">
        <v>50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1123</v>
      </c>
      <c r="O205">
        <v>102</v>
      </c>
      <c r="P205">
        <v>85.21</v>
      </c>
      <c r="Q205" s="11" t="s">
        <v>21</v>
      </c>
      <c r="R205" t="s">
        <v>1124</v>
      </c>
      <c r="S205" s="4">
        <v>42044.1849884259</v>
      </c>
      <c r="T205" s="4">
        <v>42074.1433217593</v>
      </c>
    </row>
    <row r="206" ht="260" spans="1:20">
      <c r="A206" s="1">
        <v>3383</v>
      </c>
      <c r="B206" s="2" t="s">
        <v>6933</v>
      </c>
      <c r="C206" s="2" t="s">
        <v>6934</v>
      </c>
      <c r="D206" s="12">
        <v>1750</v>
      </c>
      <c r="E206" s="13">
        <v>1955</v>
      </c>
      <c r="F206" t="s">
        <v>28</v>
      </c>
      <c r="G206" t="s">
        <v>49</v>
      </c>
      <c r="H206" t="s">
        <v>50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1123</v>
      </c>
      <c r="O206">
        <v>112</v>
      </c>
      <c r="P206">
        <v>65.17</v>
      </c>
      <c r="Q206" s="11" t="s">
        <v>21</v>
      </c>
      <c r="R206" t="s">
        <v>1124</v>
      </c>
      <c r="S206" s="4">
        <v>42524.7826388889</v>
      </c>
      <c r="T206" s="4">
        <v>42544.7826388889</v>
      </c>
    </row>
    <row r="207" ht="260" spans="1:20">
      <c r="A207" s="1">
        <v>3384</v>
      </c>
      <c r="B207" s="2" t="s">
        <v>6935</v>
      </c>
      <c r="C207" s="2" t="s">
        <v>6936</v>
      </c>
      <c r="D207" s="12">
        <v>6000</v>
      </c>
      <c r="E207" s="13">
        <v>6000.66</v>
      </c>
      <c r="F207" t="s">
        <v>28</v>
      </c>
      <c r="G207" t="s">
        <v>49</v>
      </c>
      <c r="H207" t="s">
        <v>50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1123</v>
      </c>
      <c r="O207">
        <v>100</v>
      </c>
      <c r="P207">
        <v>93.76</v>
      </c>
      <c r="Q207" s="11" t="s">
        <v>21</v>
      </c>
      <c r="R207" t="s">
        <v>1124</v>
      </c>
      <c r="S207" s="4">
        <v>42292.0875925926</v>
      </c>
      <c r="T207" s="4">
        <v>42329.125</v>
      </c>
    </row>
    <row r="208" ht="231" spans="1:20">
      <c r="A208" s="1">
        <v>3385</v>
      </c>
      <c r="B208" s="2" t="s">
        <v>6937</v>
      </c>
      <c r="C208" s="2" t="s">
        <v>6938</v>
      </c>
      <c r="D208" s="12">
        <v>2000</v>
      </c>
      <c r="E208" s="13">
        <v>2000</v>
      </c>
      <c r="F208" t="s">
        <v>28</v>
      </c>
      <c r="G208" t="s">
        <v>49</v>
      </c>
      <c r="H208" t="s">
        <v>50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1123</v>
      </c>
      <c r="O208">
        <v>100</v>
      </c>
      <c r="P208">
        <v>133.33</v>
      </c>
      <c r="Q208" s="11" t="s">
        <v>21</v>
      </c>
      <c r="R208" t="s">
        <v>1124</v>
      </c>
      <c r="S208" s="4">
        <v>41953.8675</v>
      </c>
      <c r="T208" s="4">
        <v>41983.8675</v>
      </c>
    </row>
    <row r="209" ht="274" spans="1:20">
      <c r="A209" s="1">
        <v>3386</v>
      </c>
      <c r="B209" s="2" t="s">
        <v>6939</v>
      </c>
      <c r="C209" s="2" t="s">
        <v>6940</v>
      </c>
      <c r="D209" s="12">
        <v>2000</v>
      </c>
      <c r="E209" s="13">
        <v>2100</v>
      </c>
      <c r="F209" t="s">
        <v>28</v>
      </c>
      <c r="G209" t="s">
        <v>49</v>
      </c>
      <c r="H209" t="s">
        <v>50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1123</v>
      </c>
      <c r="O209">
        <v>105</v>
      </c>
      <c r="P209">
        <v>51.22</v>
      </c>
      <c r="Q209" s="11" t="s">
        <v>21</v>
      </c>
      <c r="R209" t="s">
        <v>1124</v>
      </c>
      <c r="S209" s="4">
        <v>41946.6447453704</v>
      </c>
      <c r="T209" s="4">
        <v>41976.6447453704</v>
      </c>
    </row>
    <row r="210" ht="245" spans="1:20">
      <c r="A210" s="1">
        <v>3387</v>
      </c>
      <c r="B210" s="2" t="s">
        <v>6941</v>
      </c>
      <c r="C210" s="2" t="s">
        <v>6942</v>
      </c>
      <c r="D210" s="12">
        <v>3000</v>
      </c>
      <c r="E210" s="13">
        <v>3506</v>
      </c>
      <c r="F210" t="s">
        <v>28</v>
      </c>
      <c r="G210" t="s">
        <v>49</v>
      </c>
      <c r="H210" t="s">
        <v>50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1123</v>
      </c>
      <c r="O210">
        <v>117</v>
      </c>
      <c r="P210">
        <v>100.17</v>
      </c>
      <c r="Q210" s="11" t="s">
        <v>21</v>
      </c>
      <c r="R210" t="s">
        <v>1124</v>
      </c>
      <c r="S210" s="4">
        <v>41947.7625925926</v>
      </c>
      <c r="T210" s="4">
        <v>41987.7625925926</v>
      </c>
    </row>
    <row r="211" ht="202" spans="1:20">
      <c r="A211" s="1">
        <v>3389</v>
      </c>
      <c r="B211" s="2" t="s">
        <v>6945</v>
      </c>
      <c r="C211" s="2" t="s">
        <v>6946</v>
      </c>
      <c r="D211" s="12">
        <v>10000</v>
      </c>
      <c r="E211" s="13">
        <v>11450</v>
      </c>
      <c r="F211" t="s">
        <v>28</v>
      </c>
      <c r="G211" t="s">
        <v>49</v>
      </c>
      <c r="H211" t="s">
        <v>50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1123</v>
      </c>
      <c r="O211">
        <v>115</v>
      </c>
      <c r="P211">
        <v>184.68</v>
      </c>
      <c r="Q211" s="11" t="s">
        <v>21</v>
      </c>
      <c r="R211" t="s">
        <v>1124</v>
      </c>
      <c r="S211" s="4">
        <v>42494.5634490741</v>
      </c>
      <c r="T211" s="4">
        <v>42524.5634490741</v>
      </c>
    </row>
    <row r="212" ht="245" spans="1:20">
      <c r="A212" s="1">
        <v>3390</v>
      </c>
      <c r="B212" s="2" t="s">
        <v>6947</v>
      </c>
      <c r="C212" s="2" t="s">
        <v>6948</v>
      </c>
      <c r="D212" s="12">
        <v>1500</v>
      </c>
      <c r="E212" s="13">
        <v>1536</v>
      </c>
      <c r="F212" t="s">
        <v>28</v>
      </c>
      <c r="G212" t="s">
        <v>49</v>
      </c>
      <c r="H212" t="s">
        <v>50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1123</v>
      </c>
      <c r="O212">
        <v>102</v>
      </c>
      <c r="P212">
        <v>69.82</v>
      </c>
      <c r="Q212" s="11" t="s">
        <v>21</v>
      </c>
      <c r="R212" t="s">
        <v>1124</v>
      </c>
      <c r="S212" s="4">
        <v>41815.7748263889</v>
      </c>
      <c r="T212" s="4">
        <v>41830.7748263889</v>
      </c>
    </row>
    <row r="213" ht="216" spans="1:20">
      <c r="A213" s="1">
        <v>3391</v>
      </c>
      <c r="B213" s="2" t="s">
        <v>6949</v>
      </c>
      <c r="C213" s="2" t="s">
        <v>6950</v>
      </c>
      <c r="D213" s="12">
        <v>500</v>
      </c>
      <c r="E213" s="13">
        <v>1115</v>
      </c>
      <c r="F213" t="s">
        <v>28</v>
      </c>
      <c r="G213" t="s">
        <v>49</v>
      </c>
      <c r="H213" t="s">
        <v>50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1123</v>
      </c>
      <c r="O213">
        <v>223</v>
      </c>
      <c r="P213">
        <v>61.94</v>
      </c>
      <c r="Q213" s="11" t="s">
        <v>21</v>
      </c>
      <c r="R213" t="s">
        <v>1124</v>
      </c>
      <c r="S213" s="4">
        <v>41830.5456944444</v>
      </c>
      <c r="T213" s="4">
        <v>41859.9361111111</v>
      </c>
    </row>
    <row r="214" ht="216" spans="1:20">
      <c r="A214" s="1">
        <v>3393</v>
      </c>
      <c r="B214" s="2" t="s">
        <v>6953</v>
      </c>
      <c r="C214" s="2" t="s">
        <v>6954</v>
      </c>
      <c r="D214" s="12">
        <v>1500</v>
      </c>
      <c r="E214" s="13">
        <v>1587</v>
      </c>
      <c r="F214" t="s">
        <v>28</v>
      </c>
      <c r="G214" t="s">
        <v>49</v>
      </c>
      <c r="H214" t="s">
        <v>50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1123</v>
      </c>
      <c r="O214">
        <v>106</v>
      </c>
      <c r="P214">
        <v>36.07</v>
      </c>
      <c r="Q214" s="11" t="s">
        <v>21</v>
      </c>
      <c r="R214" t="s">
        <v>1124</v>
      </c>
      <c r="S214" s="4">
        <v>41923.9216435185</v>
      </c>
      <c r="T214" s="4">
        <v>41949.0319444444</v>
      </c>
    </row>
    <row r="215" ht="188" spans="1:20">
      <c r="A215" s="1">
        <v>3396</v>
      </c>
      <c r="B215" s="2" t="s">
        <v>6959</v>
      </c>
      <c r="C215" s="2" t="s">
        <v>6960</v>
      </c>
      <c r="D215" s="12">
        <v>1500</v>
      </c>
      <c r="E215" s="13">
        <v>1565</v>
      </c>
      <c r="F215" t="s">
        <v>28</v>
      </c>
      <c r="G215" t="s">
        <v>49</v>
      </c>
      <c r="H215" t="s">
        <v>50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1123</v>
      </c>
      <c r="O215">
        <v>104</v>
      </c>
      <c r="P215">
        <v>55.89</v>
      </c>
      <c r="Q215" s="11" t="s">
        <v>21</v>
      </c>
      <c r="R215" t="s">
        <v>1124</v>
      </c>
      <c r="S215" s="4">
        <v>41764.4466319444</v>
      </c>
      <c r="T215" s="4">
        <v>41791.1659722222</v>
      </c>
    </row>
    <row r="216" ht="245" spans="1:20">
      <c r="A216" s="1">
        <v>3398</v>
      </c>
      <c r="B216" s="2" t="s">
        <v>6963</v>
      </c>
      <c r="C216" s="2" t="s">
        <v>6964</v>
      </c>
      <c r="D216" s="12">
        <v>4000</v>
      </c>
      <c r="E216" s="13">
        <v>4443</v>
      </c>
      <c r="F216" t="s">
        <v>28</v>
      </c>
      <c r="G216" t="s">
        <v>49</v>
      </c>
      <c r="H216" t="s">
        <v>50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1123</v>
      </c>
      <c r="O216">
        <v>111</v>
      </c>
      <c r="P216">
        <v>68.35</v>
      </c>
      <c r="Q216" s="11" t="s">
        <v>21</v>
      </c>
      <c r="R216" t="s">
        <v>1124</v>
      </c>
      <c r="S216" s="4">
        <v>41941.752037037</v>
      </c>
      <c r="T216" s="4">
        <v>41964.7083333333</v>
      </c>
    </row>
    <row r="217" ht="245" spans="1:20">
      <c r="A217" s="1">
        <v>3400</v>
      </c>
      <c r="B217" s="2" t="s">
        <v>6967</v>
      </c>
      <c r="C217" s="2" t="s">
        <v>6968</v>
      </c>
      <c r="D217" s="12">
        <v>10000</v>
      </c>
      <c r="E217" s="13">
        <v>10041</v>
      </c>
      <c r="F217" t="s">
        <v>28</v>
      </c>
      <c r="G217" t="s">
        <v>49</v>
      </c>
      <c r="H217" t="s">
        <v>50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1123</v>
      </c>
      <c r="O217">
        <v>100</v>
      </c>
      <c r="P217">
        <v>118.13</v>
      </c>
      <c r="Q217" s="11" t="s">
        <v>21</v>
      </c>
      <c r="R217" t="s">
        <v>1124</v>
      </c>
      <c r="S217" s="4">
        <v>41834.9538657407</v>
      </c>
      <c r="T217" s="4">
        <v>41879.9538657407</v>
      </c>
    </row>
    <row r="218" ht="216" spans="1:20">
      <c r="A218" s="1">
        <v>3402</v>
      </c>
      <c r="B218" s="2" t="s">
        <v>6971</v>
      </c>
      <c r="C218" s="2" t="s">
        <v>6972</v>
      </c>
      <c r="D218" s="12">
        <v>15000</v>
      </c>
      <c r="E218" s="13">
        <v>16465</v>
      </c>
      <c r="F218" t="s">
        <v>28</v>
      </c>
      <c r="G218" t="s">
        <v>49</v>
      </c>
      <c r="H218" t="s">
        <v>50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1123</v>
      </c>
      <c r="O218">
        <v>110</v>
      </c>
      <c r="P218">
        <v>99.79</v>
      </c>
      <c r="Q218" s="11" t="s">
        <v>21</v>
      </c>
      <c r="R218" t="s">
        <v>1124</v>
      </c>
      <c r="S218" s="4">
        <v>42290.6185532407</v>
      </c>
      <c r="T218" s="4">
        <v>42320.1048611111</v>
      </c>
    </row>
    <row r="219" ht="260" spans="1:20">
      <c r="A219" s="1">
        <v>3404</v>
      </c>
      <c r="B219" s="2" t="s">
        <v>6975</v>
      </c>
      <c r="C219" s="2" t="s">
        <v>6976</v>
      </c>
      <c r="D219" s="12">
        <v>500</v>
      </c>
      <c r="E219" s="13">
        <v>610</v>
      </c>
      <c r="F219" t="s">
        <v>28</v>
      </c>
      <c r="G219" t="s">
        <v>49</v>
      </c>
      <c r="H219" t="s">
        <v>50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1123</v>
      </c>
      <c r="O219">
        <v>122</v>
      </c>
      <c r="P219">
        <v>203.33</v>
      </c>
      <c r="Q219" s="11" t="s">
        <v>21</v>
      </c>
      <c r="R219" t="s">
        <v>1124</v>
      </c>
      <c r="S219" s="4">
        <v>42152.5034953704</v>
      </c>
      <c r="T219" s="4">
        <v>42172.5034953704</v>
      </c>
    </row>
    <row r="220" ht="173" spans="1:20">
      <c r="A220" s="1">
        <v>3406</v>
      </c>
      <c r="B220" s="2" t="s">
        <v>6979</v>
      </c>
      <c r="C220" s="2" t="s">
        <v>6980</v>
      </c>
      <c r="D220" s="12">
        <v>10000</v>
      </c>
      <c r="E220" s="13">
        <v>10031</v>
      </c>
      <c r="F220" t="s">
        <v>28</v>
      </c>
      <c r="G220" t="s">
        <v>49</v>
      </c>
      <c r="H220" t="s">
        <v>50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1123</v>
      </c>
      <c r="O220">
        <v>100</v>
      </c>
      <c r="P220">
        <v>110.23</v>
      </c>
      <c r="Q220" s="11" t="s">
        <v>21</v>
      </c>
      <c r="R220" t="s">
        <v>1124</v>
      </c>
      <c r="S220" s="4">
        <v>41791.4927777778</v>
      </c>
      <c r="T220" s="4">
        <v>41836.4927777778</v>
      </c>
    </row>
    <row r="221" ht="231" spans="1:20">
      <c r="A221" s="1">
        <v>3408</v>
      </c>
      <c r="B221" s="2" t="s">
        <v>6983</v>
      </c>
      <c r="C221" s="2" t="s">
        <v>6984</v>
      </c>
      <c r="D221" s="12">
        <v>500</v>
      </c>
      <c r="E221" s="13">
        <v>1055</v>
      </c>
      <c r="F221" t="s">
        <v>28</v>
      </c>
      <c r="G221" t="s">
        <v>49</v>
      </c>
      <c r="H221" t="s">
        <v>50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1123</v>
      </c>
      <c r="O221">
        <v>211</v>
      </c>
      <c r="P221">
        <v>58.61</v>
      </c>
      <c r="Q221" s="11" t="s">
        <v>21</v>
      </c>
      <c r="R221" t="s">
        <v>1124</v>
      </c>
      <c r="S221" s="4">
        <v>41808.9919444444</v>
      </c>
      <c r="T221" s="4">
        <v>41838.9919444444</v>
      </c>
    </row>
    <row r="222" ht="202" spans="1:20">
      <c r="A222" s="1">
        <v>3410</v>
      </c>
      <c r="B222" s="2" t="s">
        <v>6987</v>
      </c>
      <c r="C222" s="2" t="s">
        <v>6988</v>
      </c>
      <c r="D222" s="12">
        <v>3000</v>
      </c>
      <c r="E222" s="13">
        <v>3255</v>
      </c>
      <c r="F222" t="s">
        <v>28</v>
      </c>
      <c r="G222" t="s">
        <v>49</v>
      </c>
      <c r="H222" t="s">
        <v>50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1123</v>
      </c>
      <c r="O222">
        <v>109</v>
      </c>
      <c r="P222">
        <v>81.38</v>
      </c>
      <c r="Q222" s="11" t="s">
        <v>21</v>
      </c>
      <c r="R222" t="s">
        <v>1124</v>
      </c>
      <c r="S222" s="4">
        <v>42500.0415509259</v>
      </c>
      <c r="T222" s="4">
        <v>42527.2916666667</v>
      </c>
    </row>
    <row r="223" ht="245" spans="1:20">
      <c r="A223" s="1">
        <v>3411</v>
      </c>
      <c r="B223" s="2" t="s">
        <v>6989</v>
      </c>
      <c r="C223" s="2" t="s">
        <v>6990</v>
      </c>
      <c r="D223" s="12">
        <v>15000</v>
      </c>
      <c r="E223" s="13">
        <v>15535</v>
      </c>
      <c r="F223" t="s">
        <v>28</v>
      </c>
      <c r="G223" t="s">
        <v>49</v>
      </c>
      <c r="H223" t="s">
        <v>50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1123</v>
      </c>
      <c r="O223">
        <v>104</v>
      </c>
      <c r="P223">
        <v>199.17</v>
      </c>
      <c r="Q223" s="11" t="s">
        <v>21</v>
      </c>
      <c r="R223" t="s">
        <v>1124</v>
      </c>
      <c r="S223" s="4">
        <v>42265.0228240741</v>
      </c>
      <c r="T223" s="4">
        <v>42285.0228240741</v>
      </c>
    </row>
    <row r="224" ht="260" spans="1:20">
      <c r="A224" s="1">
        <v>3413</v>
      </c>
      <c r="B224" s="2" t="s">
        <v>6993</v>
      </c>
      <c r="C224" s="2" t="s">
        <v>6994</v>
      </c>
      <c r="D224" s="12">
        <v>500</v>
      </c>
      <c r="E224" s="13">
        <v>650</v>
      </c>
      <c r="F224" t="s">
        <v>28</v>
      </c>
      <c r="G224" t="s">
        <v>49</v>
      </c>
      <c r="H224" t="s">
        <v>50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1123</v>
      </c>
      <c r="O224">
        <v>130</v>
      </c>
      <c r="P224">
        <v>46.43</v>
      </c>
      <c r="Q224" s="11" t="s">
        <v>21</v>
      </c>
      <c r="R224" t="s">
        <v>1124</v>
      </c>
      <c r="S224" s="4">
        <v>42053.7330787037</v>
      </c>
      <c r="T224" s="4">
        <v>42063.2076388889</v>
      </c>
    </row>
    <row r="225" ht="231" spans="1:20">
      <c r="A225" s="1">
        <v>3414</v>
      </c>
      <c r="B225" s="2" t="s">
        <v>6995</v>
      </c>
      <c r="C225" s="2" t="s">
        <v>6996</v>
      </c>
      <c r="D225" s="12">
        <v>3000</v>
      </c>
      <c r="E225" s="13">
        <v>3105</v>
      </c>
      <c r="F225" t="s">
        <v>28</v>
      </c>
      <c r="G225" t="s">
        <v>49</v>
      </c>
      <c r="H225" t="s">
        <v>50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1123</v>
      </c>
      <c r="O225">
        <v>104</v>
      </c>
      <c r="P225">
        <v>70.57</v>
      </c>
      <c r="Q225" s="11" t="s">
        <v>21</v>
      </c>
      <c r="R225" t="s">
        <v>1124</v>
      </c>
      <c r="S225" s="4">
        <v>42675.8324652778</v>
      </c>
      <c r="T225" s="4">
        <v>42705.3326388889</v>
      </c>
    </row>
    <row r="226" ht="188" spans="1:20">
      <c r="A226" s="1">
        <v>3415</v>
      </c>
      <c r="B226" s="2" t="s">
        <v>6997</v>
      </c>
      <c r="C226" s="2" t="s">
        <v>6998</v>
      </c>
      <c r="D226" s="12">
        <v>200</v>
      </c>
      <c r="E226" s="13">
        <v>200</v>
      </c>
      <c r="F226" t="s">
        <v>28</v>
      </c>
      <c r="G226" t="s">
        <v>49</v>
      </c>
      <c r="H226" t="s">
        <v>50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1123</v>
      </c>
      <c r="O226">
        <v>100</v>
      </c>
      <c r="P226">
        <v>22.22</v>
      </c>
      <c r="Q226" s="11" t="s">
        <v>21</v>
      </c>
      <c r="R226" t="s">
        <v>1124</v>
      </c>
      <c r="S226" s="4">
        <v>42467.1441666667</v>
      </c>
      <c r="T226" s="4">
        <v>42477.9791666667</v>
      </c>
    </row>
    <row r="227" ht="231" spans="1:20">
      <c r="A227" s="1">
        <v>3417</v>
      </c>
      <c r="B227" s="2" t="s">
        <v>7001</v>
      </c>
      <c r="C227" s="2" t="s">
        <v>7002</v>
      </c>
      <c r="D227" s="12">
        <v>1700</v>
      </c>
      <c r="E227" s="13">
        <v>1700.01</v>
      </c>
      <c r="F227" t="s">
        <v>28</v>
      </c>
      <c r="G227" t="s">
        <v>49</v>
      </c>
      <c r="H227" t="s">
        <v>50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1123</v>
      </c>
      <c r="O227">
        <v>100</v>
      </c>
      <c r="P227">
        <v>37.78</v>
      </c>
      <c r="Q227" s="11" t="s">
        <v>21</v>
      </c>
      <c r="R227" t="s">
        <v>1124</v>
      </c>
      <c r="S227" s="4">
        <v>41894.91375</v>
      </c>
      <c r="T227" s="4">
        <v>41938.0298611111</v>
      </c>
    </row>
    <row r="228" ht="231" spans="1:20">
      <c r="A228" s="1">
        <v>3418</v>
      </c>
      <c r="B228" s="2" t="s">
        <v>7003</v>
      </c>
      <c r="C228" s="2" t="s">
        <v>7004</v>
      </c>
      <c r="D228" s="12">
        <v>4000</v>
      </c>
      <c r="E228" s="13">
        <v>4035</v>
      </c>
      <c r="F228" t="s">
        <v>28</v>
      </c>
      <c r="G228" t="s">
        <v>49</v>
      </c>
      <c r="H228" t="s">
        <v>50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1123</v>
      </c>
      <c r="O228">
        <v>101</v>
      </c>
      <c r="P228">
        <v>72.05</v>
      </c>
      <c r="Q228" s="11" t="s">
        <v>21</v>
      </c>
      <c r="R228" t="s">
        <v>1124</v>
      </c>
      <c r="S228" s="4">
        <v>41752.8345717593</v>
      </c>
      <c r="T228" s="4">
        <v>41782.8345717593</v>
      </c>
    </row>
    <row r="229" ht="245" spans="1:20">
      <c r="A229" s="1">
        <v>3421</v>
      </c>
      <c r="B229" s="2" t="s">
        <v>7009</v>
      </c>
      <c r="C229" s="2" t="s">
        <v>7010</v>
      </c>
      <c r="D229" s="12">
        <v>10000</v>
      </c>
      <c r="E229" s="13">
        <v>10115</v>
      </c>
      <c r="F229" t="s">
        <v>28</v>
      </c>
      <c r="G229" t="s">
        <v>49</v>
      </c>
      <c r="H229" t="s">
        <v>50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1123</v>
      </c>
      <c r="O229">
        <v>101</v>
      </c>
      <c r="P229">
        <v>103.21</v>
      </c>
      <c r="Q229" s="11" t="s">
        <v>21</v>
      </c>
      <c r="R229" t="s">
        <v>1124</v>
      </c>
      <c r="S229" s="4">
        <v>42037.7912384259</v>
      </c>
      <c r="T229" s="4">
        <v>42067.7912384259</v>
      </c>
    </row>
    <row r="230" ht="173" spans="1:20">
      <c r="A230" s="1">
        <v>3423</v>
      </c>
      <c r="B230" s="2" t="s">
        <v>7013</v>
      </c>
      <c r="C230" s="2" t="s">
        <v>7014</v>
      </c>
      <c r="D230" s="12">
        <v>250</v>
      </c>
      <c r="E230" s="13">
        <v>350</v>
      </c>
      <c r="F230" t="s">
        <v>28</v>
      </c>
      <c r="G230" t="s">
        <v>49</v>
      </c>
      <c r="H230" t="s">
        <v>50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1123</v>
      </c>
      <c r="O230">
        <v>140</v>
      </c>
      <c r="P230">
        <v>35</v>
      </c>
      <c r="Q230" s="11" t="s">
        <v>21</v>
      </c>
      <c r="R230" t="s">
        <v>1124</v>
      </c>
      <c r="S230" s="4">
        <v>42088.9113541667</v>
      </c>
      <c r="T230" s="4">
        <v>42118.9113541667</v>
      </c>
    </row>
    <row r="231" ht="216" spans="1:20">
      <c r="A231" s="1">
        <v>3424</v>
      </c>
      <c r="B231" s="2" t="s">
        <v>7015</v>
      </c>
      <c r="C231" s="2" t="s">
        <v>7016</v>
      </c>
      <c r="D231" s="12">
        <v>6000</v>
      </c>
      <c r="E231" s="13">
        <v>6215</v>
      </c>
      <c r="F231" t="s">
        <v>28</v>
      </c>
      <c r="G231" t="s">
        <v>49</v>
      </c>
      <c r="H231" t="s">
        <v>50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1123</v>
      </c>
      <c r="O231">
        <v>104</v>
      </c>
      <c r="P231">
        <v>81.78</v>
      </c>
      <c r="Q231" s="11" t="s">
        <v>21</v>
      </c>
      <c r="R231" t="s">
        <v>1124</v>
      </c>
      <c r="S231" s="4">
        <v>42018.6768981481</v>
      </c>
      <c r="T231" s="4">
        <v>42040.2909722222</v>
      </c>
    </row>
    <row r="232" ht="245" spans="1:20">
      <c r="A232" s="1">
        <v>3425</v>
      </c>
      <c r="B232" s="2" t="s">
        <v>7017</v>
      </c>
      <c r="C232" s="2" t="s">
        <v>7018</v>
      </c>
      <c r="D232" s="12">
        <v>30000</v>
      </c>
      <c r="E232" s="13">
        <v>30891.1</v>
      </c>
      <c r="F232" t="s">
        <v>28</v>
      </c>
      <c r="G232" t="s">
        <v>49</v>
      </c>
      <c r="H232" t="s">
        <v>50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1123</v>
      </c>
      <c r="O232">
        <v>103</v>
      </c>
      <c r="P232">
        <v>297.03</v>
      </c>
      <c r="Q232" s="11" t="s">
        <v>21</v>
      </c>
      <c r="R232" t="s">
        <v>1124</v>
      </c>
      <c r="S232" s="4">
        <v>41884.6173148148</v>
      </c>
      <c r="T232" s="4">
        <v>41916.6173148148</v>
      </c>
    </row>
    <row r="233" ht="202" spans="1:20">
      <c r="A233" s="1">
        <v>3426</v>
      </c>
      <c r="B233" s="2" t="s">
        <v>7019</v>
      </c>
      <c r="C233" s="2" t="s">
        <v>7020</v>
      </c>
      <c r="D233" s="12">
        <v>3750</v>
      </c>
      <c r="E233" s="13">
        <v>4055</v>
      </c>
      <c r="F233" t="s">
        <v>28</v>
      </c>
      <c r="G233" t="s">
        <v>49</v>
      </c>
      <c r="H233" t="s">
        <v>50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1123</v>
      </c>
      <c r="O233">
        <v>108</v>
      </c>
      <c r="P233">
        <v>46.61</v>
      </c>
      <c r="Q233" s="11" t="s">
        <v>21</v>
      </c>
      <c r="R233" t="s">
        <v>1124</v>
      </c>
      <c r="S233" s="4">
        <v>41884.0567476852</v>
      </c>
      <c r="T233" s="4">
        <v>41903.0833333333</v>
      </c>
    </row>
    <row r="234" ht="216" spans="1:20">
      <c r="A234" s="1">
        <v>3431</v>
      </c>
      <c r="B234" s="2" t="s">
        <v>7029</v>
      </c>
      <c r="C234" s="2" t="s">
        <v>7030</v>
      </c>
      <c r="D234" s="12">
        <v>2000</v>
      </c>
      <c r="E234" s="13">
        <v>2000</v>
      </c>
      <c r="F234" t="s">
        <v>28</v>
      </c>
      <c r="G234" t="s">
        <v>49</v>
      </c>
      <c r="H234" t="s">
        <v>50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1123</v>
      </c>
      <c r="O234">
        <v>100</v>
      </c>
      <c r="P234">
        <v>95.24</v>
      </c>
      <c r="Q234" s="11" t="s">
        <v>21</v>
      </c>
      <c r="R234" t="s">
        <v>1124</v>
      </c>
      <c r="S234" s="4">
        <v>41839.7309375</v>
      </c>
      <c r="T234" s="4">
        <v>41869.7309375</v>
      </c>
    </row>
    <row r="235" ht="216" spans="1:20">
      <c r="A235" s="1">
        <v>3432</v>
      </c>
      <c r="B235" s="2" t="s">
        <v>7031</v>
      </c>
      <c r="C235" s="2" t="s">
        <v>7032</v>
      </c>
      <c r="D235" s="12">
        <v>2000</v>
      </c>
      <c r="E235" s="13">
        <v>2193</v>
      </c>
      <c r="F235" t="s">
        <v>28</v>
      </c>
      <c r="G235" t="s">
        <v>49</v>
      </c>
      <c r="H235" t="s">
        <v>50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1123</v>
      </c>
      <c r="O235">
        <v>110</v>
      </c>
      <c r="P235">
        <v>52.21</v>
      </c>
      <c r="Q235" s="11" t="s">
        <v>21</v>
      </c>
      <c r="R235" t="s">
        <v>1124</v>
      </c>
      <c r="S235" s="4">
        <v>42380.5811805556</v>
      </c>
      <c r="T235" s="4">
        <v>42405.9166666667</v>
      </c>
    </row>
    <row r="236" ht="159" spans="1:20">
      <c r="A236" s="1">
        <v>3433</v>
      </c>
      <c r="B236" s="2" t="s">
        <v>7033</v>
      </c>
      <c r="C236" s="2" t="s">
        <v>7034</v>
      </c>
      <c r="D236" s="12">
        <v>9500</v>
      </c>
      <c r="E236" s="13">
        <v>9525</v>
      </c>
      <c r="F236" t="s">
        <v>28</v>
      </c>
      <c r="G236" t="s">
        <v>49</v>
      </c>
      <c r="H236" t="s">
        <v>50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1123</v>
      </c>
      <c r="O236">
        <v>100</v>
      </c>
      <c r="P236">
        <v>134.15</v>
      </c>
      <c r="Q236" s="11" t="s">
        <v>21</v>
      </c>
      <c r="R236" t="s">
        <v>1124</v>
      </c>
      <c r="S236" s="4">
        <v>41776.0631365741</v>
      </c>
      <c r="T236" s="4">
        <v>41807.125</v>
      </c>
    </row>
    <row r="237" ht="260" spans="1:20">
      <c r="A237" s="1">
        <v>3434</v>
      </c>
      <c r="B237" s="2" t="s">
        <v>7035</v>
      </c>
      <c r="C237" s="2" t="s">
        <v>7036</v>
      </c>
      <c r="D237" s="12">
        <v>10000</v>
      </c>
      <c r="E237" s="13">
        <v>10555</v>
      </c>
      <c r="F237" t="s">
        <v>28</v>
      </c>
      <c r="G237" t="s">
        <v>49</v>
      </c>
      <c r="H237" t="s">
        <v>50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1123</v>
      </c>
      <c r="O237">
        <v>106</v>
      </c>
      <c r="P237">
        <v>62.83</v>
      </c>
      <c r="Q237" s="11" t="s">
        <v>21</v>
      </c>
      <c r="R237" t="s">
        <v>1124</v>
      </c>
      <c r="S237" s="4">
        <v>41800.3804282407</v>
      </c>
      <c r="T237" s="4">
        <v>41830.3804282407</v>
      </c>
    </row>
    <row r="238" ht="231" spans="1:20">
      <c r="A238" s="1">
        <v>3435</v>
      </c>
      <c r="B238" s="2" t="s">
        <v>7037</v>
      </c>
      <c r="C238" s="2" t="s">
        <v>7038</v>
      </c>
      <c r="D238" s="12">
        <v>1000</v>
      </c>
      <c r="E238" s="13">
        <v>1120</v>
      </c>
      <c r="F238" t="s">
        <v>28</v>
      </c>
      <c r="G238" t="s">
        <v>49</v>
      </c>
      <c r="H238" t="s">
        <v>50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1123</v>
      </c>
      <c r="O238">
        <v>112</v>
      </c>
      <c r="P238">
        <v>58.95</v>
      </c>
      <c r="Q238" s="11" t="s">
        <v>21</v>
      </c>
      <c r="R238" t="s">
        <v>1124</v>
      </c>
      <c r="S238" s="4">
        <v>42572.6168171296</v>
      </c>
      <c r="T238" s="4">
        <v>42589.125</v>
      </c>
    </row>
    <row r="239" ht="231" spans="1:20">
      <c r="A239" s="1">
        <v>3436</v>
      </c>
      <c r="B239" s="2" t="s">
        <v>7039</v>
      </c>
      <c r="C239" s="2" t="s">
        <v>7040</v>
      </c>
      <c r="D239" s="12">
        <v>5000</v>
      </c>
      <c r="E239" s="13">
        <v>5295</v>
      </c>
      <c r="F239" t="s">
        <v>28</v>
      </c>
      <c r="G239" t="s">
        <v>49</v>
      </c>
      <c r="H239" t="s">
        <v>50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1123</v>
      </c>
      <c r="O239">
        <v>106</v>
      </c>
      <c r="P239">
        <v>143.11</v>
      </c>
      <c r="Q239" s="11" t="s">
        <v>21</v>
      </c>
      <c r="R239" t="s">
        <v>1124</v>
      </c>
      <c r="S239" s="4">
        <v>41851.5415856481</v>
      </c>
      <c r="T239" s="4">
        <v>41872.6861111111</v>
      </c>
    </row>
    <row r="240" ht="274" spans="1:20">
      <c r="A240" s="1">
        <v>3437</v>
      </c>
      <c r="B240" s="2" t="s">
        <v>7041</v>
      </c>
      <c r="C240" s="2" t="s">
        <v>7042</v>
      </c>
      <c r="D240" s="12">
        <v>3000</v>
      </c>
      <c r="E240" s="13">
        <v>3030</v>
      </c>
      <c r="F240" t="s">
        <v>28</v>
      </c>
      <c r="G240" t="s">
        <v>49</v>
      </c>
      <c r="H240" t="s">
        <v>50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1123</v>
      </c>
      <c r="O240">
        <v>101</v>
      </c>
      <c r="P240">
        <v>84.17</v>
      </c>
      <c r="Q240" s="11" t="s">
        <v>21</v>
      </c>
      <c r="R240" t="s">
        <v>1124</v>
      </c>
      <c r="S240" s="4">
        <v>42205.7108796296</v>
      </c>
      <c r="T240" s="4">
        <v>42235.7108796296</v>
      </c>
    </row>
    <row r="241" ht="159" spans="1:20">
      <c r="A241" s="1">
        <v>3439</v>
      </c>
      <c r="B241" s="2" t="s">
        <v>7045</v>
      </c>
      <c r="C241" s="2" t="s">
        <v>7046</v>
      </c>
      <c r="D241" s="12">
        <v>1200</v>
      </c>
      <c r="E241" s="13">
        <v>1616.14</v>
      </c>
      <c r="F241" t="s">
        <v>28</v>
      </c>
      <c r="G241" t="s">
        <v>49</v>
      </c>
      <c r="H241" t="s">
        <v>50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1123</v>
      </c>
      <c r="O241">
        <v>135</v>
      </c>
      <c r="P241">
        <v>89.79</v>
      </c>
      <c r="Q241" s="11" t="s">
        <v>21</v>
      </c>
      <c r="R241" t="s">
        <v>1124</v>
      </c>
      <c r="S241" s="4">
        <v>42374.9112268519</v>
      </c>
      <c r="T241" s="4">
        <v>42388.2076388889</v>
      </c>
    </row>
    <row r="242" ht="245" spans="1:20">
      <c r="A242" s="1">
        <v>3440</v>
      </c>
      <c r="B242" s="2" t="s">
        <v>7047</v>
      </c>
      <c r="C242" s="2" t="s">
        <v>7048</v>
      </c>
      <c r="D242" s="12">
        <v>5000</v>
      </c>
      <c r="E242" s="13">
        <v>5260.92</v>
      </c>
      <c r="F242" t="s">
        <v>28</v>
      </c>
      <c r="G242" t="s">
        <v>49</v>
      </c>
      <c r="H242" t="s">
        <v>50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1123</v>
      </c>
      <c r="O242">
        <v>105</v>
      </c>
      <c r="P242">
        <v>64.16</v>
      </c>
      <c r="Q242" s="11" t="s">
        <v>21</v>
      </c>
      <c r="R242" t="s">
        <v>1124</v>
      </c>
      <c r="S242" s="4">
        <v>41809.1230092593</v>
      </c>
      <c r="T242" s="4">
        <v>41831.6770833333</v>
      </c>
    </row>
    <row r="243" ht="231" spans="1:20">
      <c r="A243" s="1">
        <v>3441</v>
      </c>
      <c r="B243" s="2" t="s">
        <v>7049</v>
      </c>
      <c r="C243" s="2" t="s">
        <v>7050</v>
      </c>
      <c r="D243" s="12">
        <v>2500</v>
      </c>
      <c r="E243" s="13">
        <v>2565</v>
      </c>
      <c r="F243" t="s">
        <v>28</v>
      </c>
      <c r="G243" t="s">
        <v>49</v>
      </c>
      <c r="H243" t="s">
        <v>50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1123</v>
      </c>
      <c r="O243">
        <v>103</v>
      </c>
      <c r="P243">
        <v>59.65</v>
      </c>
      <c r="Q243" s="11" t="s">
        <v>21</v>
      </c>
      <c r="R243" t="s">
        <v>1124</v>
      </c>
      <c r="S243" s="4">
        <v>42294.4296412037</v>
      </c>
      <c r="T243" s="4">
        <v>42321.8451388889</v>
      </c>
    </row>
    <row r="244" ht="260" spans="1:20">
      <c r="A244" s="1">
        <v>3442</v>
      </c>
      <c r="B244" s="2" t="s">
        <v>7051</v>
      </c>
      <c r="C244" s="2" t="s">
        <v>7052</v>
      </c>
      <c r="D244" s="12">
        <v>250</v>
      </c>
      <c r="E244" s="13">
        <v>250</v>
      </c>
      <c r="F244" t="s">
        <v>28</v>
      </c>
      <c r="G244" t="s">
        <v>49</v>
      </c>
      <c r="H244" t="s">
        <v>50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1123</v>
      </c>
      <c r="O244">
        <v>100</v>
      </c>
      <c r="P244">
        <v>31.25</v>
      </c>
      <c r="Q244" s="11" t="s">
        <v>21</v>
      </c>
      <c r="R244" t="s">
        <v>1124</v>
      </c>
      <c r="S244" s="4">
        <v>42124.8411111111</v>
      </c>
      <c r="T244" s="4">
        <v>42154.8411111111</v>
      </c>
    </row>
    <row r="245" ht="231" spans="1:20">
      <c r="A245" s="1">
        <v>3443</v>
      </c>
      <c r="B245" s="2" t="s">
        <v>7053</v>
      </c>
      <c r="C245" s="2" t="s">
        <v>7054</v>
      </c>
      <c r="D245" s="12">
        <v>1000</v>
      </c>
      <c r="E245" s="13">
        <v>1855</v>
      </c>
      <c r="F245" t="s">
        <v>28</v>
      </c>
      <c r="G245" t="s">
        <v>49</v>
      </c>
      <c r="H245" t="s">
        <v>50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1123</v>
      </c>
      <c r="O245">
        <v>186</v>
      </c>
      <c r="P245">
        <v>41.22</v>
      </c>
      <c r="Q245" s="11" t="s">
        <v>21</v>
      </c>
      <c r="R245" t="s">
        <v>1124</v>
      </c>
      <c r="S245" s="4">
        <v>41861.524837963</v>
      </c>
      <c r="T245" s="4">
        <v>41891.524837963</v>
      </c>
    </row>
    <row r="246" ht="130" spans="1:20">
      <c r="A246" s="1">
        <v>3447</v>
      </c>
      <c r="B246" s="2" t="s">
        <v>7061</v>
      </c>
      <c r="C246" s="2" t="s">
        <v>7062</v>
      </c>
      <c r="D246" s="12">
        <v>1000</v>
      </c>
      <c r="E246" s="13">
        <v>1078</v>
      </c>
      <c r="F246" t="s">
        <v>28</v>
      </c>
      <c r="G246" t="s">
        <v>49</v>
      </c>
      <c r="H246" t="s">
        <v>50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1123</v>
      </c>
      <c r="O246">
        <v>108</v>
      </c>
      <c r="P246">
        <v>77</v>
      </c>
      <c r="Q246" s="11" t="s">
        <v>21</v>
      </c>
      <c r="R246" t="s">
        <v>1124</v>
      </c>
      <c r="S246" s="4">
        <v>42402.8890277778</v>
      </c>
      <c r="T246" s="4">
        <v>42447.8473611111</v>
      </c>
    </row>
    <row r="247" ht="231" spans="1:20">
      <c r="A247" s="1">
        <v>3448</v>
      </c>
      <c r="B247" s="2" t="s">
        <v>7063</v>
      </c>
      <c r="C247" s="2" t="s">
        <v>7064</v>
      </c>
      <c r="D247" s="12">
        <v>2100</v>
      </c>
      <c r="E247" s="13">
        <v>2305</v>
      </c>
      <c r="F247" t="s">
        <v>28</v>
      </c>
      <c r="G247" t="s">
        <v>49</v>
      </c>
      <c r="H247" t="s">
        <v>50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1123</v>
      </c>
      <c r="O247">
        <v>110</v>
      </c>
      <c r="P247">
        <v>51.22</v>
      </c>
      <c r="Q247" s="11" t="s">
        <v>21</v>
      </c>
      <c r="R247" t="s">
        <v>1124</v>
      </c>
      <c r="S247" s="4">
        <v>41960.1190856481</v>
      </c>
      <c r="T247" s="4">
        <v>41990.1190856481</v>
      </c>
    </row>
    <row r="248" ht="202" spans="1:20">
      <c r="A248" s="1">
        <v>3449</v>
      </c>
      <c r="B248" s="2" t="s">
        <v>7065</v>
      </c>
      <c r="C248" s="2" t="s">
        <v>7066</v>
      </c>
      <c r="D248" s="12">
        <v>800</v>
      </c>
      <c r="E248" s="13">
        <v>1365</v>
      </c>
      <c r="F248" t="s">
        <v>28</v>
      </c>
      <c r="G248" t="s">
        <v>49</v>
      </c>
      <c r="H248" t="s">
        <v>50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1123</v>
      </c>
      <c r="O248">
        <v>171</v>
      </c>
      <c r="P248">
        <v>68.25</v>
      </c>
      <c r="Q248" s="11" t="s">
        <v>21</v>
      </c>
      <c r="R248" t="s">
        <v>1124</v>
      </c>
      <c r="S248" s="4">
        <v>42532.0525231481</v>
      </c>
      <c r="T248" s="4">
        <v>42560.1666666667</v>
      </c>
    </row>
    <row r="249" ht="231" spans="1:20">
      <c r="A249" s="1">
        <v>3451</v>
      </c>
      <c r="B249" s="2" t="s">
        <v>7069</v>
      </c>
      <c r="C249" s="2" t="s">
        <v>7070</v>
      </c>
      <c r="D249" s="12">
        <v>650</v>
      </c>
      <c r="E249" s="13">
        <v>658</v>
      </c>
      <c r="F249" t="s">
        <v>28</v>
      </c>
      <c r="G249" t="s">
        <v>49</v>
      </c>
      <c r="H249" t="s">
        <v>50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1123</v>
      </c>
      <c r="O249">
        <v>101</v>
      </c>
      <c r="P249">
        <v>41.13</v>
      </c>
      <c r="Q249" s="11" t="s">
        <v>21</v>
      </c>
      <c r="R249" t="s">
        <v>1124</v>
      </c>
      <c r="S249" s="4">
        <v>42088.7236921296</v>
      </c>
      <c r="T249" s="4">
        <v>42115.7236921296</v>
      </c>
    </row>
    <row r="250" ht="231" spans="1:20">
      <c r="A250" s="1">
        <v>3452</v>
      </c>
      <c r="B250" s="2" t="s">
        <v>7071</v>
      </c>
      <c r="C250" s="2" t="s">
        <v>7072</v>
      </c>
      <c r="D250" s="12">
        <v>1000</v>
      </c>
      <c r="E250" s="13">
        <v>1532</v>
      </c>
      <c r="F250" t="s">
        <v>28</v>
      </c>
      <c r="G250" t="s">
        <v>49</v>
      </c>
      <c r="H250" t="s">
        <v>50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1123</v>
      </c>
      <c r="O250">
        <v>153</v>
      </c>
      <c r="P250">
        <v>41.41</v>
      </c>
      <c r="Q250" s="11" t="s">
        <v>21</v>
      </c>
      <c r="R250" t="s">
        <v>1124</v>
      </c>
      <c r="S250" s="4">
        <v>41820.6391898148</v>
      </c>
      <c r="T250" s="4">
        <v>41843.1659722222</v>
      </c>
    </row>
    <row r="251" ht="260" spans="1:20">
      <c r="A251" s="1">
        <v>3455</v>
      </c>
      <c r="B251" s="2" t="s">
        <v>7077</v>
      </c>
      <c r="C251" s="2" t="s">
        <v>7078</v>
      </c>
      <c r="D251" s="12">
        <v>10000</v>
      </c>
      <c r="E251" s="13">
        <v>10065</v>
      </c>
      <c r="F251" t="s">
        <v>28</v>
      </c>
      <c r="G251" t="s">
        <v>49</v>
      </c>
      <c r="H251" t="s">
        <v>50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1123</v>
      </c>
      <c r="O251">
        <v>101</v>
      </c>
      <c r="P251">
        <v>145.87</v>
      </c>
      <c r="Q251" s="11" t="s">
        <v>21</v>
      </c>
      <c r="R251" t="s">
        <v>1124</v>
      </c>
      <c r="S251" s="4">
        <v>42626.7503125</v>
      </c>
      <c r="T251" s="4">
        <v>42656.7503125</v>
      </c>
    </row>
    <row r="252" ht="231" spans="1:20">
      <c r="A252" s="1">
        <v>3456</v>
      </c>
      <c r="B252" s="2" t="s">
        <v>7079</v>
      </c>
      <c r="C252" s="2" t="s">
        <v>7080</v>
      </c>
      <c r="D252" s="12">
        <v>3000</v>
      </c>
      <c r="E252" s="13">
        <v>5739</v>
      </c>
      <c r="F252" t="s">
        <v>28</v>
      </c>
      <c r="G252" t="s">
        <v>49</v>
      </c>
      <c r="H252" t="s">
        <v>50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1123</v>
      </c>
      <c r="O252">
        <v>191</v>
      </c>
      <c r="P252">
        <v>358.69</v>
      </c>
      <c r="Q252" s="11" t="s">
        <v>21</v>
      </c>
      <c r="R252" t="s">
        <v>1124</v>
      </c>
      <c r="S252" s="4">
        <v>41821.2056365741</v>
      </c>
      <c r="T252" s="4">
        <v>41852.2909722222</v>
      </c>
    </row>
    <row r="253" ht="130" spans="1:20">
      <c r="A253" s="1">
        <v>3457</v>
      </c>
      <c r="B253" s="2" t="s">
        <v>7081</v>
      </c>
      <c r="C253" s="2" t="s">
        <v>7082</v>
      </c>
      <c r="D253" s="12">
        <v>2000</v>
      </c>
      <c r="E253" s="13">
        <v>2804</v>
      </c>
      <c r="F253" t="s">
        <v>28</v>
      </c>
      <c r="G253" t="s">
        <v>49</v>
      </c>
      <c r="H253" t="s">
        <v>50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1123</v>
      </c>
      <c r="O253">
        <v>140</v>
      </c>
      <c r="P253">
        <v>50.98</v>
      </c>
      <c r="Q253" s="11" t="s">
        <v>21</v>
      </c>
      <c r="R253" t="s">
        <v>1124</v>
      </c>
      <c r="S253" s="4">
        <v>42016.7066782407</v>
      </c>
      <c r="T253" s="4">
        <v>42047.2493055556</v>
      </c>
    </row>
    <row r="254" ht="231" spans="1:20">
      <c r="A254" s="1">
        <v>3458</v>
      </c>
      <c r="B254" s="2" t="s">
        <v>7083</v>
      </c>
      <c r="C254" s="2" t="s">
        <v>7084</v>
      </c>
      <c r="D254" s="12">
        <v>978</v>
      </c>
      <c r="E254" s="13">
        <v>1216</v>
      </c>
      <c r="F254" t="s">
        <v>28</v>
      </c>
      <c r="G254" t="s">
        <v>49</v>
      </c>
      <c r="H254" t="s">
        <v>50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1123</v>
      </c>
      <c r="O254">
        <v>124</v>
      </c>
      <c r="P254">
        <v>45.04</v>
      </c>
      <c r="Q254" s="11" t="s">
        <v>21</v>
      </c>
      <c r="R254" t="s">
        <v>1124</v>
      </c>
      <c r="S254" s="4">
        <v>42011.2025810185</v>
      </c>
      <c r="T254" s="4">
        <v>42038.1854166667</v>
      </c>
    </row>
    <row r="255" ht="260" spans="1:20">
      <c r="A255" s="1">
        <v>3461</v>
      </c>
      <c r="B255" s="2" t="s">
        <v>7089</v>
      </c>
      <c r="C255" s="2" t="s">
        <v>7090</v>
      </c>
      <c r="D255" s="12">
        <v>500</v>
      </c>
      <c r="E255" s="13">
        <v>695</v>
      </c>
      <c r="F255" t="s">
        <v>28</v>
      </c>
      <c r="G255" t="s">
        <v>49</v>
      </c>
      <c r="H255" t="s">
        <v>50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1123</v>
      </c>
      <c r="O255">
        <v>139</v>
      </c>
      <c r="P255">
        <v>57.92</v>
      </c>
      <c r="Q255" s="11" t="s">
        <v>21</v>
      </c>
      <c r="R255" t="s">
        <v>1124</v>
      </c>
      <c r="S255" s="4">
        <v>42643.6328587963</v>
      </c>
      <c r="T255" s="4">
        <v>42672.125</v>
      </c>
    </row>
    <row r="256" ht="202" spans="1:20">
      <c r="A256" s="1">
        <v>3462</v>
      </c>
      <c r="B256" s="2" t="s">
        <v>7091</v>
      </c>
      <c r="C256" s="2" t="s">
        <v>7092</v>
      </c>
      <c r="D256" s="12">
        <v>250</v>
      </c>
      <c r="E256" s="13">
        <v>505</v>
      </c>
      <c r="F256" t="s">
        <v>28</v>
      </c>
      <c r="G256" t="s">
        <v>49</v>
      </c>
      <c r="H256" t="s">
        <v>50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1123</v>
      </c>
      <c r="O256">
        <v>202</v>
      </c>
      <c r="P256">
        <v>29.71</v>
      </c>
      <c r="Q256" s="11" t="s">
        <v>21</v>
      </c>
      <c r="R256" t="s">
        <v>1124</v>
      </c>
      <c r="S256" s="4">
        <v>42179.8984722222</v>
      </c>
      <c r="T256" s="4">
        <v>42195.75</v>
      </c>
    </row>
    <row r="257" ht="274" spans="1:20">
      <c r="A257" s="1">
        <v>3464</v>
      </c>
      <c r="B257" s="2" t="s">
        <v>7095</v>
      </c>
      <c r="C257" s="2" t="s">
        <v>7096</v>
      </c>
      <c r="D257" s="12">
        <v>5000</v>
      </c>
      <c r="E257" s="13">
        <v>5116.18</v>
      </c>
      <c r="F257" t="s">
        <v>28</v>
      </c>
      <c r="G257" t="s">
        <v>49</v>
      </c>
      <c r="H257" t="s">
        <v>50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1123</v>
      </c>
      <c r="O257">
        <v>102</v>
      </c>
      <c r="P257">
        <v>55.01</v>
      </c>
      <c r="Q257" s="11" t="s">
        <v>21</v>
      </c>
      <c r="R257" t="s">
        <v>1124</v>
      </c>
      <c r="S257" s="4">
        <v>42575.1300578704</v>
      </c>
      <c r="T257" s="4">
        <v>42605.1300578704</v>
      </c>
    </row>
    <row r="258" ht="173" spans="1:20">
      <c r="A258" s="1">
        <v>3466</v>
      </c>
      <c r="B258" s="2" t="s">
        <v>7099</v>
      </c>
      <c r="C258" s="2" t="s">
        <v>7100</v>
      </c>
      <c r="D258" s="12">
        <v>3500</v>
      </c>
      <c r="E258" s="13">
        <v>4450</v>
      </c>
      <c r="F258" t="s">
        <v>28</v>
      </c>
      <c r="G258" t="s">
        <v>49</v>
      </c>
      <c r="H258" t="s">
        <v>50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1123</v>
      </c>
      <c r="O258">
        <v>127</v>
      </c>
      <c r="P258">
        <v>72.95</v>
      </c>
      <c r="Q258" s="11" t="s">
        <v>21</v>
      </c>
      <c r="R258" t="s">
        <v>1124</v>
      </c>
      <c r="S258" s="4">
        <v>42420.0190972222</v>
      </c>
      <c r="T258" s="4">
        <v>42479.9774305556</v>
      </c>
    </row>
    <row r="259" ht="58" spans="1:20">
      <c r="A259" s="1">
        <v>3467</v>
      </c>
      <c r="B259" s="2" t="s">
        <v>7101</v>
      </c>
      <c r="C259" s="2" t="s">
        <v>7102</v>
      </c>
      <c r="D259" s="12">
        <v>3000</v>
      </c>
      <c r="E259" s="13">
        <v>3030</v>
      </c>
      <c r="F259" t="s">
        <v>28</v>
      </c>
      <c r="G259" t="s">
        <v>49</v>
      </c>
      <c r="H259" t="s">
        <v>50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1123</v>
      </c>
      <c r="O259">
        <v>101</v>
      </c>
      <c r="P259">
        <v>64.47</v>
      </c>
      <c r="Q259" s="11" t="s">
        <v>21</v>
      </c>
      <c r="R259" t="s">
        <v>1124</v>
      </c>
      <c r="S259" s="4">
        <v>42053.6716666667</v>
      </c>
      <c r="T259" s="4">
        <v>42083.63</v>
      </c>
    </row>
    <row r="260" ht="188" spans="1:20">
      <c r="A260" s="1">
        <v>3468</v>
      </c>
      <c r="B260" s="2" t="s">
        <v>7103</v>
      </c>
      <c r="C260" s="2" t="s">
        <v>7104</v>
      </c>
      <c r="D260" s="12">
        <v>10000</v>
      </c>
      <c r="E260" s="13">
        <v>12178</v>
      </c>
      <c r="F260" t="s">
        <v>28</v>
      </c>
      <c r="G260" t="s">
        <v>49</v>
      </c>
      <c r="H260" t="s">
        <v>50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1123</v>
      </c>
      <c r="O260">
        <v>122</v>
      </c>
      <c r="P260">
        <v>716.35</v>
      </c>
      <c r="Q260" s="11" t="s">
        <v>21</v>
      </c>
      <c r="R260" t="s">
        <v>1124</v>
      </c>
      <c r="S260" s="4">
        <v>42605.7653819444</v>
      </c>
      <c r="T260" s="4">
        <v>42634.125</v>
      </c>
    </row>
    <row r="261" ht="260" spans="1:20">
      <c r="A261" s="1">
        <v>3469</v>
      </c>
      <c r="B261" s="2" t="s">
        <v>7105</v>
      </c>
      <c r="C261" s="2" t="s">
        <v>7106</v>
      </c>
      <c r="D261" s="12">
        <v>2800</v>
      </c>
      <c r="E261" s="13">
        <v>3175</v>
      </c>
      <c r="F261" t="s">
        <v>28</v>
      </c>
      <c r="G261" t="s">
        <v>49</v>
      </c>
      <c r="H261" t="s">
        <v>50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1123</v>
      </c>
      <c r="O261">
        <v>113</v>
      </c>
      <c r="P261">
        <v>50.4</v>
      </c>
      <c r="Q261" s="11" t="s">
        <v>21</v>
      </c>
      <c r="R261" t="s">
        <v>1124</v>
      </c>
      <c r="S261" s="4">
        <v>42458.641724537</v>
      </c>
      <c r="T261" s="4">
        <v>42488.641724537</v>
      </c>
    </row>
    <row r="262" ht="159" spans="1:20">
      <c r="A262" s="1">
        <v>3470</v>
      </c>
      <c r="B262" s="2" t="s">
        <v>7107</v>
      </c>
      <c r="C262" s="2" t="s">
        <v>7108</v>
      </c>
      <c r="D262" s="12">
        <v>250</v>
      </c>
      <c r="E262" s="13">
        <v>375</v>
      </c>
      <c r="F262" t="s">
        <v>28</v>
      </c>
      <c r="G262" t="s">
        <v>49</v>
      </c>
      <c r="H262" t="s">
        <v>50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1123</v>
      </c>
      <c r="O262">
        <v>150</v>
      </c>
      <c r="P262">
        <v>41.67</v>
      </c>
      <c r="Q262" s="11" t="s">
        <v>21</v>
      </c>
      <c r="R262" t="s">
        <v>1124</v>
      </c>
      <c r="S262" s="4">
        <v>42529.0220138889</v>
      </c>
      <c r="T262" s="4">
        <v>42566.9013888889</v>
      </c>
    </row>
    <row r="263" ht="216" spans="1:20">
      <c r="A263" s="1">
        <v>3472</v>
      </c>
      <c r="B263" s="2" t="s">
        <v>7111</v>
      </c>
      <c r="C263" s="2" t="s">
        <v>7112</v>
      </c>
      <c r="D263" s="12">
        <v>2000</v>
      </c>
      <c r="E263" s="13">
        <v>2041</v>
      </c>
      <c r="F263" t="s">
        <v>28</v>
      </c>
      <c r="G263" t="s">
        <v>49</v>
      </c>
      <c r="H263" t="s">
        <v>50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1123</v>
      </c>
      <c r="O263">
        <v>102</v>
      </c>
      <c r="P263">
        <v>88.74</v>
      </c>
      <c r="Q263" s="11" t="s">
        <v>21</v>
      </c>
      <c r="R263" t="s">
        <v>1124</v>
      </c>
      <c r="S263" s="4">
        <v>41928.1704976852</v>
      </c>
      <c r="T263" s="4">
        <v>41949.2493055556</v>
      </c>
    </row>
    <row r="264" ht="216" spans="1:20">
      <c r="A264" s="1">
        <v>3473</v>
      </c>
      <c r="B264" s="2" t="s">
        <v>7113</v>
      </c>
      <c r="C264" s="2" t="s">
        <v>7114</v>
      </c>
      <c r="D264" s="12">
        <v>4900</v>
      </c>
      <c r="E264" s="13">
        <v>4900</v>
      </c>
      <c r="F264" t="s">
        <v>28</v>
      </c>
      <c r="G264" t="s">
        <v>49</v>
      </c>
      <c r="H264" t="s">
        <v>50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1123</v>
      </c>
      <c r="O264">
        <v>100</v>
      </c>
      <c r="P264">
        <v>148.48</v>
      </c>
      <c r="Q264" s="11" t="s">
        <v>21</v>
      </c>
      <c r="R264" t="s">
        <v>1124</v>
      </c>
      <c r="S264" s="4">
        <v>42062.8344444444</v>
      </c>
      <c r="T264" s="4">
        <v>42083.8520833333</v>
      </c>
    </row>
    <row r="265" ht="260" spans="1:20">
      <c r="A265" s="1">
        <v>3476</v>
      </c>
      <c r="B265" s="2" t="s">
        <v>7119</v>
      </c>
      <c r="C265" s="2" t="s">
        <v>7120</v>
      </c>
      <c r="D265" s="12">
        <v>300</v>
      </c>
      <c r="E265" s="13">
        <v>312</v>
      </c>
      <c r="F265" t="s">
        <v>28</v>
      </c>
      <c r="G265" t="s">
        <v>49</v>
      </c>
      <c r="H265" t="s">
        <v>50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1123</v>
      </c>
      <c r="O265">
        <v>104</v>
      </c>
      <c r="P265">
        <v>52</v>
      </c>
      <c r="Q265" s="11" t="s">
        <v>21</v>
      </c>
      <c r="R265" t="s">
        <v>1124</v>
      </c>
      <c r="S265" s="4">
        <v>41921.2799768519</v>
      </c>
      <c r="T265" s="4">
        <v>41939.125</v>
      </c>
    </row>
    <row r="266" ht="202" spans="1:20">
      <c r="A266" s="1">
        <v>3477</v>
      </c>
      <c r="B266" s="2" t="s">
        <v>7121</v>
      </c>
      <c r="C266" s="2" t="s">
        <v>7122</v>
      </c>
      <c r="D266" s="12">
        <v>1800</v>
      </c>
      <c r="E266" s="13">
        <v>2076</v>
      </c>
      <c r="F266" t="s">
        <v>28</v>
      </c>
      <c r="G266" t="s">
        <v>49</v>
      </c>
      <c r="H266" t="s">
        <v>50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1123</v>
      </c>
      <c r="O266">
        <v>115</v>
      </c>
      <c r="P266">
        <v>53.23</v>
      </c>
      <c r="Q266" s="11" t="s">
        <v>21</v>
      </c>
      <c r="R266" t="s">
        <v>1124</v>
      </c>
      <c r="S266" s="4">
        <v>42128.7366087963</v>
      </c>
      <c r="T266" s="4">
        <v>42141.125</v>
      </c>
    </row>
    <row r="267" ht="231" spans="1:20">
      <c r="A267" s="1">
        <v>3478</v>
      </c>
      <c r="B267" s="2" t="s">
        <v>7123</v>
      </c>
      <c r="C267" s="2" t="s">
        <v>7124</v>
      </c>
      <c r="D267" s="12">
        <v>2000</v>
      </c>
      <c r="E267" s="13">
        <v>2257</v>
      </c>
      <c r="F267" t="s">
        <v>28</v>
      </c>
      <c r="G267" t="s">
        <v>49</v>
      </c>
      <c r="H267" t="s">
        <v>50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1123</v>
      </c>
      <c r="O267">
        <v>113</v>
      </c>
      <c r="P267">
        <v>39.6</v>
      </c>
      <c r="Q267" s="11" t="s">
        <v>21</v>
      </c>
      <c r="R267" t="s">
        <v>1124</v>
      </c>
      <c r="S267" s="4">
        <v>42053.9169212963</v>
      </c>
      <c r="T267" s="4">
        <v>42079.875</v>
      </c>
    </row>
    <row r="268" ht="231" spans="1:20">
      <c r="A268" s="1">
        <v>3480</v>
      </c>
      <c r="B268" s="2" t="s">
        <v>7127</v>
      </c>
      <c r="C268" s="2" t="s">
        <v>7128</v>
      </c>
      <c r="D268" s="12">
        <v>1500</v>
      </c>
      <c r="E268" s="13">
        <v>2140</v>
      </c>
      <c r="F268" t="s">
        <v>28</v>
      </c>
      <c r="G268" t="s">
        <v>49</v>
      </c>
      <c r="H268" t="s">
        <v>50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1123</v>
      </c>
      <c r="O268">
        <v>143</v>
      </c>
      <c r="P268">
        <v>164.62</v>
      </c>
      <c r="Q268" s="11" t="s">
        <v>21</v>
      </c>
      <c r="R268" t="s">
        <v>1124</v>
      </c>
      <c r="S268" s="4">
        <v>42171.3174421296</v>
      </c>
      <c r="T268" s="4">
        <v>42195.875</v>
      </c>
    </row>
    <row r="269" ht="231" spans="1:20">
      <c r="A269" s="1">
        <v>3483</v>
      </c>
      <c r="B269" s="2" t="s">
        <v>7133</v>
      </c>
      <c r="C269" s="2" t="s">
        <v>7134</v>
      </c>
      <c r="D269" s="12">
        <v>3350</v>
      </c>
      <c r="E269" s="13">
        <v>5358</v>
      </c>
      <c r="F269" t="s">
        <v>28</v>
      </c>
      <c r="G269" t="s">
        <v>49</v>
      </c>
      <c r="H269" t="s">
        <v>50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1123</v>
      </c>
      <c r="O269">
        <v>160</v>
      </c>
      <c r="P269">
        <v>40.29</v>
      </c>
      <c r="Q269" s="11" t="s">
        <v>21</v>
      </c>
      <c r="R269" t="s">
        <v>1124</v>
      </c>
      <c r="S269" s="4">
        <v>41793.6687615741</v>
      </c>
      <c r="T269" s="4">
        <v>41823.6687615741</v>
      </c>
    </row>
    <row r="270" ht="245" spans="1:20">
      <c r="A270" s="1">
        <v>3484</v>
      </c>
      <c r="B270" s="2" t="s">
        <v>7135</v>
      </c>
      <c r="C270" s="2" t="s">
        <v>7136</v>
      </c>
      <c r="D270" s="12">
        <v>2500</v>
      </c>
      <c r="E270" s="13">
        <v>2856</v>
      </c>
      <c r="F270" t="s">
        <v>28</v>
      </c>
      <c r="G270" t="s">
        <v>49</v>
      </c>
      <c r="H270" t="s">
        <v>50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1123</v>
      </c>
      <c r="O270">
        <v>114</v>
      </c>
      <c r="P270">
        <v>64.91</v>
      </c>
      <c r="Q270" s="11" t="s">
        <v>21</v>
      </c>
      <c r="R270" t="s">
        <v>1124</v>
      </c>
      <c r="S270" s="4">
        <v>42506.7604050926</v>
      </c>
      <c r="T270" s="4">
        <v>42536.7604050926</v>
      </c>
    </row>
    <row r="271" ht="245" spans="1:20">
      <c r="A271" s="1">
        <v>3485</v>
      </c>
      <c r="B271" s="2" t="s">
        <v>7137</v>
      </c>
      <c r="C271" s="2" t="s">
        <v>7138</v>
      </c>
      <c r="D271" s="12">
        <v>1650</v>
      </c>
      <c r="E271" s="13">
        <v>1660</v>
      </c>
      <c r="F271" t="s">
        <v>28</v>
      </c>
      <c r="G271" t="s">
        <v>49</v>
      </c>
      <c r="H271" t="s">
        <v>50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1123</v>
      </c>
      <c r="O271">
        <v>101</v>
      </c>
      <c r="P271">
        <v>55.33</v>
      </c>
      <c r="Q271" s="11" t="s">
        <v>21</v>
      </c>
      <c r="R271" t="s">
        <v>1124</v>
      </c>
      <c r="S271" s="4">
        <v>42372.6930555556</v>
      </c>
      <c r="T271" s="4">
        <v>42402.6930555556</v>
      </c>
    </row>
    <row r="272" ht="216" spans="1:20">
      <c r="A272" s="1">
        <v>3486</v>
      </c>
      <c r="B272" s="2" t="s">
        <v>7139</v>
      </c>
      <c r="C272" s="2" t="s">
        <v>7140</v>
      </c>
      <c r="D272" s="12">
        <v>3000</v>
      </c>
      <c r="E272" s="13">
        <v>4656</v>
      </c>
      <c r="F272" t="s">
        <v>28</v>
      </c>
      <c r="G272" t="s">
        <v>49</v>
      </c>
      <c r="H272" t="s">
        <v>50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1123</v>
      </c>
      <c r="O272">
        <v>155</v>
      </c>
      <c r="P272">
        <v>83.14</v>
      </c>
      <c r="Q272" s="11" t="s">
        <v>21</v>
      </c>
      <c r="R272" t="s">
        <v>1124</v>
      </c>
      <c r="S272" s="4">
        <v>42126.8750115741</v>
      </c>
      <c r="T272" s="4">
        <v>42158.2909722222</v>
      </c>
    </row>
    <row r="273" ht="245" spans="1:20">
      <c r="A273" s="1">
        <v>3488</v>
      </c>
      <c r="B273" s="2" t="s">
        <v>7143</v>
      </c>
      <c r="C273" s="2" t="s">
        <v>7144</v>
      </c>
      <c r="D273" s="12">
        <v>3000</v>
      </c>
      <c r="E273" s="13">
        <v>3636</v>
      </c>
      <c r="F273" t="s">
        <v>28</v>
      </c>
      <c r="G273" t="s">
        <v>49</v>
      </c>
      <c r="H273" t="s">
        <v>50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1123</v>
      </c>
      <c r="O273">
        <v>121</v>
      </c>
      <c r="P273">
        <v>125.38</v>
      </c>
      <c r="Q273" s="11" t="s">
        <v>21</v>
      </c>
      <c r="R273" t="s">
        <v>1124</v>
      </c>
      <c r="S273" s="4">
        <v>42087.7680555556</v>
      </c>
      <c r="T273" s="4">
        <v>42111.6666666667</v>
      </c>
    </row>
    <row r="274" ht="231" spans="1:20">
      <c r="A274" s="1">
        <v>3490</v>
      </c>
      <c r="B274" s="2" t="s">
        <v>7147</v>
      </c>
      <c r="C274" s="2" t="s">
        <v>7148</v>
      </c>
      <c r="D274" s="12">
        <v>1000</v>
      </c>
      <c r="E274" s="13">
        <v>1275</v>
      </c>
      <c r="F274" t="s">
        <v>28</v>
      </c>
      <c r="G274" t="s">
        <v>49</v>
      </c>
      <c r="H274" t="s">
        <v>50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1123</v>
      </c>
      <c r="O274">
        <v>128</v>
      </c>
      <c r="P274">
        <v>47.22</v>
      </c>
      <c r="Q274" s="11" t="s">
        <v>21</v>
      </c>
      <c r="R274" t="s">
        <v>1124</v>
      </c>
      <c r="S274" s="4">
        <v>42443.8023611111</v>
      </c>
      <c r="T274" s="4">
        <v>42473.8023611111</v>
      </c>
    </row>
    <row r="275" ht="274" spans="1:20">
      <c r="A275" s="1">
        <v>3491</v>
      </c>
      <c r="B275" s="2" t="s">
        <v>7149</v>
      </c>
      <c r="C275" s="2" t="s">
        <v>7150</v>
      </c>
      <c r="D275" s="12">
        <v>500</v>
      </c>
      <c r="E275" s="13">
        <v>791</v>
      </c>
      <c r="F275" t="s">
        <v>28</v>
      </c>
      <c r="G275" t="s">
        <v>49</v>
      </c>
      <c r="H275" t="s">
        <v>50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1123</v>
      </c>
      <c r="O275">
        <v>158</v>
      </c>
      <c r="P275">
        <v>79.1</v>
      </c>
      <c r="Q275" s="11" t="s">
        <v>21</v>
      </c>
      <c r="R275" t="s">
        <v>1124</v>
      </c>
      <c r="S275" s="4">
        <v>42121.2498148148</v>
      </c>
      <c r="T275" s="4">
        <v>42142.2498148148</v>
      </c>
    </row>
    <row r="276" ht="216" spans="1:20">
      <c r="A276" s="1">
        <v>3492</v>
      </c>
      <c r="B276" s="2" t="s">
        <v>7151</v>
      </c>
      <c r="C276" s="2" t="s">
        <v>7152</v>
      </c>
      <c r="D276" s="12">
        <v>3800</v>
      </c>
      <c r="E276" s="13">
        <v>4000.22</v>
      </c>
      <c r="F276" t="s">
        <v>28</v>
      </c>
      <c r="G276" t="s">
        <v>49</v>
      </c>
      <c r="H276" t="s">
        <v>50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1123</v>
      </c>
      <c r="O276">
        <v>105</v>
      </c>
      <c r="P276">
        <v>114.29</v>
      </c>
      <c r="Q276" s="11" t="s">
        <v>21</v>
      </c>
      <c r="R276" t="s">
        <v>1124</v>
      </c>
      <c r="S276" s="4">
        <v>42268.009224537</v>
      </c>
      <c r="T276" s="4">
        <v>42303.009224537</v>
      </c>
    </row>
    <row r="277" ht="231" spans="1:20">
      <c r="A277" s="1">
        <v>3493</v>
      </c>
      <c r="B277" s="2" t="s">
        <v>7153</v>
      </c>
      <c r="C277" s="2" t="s">
        <v>7154</v>
      </c>
      <c r="D277" s="12">
        <v>1500</v>
      </c>
      <c r="E277" s="13">
        <v>1500</v>
      </c>
      <c r="F277" t="s">
        <v>28</v>
      </c>
      <c r="G277" t="s">
        <v>49</v>
      </c>
      <c r="H277" t="s">
        <v>50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1123</v>
      </c>
      <c r="O277">
        <v>100</v>
      </c>
      <c r="P277">
        <v>51.72</v>
      </c>
      <c r="Q277" s="11" t="s">
        <v>21</v>
      </c>
      <c r="R277" t="s">
        <v>1124</v>
      </c>
      <c r="S277" s="4">
        <v>41848.8661574074</v>
      </c>
      <c r="T277" s="4">
        <v>41868.2159722222</v>
      </c>
    </row>
    <row r="278" ht="216" spans="1:20">
      <c r="A278" s="1">
        <v>3494</v>
      </c>
      <c r="B278" s="2" t="s">
        <v>7155</v>
      </c>
      <c r="C278" s="2" t="s">
        <v>7156</v>
      </c>
      <c r="D278" s="12">
        <v>400</v>
      </c>
      <c r="E278" s="13">
        <v>400</v>
      </c>
      <c r="F278" t="s">
        <v>28</v>
      </c>
      <c r="G278" t="s">
        <v>49</v>
      </c>
      <c r="H278" t="s">
        <v>50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1123</v>
      </c>
      <c r="O278">
        <v>100</v>
      </c>
      <c r="P278">
        <v>30.77</v>
      </c>
      <c r="Q278" s="11" t="s">
        <v>21</v>
      </c>
      <c r="R278" t="s">
        <v>1124</v>
      </c>
      <c r="S278" s="4">
        <v>42689.2149884259</v>
      </c>
      <c r="T278" s="4">
        <v>42700.25</v>
      </c>
    </row>
    <row r="279" ht="260" spans="1:20">
      <c r="A279" s="1">
        <v>3496</v>
      </c>
      <c r="B279" s="2" t="s">
        <v>7159</v>
      </c>
      <c r="C279" s="2" t="s">
        <v>7160</v>
      </c>
      <c r="D279" s="12">
        <v>3000</v>
      </c>
      <c r="E279" s="13">
        <v>3732</v>
      </c>
      <c r="F279" t="s">
        <v>28</v>
      </c>
      <c r="G279" t="s">
        <v>49</v>
      </c>
      <c r="H279" t="s">
        <v>50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1123</v>
      </c>
      <c r="O279">
        <v>124</v>
      </c>
      <c r="P279">
        <v>47.85</v>
      </c>
      <c r="Q279" s="11" t="s">
        <v>21</v>
      </c>
      <c r="R279" t="s">
        <v>1124</v>
      </c>
      <c r="S279" s="4">
        <v>42584.8468287037</v>
      </c>
      <c r="T279" s="4">
        <v>42624.8468287037</v>
      </c>
    </row>
    <row r="280" ht="231" spans="1:20">
      <c r="A280" s="1">
        <v>3497</v>
      </c>
      <c r="B280" s="2" t="s">
        <v>7161</v>
      </c>
      <c r="C280" s="2" t="s">
        <v>7162</v>
      </c>
      <c r="D280" s="12">
        <v>1551</v>
      </c>
      <c r="E280" s="13">
        <v>1686</v>
      </c>
      <c r="F280" t="s">
        <v>28</v>
      </c>
      <c r="G280" t="s">
        <v>49</v>
      </c>
      <c r="H280" t="s">
        <v>50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1123</v>
      </c>
      <c r="O280">
        <v>109</v>
      </c>
      <c r="P280">
        <v>34.41</v>
      </c>
      <c r="Q280" s="11" t="s">
        <v>21</v>
      </c>
      <c r="R280" t="s">
        <v>1124</v>
      </c>
      <c r="S280" s="4">
        <v>42511.7419444444</v>
      </c>
      <c r="T280" s="4">
        <v>42523.9166666667</v>
      </c>
    </row>
    <row r="281" ht="216" spans="1:20">
      <c r="A281" s="1">
        <v>3499</v>
      </c>
      <c r="B281" s="2" t="s">
        <v>7165</v>
      </c>
      <c r="C281" s="2" t="s">
        <v>7166</v>
      </c>
      <c r="D281" s="12">
        <v>2000</v>
      </c>
      <c r="E281" s="13">
        <v>2110</v>
      </c>
      <c r="F281" t="s">
        <v>28</v>
      </c>
      <c r="G281" t="s">
        <v>49</v>
      </c>
      <c r="H281" t="s">
        <v>50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1123</v>
      </c>
      <c r="O281">
        <v>106</v>
      </c>
      <c r="P281">
        <v>60.29</v>
      </c>
      <c r="Q281" s="11" t="s">
        <v>21</v>
      </c>
      <c r="R281" t="s">
        <v>1124</v>
      </c>
      <c r="S281" s="4">
        <v>42132.0361689815</v>
      </c>
      <c r="T281" s="4">
        <v>42186.2909722222</v>
      </c>
    </row>
    <row r="282" ht="260" spans="1:20">
      <c r="A282" s="1">
        <v>3500</v>
      </c>
      <c r="B282" s="2" t="s">
        <v>7167</v>
      </c>
      <c r="C282" s="2" t="s">
        <v>7168</v>
      </c>
      <c r="D282" s="12">
        <v>1000</v>
      </c>
      <c r="E282" s="13">
        <v>1063</v>
      </c>
      <c r="F282" t="s">
        <v>28</v>
      </c>
      <c r="G282" t="s">
        <v>49</v>
      </c>
      <c r="H282" t="s">
        <v>50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1123</v>
      </c>
      <c r="O282">
        <v>106</v>
      </c>
      <c r="P282">
        <v>25.31</v>
      </c>
      <c r="Q282" s="11" t="s">
        <v>21</v>
      </c>
      <c r="R282" t="s">
        <v>1124</v>
      </c>
      <c r="S282" s="4">
        <v>42419.9194212963</v>
      </c>
      <c r="T282" s="4">
        <v>42436.2076388889</v>
      </c>
    </row>
    <row r="283" ht="245" spans="1:20">
      <c r="A283" s="1">
        <v>3502</v>
      </c>
      <c r="B283" s="2" t="s">
        <v>7171</v>
      </c>
      <c r="C283" s="2" t="s">
        <v>7172</v>
      </c>
      <c r="D283" s="12">
        <v>4000</v>
      </c>
      <c r="E283" s="13">
        <v>4216</v>
      </c>
      <c r="F283" t="s">
        <v>28</v>
      </c>
      <c r="G283" t="s">
        <v>49</v>
      </c>
      <c r="H283" t="s">
        <v>50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1123</v>
      </c>
      <c r="O283">
        <v>105</v>
      </c>
      <c r="P283">
        <v>136</v>
      </c>
      <c r="Q283" s="11" t="s">
        <v>21</v>
      </c>
      <c r="R283" t="s">
        <v>1124</v>
      </c>
      <c r="S283" s="4">
        <v>42430.8393981481</v>
      </c>
      <c r="T283" s="4">
        <v>42445.1659722222</v>
      </c>
    </row>
    <row r="284" ht="245" spans="1:20">
      <c r="A284" s="1">
        <v>3504</v>
      </c>
      <c r="B284" s="2" t="s">
        <v>7175</v>
      </c>
      <c r="C284" s="2" t="s">
        <v>7176</v>
      </c>
      <c r="D284" s="12">
        <v>1000</v>
      </c>
      <c r="E284" s="13">
        <v>1000</v>
      </c>
      <c r="F284" t="s">
        <v>28</v>
      </c>
      <c r="G284" t="s">
        <v>49</v>
      </c>
      <c r="H284" t="s">
        <v>50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1123</v>
      </c>
      <c r="O284">
        <v>100</v>
      </c>
      <c r="P284">
        <v>125</v>
      </c>
      <c r="Q284" s="11" t="s">
        <v>21</v>
      </c>
      <c r="R284" t="s">
        <v>1124</v>
      </c>
      <c r="S284" s="4">
        <v>42297.7487384259</v>
      </c>
      <c r="T284" s="4">
        <v>42327.7904050926</v>
      </c>
    </row>
    <row r="285" ht="245" spans="1:20">
      <c r="A285" s="1">
        <v>3505</v>
      </c>
      <c r="B285" s="2" t="s">
        <v>7177</v>
      </c>
      <c r="C285" s="2" t="s">
        <v>7178</v>
      </c>
      <c r="D285" s="12">
        <v>2500</v>
      </c>
      <c r="E285" s="13">
        <v>2594</v>
      </c>
      <c r="F285" t="s">
        <v>28</v>
      </c>
      <c r="G285" t="s">
        <v>49</v>
      </c>
      <c r="H285" t="s">
        <v>50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1123</v>
      </c>
      <c r="O285">
        <v>104</v>
      </c>
      <c r="P285">
        <v>66.51</v>
      </c>
      <c r="Q285" s="11" t="s">
        <v>21</v>
      </c>
      <c r="R285" t="s">
        <v>1124</v>
      </c>
      <c r="S285" s="4">
        <v>41760.9357060185</v>
      </c>
      <c r="T285" s="4">
        <v>41772.1666666667</v>
      </c>
    </row>
    <row r="286" ht="274" spans="1:20">
      <c r="A286" s="1">
        <v>3506</v>
      </c>
      <c r="B286" s="2" t="s">
        <v>7179</v>
      </c>
      <c r="C286" s="2" t="s">
        <v>7180</v>
      </c>
      <c r="D286" s="12">
        <v>3000</v>
      </c>
      <c r="E286" s="13">
        <v>3045</v>
      </c>
      <c r="F286" t="s">
        <v>28</v>
      </c>
      <c r="G286" t="s">
        <v>49</v>
      </c>
      <c r="H286" t="s">
        <v>50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1123</v>
      </c>
      <c r="O286">
        <v>102</v>
      </c>
      <c r="P286">
        <v>105</v>
      </c>
      <c r="Q286" s="11" t="s">
        <v>21</v>
      </c>
      <c r="R286" t="s">
        <v>1124</v>
      </c>
      <c r="S286" s="4">
        <v>41829.7342592593</v>
      </c>
      <c r="T286" s="4">
        <v>41874.7342592593</v>
      </c>
    </row>
    <row r="287" ht="188" spans="1:20">
      <c r="A287" s="1">
        <v>3507</v>
      </c>
      <c r="B287" s="2" t="s">
        <v>7181</v>
      </c>
      <c r="C287" s="2" t="s">
        <v>7182</v>
      </c>
      <c r="D287" s="12">
        <v>10000</v>
      </c>
      <c r="E287" s="13">
        <v>10440</v>
      </c>
      <c r="F287" t="s">
        <v>28</v>
      </c>
      <c r="G287" t="s">
        <v>49</v>
      </c>
      <c r="H287" t="s">
        <v>50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1123</v>
      </c>
      <c r="O287">
        <v>104</v>
      </c>
      <c r="P287">
        <v>145</v>
      </c>
      <c r="Q287" s="11" t="s">
        <v>21</v>
      </c>
      <c r="R287" t="s">
        <v>1124</v>
      </c>
      <c r="S287" s="4">
        <v>42491.9228819444</v>
      </c>
      <c r="T287" s="4">
        <v>42521.9228819444</v>
      </c>
    </row>
    <row r="288" ht="274" spans="1:20">
      <c r="A288" s="1">
        <v>3509</v>
      </c>
      <c r="B288" s="2" t="s">
        <v>7185</v>
      </c>
      <c r="C288" s="2" t="s">
        <v>7186</v>
      </c>
      <c r="D288" s="12">
        <v>3000</v>
      </c>
      <c r="E288" s="13">
        <v>3190</v>
      </c>
      <c r="F288" t="s">
        <v>28</v>
      </c>
      <c r="G288" t="s">
        <v>49</v>
      </c>
      <c r="H288" t="s">
        <v>50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1123</v>
      </c>
      <c r="O288">
        <v>106</v>
      </c>
      <c r="P288">
        <v>96.67</v>
      </c>
      <c r="Q288" s="11" t="s">
        <v>21</v>
      </c>
      <c r="R288" t="s">
        <v>1124</v>
      </c>
      <c r="S288" s="4">
        <v>41950.8595601852</v>
      </c>
      <c r="T288" s="4">
        <v>41964.2048611111</v>
      </c>
    </row>
    <row r="289" ht="260" spans="1:20">
      <c r="A289" s="1">
        <v>3510</v>
      </c>
      <c r="B289" s="2" t="s">
        <v>7187</v>
      </c>
      <c r="C289" s="2" t="s">
        <v>7188</v>
      </c>
      <c r="D289" s="12">
        <v>900</v>
      </c>
      <c r="E289" s="13">
        <v>905</v>
      </c>
      <c r="F289" t="s">
        <v>28</v>
      </c>
      <c r="G289" t="s">
        <v>49</v>
      </c>
      <c r="H289" t="s">
        <v>50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1123</v>
      </c>
      <c r="O289">
        <v>101</v>
      </c>
      <c r="P289">
        <v>60.33</v>
      </c>
      <c r="Q289" s="11" t="s">
        <v>21</v>
      </c>
      <c r="R289" t="s">
        <v>1124</v>
      </c>
      <c r="S289" s="4">
        <v>41802.6209027778</v>
      </c>
      <c r="T289" s="4">
        <v>41822.6209027778</v>
      </c>
    </row>
    <row r="290" ht="245" spans="1:20">
      <c r="A290" s="1">
        <v>3513</v>
      </c>
      <c r="B290" s="2" t="s">
        <v>7193</v>
      </c>
      <c r="C290" s="2" t="s">
        <v>7194</v>
      </c>
      <c r="D290" s="12">
        <v>2800</v>
      </c>
      <c r="E290" s="13">
        <v>3315</v>
      </c>
      <c r="F290" t="s">
        <v>28</v>
      </c>
      <c r="G290" t="s">
        <v>49</v>
      </c>
      <c r="H290" t="s">
        <v>50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1123</v>
      </c>
      <c r="O290">
        <v>118</v>
      </c>
      <c r="P290">
        <v>75.34</v>
      </c>
      <c r="Q290" s="11" t="s">
        <v>21</v>
      </c>
      <c r="R290" t="s">
        <v>1124</v>
      </c>
      <c r="S290" s="4">
        <v>41781.0962037037</v>
      </c>
      <c r="T290" s="4">
        <v>41794.2076388889</v>
      </c>
    </row>
    <row r="291" ht="231" spans="1:20">
      <c r="A291" s="1">
        <v>3514</v>
      </c>
      <c r="B291" s="2" t="s">
        <v>7195</v>
      </c>
      <c r="C291" s="2" t="s">
        <v>7196</v>
      </c>
      <c r="D291" s="12">
        <v>500</v>
      </c>
      <c r="E291" s="13">
        <v>550</v>
      </c>
      <c r="F291" t="s">
        <v>28</v>
      </c>
      <c r="G291" t="s">
        <v>49</v>
      </c>
      <c r="H291" t="s">
        <v>50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1123</v>
      </c>
      <c r="O291">
        <v>110</v>
      </c>
      <c r="P291">
        <v>55</v>
      </c>
      <c r="Q291" s="11" t="s">
        <v>21</v>
      </c>
      <c r="R291" t="s">
        <v>1124</v>
      </c>
      <c r="S291" s="4">
        <v>42020.8466666667</v>
      </c>
      <c r="T291" s="4">
        <v>42037.2076388889</v>
      </c>
    </row>
    <row r="292" ht="202" spans="1:20">
      <c r="A292" s="1">
        <v>3515</v>
      </c>
      <c r="B292" s="2" t="s">
        <v>7197</v>
      </c>
      <c r="C292" s="2" t="s">
        <v>7198</v>
      </c>
      <c r="D292" s="12">
        <v>3000</v>
      </c>
      <c r="E292" s="13">
        <v>3080</v>
      </c>
      <c r="F292" t="s">
        <v>28</v>
      </c>
      <c r="G292" t="s">
        <v>49</v>
      </c>
      <c r="H292" t="s">
        <v>50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1123</v>
      </c>
      <c r="O292">
        <v>103</v>
      </c>
      <c r="P292">
        <v>66.96</v>
      </c>
      <c r="Q292" s="11" t="s">
        <v>21</v>
      </c>
      <c r="R292" t="s">
        <v>1124</v>
      </c>
      <c r="S292" s="4">
        <v>42125.7728125</v>
      </c>
      <c r="T292" s="4">
        <v>42155.7728125</v>
      </c>
    </row>
    <row r="293" ht="245" spans="1:20">
      <c r="A293" s="1">
        <v>3516</v>
      </c>
      <c r="B293" s="2" t="s">
        <v>7199</v>
      </c>
      <c r="C293" s="2" t="s">
        <v>7200</v>
      </c>
      <c r="D293" s="12">
        <v>2500</v>
      </c>
      <c r="E293" s="13">
        <v>2500</v>
      </c>
      <c r="F293" t="s">
        <v>28</v>
      </c>
      <c r="G293" t="s">
        <v>49</v>
      </c>
      <c r="H293" t="s">
        <v>50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1123</v>
      </c>
      <c r="O293">
        <v>100</v>
      </c>
      <c r="P293">
        <v>227.27</v>
      </c>
      <c r="Q293" s="11" t="s">
        <v>21</v>
      </c>
      <c r="R293" t="s">
        <v>1124</v>
      </c>
      <c r="S293" s="4">
        <v>41856.0100694444</v>
      </c>
      <c r="T293" s="4">
        <v>41890.125</v>
      </c>
    </row>
    <row r="294" ht="231" spans="1:20">
      <c r="A294" s="1">
        <v>3518</v>
      </c>
      <c r="B294" s="2" t="s">
        <v>7203</v>
      </c>
      <c r="C294" s="2" t="s">
        <v>7204</v>
      </c>
      <c r="D294" s="12">
        <v>1500</v>
      </c>
      <c r="E294" s="13">
        <v>1650.69</v>
      </c>
      <c r="F294" t="s">
        <v>28</v>
      </c>
      <c r="G294" t="s">
        <v>49</v>
      </c>
      <c r="H294" t="s">
        <v>50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1123</v>
      </c>
      <c r="O294">
        <v>110</v>
      </c>
      <c r="P294">
        <v>50.02</v>
      </c>
      <c r="Q294" s="11" t="s">
        <v>21</v>
      </c>
      <c r="R294" t="s">
        <v>1124</v>
      </c>
      <c r="S294" s="4">
        <v>41893.7835532407</v>
      </c>
      <c r="T294" s="4">
        <v>41914.5979166667</v>
      </c>
    </row>
    <row r="295" ht="245" spans="1:20">
      <c r="A295" s="1">
        <v>3521</v>
      </c>
      <c r="B295" s="2" t="s">
        <v>7209</v>
      </c>
      <c r="C295" s="2" t="s">
        <v>7210</v>
      </c>
      <c r="D295" s="12">
        <v>350</v>
      </c>
      <c r="E295" s="13">
        <v>593</v>
      </c>
      <c r="F295" t="s">
        <v>28</v>
      </c>
      <c r="G295" t="s">
        <v>49</v>
      </c>
      <c r="H295" t="s">
        <v>50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1123</v>
      </c>
      <c r="O295">
        <v>169</v>
      </c>
      <c r="P295">
        <v>45.62</v>
      </c>
      <c r="Q295" s="11" t="s">
        <v>21</v>
      </c>
      <c r="R295" t="s">
        <v>1124</v>
      </c>
      <c r="S295" s="4">
        <v>41881.3613425926</v>
      </c>
      <c r="T295" s="4">
        <v>41911.3613425926</v>
      </c>
    </row>
    <row r="296" ht="245" spans="1:20">
      <c r="A296" s="1">
        <v>3524</v>
      </c>
      <c r="B296" s="2" t="s">
        <v>7215</v>
      </c>
      <c r="C296" s="2" t="s">
        <v>7216</v>
      </c>
      <c r="D296" s="12">
        <v>10000</v>
      </c>
      <c r="E296" s="13">
        <v>10156</v>
      </c>
      <c r="F296" t="s">
        <v>28</v>
      </c>
      <c r="G296" t="s">
        <v>49</v>
      </c>
      <c r="H296" t="s">
        <v>50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1123</v>
      </c>
      <c r="O296">
        <v>102</v>
      </c>
      <c r="P296">
        <v>137.24</v>
      </c>
      <c r="Q296" s="11" t="s">
        <v>21</v>
      </c>
      <c r="R296" t="s">
        <v>1124</v>
      </c>
      <c r="S296" s="4">
        <v>41880.7635763889</v>
      </c>
      <c r="T296" s="4">
        <v>41895.1666666667</v>
      </c>
    </row>
    <row r="297" ht="231" spans="1:20">
      <c r="A297" s="1">
        <v>3525</v>
      </c>
      <c r="B297" s="2" t="s">
        <v>7217</v>
      </c>
      <c r="C297" s="2" t="s">
        <v>7218</v>
      </c>
      <c r="D297" s="12">
        <v>500</v>
      </c>
      <c r="E297" s="13">
        <v>530</v>
      </c>
      <c r="F297" t="s">
        <v>28</v>
      </c>
      <c r="G297" t="s">
        <v>49</v>
      </c>
      <c r="H297" t="s">
        <v>50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1123</v>
      </c>
      <c r="O297">
        <v>106</v>
      </c>
      <c r="P297">
        <v>75.71</v>
      </c>
      <c r="Q297" s="11" t="s">
        <v>21</v>
      </c>
      <c r="R297" t="s">
        <v>1124</v>
      </c>
      <c r="S297" s="4">
        <v>42214.6956712963</v>
      </c>
      <c r="T297" s="4">
        <v>42225.6666666667</v>
      </c>
    </row>
    <row r="298" ht="260" spans="1:20">
      <c r="A298" s="1">
        <v>3526</v>
      </c>
      <c r="B298" s="2" t="s">
        <v>7219</v>
      </c>
      <c r="C298" s="2" t="s">
        <v>7220</v>
      </c>
      <c r="D298" s="12">
        <v>3300</v>
      </c>
      <c r="E298" s="13">
        <v>3366</v>
      </c>
      <c r="F298" t="s">
        <v>28</v>
      </c>
      <c r="G298" t="s">
        <v>49</v>
      </c>
      <c r="H298" t="s">
        <v>50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1123</v>
      </c>
      <c r="O298">
        <v>102</v>
      </c>
      <c r="P298">
        <v>99</v>
      </c>
      <c r="Q298" s="11" t="s">
        <v>21</v>
      </c>
      <c r="R298" t="s">
        <v>1124</v>
      </c>
      <c r="S298" s="4">
        <v>42460.3353125</v>
      </c>
      <c r="T298" s="4">
        <v>42488.2493055556</v>
      </c>
    </row>
    <row r="299" ht="260" spans="1:20">
      <c r="A299" s="1">
        <v>3527</v>
      </c>
      <c r="B299" s="2" t="s">
        <v>7221</v>
      </c>
      <c r="C299" s="2" t="s">
        <v>7222</v>
      </c>
      <c r="D299" s="12">
        <v>6000</v>
      </c>
      <c r="E299" s="13">
        <v>7015</v>
      </c>
      <c r="F299" t="s">
        <v>28</v>
      </c>
      <c r="G299" t="s">
        <v>49</v>
      </c>
      <c r="H299" t="s">
        <v>50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1123</v>
      </c>
      <c r="O299">
        <v>117</v>
      </c>
      <c r="P299">
        <v>81.57</v>
      </c>
      <c r="Q299" s="11" t="s">
        <v>21</v>
      </c>
      <c r="R299" t="s">
        <v>1124</v>
      </c>
      <c r="S299" s="4">
        <v>42167.0232060185</v>
      </c>
      <c r="T299" s="4">
        <v>42196.1659722222</v>
      </c>
    </row>
    <row r="300" ht="245" spans="1:20">
      <c r="A300" s="1">
        <v>3529</v>
      </c>
      <c r="B300" s="2" t="s">
        <v>7225</v>
      </c>
      <c r="C300" s="2" t="s">
        <v>7226</v>
      </c>
      <c r="D300" s="12">
        <v>500</v>
      </c>
      <c r="E300" s="13">
        <v>660</v>
      </c>
      <c r="F300" t="s">
        <v>28</v>
      </c>
      <c r="G300" t="s">
        <v>49</v>
      </c>
      <c r="H300" t="s">
        <v>50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1123</v>
      </c>
      <c r="O300">
        <v>132</v>
      </c>
      <c r="P300">
        <v>36.67</v>
      </c>
      <c r="Q300" s="11" t="s">
        <v>21</v>
      </c>
      <c r="R300" t="s">
        <v>1124</v>
      </c>
      <c r="S300" s="4">
        <v>42177.7617824074</v>
      </c>
      <c r="T300" s="4">
        <v>42198.0416666667</v>
      </c>
    </row>
    <row r="301" ht="87" spans="1:20">
      <c r="A301" s="1">
        <v>3531</v>
      </c>
      <c r="B301" s="2" t="s">
        <v>7229</v>
      </c>
      <c r="C301" s="2" t="s">
        <v>7230</v>
      </c>
      <c r="D301" s="12">
        <v>1000</v>
      </c>
      <c r="E301" s="13">
        <v>1280</v>
      </c>
      <c r="F301" t="s">
        <v>28</v>
      </c>
      <c r="G301" t="s">
        <v>49</v>
      </c>
      <c r="H301" t="s">
        <v>50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1123</v>
      </c>
      <c r="O301">
        <v>128</v>
      </c>
      <c r="P301">
        <v>49.23</v>
      </c>
      <c r="Q301" s="11" t="s">
        <v>21</v>
      </c>
      <c r="R301" t="s">
        <v>1124</v>
      </c>
      <c r="S301" s="4">
        <v>42521.6543287037</v>
      </c>
      <c r="T301" s="4">
        <v>42551.6543287037</v>
      </c>
    </row>
    <row r="302" ht="274" spans="1:20">
      <c r="A302" s="1">
        <v>3532</v>
      </c>
      <c r="B302" s="2" t="s">
        <v>7231</v>
      </c>
      <c r="C302" s="2" t="s">
        <v>7232</v>
      </c>
      <c r="D302" s="12">
        <v>960</v>
      </c>
      <c r="E302" s="13">
        <v>1142</v>
      </c>
      <c r="F302" t="s">
        <v>28</v>
      </c>
      <c r="G302" t="s">
        <v>49</v>
      </c>
      <c r="H302" t="s">
        <v>50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1123</v>
      </c>
      <c r="O302">
        <v>119</v>
      </c>
      <c r="P302">
        <v>42.3</v>
      </c>
      <c r="Q302" s="11" t="s">
        <v>21</v>
      </c>
      <c r="R302" t="s">
        <v>1124</v>
      </c>
      <c r="S302" s="4">
        <v>41884.599849537</v>
      </c>
      <c r="T302" s="4">
        <v>41900.1659722222</v>
      </c>
    </row>
    <row r="303" ht="245" spans="1:20">
      <c r="A303" s="1">
        <v>3533</v>
      </c>
      <c r="B303" s="2" t="s">
        <v>7233</v>
      </c>
      <c r="C303" s="2" t="s">
        <v>7234</v>
      </c>
      <c r="D303" s="12">
        <v>500</v>
      </c>
      <c r="E303" s="13">
        <v>631</v>
      </c>
      <c r="F303" t="s">
        <v>28</v>
      </c>
      <c r="G303" t="s">
        <v>49</v>
      </c>
      <c r="H303" t="s">
        <v>50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1123</v>
      </c>
      <c r="O303">
        <v>126</v>
      </c>
      <c r="P303">
        <v>78.88</v>
      </c>
      <c r="Q303" s="11" t="s">
        <v>21</v>
      </c>
      <c r="R303" t="s">
        <v>1124</v>
      </c>
      <c r="S303" s="4">
        <v>42289.7611921296</v>
      </c>
      <c r="T303" s="4">
        <v>42319.8028587963</v>
      </c>
    </row>
    <row r="304" ht="173" spans="1:20">
      <c r="A304" s="1">
        <v>3534</v>
      </c>
      <c r="B304" s="2" t="s">
        <v>7235</v>
      </c>
      <c r="C304" s="2" t="s">
        <v>7236</v>
      </c>
      <c r="D304" s="12">
        <v>5000</v>
      </c>
      <c r="E304" s="13">
        <v>7810</v>
      </c>
      <c r="F304" t="s">
        <v>28</v>
      </c>
      <c r="G304" t="s">
        <v>49</v>
      </c>
      <c r="H304" t="s">
        <v>50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1123</v>
      </c>
      <c r="O304">
        <v>156</v>
      </c>
      <c r="P304">
        <v>38.28</v>
      </c>
      <c r="Q304" s="11" t="s">
        <v>21</v>
      </c>
      <c r="R304" t="s">
        <v>1124</v>
      </c>
      <c r="S304" s="4">
        <v>42243.6252662037</v>
      </c>
      <c r="T304" s="4">
        <v>42278.6252662037</v>
      </c>
    </row>
    <row r="305" ht="231" spans="1:20">
      <c r="A305" s="1">
        <v>3539</v>
      </c>
      <c r="B305" s="2" t="s">
        <v>7245</v>
      </c>
      <c r="C305" s="2" t="s">
        <v>7246</v>
      </c>
      <c r="D305" s="12">
        <v>600</v>
      </c>
      <c r="E305" s="13">
        <v>718</v>
      </c>
      <c r="F305" t="s">
        <v>28</v>
      </c>
      <c r="G305" t="s">
        <v>49</v>
      </c>
      <c r="H305" t="s">
        <v>50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1123</v>
      </c>
      <c r="O305">
        <v>120</v>
      </c>
      <c r="P305">
        <v>55.23</v>
      </c>
      <c r="Q305" s="11" t="s">
        <v>21</v>
      </c>
      <c r="R305" t="s">
        <v>1124</v>
      </c>
      <c r="S305" s="4">
        <v>42600.7560416667</v>
      </c>
      <c r="T305" s="4">
        <v>42621.7560416667</v>
      </c>
    </row>
    <row r="306" ht="231" spans="1:20">
      <c r="A306" s="1">
        <v>3542</v>
      </c>
      <c r="B306" s="2" t="s">
        <v>7251</v>
      </c>
      <c r="C306" s="2" t="s">
        <v>7252</v>
      </c>
      <c r="D306" s="12">
        <v>5500</v>
      </c>
      <c r="E306" s="13">
        <v>5623</v>
      </c>
      <c r="F306" t="s">
        <v>28</v>
      </c>
      <c r="G306" t="s">
        <v>49</v>
      </c>
      <c r="H306" t="s">
        <v>50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1123</v>
      </c>
      <c r="O306">
        <v>102</v>
      </c>
      <c r="P306">
        <v>66.15</v>
      </c>
      <c r="Q306" s="11" t="s">
        <v>21</v>
      </c>
      <c r="R306" t="s">
        <v>1124</v>
      </c>
      <c r="S306" s="4">
        <v>41829.5997916667</v>
      </c>
      <c r="T306" s="4">
        <v>41889.5997916667</v>
      </c>
    </row>
    <row r="307" ht="144" spans="1:20">
      <c r="A307" s="1">
        <v>3544</v>
      </c>
      <c r="B307" s="2" t="s">
        <v>7255</v>
      </c>
      <c r="C307" s="2" t="s">
        <v>7256</v>
      </c>
      <c r="D307" s="12">
        <v>2500</v>
      </c>
      <c r="E307" s="13">
        <v>2500</v>
      </c>
      <c r="F307" t="s">
        <v>28</v>
      </c>
      <c r="G307" t="s">
        <v>49</v>
      </c>
      <c r="H307" t="s">
        <v>50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1123</v>
      </c>
      <c r="O307">
        <v>100</v>
      </c>
      <c r="P307">
        <v>104.17</v>
      </c>
      <c r="Q307" s="11" t="s">
        <v>21</v>
      </c>
      <c r="R307" t="s">
        <v>1124</v>
      </c>
      <c r="S307" s="4">
        <v>42040.8316782407</v>
      </c>
      <c r="T307" s="4">
        <v>42070.8316782407</v>
      </c>
    </row>
    <row r="308" ht="245" spans="1:20">
      <c r="A308" s="1">
        <v>3545</v>
      </c>
      <c r="B308" s="2" t="s">
        <v>7257</v>
      </c>
      <c r="C308" s="2" t="s">
        <v>7258</v>
      </c>
      <c r="D308" s="12">
        <v>250</v>
      </c>
      <c r="E308" s="13">
        <v>251</v>
      </c>
      <c r="F308" t="s">
        <v>28</v>
      </c>
      <c r="G308" t="s">
        <v>49</v>
      </c>
      <c r="H308" t="s">
        <v>50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1123</v>
      </c>
      <c r="O308">
        <v>100</v>
      </c>
      <c r="P308">
        <v>31.38</v>
      </c>
      <c r="Q308" s="11" t="s">
        <v>21</v>
      </c>
      <c r="R308" t="s">
        <v>1124</v>
      </c>
      <c r="S308" s="4">
        <v>42075.8073958333</v>
      </c>
      <c r="T308" s="4">
        <v>42105.8073958333</v>
      </c>
    </row>
    <row r="309" ht="245" spans="1:20">
      <c r="A309" s="1">
        <v>3546</v>
      </c>
      <c r="B309" s="2" t="s">
        <v>7259</v>
      </c>
      <c r="C309" s="2" t="s">
        <v>7260</v>
      </c>
      <c r="D309" s="12">
        <v>1100</v>
      </c>
      <c r="E309" s="13">
        <v>1125</v>
      </c>
      <c r="F309" t="s">
        <v>28</v>
      </c>
      <c r="G309" t="s">
        <v>49</v>
      </c>
      <c r="H309" t="s">
        <v>50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1123</v>
      </c>
      <c r="O309">
        <v>102</v>
      </c>
      <c r="P309">
        <v>59.21</v>
      </c>
      <c r="Q309" s="11" t="s">
        <v>21</v>
      </c>
      <c r="R309" t="s">
        <v>1124</v>
      </c>
      <c r="S309" s="4">
        <v>42073.6606944444</v>
      </c>
      <c r="T309" s="4">
        <v>42095.1659722222</v>
      </c>
    </row>
    <row r="310" ht="202" spans="1:20">
      <c r="A310" s="1">
        <v>3547</v>
      </c>
      <c r="B310" s="2" t="s">
        <v>7261</v>
      </c>
      <c r="C310" s="2" t="s">
        <v>7262</v>
      </c>
      <c r="D310" s="12">
        <v>35000</v>
      </c>
      <c r="E310" s="13">
        <v>40043.25</v>
      </c>
      <c r="F310" t="s">
        <v>28</v>
      </c>
      <c r="G310" t="s">
        <v>49</v>
      </c>
      <c r="H310" t="s">
        <v>50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1123</v>
      </c>
      <c r="O310">
        <v>114</v>
      </c>
      <c r="P310">
        <v>119.18</v>
      </c>
      <c r="Q310" s="11" t="s">
        <v>21</v>
      </c>
      <c r="R310" t="s">
        <v>1124</v>
      </c>
      <c r="S310" s="4">
        <v>42480.0787152778</v>
      </c>
      <c r="T310" s="4">
        <v>42504.1659722222</v>
      </c>
    </row>
    <row r="311" ht="188" spans="1:20">
      <c r="A311" s="1">
        <v>3548</v>
      </c>
      <c r="B311" s="2" t="s">
        <v>7263</v>
      </c>
      <c r="C311" s="2" t="s">
        <v>7264</v>
      </c>
      <c r="D311" s="12">
        <v>2100</v>
      </c>
      <c r="E311" s="13">
        <v>2140</v>
      </c>
      <c r="F311" t="s">
        <v>28</v>
      </c>
      <c r="G311" t="s">
        <v>49</v>
      </c>
      <c r="H311" t="s">
        <v>50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1123</v>
      </c>
      <c r="O311">
        <v>102</v>
      </c>
      <c r="P311">
        <v>164.62</v>
      </c>
      <c r="Q311" s="11" t="s">
        <v>21</v>
      </c>
      <c r="R311" t="s">
        <v>1124</v>
      </c>
      <c r="S311" s="4">
        <v>42411.9422916667</v>
      </c>
      <c r="T311" s="4">
        <v>42434.0416666667</v>
      </c>
    </row>
    <row r="312" ht="245" spans="1:20">
      <c r="A312" s="1">
        <v>3551</v>
      </c>
      <c r="B312" s="2" t="s">
        <v>7269</v>
      </c>
      <c r="C312" s="2" t="s">
        <v>7270</v>
      </c>
      <c r="D312" s="12">
        <v>1500</v>
      </c>
      <c r="E312" s="13">
        <v>1527.5</v>
      </c>
      <c r="F312" t="s">
        <v>28</v>
      </c>
      <c r="G312" t="s">
        <v>49</v>
      </c>
      <c r="H312" t="s">
        <v>50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1123</v>
      </c>
      <c r="O312">
        <v>102</v>
      </c>
      <c r="P312">
        <v>61.1</v>
      </c>
      <c r="Q312" s="11" t="s">
        <v>21</v>
      </c>
      <c r="R312" t="s">
        <v>1124</v>
      </c>
      <c r="S312" s="4">
        <v>41753.5158564815</v>
      </c>
      <c r="T312" s="4">
        <v>41781.9215277778</v>
      </c>
    </row>
    <row r="313" ht="231" spans="1:20">
      <c r="A313" s="1">
        <v>3553</v>
      </c>
      <c r="B313" s="2" t="s">
        <v>7273</v>
      </c>
      <c r="C313" s="2" t="s">
        <v>7274</v>
      </c>
      <c r="D313" s="12">
        <v>5500</v>
      </c>
      <c r="E313" s="13">
        <v>5845</v>
      </c>
      <c r="F313" t="s">
        <v>28</v>
      </c>
      <c r="G313" t="s">
        <v>49</v>
      </c>
      <c r="H313" t="s">
        <v>50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1123</v>
      </c>
      <c r="O313">
        <v>106</v>
      </c>
      <c r="P313">
        <v>56.2</v>
      </c>
      <c r="Q313" s="11" t="s">
        <v>21</v>
      </c>
      <c r="R313" t="s">
        <v>1124</v>
      </c>
      <c r="S313" s="4">
        <v>42196.0287037037</v>
      </c>
      <c r="T313" s="4">
        <v>42228</v>
      </c>
    </row>
    <row r="314" ht="202" spans="1:20">
      <c r="A314" s="1">
        <v>3554</v>
      </c>
      <c r="B314" s="2" t="s">
        <v>7275</v>
      </c>
      <c r="C314" s="2" t="s">
        <v>7276</v>
      </c>
      <c r="D314" s="12">
        <v>5000</v>
      </c>
      <c r="E314" s="13">
        <v>5671.11</v>
      </c>
      <c r="F314" t="s">
        <v>28</v>
      </c>
      <c r="G314" t="s">
        <v>49</v>
      </c>
      <c r="H314" t="s">
        <v>50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1123</v>
      </c>
      <c r="O314">
        <v>113</v>
      </c>
      <c r="P314">
        <v>107</v>
      </c>
      <c r="Q314" s="11" t="s">
        <v>21</v>
      </c>
      <c r="R314" t="s">
        <v>1124</v>
      </c>
      <c r="S314" s="4">
        <v>42016.0504513889</v>
      </c>
      <c r="T314" s="4">
        <v>42046.7083333333</v>
      </c>
    </row>
    <row r="315" ht="260" spans="1:20">
      <c r="A315" s="1">
        <v>3557</v>
      </c>
      <c r="B315" s="2" t="s">
        <v>7281</v>
      </c>
      <c r="C315" s="2" t="s">
        <v>7282</v>
      </c>
      <c r="D315" s="12">
        <v>100000</v>
      </c>
      <c r="E315" s="13">
        <v>100036</v>
      </c>
      <c r="F315" t="s">
        <v>28</v>
      </c>
      <c r="G315" t="s">
        <v>49</v>
      </c>
      <c r="H315" t="s">
        <v>50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1123</v>
      </c>
      <c r="O315">
        <v>100</v>
      </c>
      <c r="P315">
        <v>179.28</v>
      </c>
      <c r="Q315" s="11" t="s">
        <v>21</v>
      </c>
      <c r="R315" t="s">
        <v>1124</v>
      </c>
      <c r="S315" s="4">
        <v>41730.2767476852</v>
      </c>
      <c r="T315" s="4">
        <v>41764.2767476852</v>
      </c>
    </row>
    <row r="316" ht="245" spans="1:20">
      <c r="A316" s="1">
        <v>3561</v>
      </c>
      <c r="B316" s="2" t="s">
        <v>7289</v>
      </c>
      <c r="C316" s="2" t="s">
        <v>7290</v>
      </c>
      <c r="D316" s="12">
        <v>2500</v>
      </c>
      <c r="E316" s="13">
        <v>2560</v>
      </c>
      <c r="F316" t="s">
        <v>28</v>
      </c>
      <c r="G316" t="s">
        <v>49</v>
      </c>
      <c r="H316" t="s">
        <v>50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1123</v>
      </c>
      <c r="O316">
        <v>102</v>
      </c>
      <c r="P316">
        <v>47.41</v>
      </c>
      <c r="Q316" s="11" t="s">
        <v>21</v>
      </c>
      <c r="R316" t="s">
        <v>1124</v>
      </c>
      <c r="S316" s="4">
        <v>42203.6803009259</v>
      </c>
      <c r="T316" s="4">
        <v>42221.775</v>
      </c>
    </row>
    <row r="317" ht="245" spans="1:20">
      <c r="A317" s="1">
        <v>3565</v>
      </c>
      <c r="B317" s="2" t="s">
        <v>7297</v>
      </c>
      <c r="C317" s="2" t="s">
        <v>7298</v>
      </c>
      <c r="D317" s="12">
        <v>900</v>
      </c>
      <c r="E317" s="13">
        <v>1175</v>
      </c>
      <c r="F317" t="s">
        <v>28</v>
      </c>
      <c r="G317" t="s">
        <v>49</v>
      </c>
      <c r="H317" t="s">
        <v>50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1123</v>
      </c>
      <c r="O317">
        <v>131</v>
      </c>
      <c r="P317">
        <v>97.92</v>
      </c>
      <c r="Q317" s="11" t="s">
        <v>21</v>
      </c>
      <c r="R317" t="s">
        <v>1124</v>
      </c>
      <c r="S317" s="4">
        <v>41974.7431481481</v>
      </c>
      <c r="T317" s="4">
        <v>42004.7431481481</v>
      </c>
    </row>
    <row r="318" ht="260" spans="1:20">
      <c r="A318" s="1">
        <v>3568</v>
      </c>
      <c r="B318" s="2" t="s">
        <v>7303</v>
      </c>
      <c r="C318" s="2" t="s">
        <v>7304</v>
      </c>
      <c r="D318" s="12">
        <v>1000</v>
      </c>
      <c r="E318" s="13">
        <v>1110</v>
      </c>
      <c r="F318" t="s">
        <v>28</v>
      </c>
      <c r="G318" t="s">
        <v>49</v>
      </c>
      <c r="H318" t="s">
        <v>50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1123</v>
      </c>
      <c r="O318">
        <v>111</v>
      </c>
      <c r="P318">
        <v>58.42</v>
      </c>
      <c r="Q318" s="11" t="s">
        <v>21</v>
      </c>
      <c r="R318" t="s">
        <v>1124</v>
      </c>
      <c r="S318" s="4">
        <v>41869.7406712963</v>
      </c>
      <c r="T318" s="4">
        <v>41899.7406712963</v>
      </c>
    </row>
    <row r="319" ht="245" spans="1:20">
      <c r="A319" s="1">
        <v>3569</v>
      </c>
      <c r="B319" s="2" t="s">
        <v>7305</v>
      </c>
      <c r="C319" s="2" t="s">
        <v>7306</v>
      </c>
      <c r="D319" s="12">
        <v>5000</v>
      </c>
      <c r="E319" s="13">
        <v>5024</v>
      </c>
      <c r="F319" t="s">
        <v>28</v>
      </c>
      <c r="G319" t="s">
        <v>49</v>
      </c>
      <c r="H319" t="s">
        <v>50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1123</v>
      </c>
      <c r="O319">
        <v>100</v>
      </c>
      <c r="P319">
        <v>122.54</v>
      </c>
      <c r="Q319" s="11" t="s">
        <v>21</v>
      </c>
      <c r="R319" t="s">
        <v>1124</v>
      </c>
      <c r="S319" s="4">
        <v>41982.6886111111</v>
      </c>
      <c r="T319" s="4">
        <v>42012.6886111111</v>
      </c>
    </row>
    <row r="320" ht="202" spans="1:20">
      <c r="A320" s="1">
        <v>3570</v>
      </c>
      <c r="B320" s="2" t="s">
        <v>7307</v>
      </c>
      <c r="C320" s="2" t="s">
        <v>7308</v>
      </c>
      <c r="D320" s="12">
        <v>2000</v>
      </c>
      <c r="E320" s="13">
        <v>2287</v>
      </c>
      <c r="F320" t="s">
        <v>28</v>
      </c>
      <c r="G320" t="s">
        <v>49</v>
      </c>
      <c r="H320" t="s">
        <v>50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1123</v>
      </c>
      <c r="O320">
        <v>114</v>
      </c>
      <c r="P320">
        <v>87.96</v>
      </c>
      <c r="Q320" s="11" t="s">
        <v>21</v>
      </c>
      <c r="R320" t="s">
        <v>1124</v>
      </c>
      <c r="S320" s="4">
        <v>41976.3319791667</v>
      </c>
      <c r="T320" s="4">
        <v>42004.2916666667</v>
      </c>
    </row>
    <row r="321" ht="216" spans="1:20">
      <c r="A321" s="1">
        <v>3574</v>
      </c>
      <c r="B321" s="2" t="s">
        <v>7315</v>
      </c>
      <c r="C321" s="2" t="s">
        <v>7316</v>
      </c>
      <c r="D321" s="12">
        <v>5800</v>
      </c>
      <c r="E321" s="13">
        <v>6155</v>
      </c>
      <c r="F321" t="s">
        <v>28</v>
      </c>
      <c r="G321" t="s">
        <v>49</v>
      </c>
      <c r="H321" t="s">
        <v>50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1123</v>
      </c>
      <c r="O321">
        <v>106</v>
      </c>
      <c r="P321">
        <v>136.78</v>
      </c>
      <c r="Q321" s="11" t="s">
        <v>21</v>
      </c>
      <c r="R321" t="s">
        <v>1124</v>
      </c>
      <c r="S321" s="4">
        <v>41926.9426851852</v>
      </c>
      <c r="T321" s="4">
        <v>41956.9843518518</v>
      </c>
    </row>
    <row r="322" ht="260" spans="1:20">
      <c r="A322" s="1">
        <v>3575</v>
      </c>
      <c r="B322" s="2" t="s">
        <v>7317</v>
      </c>
      <c r="C322" s="2" t="s">
        <v>7318</v>
      </c>
      <c r="D322" s="12">
        <v>10000</v>
      </c>
      <c r="E322" s="13">
        <v>10133</v>
      </c>
      <c r="F322" t="s">
        <v>28</v>
      </c>
      <c r="G322" t="s">
        <v>49</v>
      </c>
      <c r="H322" t="s">
        <v>50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1123</v>
      </c>
      <c r="O322">
        <v>101</v>
      </c>
      <c r="P322">
        <v>99.34</v>
      </c>
      <c r="Q322" s="11" t="s">
        <v>21</v>
      </c>
      <c r="R322" t="s">
        <v>1124</v>
      </c>
      <c r="S322" s="4">
        <v>42561.7838773148</v>
      </c>
      <c r="T322" s="4">
        <v>42593.1659722222</v>
      </c>
    </row>
    <row r="323" ht="216" spans="1:20">
      <c r="A323" s="1">
        <v>3576</v>
      </c>
      <c r="B323" s="2" t="s">
        <v>7319</v>
      </c>
      <c r="C323" s="2" t="s">
        <v>7320</v>
      </c>
      <c r="D323" s="12">
        <v>100</v>
      </c>
      <c r="E323" s="13">
        <v>100</v>
      </c>
      <c r="F323" t="s">
        <v>28</v>
      </c>
      <c r="G323" t="s">
        <v>49</v>
      </c>
      <c r="H323" t="s">
        <v>50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1123</v>
      </c>
      <c r="O323">
        <v>100</v>
      </c>
      <c r="P323">
        <v>20</v>
      </c>
      <c r="Q323" s="11" t="s">
        <v>21</v>
      </c>
      <c r="R323" t="s">
        <v>1124</v>
      </c>
      <c r="S323" s="4">
        <v>42649.5492361111</v>
      </c>
      <c r="T323" s="4">
        <v>42709.5909027778</v>
      </c>
    </row>
    <row r="324" ht="202" spans="1:20">
      <c r="A324" s="1">
        <v>3577</v>
      </c>
      <c r="B324" s="2" t="s">
        <v>7321</v>
      </c>
      <c r="C324" s="2" t="s">
        <v>7322</v>
      </c>
      <c r="D324" s="12">
        <v>600</v>
      </c>
      <c r="E324" s="13">
        <v>780</v>
      </c>
      <c r="F324" t="s">
        <v>28</v>
      </c>
      <c r="G324" t="s">
        <v>49</v>
      </c>
      <c r="H324" t="s">
        <v>50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1123</v>
      </c>
      <c r="O324">
        <v>130</v>
      </c>
      <c r="P324">
        <v>28.89</v>
      </c>
      <c r="Q324" s="11" t="s">
        <v>21</v>
      </c>
      <c r="R324" t="s">
        <v>1124</v>
      </c>
      <c r="S324" s="4">
        <v>42093.7868402778</v>
      </c>
      <c r="T324" s="4">
        <v>42120.2694444444</v>
      </c>
    </row>
    <row r="325" ht="216" spans="1:20">
      <c r="A325" s="1">
        <v>3580</v>
      </c>
      <c r="B325" s="2" t="s">
        <v>7327</v>
      </c>
      <c r="C325" s="2" t="s">
        <v>7328</v>
      </c>
      <c r="D325" s="12">
        <v>900</v>
      </c>
      <c r="E325" s="13">
        <v>1025</v>
      </c>
      <c r="F325" t="s">
        <v>28</v>
      </c>
      <c r="G325" t="s">
        <v>49</v>
      </c>
      <c r="H325" t="s">
        <v>50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1123</v>
      </c>
      <c r="O325">
        <v>114</v>
      </c>
      <c r="P325">
        <v>37.96</v>
      </c>
      <c r="Q325" s="11" t="s">
        <v>21</v>
      </c>
      <c r="R325" t="s">
        <v>1124</v>
      </c>
      <c r="S325" s="4">
        <v>42026.1761805556</v>
      </c>
      <c r="T325" s="4">
        <v>42064.2076388889</v>
      </c>
    </row>
    <row r="326" ht="216" spans="1:20">
      <c r="A326" s="1">
        <v>3582</v>
      </c>
      <c r="B326" s="2" t="s">
        <v>7331</v>
      </c>
      <c r="C326" s="2" t="s">
        <v>7332</v>
      </c>
      <c r="D326" s="12">
        <v>1000</v>
      </c>
      <c r="E326" s="13">
        <v>2870</v>
      </c>
      <c r="F326" t="s">
        <v>28</v>
      </c>
      <c r="G326" t="s">
        <v>49</v>
      </c>
      <c r="H326" t="s">
        <v>50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1123</v>
      </c>
      <c r="O326">
        <v>287</v>
      </c>
      <c r="P326">
        <v>58.57</v>
      </c>
      <c r="Q326" s="11" t="s">
        <v>21</v>
      </c>
      <c r="R326" t="s">
        <v>1124</v>
      </c>
      <c r="S326" s="4">
        <v>42451.0958564815</v>
      </c>
      <c r="T326" s="4">
        <v>42465.0958564815</v>
      </c>
    </row>
    <row r="327" ht="245" spans="1:20">
      <c r="A327" s="1">
        <v>3583</v>
      </c>
      <c r="B327" s="2" t="s">
        <v>7333</v>
      </c>
      <c r="C327" s="2" t="s">
        <v>7334</v>
      </c>
      <c r="D327" s="12">
        <v>3000</v>
      </c>
      <c r="E327" s="13">
        <v>3255</v>
      </c>
      <c r="F327" t="s">
        <v>28</v>
      </c>
      <c r="G327" t="s">
        <v>49</v>
      </c>
      <c r="H327" t="s">
        <v>50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1123</v>
      </c>
      <c r="O327">
        <v>109</v>
      </c>
      <c r="P327">
        <v>135.63</v>
      </c>
      <c r="Q327" s="11" t="s">
        <v>21</v>
      </c>
      <c r="R327" t="s">
        <v>1124</v>
      </c>
      <c r="S327" s="4">
        <v>42418.4259837963</v>
      </c>
      <c r="T327" s="4">
        <v>42478.3843171296</v>
      </c>
    </row>
    <row r="328" ht="231" spans="1:20">
      <c r="A328" s="1">
        <v>3585</v>
      </c>
      <c r="B328" s="2" t="s">
        <v>7337</v>
      </c>
      <c r="C328" s="2" t="s">
        <v>7338</v>
      </c>
      <c r="D328" s="12">
        <v>3400</v>
      </c>
      <c r="E328" s="13">
        <v>4050</v>
      </c>
      <c r="F328" t="s">
        <v>28</v>
      </c>
      <c r="G328" t="s">
        <v>49</v>
      </c>
      <c r="H328" t="s">
        <v>50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1123</v>
      </c>
      <c r="O328">
        <v>119</v>
      </c>
      <c r="P328">
        <v>176.09</v>
      </c>
      <c r="Q328" s="11" t="s">
        <v>21</v>
      </c>
      <c r="R328" t="s">
        <v>1124</v>
      </c>
      <c r="S328" s="4">
        <v>41964.7163194444</v>
      </c>
      <c r="T328" s="4">
        <v>41994.7163194444</v>
      </c>
    </row>
    <row r="329" ht="72" spans="1:20">
      <c r="A329" s="1">
        <v>3586</v>
      </c>
      <c r="B329" s="2" t="s">
        <v>7339</v>
      </c>
      <c r="C329" s="2" t="s">
        <v>7340</v>
      </c>
      <c r="D329" s="12">
        <v>7500</v>
      </c>
      <c r="E329" s="13">
        <v>8207</v>
      </c>
      <c r="F329" t="s">
        <v>28</v>
      </c>
      <c r="G329" t="s">
        <v>49</v>
      </c>
      <c r="H329" t="s">
        <v>50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1123</v>
      </c>
      <c r="O329">
        <v>109</v>
      </c>
      <c r="P329">
        <v>151.98</v>
      </c>
      <c r="Q329" s="11" t="s">
        <v>21</v>
      </c>
      <c r="R329" t="s">
        <v>1124</v>
      </c>
      <c r="S329" s="4">
        <v>42576.6975694444</v>
      </c>
      <c r="T329" s="4">
        <v>42636.6975694444</v>
      </c>
    </row>
    <row r="330" ht="245" spans="1:20">
      <c r="A330" s="1">
        <v>3589</v>
      </c>
      <c r="B330" s="2" t="s">
        <v>7345</v>
      </c>
      <c r="C330" s="2" t="s">
        <v>7346</v>
      </c>
      <c r="D330" s="12">
        <v>4000</v>
      </c>
      <c r="E330" s="13">
        <v>5100</v>
      </c>
      <c r="F330" t="s">
        <v>28</v>
      </c>
      <c r="G330" t="s">
        <v>49</v>
      </c>
      <c r="H330" t="s">
        <v>50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1123</v>
      </c>
      <c r="O330">
        <v>128</v>
      </c>
      <c r="P330">
        <v>82.26</v>
      </c>
      <c r="Q330" s="11" t="s">
        <v>21</v>
      </c>
      <c r="R330" t="s">
        <v>1124</v>
      </c>
      <c r="S330" s="4">
        <v>42125.6475347222</v>
      </c>
      <c r="T330" s="4">
        <v>42150.6475347222</v>
      </c>
    </row>
    <row r="331" ht="245" spans="1:20">
      <c r="A331" s="1">
        <v>3591</v>
      </c>
      <c r="B331" s="2" t="s">
        <v>7349</v>
      </c>
      <c r="C331" s="2" t="s">
        <v>7350</v>
      </c>
      <c r="D331" s="12">
        <v>700</v>
      </c>
      <c r="E331" s="13">
        <v>1225</v>
      </c>
      <c r="F331" t="s">
        <v>28</v>
      </c>
      <c r="G331" t="s">
        <v>49</v>
      </c>
      <c r="H331" t="s">
        <v>50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1123</v>
      </c>
      <c r="O331">
        <v>175</v>
      </c>
      <c r="P331">
        <v>68.06</v>
      </c>
      <c r="Q331" s="11" t="s">
        <v>21</v>
      </c>
      <c r="R331" t="s">
        <v>1124</v>
      </c>
      <c r="S331" s="4">
        <v>42003.9484259259</v>
      </c>
      <c r="T331" s="4">
        <v>42028.2076388889</v>
      </c>
    </row>
    <row r="332" ht="202" spans="1:20">
      <c r="A332" s="1">
        <v>3592</v>
      </c>
      <c r="B332" s="2" t="s">
        <v>7351</v>
      </c>
      <c r="C332" s="2" t="s">
        <v>7352</v>
      </c>
      <c r="D332" s="12">
        <v>2000</v>
      </c>
      <c r="E332" s="13">
        <v>2545</v>
      </c>
      <c r="F332" t="s">
        <v>28</v>
      </c>
      <c r="G332" t="s">
        <v>49</v>
      </c>
      <c r="H332" t="s">
        <v>50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1123</v>
      </c>
      <c r="O332">
        <v>127</v>
      </c>
      <c r="P332">
        <v>72.71</v>
      </c>
      <c r="Q332" s="11" t="s">
        <v>21</v>
      </c>
      <c r="R332" t="s">
        <v>1124</v>
      </c>
      <c r="S332" s="4">
        <v>41988.8299421296</v>
      </c>
      <c r="T332" s="4">
        <v>42046.2076388889</v>
      </c>
    </row>
    <row r="333" ht="202" spans="1:20">
      <c r="A333" s="1">
        <v>3593</v>
      </c>
      <c r="B333" s="2" t="s">
        <v>7353</v>
      </c>
      <c r="C333" s="2" t="s">
        <v>7354</v>
      </c>
      <c r="D333" s="12">
        <v>3000</v>
      </c>
      <c r="E333" s="13">
        <v>3319</v>
      </c>
      <c r="F333" t="s">
        <v>28</v>
      </c>
      <c r="G333" t="s">
        <v>49</v>
      </c>
      <c r="H333" t="s">
        <v>50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1123</v>
      </c>
      <c r="O333">
        <v>111</v>
      </c>
      <c r="P333">
        <v>77.19</v>
      </c>
      <c r="Q333" s="11" t="s">
        <v>21</v>
      </c>
      <c r="R333" t="s">
        <v>1124</v>
      </c>
      <c r="S333" s="4">
        <v>41974.898599537</v>
      </c>
      <c r="T333" s="4">
        <v>42009.8513888889</v>
      </c>
    </row>
    <row r="334" ht="274" spans="1:20">
      <c r="A334" s="1">
        <v>3594</v>
      </c>
      <c r="B334" s="2" t="s">
        <v>7355</v>
      </c>
      <c r="C334" s="2" t="s">
        <v>7356</v>
      </c>
      <c r="D334" s="12">
        <v>1600</v>
      </c>
      <c r="E334" s="13">
        <v>2015</v>
      </c>
      <c r="F334" t="s">
        <v>28</v>
      </c>
      <c r="G334" t="s">
        <v>49</v>
      </c>
      <c r="H334" t="s">
        <v>50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1123</v>
      </c>
      <c r="O334">
        <v>126</v>
      </c>
      <c r="P334">
        <v>55.97</v>
      </c>
      <c r="Q334" s="11" t="s">
        <v>21</v>
      </c>
      <c r="R334" t="s">
        <v>1124</v>
      </c>
      <c r="S334" s="4">
        <v>42592.0669212963</v>
      </c>
      <c r="T334" s="4">
        <v>42617.0669212963</v>
      </c>
    </row>
    <row r="335" ht="116" spans="1:20">
      <c r="A335" s="1">
        <v>3595</v>
      </c>
      <c r="B335" s="2" t="s">
        <v>7357</v>
      </c>
      <c r="C335" s="2" t="s">
        <v>7358</v>
      </c>
      <c r="D335" s="12">
        <v>2600</v>
      </c>
      <c r="E335" s="13">
        <v>3081</v>
      </c>
      <c r="F335" t="s">
        <v>28</v>
      </c>
      <c r="G335" t="s">
        <v>49</v>
      </c>
      <c r="H335" t="s">
        <v>50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1123</v>
      </c>
      <c r="O335">
        <v>119</v>
      </c>
      <c r="P335">
        <v>49.69</v>
      </c>
      <c r="Q335" s="11" t="s">
        <v>21</v>
      </c>
      <c r="R335" t="s">
        <v>1124</v>
      </c>
      <c r="S335" s="4">
        <v>42050.0083680556</v>
      </c>
      <c r="T335" s="4">
        <v>42076.2909722222</v>
      </c>
    </row>
    <row r="336" ht="130" spans="1:20">
      <c r="A336" s="1">
        <v>3597</v>
      </c>
      <c r="B336" s="2" t="s">
        <v>7361</v>
      </c>
      <c r="C336" s="2" t="s">
        <v>7362</v>
      </c>
      <c r="D336" s="12">
        <v>2500</v>
      </c>
      <c r="E336" s="13">
        <v>2565</v>
      </c>
      <c r="F336" t="s">
        <v>28</v>
      </c>
      <c r="G336" t="s">
        <v>49</v>
      </c>
      <c r="H336" t="s">
        <v>50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1123</v>
      </c>
      <c r="O336">
        <v>103</v>
      </c>
      <c r="P336">
        <v>77.73</v>
      </c>
      <c r="Q336" s="11" t="s">
        <v>21</v>
      </c>
      <c r="R336" t="s">
        <v>1124</v>
      </c>
      <c r="S336" s="4">
        <v>42417.5855324074</v>
      </c>
      <c r="T336" s="4">
        <v>42432.2493055556</v>
      </c>
    </row>
    <row r="337" ht="202" spans="1:20">
      <c r="A337" s="1">
        <v>3598</v>
      </c>
      <c r="B337" s="2" t="s">
        <v>7363</v>
      </c>
      <c r="C337" s="2" t="s">
        <v>7364</v>
      </c>
      <c r="D337" s="12">
        <v>1000</v>
      </c>
      <c r="E337" s="13">
        <v>1101</v>
      </c>
      <c r="F337" t="s">
        <v>28</v>
      </c>
      <c r="G337" t="s">
        <v>49</v>
      </c>
      <c r="H337" t="s">
        <v>50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1123</v>
      </c>
      <c r="O337">
        <v>110</v>
      </c>
      <c r="P337">
        <v>40.78</v>
      </c>
      <c r="Q337" s="11" t="s">
        <v>21</v>
      </c>
      <c r="R337" t="s">
        <v>1124</v>
      </c>
      <c r="S337" s="4">
        <v>41866.7988657407</v>
      </c>
      <c r="T337" s="4">
        <v>41885.2076388889</v>
      </c>
    </row>
    <row r="338" ht="216" spans="1:20">
      <c r="A338" s="1">
        <v>3599</v>
      </c>
      <c r="B338" s="2" t="s">
        <v>7365</v>
      </c>
      <c r="C338" s="2" t="s">
        <v>7366</v>
      </c>
      <c r="D338" s="12">
        <v>500</v>
      </c>
      <c r="E338" s="13">
        <v>1010</v>
      </c>
      <c r="F338" t="s">
        <v>28</v>
      </c>
      <c r="G338" t="s">
        <v>49</v>
      </c>
      <c r="H338" t="s">
        <v>50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1123</v>
      </c>
      <c r="O338">
        <v>202</v>
      </c>
      <c r="P338">
        <v>59.41</v>
      </c>
      <c r="Q338" s="11" t="s">
        <v>21</v>
      </c>
      <c r="R338" t="s">
        <v>1124</v>
      </c>
      <c r="S338" s="4">
        <v>42220.7948726852</v>
      </c>
      <c r="T338" s="4">
        <v>42246</v>
      </c>
    </row>
    <row r="339" ht="130" spans="1:20">
      <c r="A339" s="1">
        <v>3600</v>
      </c>
      <c r="B339" s="2" t="s">
        <v>7367</v>
      </c>
      <c r="C339" s="2" t="s">
        <v>7368</v>
      </c>
      <c r="D339" s="12">
        <v>10</v>
      </c>
      <c r="E339" s="13">
        <v>13</v>
      </c>
      <c r="F339" t="s">
        <v>28</v>
      </c>
      <c r="G339" t="s">
        <v>49</v>
      </c>
      <c r="H339" t="s">
        <v>50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1123</v>
      </c>
      <c r="O339">
        <v>130</v>
      </c>
      <c r="P339">
        <v>3.25</v>
      </c>
      <c r="Q339" s="11" t="s">
        <v>21</v>
      </c>
      <c r="R339" t="s">
        <v>1124</v>
      </c>
      <c r="S339" s="4">
        <v>42628.8491203704</v>
      </c>
      <c r="T339" s="4">
        <v>42656.8491203704</v>
      </c>
    </row>
    <row r="340" ht="245" spans="1:20">
      <c r="A340" s="1">
        <v>3602</v>
      </c>
      <c r="B340" s="2" t="s">
        <v>7371</v>
      </c>
      <c r="C340" s="2" t="s">
        <v>7372</v>
      </c>
      <c r="D340" s="12">
        <v>4000</v>
      </c>
      <c r="E340" s="13">
        <v>4002</v>
      </c>
      <c r="F340" t="s">
        <v>28</v>
      </c>
      <c r="G340" t="s">
        <v>49</v>
      </c>
      <c r="H340" t="s">
        <v>50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1123</v>
      </c>
      <c r="O340">
        <v>100</v>
      </c>
      <c r="P340">
        <v>81.67</v>
      </c>
      <c r="Q340" s="11" t="s">
        <v>21</v>
      </c>
      <c r="R340" t="s">
        <v>1124</v>
      </c>
      <c r="S340" s="4">
        <v>42447.8944328704</v>
      </c>
      <c r="T340" s="4">
        <v>42507.8944328704</v>
      </c>
    </row>
    <row r="341" ht="216" spans="1:20">
      <c r="A341" s="1">
        <v>3603</v>
      </c>
      <c r="B341" s="2" t="s">
        <v>7373</v>
      </c>
      <c r="C341" s="2" t="s">
        <v>7374</v>
      </c>
      <c r="D341" s="12">
        <v>1500</v>
      </c>
      <c r="E341" s="13">
        <v>2560</v>
      </c>
      <c r="F341" t="s">
        <v>28</v>
      </c>
      <c r="G341" t="s">
        <v>49</v>
      </c>
      <c r="H341" t="s">
        <v>50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1123</v>
      </c>
      <c r="O341">
        <v>171</v>
      </c>
      <c r="P341">
        <v>44.91</v>
      </c>
      <c r="Q341" s="11" t="s">
        <v>21</v>
      </c>
      <c r="R341" t="s">
        <v>1124</v>
      </c>
      <c r="S341" s="4">
        <v>42283.8643518519</v>
      </c>
      <c r="T341" s="4">
        <v>42313.9060185185</v>
      </c>
    </row>
    <row r="342" ht="245" spans="1:20">
      <c r="A342" s="1">
        <v>3604</v>
      </c>
      <c r="B342" s="2" t="s">
        <v>7375</v>
      </c>
      <c r="C342" s="2" t="s">
        <v>7376</v>
      </c>
      <c r="D342" s="12">
        <v>3000</v>
      </c>
      <c r="E342" s="13">
        <v>3385</v>
      </c>
      <c r="F342" t="s">
        <v>28</v>
      </c>
      <c r="G342" t="s">
        <v>49</v>
      </c>
      <c r="H342" t="s">
        <v>50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1123</v>
      </c>
      <c r="O342">
        <v>113</v>
      </c>
      <c r="P342">
        <v>49.06</v>
      </c>
      <c r="Q342" s="11" t="s">
        <v>21</v>
      </c>
      <c r="R342" t="s">
        <v>1124</v>
      </c>
      <c r="S342" s="4">
        <v>42483.0156944444</v>
      </c>
      <c r="T342" s="4">
        <v>42489.2909722222</v>
      </c>
    </row>
    <row r="343" ht="173" spans="1:20">
      <c r="A343" s="1">
        <v>3613</v>
      </c>
      <c r="B343" s="2" t="s">
        <v>7393</v>
      </c>
      <c r="C343" s="2" t="s">
        <v>7394</v>
      </c>
      <c r="D343" s="12">
        <v>1250</v>
      </c>
      <c r="E343" s="13">
        <v>1250</v>
      </c>
      <c r="F343" t="s">
        <v>28</v>
      </c>
      <c r="G343" t="s">
        <v>49</v>
      </c>
      <c r="H343" t="s">
        <v>50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1123</v>
      </c>
      <c r="O343">
        <v>100</v>
      </c>
      <c r="P343">
        <v>62.5</v>
      </c>
      <c r="Q343" s="11" t="s">
        <v>21</v>
      </c>
      <c r="R343" t="s">
        <v>1124</v>
      </c>
      <c r="S343" s="4">
        <v>41788.5899768519</v>
      </c>
      <c r="T343" s="4">
        <v>41818.5899768519</v>
      </c>
    </row>
    <row r="344" ht="231" spans="1:20">
      <c r="A344" s="1">
        <v>3614</v>
      </c>
      <c r="B344" s="2" t="s">
        <v>7047</v>
      </c>
      <c r="C344" s="2" t="s">
        <v>7395</v>
      </c>
      <c r="D344" s="12">
        <v>2500</v>
      </c>
      <c r="E344" s="13">
        <v>2520</v>
      </c>
      <c r="F344" t="s">
        <v>28</v>
      </c>
      <c r="G344" t="s">
        <v>49</v>
      </c>
      <c r="H344" t="s">
        <v>50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1123</v>
      </c>
      <c r="O344">
        <v>101</v>
      </c>
      <c r="P344">
        <v>35.49</v>
      </c>
      <c r="Q344" s="11" t="s">
        <v>21</v>
      </c>
      <c r="R344" t="s">
        <v>1124</v>
      </c>
      <c r="S344" s="4">
        <v>42144.0418518519</v>
      </c>
      <c r="T344" s="4">
        <v>42174.0418518519</v>
      </c>
    </row>
    <row r="345" ht="231" spans="1:20">
      <c r="A345" s="1">
        <v>3619</v>
      </c>
      <c r="B345" s="2" t="s">
        <v>7404</v>
      </c>
      <c r="C345" s="2" t="s">
        <v>7405</v>
      </c>
      <c r="D345" s="12">
        <v>1000</v>
      </c>
      <c r="E345" s="13">
        <v>1130</v>
      </c>
      <c r="F345" t="s">
        <v>28</v>
      </c>
      <c r="G345" t="s">
        <v>49</v>
      </c>
      <c r="H345" t="s">
        <v>50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1123</v>
      </c>
      <c r="O345">
        <v>113</v>
      </c>
      <c r="P345">
        <v>66.47</v>
      </c>
      <c r="Q345" s="11" t="s">
        <v>21</v>
      </c>
      <c r="R345" t="s">
        <v>1124</v>
      </c>
      <c r="S345" s="4">
        <v>42661.1322453704</v>
      </c>
      <c r="T345" s="4">
        <v>42693.9166666667</v>
      </c>
    </row>
    <row r="346" ht="245" spans="1:20">
      <c r="A346" s="1">
        <v>3620</v>
      </c>
      <c r="B346" s="2" t="s">
        <v>7406</v>
      </c>
      <c r="C346" s="2" t="s">
        <v>7407</v>
      </c>
      <c r="D346" s="12">
        <v>10500</v>
      </c>
      <c r="E346" s="13">
        <v>11045</v>
      </c>
      <c r="F346" t="s">
        <v>28</v>
      </c>
      <c r="G346" t="s">
        <v>49</v>
      </c>
      <c r="H346" t="s">
        <v>50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1123</v>
      </c>
      <c r="O346">
        <v>105</v>
      </c>
      <c r="P346">
        <v>56.07</v>
      </c>
      <c r="Q346" s="11" t="s">
        <v>21</v>
      </c>
      <c r="R346" t="s">
        <v>1124</v>
      </c>
      <c r="S346" s="4">
        <v>42037.9382060185</v>
      </c>
      <c r="T346" s="4">
        <v>42068.1666666667</v>
      </c>
    </row>
    <row r="347" ht="245" spans="1:20">
      <c r="A347" s="1">
        <v>3621</v>
      </c>
      <c r="B347" s="2" t="s">
        <v>7408</v>
      </c>
      <c r="C347" s="2" t="s">
        <v>7409</v>
      </c>
      <c r="D347" s="12">
        <v>3000</v>
      </c>
      <c r="E347" s="13">
        <v>3292</v>
      </c>
      <c r="F347" t="s">
        <v>28</v>
      </c>
      <c r="G347" t="s">
        <v>49</v>
      </c>
      <c r="H347" t="s">
        <v>50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1123</v>
      </c>
      <c r="O347">
        <v>110</v>
      </c>
      <c r="P347">
        <v>47.03</v>
      </c>
      <c r="Q347" s="11" t="s">
        <v>21</v>
      </c>
      <c r="R347" t="s">
        <v>1124</v>
      </c>
      <c r="S347" s="4">
        <v>42619.9356944444</v>
      </c>
      <c r="T347" s="4">
        <v>42643.875</v>
      </c>
    </row>
    <row r="348" ht="159" spans="1:20">
      <c r="A348" s="1">
        <v>3622</v>
      </c>
      <c r="B348" s="2" t="s">
        <v>7410</v>
      </c>
      <c r="C348" s="2" t="s">
        <v>7411</v>
      </c>
      <c r="D348" s="12">
        <v>1000</v>
      </c>
      <c r="E348" s="13">
        <v>1000.99</v>
      </c>
      <c r="F348" t="s">
        <v>28</v>
      </c>
      <c r="G348" t="s">
        <v>49</v>
      </c>
      <c r="H348" t="s">
        <v>50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1123</v>
      </c>
      <c r="O348">
        <v>100</v>
      </c>
      <c r="P348">
        <v>47.67</v>
      </c>
      <c r="Q348" s="11" t="s">
        <v>21</v>
      </c>
      <c r="R348" t="s">
        <v>1124</v>
      </c>
      <c r="S348" s="4">
        <v>41877.2218865741</v>
      </c>
      <c r="T348" s="4">
        <v>41910.1409722222</v>
      </c>
    </row>
    <row r="349" ht="159" spans="1:20">
      <c r="A349" s="1">
        <v>3623</v>
      </c>
      <c r="B349" s="2" t="s">
        <v>7412</v>
      </c>
      <c r="C349" s="2" t="s">
        <v>7413</v>
      </c>
      <c r="D349" s="12">
        <v>2500</v>
      </c>
      <c r="E349" s="13">
        <v>3000</v>
      </c>
      <c r="F349" t="s">
        <v>28</v>
      </c>
      <c r="G349" t="s">
        <v>49</v>
      </c>
      <c r="H349" t="s">
        <v>50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1123</v>
      </c>
      <c r="O349">
        <v>120</v>
      </c>
      <c r="P349">
        <v>88.24</v>
      </c>
      <c r="Q349" s="11" t="s">
        <v>21</v>
      </c>
      <c r="R349" t="s">
        <v>1124</v>
      </c>
      <c r="S349" s="4">
        <v>41828.7369212963</v>
      </c>
      <c r="T349" s="4">
        <v>41846.2916666667</v>
      </c>
    </row>
    <row r="350" ht="274" spans="1:20">
      <c r="A350" s="1">
        <v>3624</v>
      </c>
      <c r="B350" s="2" t="s">
        <v>7414</v>
      </c>
      <c r="C350" s="2" t="s">
        <v>7415</v>
      </c>
      <c r="D350" s="12">
        <v>3000</v>
      </c>
      <c r="E350" s="13">
        <v>3148</v>
      </c>
      <c r="F350" t="s">
        <v>28</v>
      </c>
      <c r="G350" t="s">
        <v>49</v>
      </c>
      <c r="H350" t="s">
        <v>50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1123</v>
      </c>
      <c r="O350">
        <v>105</v>
      </c>
      <c r="P350">
        <v>80.72</v>
      </c>
      <c r="Q350" s="11" t="s">
        <v>21</v>
      </c>
      <c r="R350" t="s">
        <v>1124</v>
      </c>
      <c r="S350" s="4">
        <v>42545.7741898148</v>
      </c>
      <c r="T350" s="4">
        <v>42605.7741898148</v>
      </c>
    </row>
    <row r="351" ht="231" spans="1:20">
      <c r="A351" s="1">
        <v>3627</v>
      </c>
      <c r="B351" s="2" t="s">
        <v>7420</v>
      </c>
      <c r="C351" s="2" t="s">
        <v>7421</v>
      </c>
      <c r="D351" s="12">
        <v>2000</v>
      </c>
      <c r="E351" s="13">
        <v>2000</v>
      </c>
      <c r="F351" t="s">
        <v>28</v>
      </c>
      <c r="G351" t="s">
        <v>49</v>
      </c>
      <c r="H351" t="s">
        <v>50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1123</v>
      </c>
      <c r="O351">
        <v>100</v>
      </c>
      <c r="P351">
        <v>68.97</v>
      </c>
      <c r="Q351" s="11" t="s">
        <v>21</v>
      </c>
      <c r="R351" t="s">
        <v>1124</v>
      </c>
      <c r="S351" s="4">
        <v>42460.7417476852</v>
      </c>
      <c r="T351" s="4">
        <v>42511.1659722222</v>
      </c>
    </row>
    <row r="352" ht="144" spans="1:20">
      <c r="A352" s="1">
        <v>3648</v>
      </c>
      <c r="B352" s="2" t="s">
        <v>7462</v>
      </c>
      <c r="C352" s="2" t="s">
        <v>7463</v>
      </c>
      <c r="D352" s="12">
        <v>40000</v>
      </c>
      <c r="E352" s="13">
        <v>40153</v>
      </c>
      <c r="F352" t="s">
        <v>28</v>
      </c>
      <c r="G352" t="s">
        <v>49</v>
      </c>
      <c r="H352" t="s">
        <v>50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1123</v>
      </c>
      <c r="O352">
        <v>100</v>
      </c>
      <c r="P352">
        <v>550.04</v>
      </c>
      <c r="Q352" s="11" t="s">
        <v>21</v>
      </c>
      <c r="R352" t="s">
        <v>1124</v>
      </c>
      <c r="S352" s="4">
        <v>41887.2921875</v>
      </c>
      <c r="T352" s="4">
        <v>41917.2921875</v>
      </c>
    </row>
    <row r="353" ht="173" spans="1:20">
      <c r="A353" s="1">
        <v>3651</v>
      </c>
      <c r="B353" s="2" t="s">
        <v>7468</v>
      </c>
      <c r="C353" s="2" t="s">
        <v>7469</v>
      </c>
      <c r="D353" s="12">
        <v>500</v>
      </c>
      <c r="E353" s="13">
        <v>520</v>
      </c>
      <c r="F353" t="s">
        <v>28</v>
      </c>
      <c r="G353" t="s">
        <v>49</v>
      </c>
      <c r="H353" t="s">
        <v>50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1123</v>
      </c>
      <c r="O353">
        <v>104</v>
      </c>
      <c r="P353">
        <v>57.78</v>
      </c>
      <c r="Q353" s="11" t="s">
        <v>21</v>
      </c>
      <c r="R353" t="s">
        <v>1124</v>
      </c>
      <c r="S353" s="4">
        <v>41828.6463194444</v>
      </c>
      <c r="T353" s="4">
        <v>41861.6659722222</v>
      </c>
    </row>
    <row r="354" ht="231" spans="1:20">
      <c r="A354" s="1">
        <v>3655</v>
      </c>
      <c r="B354" s="2" t="s">
        <v>7475</v>
      </c>
      <c r="C354" s="2" t="s">
        <v>7476</v>
      </c>
      <c r="D354" s="12">
        <v>5000</v>
      </c>
      <c r="E354" s="13">
        <v>5813</v>
      </c>
      <c r="F354" t="s">
        <v>28</v>
      </c>
      <c r="G354" t="s">
        <v>49</v>
      </c>
      <c r="H354" t="s">
        <v>50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1123</v>
      </c>
      <c r="O354">
        <v>116</v>
      </c>
      <c r="P354">
        <v>73.58</v>
      </c>
      <c r="Q354" s="11" t="s">
        <v>21</v>
      </c>
      <c r="R354" t="s">
        <v>1124</v>
      </c>
      <c r="S354" s="4">
        <v>42173.8032175926</v>
      </c>
      <c r="T354" s="4">
        <v>42203.2909722222</v>
      </c>
    </row>
    <row r="355" ht="144" spans="1:20">
      <c r="A355" s="1">
        <v>3658</v>
      </c>
      <c r="B355" s="2" t="s">
        <v>7481</v>
      </c>
      <c r="C355" s="2" t="s">
        <v>7482</v>
      </c>
      <c r="D355" s="12">
        <v>1500</v>
      </c>
      <c r="E355" s="13">
        <v>1510</v>
      </c>
      <c r="F355" t="s">
        <v>28</v>
      </c>
      <c r="G355" t="s">
        <v>49</v>
      </c>
      <c r="H355" t="s">
        <v>50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1123</v>
      </c>
      <c r="O355">
        <v>101</v>
      </c>
      <c r="P355">
        <v>75.5</v>
      </c>
      <c r="Q355" s="11" t="s">
        <v>21</v>
      </c>
      <c r="R355" t="s">
        <v>1124</v>
      </c>
      <c r="S355" s="4">
        <v>41775.8585648148</v>
      </c>
      <c r="T355" s="4">
        <v>41822.1659722222</v>
      </c>
    </row>
    <row r="356" ht="188" spans="1:20">
      <c r="A356" s="1">
        <v>3659</v>
      </c>
      <c r="B356" s="2" t="s">
        <v>7483</v>
      </c>
      <c r="C356" s="2" t="s">
        <v>7484</v>
      </c>
      <c r="D356" s="12">
        <v>3000</v>
      </c>
      <c r="E356" s="13">
        <v>3061</v>
      </c>
      <c r="F356" t="s">
        <v>28</v>
      </c>
      <c r="G356" t="s">
        <v>49</v>
      </c>
      <c r="H356" t="s">
        <v>50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1123</v>
      </c>
      <c r="O356">
        <v>102</v>
      </c>
      <c r="P356">
        <v>235.46</v>
      </c>
      <c r="Q356" s="11" t="s">
        <v>21</v>
      </c>
      <c r="R356" t="s">
        <v>1124</v>
      </c>
      <c r="S356" s="4">
        <v>42055.2771990741</v>
      </c>
      <c r="T356" s="4">
        <v>42082.6104166667</v>
      </c>
    </row>
    <row r="357" ht="231" spans="1:20">
      <c r="A357" s="1">
        <v>3661</v>
      </c>
      <c r="B357" s="2" t="s">
        <v>7487</v>
      </c>
      <c r="C357" s="2" t="s">
        <v>7488</v>
      </c>
      <c r="D357" s="12">
        <v>3000</v>
      </c>
      <c r="E357" s="13">
        <v>3330</v>
      </c>
      <c r="F357" t="s">
        <v>28</v>
      </c>
      <c r="G357" t="s">
        <v>49</v>
      </c>
      <c r="H357" t="s">
        <v>50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1123</v>
      </c>
      <c r="O357">
        <v>111</v>
      </c>
      <c r="P357">
        <v>92.5</v>
      </c>
      <c r="Q357" s="11" t="s">
        <v>21</v>
      </c>
      <c r="R357" t="s">
        <v>1124</v>
      </c>
      <c r="S357" s="4">
        <v>42447.8966666667</v>
      </c>
      <c r="T357" s="4">
        <v>42470.1666666667</v>
      </c>
    </row>
    <row r="358" ht="245" spans="1:20">
      <c r="A358" s="1">
        <v>3664</v>
      </c>
      <c r="B358" s="2" t="s">
        <v>7493</v>
      </c>
      <c r="C358" s="2" t="s">
        <v>7494</v>
      </c>
      <c r="D358" s="12">
        <v>800</v>
      </c>
      <c r="E358" s="13">
        <v>875</v>
      </c>
      <c r="F358" t="s">
        <v>28</v>
      </c>
      <c r="G358" t="s">
        <v>49</v>
      </c>
      <c r="H358" t="s">
        <v>50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1123</v>
      </c>
      <c r="O358">
        <v>109</v>
      </c>
      <c r="P358">
        <v>46.05</v>
      </c>
      <c r="Q358" s="11" t="s">
        <v>21</v>
      </c>
      <c r="R358" t="s">
        <v>1124</v>
      </c>
      <c r="S358" s="4">
        <v>42523.2487152778</v>
      </c>
      <c r="T358" s="4">
        <v>42537.2487152778</v>
      </c>
    </row>
    <row r="359" ht="101" spans="1:20">
      <c r="A359" s="1">
        <v>3666</v>
      </c>
      <c r="B359" s="2" t="s">
        <v>7497</v>
      </c>
      <c r="C359" s="2" t="s">
        <v>7498</v>
      </c>
      <c r="D359" s="12">
        <v>1200</v>
      </c>
      <c r="E359" s="13">
        <v>1200</v>
      </c>
      <c r="F359" t="s">
        <v>28</v>
      </c>
      <c r="G359" t="s">
        <v>49</v>
      </c>
      <c r="H359" t="s">
        <v>50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1123</v>
      </c>
      <c r="O359">
        <v>100</v>
      </c>
      <c r="P359">
        <v>31.58</v>
      </c>
      <c r="Q359" s="11" t="s">
        <v>21</v>
      </c>
      <c r="R359" t="s">
        <v>1124</v>
      </c>
      <c r="S359" s="4">
        <v>41822.9048842593</v>
      </c>
      <c r="T359" s="4">
        <v>41844.2916666667</v>
      </c>
    </row>
    <row r="360" ht="245" spans="1:20">
      <c r="A360" s="1">
        <v>3668</v>
      </c>
      <c r="B360" s="2" t="s">
        <v>7501</v>
      </c>
      <c r="C360" s="2" t="s">
        <v>7502</v>
      </c>
      <c r="D360" s="12">
        <v>1000</v>
      </c>
      <c r="E360" s="13">
        <v>1035</v>
      </c>
      <c r="F360" t="s">
        <v>28</v>
      </c>
      <c r="G360" t="s">
        <v>49</v>
      </c>
      <c r="H360" t="s">
        <v>50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1123</v>
      </c>
      <c r="O360">
        <v>104</v>
      </c>
      <c r="P360">
        <v>36.96</v>
      </c>
      <c r="Q360" s="11" t="s">
        <v>21</v>
      </c>
      <c r="R360" t="s">
        <v>1124</v>
      </c>
      <c r="S360" s="4">
        <v>42185.5561574074</v>
      </c>
      <c r="T360" s="4">
        <v>42208.7729166667</v>
      </c>
    </row>
    <row r="361" ht="245" spans="1:20">
      <c r="A361" s="1">
        <v>3671</v>
      </c>
      <c r="B361" s="2" t="s">
        <v>7507</v>
      </c>
      <c r="C361" s="2" t="s">
        <v>7508</v>
      </c>
      <c r="D361" s="12">
        <v>3500</v>
      </c>
      <c r="E361" s="13">
        <v>3530</v>
      </c>
      <c r="F361" t="s">
        <v>28</v>
      </c>
      <c r="G361" t="s">
        <v>49</v>
      </c>
      <c r="H361" t="s">
        <v>50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1123</v>
      </c>
      <c r="O361">
        <v>101</v>
      </c>
      <c r="P361">
        <v>88.25</v>
      </c>
      <c r="Q361" s="11" t="s">
        <v>21</v>
      </c>
      <c r="R361" t="s">
        <v>1124</v>
      </c>
      <c r="S361" s="4">
        <v>41820.6280902778</v>
      </c>
      <c r="T361" s="4">
        <v>41841.1659722222</v>
      </c>
    </row>
    <row r="362" ht="231" spans="1:20">
      <c r="A362" s="1">
        <v>3676</v>
      </c>
      <c r="B362" s="2" t="s">
        <v>7517</v>
      </c>
      <c r="C362" s="2" t="s">
        <v>7518</v>
      </c>
      <c r="D362" s="12">
        <v>800</v>
      </c>
      <c r="E362" s="13">
        <v>1030</v>
      </c>
      <c r="F362" t="s">
        <v>28</v>
      </c>
      <c r="G362" t="s">
        <v>49</v>
      </c>
      <c r="H362" t="s">
        <v>50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1123</v>
      </c>
      <c r="O362">
        <v>129</v>
      </c>
      <c r="P362">
        <v>64.38</v>
      </c>
      <c r="Q362" s="11" t="s">
        <v>21</v>
      </c>
      <c r="R362" t="s">
        <v>1124</v>
      </c>
      <c r="S362" s="4">
        <v>41876.815787037</v>
      </c>
      <c r="T362" s="4">
        <v>41894.815787037</v>
      </c>
    </row>
    <row r="363" ht="173" spans="1:20">
      <c r="A363" s="1">
        <v>3677</v>
      </c>
      <c r="B363" s="2" t="s">
        <v>7519</v>
      </c>
      <c r="C363" s="2" t="s">
        <v>7520</v>
      </c>
      <c r="D363" s="12">
        <v>12000</v>
      </c>
      <c r="E363" s="13">
        <v>12348.5</v>
      </c>
      <c r="F363" t="s">
        <v>28</v>
      </c>
      <c r="G363" t="s">
        <v>49</v>
      </c>
      <c r="H363" t="s">
        <v>50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1123</v>
      </c>
      <c r="O363">
        <v>103</v>
      </c>
      <c r="P363">
        <v>62.05</v>
      </c>
      <c r="Q363" s="11" t="s">
        <v>21</v>
      </c>
      <c r="R363" t="s">
        <v>1124</v>
      </c>
      <c r="S363" s="4">
        <v>41802.5742824074</v>
      </c>
      <c r="T363" s="4">
        <v>41823.1659722222</v>
      </c>
    </row>
    <row r="364" ht="245" spans="1:20">
      <c r="A364" s="1">
        <v>3679</v>
      </c>
      <c r="B364" s="2" t="s">
        <v>7523</v>
      </c>
      <c r="C364" s="2" t="s">
        <v>7524</v>
      </c>
      <c r="D364" s="12">
        <v>2000</v>
      </c>
      <c r="E364" s="13">
        <v>2202</v>
      </c>
      <c r="F364" t="s">
        <v>28</v>
      </c>
      <c r="G364" t="s">
        <v>49</v>
      </c>
      <c r="H364" t="s">
        <v>50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1123</v>
      </c>
      <c r="O364">
        <v>110</v>
      </c>
      <c r="P364">
        <v>73.4</v>
      </c>
      <c r="Q364" s="11" t="s">
        <v>21</v>
      </c>
      <c r="R364" t="s">
        <v>1124</v>
      </c>
      <c r="S364" s="4">
        <v>41786.7613541667</v>
      </c>
      <c r="T364" s="4">
        <v>41821.2076388889</v>
      </c>
    </row>
    <row r="365" ht="202" spans="1:20">
      <c r="A365" s="1">
        <v>3680</v>
      </c>
      <c r="B365" s="2" t="s">
        <v>7525</v>
      </c>
      <c r="C365" s="2" t="s">
        <v>7526</v>
      </c>
      <c r="D365" s="12">
        <v>3000</v>
      </c>
      <c r="E365" s="13">
        <v>3383</v>
      </c>
      <c r="F365" t="s">
        <v>28</v>
      </c>
      <c r="G365" t="s">
        <v>49</v>
      </c>
      <c r="H365" t="s">
        <v>50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1123</v>
      </c>
      <c r="O365">
        <v>113</v>
      </c>
      <c r="P365">
        <v>99.5</v>
      </c>
      <c r="Q365" s="11" t="s">
        <v>21</v>
      </c>
      <c r="R365" t="s">
        <v>1124</v>
      </c>
      <c r="S365" s="4">
        <v>42627.4540972222</v>
      </c>
      <c r="T365" s="4">
        <v>42648.4540972222</v>
      </c>
    </row>
    <row r="366" ht="288" spans="1:20">
      <c r="A366" s="1">
        <v>3681</v>
      </c>
      <c r="B366" s="2" t="s">
        <v>7527</v>
      </c>
      <c r="C366" s="2" t="s">
        <v>7528</v>
      </c>
      <c r="D366" s="12">
        <v>1000</v>
      </c>
      <c r="E366" s="13">
        <v>1119</v>
      </c>
      <c r="F366" t="s">
        <v>28</v>
      </c>
      <c r="G366" t="s">
        <v>49</v>
      </c>
      <c r="H366" t="s">
        <v>50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1123</v>
      </c>
      <c r="O366">
        <v>112</v>
      </c>
      <c r="P366">
        <v>62.17</v>
      </c>
      <c r="Q366" s="11" t="s">
        <v>21</v>
      </c>
      <c r="R366" t="s">
        <v>1124</v>
      </c>
      <c r="S366" s="4">
        <v>42374.6515046296</v>
      </c>
      <c r="T366" s="4">
        <v>42384.6515046296</v>
      </c>
    </row>
    <row r="367" ht="231" spans="1:20">
      <c r="A367" s="1">
        <v>3682</v>
      </c>
      <c r="B367" s="2" t="s">
        <v>7529</v>
      </c>
      <c r="C367" s="2" t="s">
        <v>7530</v>
      </c>
      <c r="D367" s="12">
        <v>3000</v>
      </c>
      <c r="E367" s="13">
        <v>4176</v>
      </c>
      <c r="F367" t="s">
        <v>28</v>
      </c>
      <c r="G367" t="s">
        <v>49</v>
      </c>
      <c r="H367" t="s">
        <v>50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1123</v>
      </c>
      <c r="O367">
        <v>139</v>
      </c>
      <c r="P367">
        <v>62.33</v>
      </c>
      <c r="Q367" s="11" t="s">
        <v>21</v>
      </c>
      <c r="R367" t="s">
        <v>1124</v>
      </c>
      <c r="S367" s="4">
        <v>41772.6853935185</v>
      </c>
      <c r="T367" s="4">
        <v>41806.2909722222</v>
      </c>
    </row>
    <row r="368" ht="216" spans="1:20">
      <c r="A368" s="1">
        <v>3683</v>
      </c>
      <c r="B368" s="2" t="s">
        <v>7531</v>
      </c>
      <c r="C368" s="2" t="s">
        <v>7532</v>
      </c>
      <c r="D368" s="12">
        <v>3500</v>
      </c>
      <c r="E368" s="13">
        <v>3880</v>
      </c>
      <c r="F368" t="s">
        <v>28</v>
      </c>
      <c r="G368" t="s">
        <v>49</v>
      </c>
      <c r="H368" t="s">
        <v>50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1123</v>
      </c>
      <c r="O368">
        <v>111</v>
      </c>
      <c r="P368">
        <v>58.79</v>
      </c>
      <c r="Q368" s="11" t="s">
        <v>21</v>
      </c>
      <c r="R368" t="s">
        <v>1124</v>
      </c>
      <c r="S368" s="4">
        <v>42633.1168518519</v>
      </c>
      <c r="T368" s="4">
        <v>42663.1168518519</v>
      </c>
    </row>
    <row r="369" ht="245" spans="1:20">
      <c r="A369" s="1">
        <v>3684</v>
      </c>
      <c r="B369" s="2" t="s">
        <v>7533</v>
      </c>
      <c r="C369" s="2" t="s">
        <v>7534</v>
      </c>
      <c r="D369" s="12">
        <v>750</v>
      </c>
      <c r="E369" s="13">
        <v>1043</v>
      </c>
      <c r="F369" t="s">
        <v>28</v>
      </c>
      <c r="G369" t="s">
        <v>49</v>
      </c>
      <c r="H369" t="s">
        <v>50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1123</v>
      </c>
      <c r="O369">
        <v>139</v>
      </c>
      <c r="P369">
        <v>45.35</v>
      </c>
      <c r="Q369" s="11" t="s">
        <v>21</v>
      </c>
      <c r="R369" t="s">
        <v>1124</v>
      </c>
      <c r="S369" s="4">
        <v>42219.1803935185</v>
      </c>
      <c r="T369" s="4">
        <v>42249.1803935185</v>
      </c>
    </row>
    <row r="370" ht="231" spans="1:20">
      <c r="A370" s="1">
        <v>3685</v>
      </c>
      <c r="B370" s="2" t="s">
        <v>7535</v>
      </c>
      <c r="C370" s="2" t="s">
        <v>7536</v>
      </c>
      <c r="D370" s="12">
        <v>5000</v>
      </c>
      <c r="E370" s="13">
        <v>5285</v>
      </c>
      <c r="F370" t="s">
        <v>28</v>
      </c>
      <c r="G370" t="s">
        <v>49</v>
      </c>
      <c r="H370" t="s">
        <v>50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1123</v>
      </c>
      <c r="O370">
        <v>106</v>
      </c>
      <c r="P370">
        <v>41.94</v>
      </c>
      <c r="Q370" s="11" t="s">
        <v>21</v>
      </c>
      <c r="R370" t="s">
        <v>1124</v>
      </c>
      <c r="S370" s="4">
        <v>41753.593275463</v>
      </c>
      <c r="T370" s="4">
        <v>41778.875</v>
      </c>
    </row>
    <row r="371" ht="202" spans="1:20">
      <c r="A371" s="1">
        <v>3686</v>
      </c>
      <c r="B371" s="2" t="s">
        <v>7537</v>
      </c>
      <c r="C371" s="2" t="s">
        <v>7538</v>
      </c>
      <c r="D371" s="12">
        <v>350</v>
      </c>
      <c r="E371" s="13">
        <v>355</v>
      </c>
      <c r="F371" t="s">
        <v>28</v>
      </c>
      <c r="G371" t="s">
        <v>49</v>
      </c>
      <c r="H371" t="s">
        <v>50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1123</v>
      </c>
      <c r="O371">
        <v>101</v>
      </c>
      <c r="P371">
        <v>59.17</v>
      </c>
      <c r="Q371" s="11" t="s">
        <v>21</v>
      </c>
      <c r="R371" t="s">
        <v>1124</v>
      </c>
      <c r="S371" s="4">
        <v>42230.6627314815</v>
      </c>
      <c r="T371" s="4">
        <v>42245.1659722222</v>
      </c>
    </row>
    <row r="372" ht="260" spans="1:20">
      <c r="A372" s="1">
        <v>3687</v>
      </c>
      <c r="B372" s="2" t="s">
        <v>7539</v>
      </c>
      <c r="C372" s="2" t="s">
        <v>7540</v>
      </c>
      <c r="D372" s="12">
        <v>5000</v>
      </c>
      <c r="E372" s="13">
        <v>5012.25</v>
      </c>
      <c r="F372" t="s">
        <v>28</v>
      </c>
      <c r="G372" t="s">
        <v>49</v>
      </c>
      <c r="H372" t="s">
        <v>50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1123</v>
      </c>
      <c r="O372">
        <v>100</v>
      </c>
      <c r="P372">
        <v>200.49</v>
      </c>
      <c r="Q372" s="11" t="s">
        <v>21</v>
      </c>
      <c r="R372" t="s">
        <v>1124</v>
      </c>
      <c r="S372" s="4">
        <v>41787.2182291667</v>
      </c>
      <c r="T372" s="4">
        <v>41817.2182291667</v>
      </c>
    </row>
    <row r="373" ht="245" spans="1:20">
      <c r="A373" s="1">
        <v>3689</v>
      </c>
      <c r="B373" s="2" t="s">
        <v>7543</v>
      </c>
      <c r="C373" s="2" t="s">
        <v>7544</v>
      </c>
      <c r="D373" s="12">
        <v>3000</v>
      </c>
      <c r="E373" s="13">
        <v>3550</v>
      </c>
      <c r="F373" t="s">
        <v>28</v>
      </c>
      <c r="G373" t="s">
        <v>49</v>
      </c>
      <c r="H373" t="s">
        <v>50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1123</v>
      </c>
      <c r="O373">
        <v>118</v>
      </c>
      <c r="P373">
        <v>57.26</v>
      </c>
      <c r="Q373" s="11" t="s">
        <v>21</v>
      </c>
      <c r="R373" t="s">
        <v>1124</v>
      </c>
      <c r="S373" s="4">
        <v>42147.8268402778</v>
      </c>
      <c r="T373" s="4">
        <v>42176.9340277778</v>
      </c>
    </row>
    <row r="374" ht="216" spans="1:20">
      <c r="A374" s="1">
        <v>3690</v>
      </c>
      <c r="B374" s="2" t="s">
        <v>7545</v>
      </c>
      <c r="C374" s="2" t="s">
        <v>7546</v>
      </c>
      <c r="D374" s="12">
        <v>1500</v>
      </c>
      <c r="E374" s="13">
        <v>1800</v>
      </c>
      <c r="F374" t="s">
        <v>28</v>
      </c>
      <c r="G374" t="s">
        <v>49</v>
      </c>
      <c r="H374" t="s">
        <v>50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1123</v>
      </c>
      <c r="O374">
        <v>120</v>
      </c>
      <c r="P374">
        <v>58.06</v>
      </c>
      <c r="Q374" s="11" t="s">
        <v>21</v>
      </c>
      <c r="R374" t="s">
        <v>1124</v>
      </c>
      <c r="S374" s="4">
        <v>41940.5981828704</v>
      </c>
      <c r="T374" s="4">
        <v>41970.639849537</v>
      </c>
    </row>
    <row r="375" ht="116" spans="1:20">
      <c r="A375" s="1">
        <v>3691</v>
      </c>
      <c r="B375" s="2" t="s">
        <v>7547</v>
      </c>
      <c r="C375" s="2" t="s">
        <v>7548</v>
      </c>
      <c r="D375" s="12">
        <v>40000</v>
      </c>
      <c r="E375" s="13">
        <v>51184</v>
      </c>
      <c r="F375" t="s">
        <v>28</v>
      </c>
      <c r="G375" t="s">
        <v>49</v>
      </c>
      <c r="H375" t="s">
        <v>50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1123</v>
      </c>
      <c r="O375">
        <v>128</v>
      </c>
      <c r="P375">
        <v>186.8</v>
      </c>
      <c r="Q375" s="11" t="s">
        <v>21</v>
      </c>
      <c r="R375" t="s">
        <v>1124</v>
      </c>
      <c r="S375" s="4">
        <v>42020.7005671296</v>
      </c>
      <c r="T375" s="4">
        <v>42065.2076388889</v>
      </c>
    </row>
    <row r="376" ht="144" spans="1:20">
      <c r="A376" s="1">
        <v>3692</v>
      </c>
      <c r="B376" s="2" t="s">
        <v>7549</v>
      </c>
      <c r="C376" s="2" t="s">
        <v>7550</v>
      </c>
      <c r="D376" s="12">
        <v>1000</v>
      </c>
      <c r="E376" s="13">
        <v>1260</v>
      </c>
      <c r="F376" t="s">
        <v>28</v>
      </c>
      <c r="G376" t="s">
        <v>49</v>
      </c>
      <c r="H376" t="s">
        <v>50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1123</v>
      </c>
      <c r="O376">
        <v>126</v>
      </c>
      <c r="P376">
        <v>74.12</v>
      </c>
      <c r="Q376" s="11" t="s">
        <v>21</v>
      </c>
      <c r="R376" t="s">
        <v>1124</v>
      </c>
      <c r="S376" s="4">
        <v>41891.9650347222</v>
      </c>
      <c r="T376" s="4">
        <v>41901</v>
      </c>
    </row>
    <row r="377" ht="188" spans="1:20">
      <c r="A377" s="1">
        <v>3694</v>
      </c>
      <c r="B377" s="2" t="s">
        <v>7553</v>
      </c>
      <c r="C377" s="2" t="s">
        <v>7554</v>
      </c>
      <c r="D377" s="12">
        <v>3500</v>
      </c>
      <c r="E377" s="13">
        <v>3760</v>
      </c>
      <c r="F377" t="s">
        <v>28</v>
      </c>
      <c r="G377" t="s">
        <v>49</v>
      </c>
      <c r="H377" t="s">
        <v>50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1123</v>
      </c>
      <c r="O377">
        <v>107</v>
      </c>
      <c r="P377">
        <v>62.67</v>
      </c>
      <c r="Q377" s="11" t="s">
        <v>21</v>
      </c>
      <c r="R377" t="s">
        <v>1124</v>
      </c>
      <c r="S377" s="4">
        <v>42490.1338773148</v>
      </c>
      <c r="T377" s="4">
        <v>42527.0833333333</v>
      </c>
    </row>
    <row r="378" ht="274" spans="1:20">
      <c r="A378" s="1">
        <v>3695</v>
      </c>
      <c r="B378" s="2" t="s">
        <v>7555</v>
      </c>
      <c r="C378" s="2" t="s">
        <v>7556</v>
      </c>
      <c r="D378" s="12">
        <v>4000</v>
      </c>
      <c r="E378" s="13">
        <v>4005</v>
      </c>
      <c r="F378" t="s">
        <v>28</v>
      </c>
      <c r="G378" t="s">
        <v>49</v>
      </c>
      <c r="H378" t="s">
        <v>50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1123</v>
      </c>
      <c r="O378">
        <v>100</v>
      </c>
      <c r="P378">
        <v>121.36</v>
      </c>
      <c r="Q378" s="11" t="s">
        <v>21</v>
      </c>
      <c r="R378" t="s">
        <v>1124</v>
      </c>
      <c r="S378" s="4">
        <v>41995.8704861111</v>
      </c>
      <c r="T378" s="4">
        <v>42015.8704861111</v>
      </c>
    </row>
    <row r="379" ht="173" spans="1:20">
      <c r="A379" s="1">
        <v>3698</v>
      </c>
      <c r="B379" s="2" t="s">
        <v>7561</v>
      </c>
      <c r="C379" s="2" t="s">
        <v>7562</v>
      </c>
      <c r="D379" s="12">
        <v>5000</v>
      </c>
      <c r="E379" s="13">
        <v>5526</v>
      </c>
      <c r="F379" t="s">
        <v>28</v>
      </c>
      <c r="G379" t="s">
        <v>49</v>
      </c>
      <c r="H379" t="s">
        <v>50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1123</v>
      </c>
      <c r="O379">
        <v>111</v>
      </c>
      <c r="P379">
        <v>40.63</v>
      </c>
      <c r="Q379" s="11" t="s">
        <v>21</v>
      </c>
      <c r="R379" t="s">
        <v>1124</v>
      </c>
      <c r="S379" s="4">
        <v>42401.8065625</v>
      </c>
      <c r="T379" s="4">
        <v>42431.8065625</v>
      </c>
    </row>
    <row r="380" ht="245" spans="1:20">
      <c r="A380" s="1">
        <v>3699</v>
      </c>
      <c r="B380" s="2" t="s">
        <v>7563</v>
      </c>
      <c r="C380" s="2" t="s">
        <v>7564</v>
      </c>
      <c r="D380" s="12">
        <v>2500</v>
      </c>
      <c r="E380" s="13">
        <v>2520</v>
      </c>
      <c r="F380" t="s">
        <v>28</v>
      </c>
      <c r="G380" t="s">
        <v>49</v>
      </c>
      <c r="H380" t="s">
        <v>50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1123</v>
      </c>
      <c r="O380">
        <v>101</v>
      </c>
      <c r="P380">
        <v>63</v>
      </c>
      <c r="Q380" s="11" t="s">
        <v>21</v>
      </c>
      <c r="R380" t="s">
        <v>1124</v>
      </c>
      <c r="S380" s="4">
        <v>41897.602037037</v>
      </c>
      <c r="T380" s="4">
        <v>41927.602037037</v>
      </c>
    </row>
    <row r="381" ht="116" spans="1:20">
      <c r="A381" s="1">
        <v>3700</v>
      </c>
      <c r="B381" s="2" t="s">
        <v>7565</v>
      </c>
      <c r="C381" s="2" t="s">
        <v>7566</v>
      </c>
      <c r="D381" s="12">
        <v>500</v>
      </c>
      <c r="E381" s="13">
        <v>606</v>
      </c>
      <c r="F381" t="s">
        <v>28</v>
      </c>
      <c r="G381" t="s">
        <v>49</v>
      </c>
      <c r="H381" t="s">
        <v>50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1123</v>
      </c>
      <c r="O381">
        <v>121</v>
      </c>
      <c r="P381">
        <v>33.67</v>
      </c>
      <c r="Q381" s="11" t="s">
        <v>21</v>
      </c>
      <c r="R381" t="s">
        <v>1124</v>
      </c>
      <c r="S381" s="4">
        <v>41882.5856481481</v>
      </c>
      <c r="T381" s="4">
        <v>41912.6666666667</v>
      </c>
    </row>
    <row r="382" ht="216" spans="1:20">
      <c r="A382" s="1">
        <v>3703</v>
      </c>
      <c r="B382" s="2" t="s">
        <v>7571</v>
      </c>
      <c r="C382" s="2" t="s">
        <v>7572</v>
      </c>
      <c r="D382" s="12">
        <v>1050</v>
      </c>
      <c r="E382" s="13">
        <v>1296</v>
      </c>
      <c r="F382" t="s">
        <v>28</v>
      </c>
      <c r="G382" t="s">
        <v>49</v>
      </c>
      <c r="H382" t="s">
        <v>50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1123</v>
      </c>
      <c r="O382">
        <v>123</v>
      </c>
      <c r="P382">
        <v>43.2</v>
      </c>
      <c r="Q382" s="11" t="s">
        <v>21</v>
      </c>
      <c r="R382" t="s">
        <v>1124</v>
      </c>
      <c r="S382" s="4">
        <v>42556.5044907407</v>
      </c>
      <c r="T382" s="4">
        <v>42595.2909722222</v>
      </c>
    </row>
    <row r="383" ht="216" spans="1:20">
      <c r="A383" s="1">
        <v>3705</v>
      </c>
      <c r="B383" s="2" t="s">
        <v>7575</v>
      </c>
      <c r="C383" s="2" t="s">
        <v>7576</v>
      </c>
      <c r="D383" s="12">
        <v>2827</v>
      </c>
      <c r="E383" s="13">
        <v>2925</v>
      </c>
      <c r="F383" t="s">
        <v>28</v>
      </c>
      <c r="G383" t="s">
        <v>49</v>
      </c>
      <c r="H383" t="s">
        <v>50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1123</v>
      </c>
      <c r="O383">
        <v>103</v>
      </c>
      <c r="P383">
        <v>83.57</v>
      </c>
      <c r="Q383" s="11" t="s">
        <v>21</v>
      </c>
      <c r="R383" t="s">
        <v>1124</v>
      </c>
      <c r="S383" s="4">
        <v>41792.5429861111</v>
      </c>
      <c r="T383" s="4">
        <v>41813.75</v>
      </c>
    </row>
    <row r="384" ht="202" spans="1:20">
      <c r="A384" s="1">
        <v>3706</v>
      </c>
      <c r="B384" s="2" t="s">
        <v>7577</v>
      </c>
      <c r="C384" s="2" t="s">
        <v>7578</v>
      </c>
      <c r="D384" s="12">
        <v>1500</v>
      </c>
      <c r="E384" s="13">
        <v>1820</v>
      </c>
      <c r="F384" t="s">
        <v>28</v>
      </c>
      <c r="G384" t="s">
        <v>49</v>
      </c>
      <c r="H384" t="s">
        <v>50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1123</v>
      </c>
      <c r="O384">
        <v>121</v>
      </c>
      <c r="P384">
        <v>140</v>
      </c>
      <c r="Q384" s="11" t="s">
        <v>21</v>
      </c>
      <c r="R384" t="s">
        <v>1124</v>
      </c>
      <c r="S384" s="4">
        <v>41879.9137615741</v>
      </c>
      <c r="T384" s="4">
        <v>41894.9137615741</v>
      </c>
    </row>
    <row r="385" ht="188" spans="1:20">
      <c r="A385" s="1">
        <v>3707</v>
      </c>
      <c r="B385" s="2" t="s">
        <v>7579</v>
      </c>
      <c r="C385" s="2" t="s">
        <v>7580</v>
      </c>
      <c r="D385" s="12">
        <v>1000</v>
      </c>
      <c r="E385" s="13">
        <v>1860</v>
      </c>
      <c r="F385" t="s">
        <v>28</v>
      </c>
      <c r="G385" t="s">
        <v>49</v>
      </c>
      <c r="H385" t="s">
        <v>50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1123</v>
      </c>
      <c r="O385">
        <v>186</v>
      </c>
      <c r="P385">
        <v>80.87</v>
      </c>
      <c r="Q385" s="11" t="s">
        <v>21</v>
      </c>
      <c r="R385" t="s">
        <v>1124</v>
      </c>
      <c r="S385" s="4">
        <v>42552.0483564815</v>
      </c>
      <c r="T385" s="4">
        <v>42573.2263888889</v>
      </c>
    </row>
    <row r="386" ht="231" spans="1:20">
      <c r="A386" s="1">
        <v>3708</v>
      </c>
      <c r="B386" s="2" t="s">
        <v>7581</v>
      </c>
      <c r="C386" s="2" t="s">
        <v>7582</v>
      </c>
      <c r="D386" s="12">
        <v>700</v>
      </c>
      <c r="E386" s="13">
        <v>2100</v>
      </c>
      <c r="F386" t="s">
        <v>28</v>
      </c>
      <c r="G386" t="s">
        <v>49</v>
      </c>
      <c r="H386" t="s">
        <v>50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1123</v>
      </c>
      <c r="O386">
        <v>300</v>
      </c>
      <c r="P386">
        <v>53.85</v>
      </c>
      <c r="Q386" s="11" t="s">
        <v>21</v>
      </c>
      <c r="R386" t="s">
        <v>1124</v>
      </c>
      <c r="S386" s="4">
        <v>41810.1421990741</v>
      </c>
      <c r="T386" s="4">
        <v>41824.1421990741</v>
      </c>
    </row>
    <row r="387" ht="144" spans="1:20">
      <c r="A387" s="1">
        <v>3710</v>
      </c>
      <c r="B387" s="2" t="s">
        <v>7585</v>
      </c>
      <c r="C387" s="2" t="s">
        <v>7586</v>
      </c>
      <c r="D387" s="12">
        <v>1300</v>
      </c>
      <c r="E387" s="13">
        <v>1835</v>
      </c>
      <c r="F387" t="s">
        <v>28</v>
      </c>
      <c r="G387" t="s">
        <v>49</v>
      </c>
      <c r="H387" t="s">
        <v>50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1123</v>
      </c>
      <c r="O387">
        <v>141</v>
      </c>
      <c r="P387">
        <v>67.96</v>
      </c>
      <c r="Q387" s="11" t="s">
        <v>21</v>
      </c>
      <c r="R387" t="s">
        <v>1124</v>
      </c>
      <c r="S387" s="4">
        <v>42072.57625</v>
      </c>
      <c r="T387" s="4">
        <v>42097.57625</v>
      </c>
    </row>
    <row r="388" ht="144" spans="1:20">
      <c r="A388" s="1">
        <v>3711</v>
      </c>
      <c r="B388" s="2" t="s">
        <v>7587</v>
      </c>
      <c r="C388" s="2" t="s">
        <v>7588</v>
      </c>
      <c r="D388" s="12">
        <v>500</v>
      </c>
      <c r="E388" s="13">
        <v>570</v>
      </c>
      <c r="F388" t="s">
        <v>28</v>
      </c>
      <c r="G388" t="s">
        <v>49</v>
      </c>
      <c r="H388" t="s">
        <v>50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1123</v>
      </c>
      <c r="O388">
        <v>114</v>
      </c>
      <c r="P388">
        <v>27.14</v>
      </c>
      <c r="Q388" s="11" t="s">
        <v>21</v>
      </c>
      <c r="R388" t="s">
        <v>1124</v>
      </c>
      <c r="S388" s="4">
        <v>41779.724224537</v>
      </c>
      <c r="T388" s="4">
        <v>41805.6666666667</v>
      </c>
    </row>
    <row r="389" ht="231" spans="1:20">
      <c r="A389" s="1">
        <v>3712</v>
      </c>
      <c r="B389" s="2" t="s">
        <v>7589</v>
      </c>
      <c r="C389" s="2" t="s">
        <v>7590</v>
      </c>
      <c r="D389" s="12">
        <v>7500</v>
      </c>
      <c r="E389" s="13">
        <v>11530</v>
      </c>
      <c r="F389" t="s">
        <v>28</v>
      </c>
      <c r="G389" t="s">
        <v>49</v>
      </c>
      <c r="H389" t="s">
        <v>50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1123</v>
      </c>
      <c r="O389">
        <v>154</v>
      </c>
      <c r="P389">
        <v>110.87</v>
      </c>
      <c r="Q389" s="11" t="s">
        <v>21</v>
      </c>
      <c r="R389" t="s">
        <v>1124</v>
      </c>
      <c r="S389" s="4">
        <v>42134.1720717593</v>
      </c>
      <c r="T389" s="4">
        <v>42155.2909722222</v>
      </c>
    </row>
    <row r="390" ht="245" spans="1:20">
      <c r="A390" s="1">
        <v>3713</v>
      </c>
      <c r="B390" s="2" t="s">
        <v>7591</v>
      </c>
      <c r="C390" s="2" t="s">
        <v>7592</v>
      </c>
      <c r="D390" s="12">
        <v>2000</v>
      </c>
      <c r="E390" s="13">
        <v>2030</v>
      </c>
      <c r="F390" t="s">
        <v>28</v>
      </c>
      <c r="G390" t="s">
        <v>49</v>
      </c>
      <c r="H390" t="s">
        <v>50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1123</v>
      </c>
      <c r="O390">
        <v>102</v>
      </c>
      <c r="P390">
        <v>106.84</v>
      </c>
      <c r="Q390" s="11" t="s">
        <v>21</v>
      </c>
      <c r="R390" t="s">
        <v>1124</v>
      </c>
      <c r="S390" s="4">
        <v>42505.7380324074</v>
      </c>
      <c r="T390" s="4">
        <v>42525.7380324074</v>
      </c>
    </row>
    <row r="391" ht="245" spans="1:20">
      <c r="A391" s="1">
        <v>3714</v>
      </c>
      <c r="B391" s="2" t="s">
        <v>7593</v>
      </c>
      <c r="C391" s="2" t="s">
        <v>7594</v>
      </c>
      <c r="D391" s="12">
        <v>10000</v>
      </c>
      <c r="E391" s="13">
        <v>10235</v>
      </c>
      <c r="F391" t="s">
        <v>28</v>
      </c>
      <c r="G391" t="s">
        <v>49</v>
      </c>
      <c r="H391" t="s">
        <v>50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1123</v>
      </c>
      <c r="O391">
        <v>102</v>
      </c>
      <c r="P391">
        <v>105.52</v>
      </c>
      <c r="Q391" s="11" t="s">
        <v>21</v>
      </c>
      <c r="R391" t="s">
        <v>1124</v>
      </c>
      <c r="S391" s="4">
        <v>42118.5563310185</v>
      </c>
      <c r="T391" s="4">
        <v>42150.1659722222</v>
      </c>
    </row>
    <row r="392" ht="231" spans="1:20">
      <c r="A392" s="1">
        <v>3716</v>
      </c>
      <c r="B392" s="2" t="s">
        <v>7597</v>
      </c>
      <c r="C392" s="2" t="s">
        <v>7598</v>
      </c>
      <c r="D392" s="12">
        <v>800</v>
      </c>
      <c r="E392" s="13">
        <v>1246</v>
      </c>
      <c r="F392" t="s">
        <v>28</v>
      </c>
      <c r="G392" t="s">
        <v>49</v>
      </c>
      <c r="H392" t="s">
        <v>50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1123</v>
      </c>
      <c r="O392">
        <v>156</v>
      </c>
      <c r="P392">
        <v>51.92</v>
      </c>
      <c r="Q392" s="11" t="s">
        <v>21</v>
      </c>
      <c r="R392" t="s">
        <v>1124</v>
      </c>
      <c r="S392" s="4">
        <v>42360.8878356481</v>
      </c>
      <c r="T392" s="4">
        <v>42390.8878356481</v>
      </c>
    </row>
    <row r="393" ht="116" spans="1:20">
      <c r="A393" s="1">
        <v>3720</v>
      </c>
      <c r="B393" s="2" t="s">
        <v>7605</v>
      </c>
      <c r="C393" s="2" t="s">
        <v>7606</v>
      </c>
      <c r="D393" s="12">
        <v>3300</v>
      </c>
      <c r="E393" s="13">
        <v>3449</v>
      </c>
      <c r="F393" t="s">
        <v>28</v>
      </c>
      <c r="G393" t="s">
        <v>49</v>
      </c>
      <c r="H393" t="s">
        <v>50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1123</v>
      </c>
      <c r="O393">
        <v>105</v>
      </c>
      <c r="P393">
        <v>86.23</v>
      </c>
      <c r="Q393" s="11" t="s">
        <v>21</v>
      </c>
      <c r="R393" t="s">
        <v>1124</v>
      </c>
      <c r="S393" s="4">
        <v>42165.993125</v>
      </c>
      <c r="T393" s="4">
        <v>42187.993125</v>
      </c>
    </row>
    <row r="394" ht="245" spans="1:20">
      <c r="A394" s="1">
        <v>3721</v>
      </c>
      <c r="B394" s="2" t="s">
        <v>7607</v>
      </c>
      <c r="C394" s="2" t="s">
        <v>7608</v>
      </c>
      <c r="D394" s="12">
        <v>5000</v>
      </c>
      <c r="E394" s="13">
        <v>5040</v>
      </c>
      <c r="F394" t="s">
        <v>28</v>
      </c>
      <c r="G394" t="s">
        <v>49</v>
      </c>
      <c r="H394" t="s">
        <v>50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1123</v>
      </c>
      <c r="O394">
        <v>101</v>
      </c>
      <c r="P394">
        <v>114.55</v>
      </c>
      <c r="Q394" s="11" t="s">
        <v>21</v>
      </c>
      <c r="R394" t="s">
        <v>1124</v>
      </c>
      <c r="S394" s="4">
        <v>41927.9361574074</v>
      </c>
      <c r="T394" s="4">
        <v>41948.9778240741</v>
      </c>
    </row>
    <row r="395" ht="216" spans="1:20">
      <c r="A395" s="1">
        <v>3726</v>
      </c>
      <c r="B395" s="2" t="s">
        <v>7617</v>
      </c>
      <c r="C395" s="2" t="s">
        <v>7618</v>
      </c>
      <c r="D395" s="12">
        <v>850</v>
      </c>
      <c r="E395" s="13">
        <v>2879</v>
      </c>
      <c r="F395" t="s">
        <v>28</v>
      </c>
      <c r="G395" t="s">
        <v>49</v>
      </c>
      <c r="H395" t="s">
        <v>50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1123</v>
      </c>
      <c r="O395">
        <v>339</v>
      </c>
      <c r="P395">
        <v>62.59</v>
      </c>
      <c r="Q395" s="11" t="s">
        <v>21</v>
      </c>
      <c r="R395" t="s">
        <v>1124</v>
      </c>
      <c r="S395" s="4">
        <v>42462.1408680556</v>
      </c>
      <c r="T395" s="4">
        <v>42489.875</v>
      </c>
    </row>
    <row r="396" ht="216" spans="1:20">
      <c r="A396" s="1">
        <v>3727</v>
      </c>
      <c r="B396" s="2" t="s">
        <v>7619</v>
      </c>
      <c r="C396" s="2" t="s">
        <v>7620</v>
      </c>
      <c r="D396" s="12">
        <v>2000</v>
      </c>
      <c r="E396" s="13">
        <v>2015</v>
      </c>
      <c r="F396" t="s">
        <v>28</v>
      </c>
      <c r="G396" t="s">
        <v>49</v>
      </c>
      <c r="H396" t="s">
        <v>50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1123</v>
      </c>
      <c r="O396">
        <v>101</v>
      </c>
      <c r="P396">
        <v>61.06</v>
      </c>
      <c r="Q396" s="11" t="s">
        <v>21</v>
      </c>
      <c r="R396" t="s">
        <v>1124</v>
      </c>
      <c r="S396" s="4">
        <v>42632.3483101852</v>
      </c>
      <c r="T396" s="4">
        <v>42663.2048611111</v>
      </c>
    </row>
    <row r="397" ht="231" spans="1:20">
      <c r="A397" s="1">
        <v>3810</v>
      </c>
      <c r="B397" s="2" t="s">
        <v>7785</v>
      </c>
      <c r="C397" s="2" t="s">
        <v>7786</v>
      </c>
      <c r="D397" s="12">
        <v>1500</v>
      </c>
      <c r="E397" s="13">
        <v>1826</v>
      </c>
      <c r="F397" t="s">
        <v>28</v>
      </c>
      <c r="G397" t="s">
        <v>49</v>
      </c>
      <c r="H397" t="s">
        <v>50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1123</v>
      </c>
      <c r="O397">
        <v>122</v>
      </c>
      <c r="P397">
        <v>70.23</v>
      </c>
      <c r="Q397" s="11" t="s">
        <v>21</v>
      </c>
      <c r="R397" t="s">
        <v>1124</v>
      </c>
      <c r="S397" s="4">
        <v>42054.8490509259</v>
      </c>
      <c r="T397" s="4">
        <v>42084.8073842593</v>
      </c>
    </row>
    <row r="398" ht="260" spans="1:20">
      <c r="A398" s="1">
        <v>3813</v>
      </c>
      <c r="B398" s="2" t="s">
        <v>7791</v>
      </c>
      <c r="C398" s="2" t="s">
        <v>7792</v>
      </c>
      <c r="D398" s="12">
        <v>2100</v>
      </c>
      <c r="E398" s="13">
        <v>2119.99</v>
      </c>
      <c r="F398" t="s">
        <v>28</v>
      </c>
      <c r="G398" t="s">
        <v>49</v>
      </c>
      <c r="H398" t="s">
        <v>50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1123</v>
      </c>
      <c r="O398">
        <v>101</v>
      </c>
      <c r="P398">
        <v>78.52</v>
      </c>
      <c r="Q398" s="11" t="s">
        <v>21</v>
      </c>
      <c r="R398" t="s">
        <v>1124</v>
      </c>
      <c r="S398" s="4">
        <v>42497.2757060185</v>
      </c>
      <c r="T398" s="4">
        <v>42535.9048611111</v>
      </c>
    </row>
    <row r="399" ht="245" spans="1:20">
      <c r="A399" s="1">
        <v>3814</v>
      </c>
      <c r="B399" s="2" t="s">
        <v>7793</v>
      </c>
      <c r="C399" s="2" t="s">
        <v>7794</v>
      </c>
      <c r="D399" s="12">
        <v>1500</v>
      </c>
      <c r="E399" s="13">
        <v>2102</v>
      </c>
      <c r="F399" t="s">
        <v>28</v>
      </c>
      <c r="G399" t="s">
        <v>49</v>
      </c>
      <c r="H399" t="s">
        <v>50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1123</v>
      </c>
      <c r="O399">
        <v>140</v>
      </c>
      <c r="P399">
        <v>61.82</v>
      </c>
      <c r="Q399" s="11" t="s">
        <v>21</v>
      </c>
      <c r="R399" t="s">
        <v>1124</v>
      </c>
      <c r="S399" s="4">
        <v>42058.9040740741</v>
      </c>
      <c r="T399" s="4">
        <v>42095.1659722222</v>
      </c>
    </row>
    <row r="400" ht="216" spans="1:20">
      <c r="A400" s="1">
        <v>3816</v>
      </c>
      <c r="B400" s="2" t="s">
        <v>7797</v>
      </c>
      <c r="C400" s="2" t="s">
        <v>7798</v>
      </c>
      <c r="D400" s="12">
        <v>1500</v>
      </c>
      <c r="E400" s="13">
        <v>1788.57</v>
      </c>
      <c r="F400" t="s">
        <v>28</v>
      </c>
      <c r="G400" t="s">
        <v>49</v>
      </c>
      <c r="H400" t="s">
        <v>50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1123</v>
      </c>
      <c r="O400">
        <v>119</v>
      </c>
      <c r="P400">
        <v>48.34</v>
      </c>
      <c r="Q400" s="11" t="s">
        <v>21</v>
      </c>
      <c r="R400" t="s">
        <v>1124</v>
      </c>
      <c r="S400" s="4">
        <v>41807.6900810185</v>
      </c>
      <c r="T400" s="4">
        <v>41837.6900810185</v>
      </c>
    </row>
    <row r="401" ht="260" spans="1:20">
      <c r="A401" s="1">
        <v>3817</v>
      </c>
      <c r="B401" s="2" t="s">
        <v>7799</v>
      </c>
      <c r="C401" s="2" t="s">
        <v>7800</v>
      </c>
      <c r="D401" s="12">
        <v>2000</v>
      </c>
      <c r="E401" s="13">
        <v>2145</v>
      </c>
      <c r="F401" t="s">
        <v>28</v>
      </c>
      <c r="G401" t="s">
        <v>49</v>
      </c>
      <c r="H401" t="s">
        <v>50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1123</v>
      </c>
      <c r="O401">
        <v>107</v>
      </c>
      <c r="P401">
        <v>107.25</v>
      </c>
      <c r="Q401" s="11" t="s">
        <v>21</v>
      </c>
      <c r="R401" t="s">
        <v>1124</v>
      </c>
      <c r="S401" s="4">
        <v>42284.6969444444</v>
      </c>
      <c r="T401" s="4">
        <v>42301.1659722222</v>
      </c>
    </row>
    <row r="402" ht="202" spans="1:20">
      <c r="A402" s="1">
        <v>3818</v>
      </c>
      <c r="B402" s="2" t="s">
        <v>7801</v>
      </c>
      <c r="C402" s="2" t="s">
        <v>7802</v>
      </c>
      <c r="D402" s="12">
        <v>250</v>
      </c>
      <c r="E402" s="13">
        <v>570</v>
      </c>
      <c r="F402" t="s">
        <v>28</v>
      </c>
      <c r="G402" t="s">
        <v>49</v>
      </c>
      <c r="H402" t="s">
        <v>50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1123</v>
      </c>
      <c r="O402">
        <v>228</v>
      </c>
      <c r="P402">
        <v>57</v>
      </c>
      <c r="Q402" s="11" t="s">
        <v>21</v>
      </c>
      <c r="R402" t="s">
        <v>1124</v>
      </c>
      <c r="S402" s="4">
        <v>42045.8423842593</v>
      </c>
      <c r="T402" s="4">
        <v>42075.8007175926</v>
      </c>
    </row>
    <row r="403" ht="188" spans="1:20">
      <c r="A403" s="1">
        <v>3819</v>
      </c>
      <c r="B403" s="2" t="s">
        <v>7803</v>
      </c>
      <c r="C403" s="2" t="s">
        <v>7580</v>
      </c>
      <c r="D403" s="12">
        <v>1000</v>
      </c>
      <c r="E403" s="13">
        <v>1064</v>
      </c>
      <c r="F403" t="s">
        <v>28</v>
      </c>
      <c r="G403" t="s">
        <v>49</v>
      </c>
      <c r="H403" t="s">
        <v>50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1123</v>
      </c>
      <c r="O403">
        <v>106</v>
      </c>
      <c r="P403">
        <v>40.92</v>
      </c>
      <c r="Q403" s="11" t="s">
        <v>21</v>
      </c>
      <c r="R403" t="s">
        <v>1124</v>
      </c>
      <c r="S403" s="4">
        <v>42184.209537037</v>
      </c>
      <c r="T403" s="4">
        <v>42202.8763888889</v>
      </c>
    </row>
    <row r="404" ht="231" spans="1:20">
      <c r="A404" s="1">
        <v>3821</v>
      </c>
      <c r="B404" s="2" t="s">
        <v>7806</v>
      </c>
      <c r="C404" s="2" t="s">
        <v>7807</v>
      </c>
      <c r="D404" s="12">
        <v>3500</v>
      </c>
      <c r="E404" s="13">
        <v>3659</v>
      </c>
      <c r="F404" t="s">
        <v>28</v>
      </c>
      <c r="G404" t="s">
        <v>49</v>
      </c>
      <c r="H404" t="s">
        <v>50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1123</v>
      </c>
      <c r="O404">
        <v>105</v>
      </c>
      <c r="P404">
        <v>79.54</v>
      </c>
      <c r="Q404" s="11" t="s">
        <v>21</v>
      </c>
      <c r="R404" t="s">
        <v>1124</v>
      </c>
      <c r="S404" s="4">
        <v>42341.1806365741</v>
      </c>
      <c r="T404" s="4">
        <v>42373.1806365741</v>
      </c>
    </row>
    <row r="405" ht="202" spans="1:20">
      <c r="A405" s="1">
        <v>3823</v>
      </c>
      <c r="B405" s="2" t="s">
        <v>7810</v>
      </c>
      <c r="C405" s="2" t="s">
        <v>7811</v>
      </c>
      <c r="D405" s="12">
        <v>2500</v>
      </c>
      <c r="E405" s="13">
        <v>2650</v>
      </c>
      <c r="F405" t="s">
        <v>28</v>
      </c>
      <c r="G405" t="s">
        <v>49</v>
      </c>
      <c r="H405" t="s">
        <v>50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1123</v>
      </c>
      <c r="O405">
        <v>106</v>
      </c>
      <c r="P405">
        <v>64.63</v>
      </c>
      <c r="Q405" s="11" t="s">
        <v>21</v>
      </c>
      <c r="R405" t="s">
        <v>1124</v>
      </c>
      <c r="S405" s="4">
        <v>42170.9102314815</v>
      </c>
      <c r="T405" s="4">
        <v>42205.1659722222</v>
      </c>
    </row>
    <row r="406" ht="260" spans="1:20">
      <c r="A406" s="1">
        <v>3825</v>
      </c>
      <c r="B406" s="2" t="s">
        <v>7814</v>
      </c>
      <c r="C406" s="2" t="s">
        <v>7815</v>
      </c>
      <c r="D406" s="12">
        <v>5000</v>
      </c>
      <c r="E406" s="13">
        <v>5271</v>
      </c>
      <c r="F406" t="s">
        <v>28</v>
      </c>
      <c r="G406" t="s">
        <v>49</v>
      </c>
      <c r="H406" t="s">
        <v>50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1123</v>
      </c>
      <c r="O406">
        <v>105</v>
      </c>
      <c r="P406">
        <v>107.57</v>
      </c>
      <c r="Q406" s="11" t="s">
        <v>21</v>
      </c>
      <c r="R406" t="s">
        <v>1124</v>
      </c>
      <c r="S406" s="4">
        <v>42151.0696064815</v>
      </c>
      <c r="T406" s="4">
        <v>42172.0696064815</v>
      </c>
    </row>
    <row r="407" ht="245" spans="1:20">
      <c r="A407" s="1">
        <v>3828</v>
      </c>
      <c r="B407" s="2" t="s">
        <v>7820</v>
      </c>
      <c r="C407" s="2" t="s">
        <v>7821</v>
      </c>
      <c r="D407" s="12">
        <v>5000</v>
      </c>
      <c r="E407" s="13">
        <v>5000</v>
      </c>
      <c r="F407" t="s">
        <v>28</v>
      </c>
      <c r="G407" t="s">
        <v>49</v>
      </c>
      <c r="H407" t="s">
        <v>50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1123</v>
      </c>
      <c r="O407">
        <v>100</v>
      </c>
      <c r="P407">
        <v>178.57</v>
      </c>
      <c r="Q407" s="11" t="s">
        <v>21</v>
      </c>
      <c r="R407" t="s">
        <v>1124</v>
      </c>
      <c r="S407" s="4">
        <v>41944.5276273148</v>
      </c>
      <c r="T407" s="4">
        <v>42004.5692939815</v>
      </c>
    </row>
    <row r="408" ht="245" spans="1:20">
      <c r="A408" s="1">
        <v>3829</v>
      </c>
      <c r="B408" s="2" t="s">
        <v>7822</v>
      </c>
      <c r="C408" s="2" t="s">
        <v>7823</v>
      </c>
      <c r="D408" s="12">
        <v>500</v>
      </c>
      <c r="E408" s="13">
        <v>501</v>
      </c>
      <c r="F408" t="s">
        <v>28</v>
      </c>
      <c r="G408" t="s">
        <v>49</v>
      </c>
      <c r="H408" t="s">
        <v>50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1123</v>
      </c>
      <c r="O408">
        <v>100</v>
      </c>
      <c r="P408">
        <v>62.63</v>
      </c>
      <c r="Q408" s="11" t="s">
        <v>21</v>
      </c>
      <c r="R408" t="s">
        <v>1124</v>
      </c>
      <c r="S408" s="4">
        <v>42593.8654050926</v>
      </c>
      <c r="T408" s="4">
        <v>42613.8654050926</v>
      </c>
    </row>
    <row r="409" ht="216" spans="1:20">
      <c r="A409" s="1">
        <v>3830</v>
      </c>
      <c r="B409" s="2" t="s">
        <v>7824</v>
      </c>
      <c r="C409" s="2" t="s">
        <v>7825</v>
      </c>
      <c r="D409" s="12">
        <v>100</v>
      </c>
      <c r="E409" s="13">
        <v>225</v>
      </c>
      <c r="F409" t="s">
        <v>28</v>
      </c>
      <c r="G409" t="s">
        <v>49</v>
      </c>
      <c r="H409" t="s">
        <v>50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1123</v>
      </c>
      <c r="O409">
        <v>225</v>
      </c>
      <c r="P409">
        <v>75</v>
      </c>
      <c r="Q409" s="11" t="s">
        <v>21</v>
      </c>
      <c r="R409" t="s">
        <v>1124</v>
      </c>
      <c r="S409" s="4">
        <v>42503.7408680556</v>
      </c>
      <c r="T409" s="4">
        <v>42517.7408680556</v>
      </c>
    </row>
    <row r="410" ht="245" spans="1:20">
      <c r="A410" s="1">
        <v>3831</v>
      </c>
      <c r="B410" s="2" t="s">
        <v>7826</v>
      </c>
      <c r="C410" s="2" t="s">
        <v>7827</v>
      </c>
      <c r="D410" s="12">
        <v>500</v>
      </c>
      <c r="E410" s="13">
        <v>530.11</v>
      </c>
      <c r="F410" t="s">
        <v>28</v>
      </c>
      <c r="G410" t="s">
        <v>49</v>
      </c>
      <c r="H410" t="s">
        <v>50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1123</v>
      </c>
      <c r="O410">
        <v>106</v>
      </c>
      <c r="P410">
        <v>58.9</v>
      </c>
      <c r="Q410" s="11" t="s">
        <v>21</v>
      </c>
      <c r="R410" t="s">
        <v>1124</v>
      </c>
      <c r="S410" s="4">
        <v>41927.848900463</v>
      </c>
      <c r="T410" s="4">
        <v>41948.8905671296</v>
      </c>
    </row>
    <row r="411" ht="260" spans="1:20">
      <c r="A411" s="1">
        <v>3832</v>
      </c>
      <c r="B411" s="2" t="s">
        <v>7828</v>
      </c>
      <c r="C411" s="2" t="s">
        <v>7829</v>
      </c>
      <c r="D411" s="12">
        <v>1200</v>
      </c>
      <c r="E411" s="13">
        <v>1256</v>
      </c>
      <c r="F411" t="s">
        <v>28</v>
      </c>
      <c r="G411" t="s">
        <v>49</v>
      </c>
      <c r="H411" t="s">
        <v>50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1123</v>
      </c>
      <c r="O411">
        <v>105</v>
      </c>
      <c r="P411">
        <v>139.56</v>
      </c>
      <c r="Q411" s="11" t="s">
        <v>21</v>
      </c>
      <c r="R411" t="s">
        <v>1124</v>
      </c>
      <c r="S411" s="4">
        <v>42375.1149884259</v>
      </c>
      <c r="T411" s="4">
        <v>42420.1149884259</v>
      </c>
    </row>
    <row r="412" ht="173" spans="1:20">
      <c r="A412" s="1">
        <v>3836</v>
      </c>
      <c r="B412" s="2" t="s">
        <v>7836</v>
      </c>
      <c r="C412" s="2" t="s">
        <v>7837</v>
      </c>
      <c r="D412" s="12">
        <v>800</v>
      </c>
      <c r="E412" s="13">
        <v>900</v>
      </c>
      <c r="F412" t="s">
        <v>28</v>
      </c>
      <c r="G412" t="s">
        <v>49</v>
      </c>
      <c r="H412" t="s">
        <v>50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1123</v>
      </c>
      <c r="O412">
        <v>113</v>
      </c>
      <c r="P412">
        <v>64.29</v>
      </c>
      <c r="Q412" s="11" t="s">
        <v>21</v>
      </c>
      <c r="R412" t="s">
        <v>1124</v>
      </c>
      <c r="S412" s="4">
        <v>42553.9265277778</v>
      </c>
      <c r="T412" s="4">
        <v>42585.1729166667</v>
      </c>
    </row>
    <row r="413" ht="245" spans="1:20">
      <c r="A413" s="1">
        <v>3839</v>
      </c>
      <c r="B413" s="2" t="s">
        <v>7842</v>
      </c>
      <c r="C413" s="2" t="s">
        <v>7843</v>
      </c>
      <c r="D413" s="12">
        <v>2000</v>
      </c>
      <c r="E413" s="13">
        <v>2025</v>
      </c>
      <c r="F413" t="s">
        <v>28</v>
      </c>
      <c r="G413" t="s">
        <v>49</v>
      </c>
      <c r="H413" t="s">
        <v>50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1123</v>
      </c>
      <c r="O413">
        <v>101</v>
      </c>
      <c r="P413">
        <v>63.28</v>
      </c>
      <c r="Q413" s="11" t="s">
        <v>21</v>
      </c>
      <c r="R413" t="s">
        <v>1124</v>
      </c>
      <c r="S413" s="4">
        <v>42155.1426388889</v>
      </c>
      <c r="T413" s="4">
        <v>42215.1426388889</v>
      </c>
    </row>
    <row r="1044875" spans="1:20">
      <c r="A1044875"/>
      <c r="B1044875"/>
      <c r="C1044875"/>
      <c r="D1044875"/>
      <c r="E1044875"/>
      <c r="S1044875"/>
      <c r="T1044875"/>
    </row>
    <row r="1044876" spans="1:20">
      <c r="A1044876"/>
      <c r="B1044876"/>
      <c r="C1044876"/>
      <c r="D1044876"/>
      <c r="E1044876"/>
      <c r="S1044876"/>
      <c r="T1044876"/>
    </row>
    <row r="1044877" spans="1:20">
      <c r="A1044877"/>
      <c r="B1044877"/>
      <c r="C1044877"/>
      <c r="D1044877"/>
      <c r="E1044877"/>
      <c r="S1044877"/>
      <c r="T1044877"/>
    </row>
    <row r="1044878" spans="1:20">
      <c r="A1044878"/>
      <c r="B1044878"/>
      <c r="C1044878"/>
      <c r="D1044878"/>
      <c r="E1044878"/>
      <c r="S1044878"/>
      <c r="T1044878"/>
    </row>
    <row r="1044879" spans="1:20">
      <c r="A1044879"/>
      <c r="B1044879"/>
      <c r="C1044879"/>
      <c r="D1044879"/>
      <c r="E1044879"/>
      <c r="S1044879"/>
      <c r="T1044879"/>
    </row>
    <row r="1044880" spans="1:20">
      <c r="A1044880"/>
      <c r="B1044880"/>
      <c r="C1044880"/>
      <c r="D1044880"/>
      <c r="E1044880"/>
      <c r="S1044880"/>
      <c r="T1044880"/>
    </row>
    <row r="1044881" spans="1:20">
      <c r="A1044881"/>
      <c r="B1044881"/>
      <c r="C1044881"/>
      <c r="D1044881"/>
      <c r="E1044881"/>
      <c r="S1044881"/>
      <c r="T1044881"/>
    </row>
    <row r="1044882" spans="1:20">
      <c r="A1044882"/>
      <c r="B1044882"/>
      <c r="C1044882"/>
      <c r="D1044882"/>
      <c r="E1044882"/>
      <c r="S1044882"/>
      <c r="T1044882"/>
    </row>
    <row r="1044883" spans="1:20">
      <c r="A1044883"/>
      <c r="B1044883"/>
      <c r="C1044883"/>
      <c r="D1044883"/>
      <c r="E1044883"/>
      <c r="S1044883"/>
      <c r="T1044883"/>
    </row>
    <row r="1044884" spans="1:20">
      <c r="A1044884"/>
      <c r="B1044884"/>
      <c r="C1044884"/>
      <c r="D1044884"/>
      <c r="E1044884"/>
      <c r="S1044884"/>
      <c r="T1044884"/>
    </row>
    <row r="1044885" spans="1:20">
      <c r="A1044885"/>
      <c r="B1044885"/>
      <c r="C1044885"/>
      <c r="D1044885"/>
      <c r="E1044885"/>
      <c r="S1044885"/>
      <c r="T1044885"/>
    </row>
    <row r="1044886" spans="1:20">
      <c r="A1044886"/>
      <c r="B1044886"/>
      <c r="C1044886"/>
      <c r="D1044886"/>
      <c r="E1044886"/>
      <c r="S1044886"/>
      <c r="T1044886"/>
    </row>
    <row r="1044887" spans="1:20">
      <c r="A1044887"/>
      <c r="B1044887"/>
      <c r="C1044887"/>
      <c r="D1044887"/>
      <c r="E1044887"/>
      <c r="S1044887"/>
      <c r="T1044887"/>
    </row>
    <row r="1044888" spans="1:20">
      <c r="A1044888"/>
      <c r="B1044888"/>
      <c r="C1044888"/>
      <c r="D1044888"/>
      <c r="E1044888"/>
      <c r="S1044888"/>
      <c r="T1044888"/>
    </row>
    <row r="1044889" spans="1:20">
      <c r="A1044889"/>
      <c r="B1044889"/>
      <c r="C1044889"/>
      <c r="D1044889"/>
      <c r="E1044889"/>
      <c r="S1044889"/>
      <c r="T1044889"/>
    </row>
    <row r="1044890" spans="1:20">
      <c r="A1044890"/>
      <c r="B1044890"/>
      <c r="C1044890"/>
      <c r="D1044890"/>
      <c r="E1044890"/>
      <c r="S1044890"/>
      <c r="T1044890"/>
    </row>
    <row r="1044891" spans="1:20">
      <c r="A1044891"/>
      <c r="B1044891"/>
      <c r="C1044891"/>
      <c r="D1044891"/>
      <c r="E1044891"/>
      <c r="S1044891"/>
      <c r="T1044891"/>
    </row>
    <row r="1044892" spans="1:20">
      <c r="A1044892"/>
      <c r="B1044892"/>
      <c r="C1044892"/>
      <c r="D1044892"/>
      <c r="E1044892"/>
      <c r="S1044892"/>
      <c r="T1044892"/>
    </row>
    <row r="1044893" spans="1:20">
      <c r="A1044893"/>
      <c r="B1044893"/>
      <c r="C1044893"/>
      <c r="D1044893"/>
      <c r="E1044893"/>
      <c r="S1044893"/>
      <c r="T1044893"/>
    </row>
    <row r="1044894" spans="1:20">
      <c r="A1044894"/>
      <c r="B1044894"/>
      <c r="C1044894"/>
      <c r="D1044894"/>
      <c r="E1044894"/>
      <c r="S1044894"/>
      <c r="T1044894"/>
    </row>
    <row r="1044895" spans="1:20">
      <c r="A1044895"/>
      <c r="B1044895"/>
      <c r="C1044895"/>
      <c r="D1044895"/>
      <c r="E1044895"/>
      <c r="S1044895"/>
      <c r="T1044895"/>
    </row>
    <row r="1044896" spans="1:20">
      <c r="A1044896"/>
      <c r="B1044896"/>
      <c r="C1044896"/>
      <c r="D1044896"/>
      <c r="E1044896"/>
      <c r="S1044896"/>
      <c r="T1044896"/>
    </row>
    <row r="1044897" spans="1:20">
      <c r="A1044897"/>
      <c r="B1044897"/>
      <c r="C1044897"/>
      <c r="D1044897"/>
      <c r="E1044897"/>
      <c r="S1044897"/>
      <c r="T1044897"/>
    </row>
    <row r="1044898" spans="1:20">
      <c r="A1044898"/>
      <c r="B1044898"/>
      <c r="C1044898"/>
      <c r="D1044898"/>
      <c r="E1044898"/>
      <c r="S1044898"/>
      <c r="T1044898"/>
    </row>
    <row r="1044899" spans="1:20">
      <c r="A1044899"/>
      <c r="B1044899"/>
      <c r="C1044899"/>
      <c r="D1044899"/>
      <c r="E1044899"/>
      <c r="S1044899"/>
      <c r="T1044899"/>
    </row>
    <row r="1044900" spans="1:20">
      <c r="A1044900"/>
      <c r="B1044900"/>
      <c r="C1044900"/>
      <c r="D1044900"/>
      <c r="E1044900"/>
      <c r="S1044900"/>
      <c r="T1044900"/>
    </row>
    <row r="1044901" spans="1:20">
      <c r="A1044901"/>
      <c r="B1044901"/>
      <c r="C1044901"/>
      <c r="D1044901"/>
      <c r="E1044901"/>
      <c r="S1044901"/>
      <c r="T1044901"/>
    </row>
    <row r="1044902" spans="1:20">
      <c r="A1044902"/>
      <c r="B1044902"/>
      <c r="C1044902"/>
      <c r="D1044902"/>
      <c r="E1044902"/>
      <c r="S1044902"/>
      <c r="T1044902"/>
    </row>
    <row r="1044903" spans="1:20">
      <c r="A1044903"/>
      <c r="B1044903"/>
      <c r="C1044903"/>
      <c r="D1044903"/>
      <c r="E1044903"/>
      <c r="S1044903"/>
      <c r="T1044903"/>
    </row>
    <row r="1044904" spans="1:20">
      <c r="A1044904"/>
      <c r="B1044904"/>
      <c r="C1044904"/>
      <c r="D1044904"/>
      <c r="E1044904"/>
      <c r="S1044904"/>
      <c r="T1044904"/>
    </row>
    <row r="1044905" spans="1:20">
      <c r="A1044905"/>
      <c r="B1044905"/>
      <c r="C1044905"/>
      <c r="D1044905"/>
      <c r="E1044905"/>
      <c r="S1044905"/>
      <c r="T1044905"/>
    </row>
    <row r="1044906" spans="1:20">
      <c r="A1044906"/>
      <c r="B1044906"/>
      <c r="C1044906"/>
      <c r="D1044906"/>
      <c r="E1044906"/>
      <c r="S1044906"/>
      <c r="T1044906"/>
    </row>
    <row r="1044907" spans="1:20">
      <c r="A1044907"/>
      <c r="B1044907"/>
      <c r="C1044907"/>
      <c r="D1044907"/>
      <c r="E1044907"/>
      <c r="S1044907"/>
      <c r="T1044907"/>
    </row>
    <row r="1044908" spans="1:20">
      <c r="A1044908"/>
      <c r="B1044908"/>
      <c r="C1044908"/>
      <c r="D1044908"/>
      <c r="E1044908"/>
      <c r="S1044908"/>
      <c r="T1044908"/>
    </row>
    <row r="1044909" spans="1:20">
      <c r="A1044909"/>
      <c r="B1044909"/>
      <c r="C1044909"/>
      <c r="D1044909"/>
      <c r="E1044909"/>
      <c r="S1044909"/>
      <c r="T1044909"/>
    </row>
    <row r="1044910" spans="1:20">
      <c r="A1044910"/>
      <c r="B1044910"/>
      <c r="C1044910"/>
      <c r="D1044910"/>
      <c r="E1044910"/>
      <c r="S1044910"/>
      <c r="T1044910"/>
    </row>
    <row r="1044911" spans="1:20">
      <c r="A1044911"/>
      <c r="B1044911"/>
      <c r="C1044911"/>
      <c r="D1044911"/>
      <c r="E1044911"/>
      <c r="S1044911"/>
      <c r="T1044911"/>
    </row>
    <row r="1044912" spans="1:20">
      <c r="A1044912"/>
      <c r="B1044912"/>
      <c r="C1044912"/>
      <c r="D1044912"/>
      <c r="E1044912"/>
      <c r="S1044912"/>
      <c r="T1044912"/>
    </row>
    <row r="1044913" spans="1:20">
      <c r="A1044913"/>
      <c r="B1044913"/>
      <c r="C1044913"/>
      <c r="D1044913"/>
      <c r="E1044913"/>
      <c r="S1044913"/>
      <c r="T1044913"/>
    </row>
    <row r="1044914" spans="1:20">
      <c r="A1044914"/>
      <c r="B1044914"/>
      <c r="C1044914"/>
      <c r="D1044914"/>
      <c r="E1044914"/>
      <c r="S1044914"/>
      <c r="T1044914"/>
    </row>
    <row r="1044915" spans="1:20">
      <c r="A1044915"/>
      <c r="B1044915"/>
      <c r="C1044915"/>
      <c r="D1044915"/>
      <c r="E1044915"/>
      <c r="S1044915"/>
      <c r="T1044915"/>
    </row>
    <row r="1044916" spans="1:20">
      <c r="A1044916"/>
      <c r="B1044916"/>
      <c r="C1044916"/>
      <c r="D1044916"/>
      <c r="E1044916"/>
      <c r="S1044916"/>
      <c r="T1044916"/>
    </row>
    <row r="1044917" spans="1:20">
      <c r="A1044917"/>
      <c r="B1044917"/>
      <c r="C1044917"/>
      <c r="D1044917"/>
      <c r="E1044917"/>
      <c r="S1044917"/>
      <c r="T1044917"/>
    </row>
    <row r="1044918" spans="1:20">
      <c r="A1044918"/>
      <c r="B1044918"/>
      <c r="C1044918"/>
      <c r="D1044918"/>
      <c r="E1044918"/>
      <c r="S1044918"/>
      <c r="T1044918"/>
    </row>
    <row r="1044919" spans="1:20">
      <c r="A1044919"/>
      <c r="B1044919"/>
      <c r="C1044919"/>
      <c r="D1044919"/>
      <c r="E1044919"/>
      <c r="S1044919"/>
      <c r="T1044919"/>
    </row>
    <row r="1044920" spans="1:20">
      <c r="A1044920"/>
      <c r="B1044920"/>
      <c r="C1044920"/>
      <c r="D1044920"/>
      <c r="E1044920"/>
      <c r="S1044920"/>
      <c r="T1044920"/>
    </row>
    <row r="1044921" spans="1:20">
      <c r="A1044921"/>
      <c r="B1044921"/>
      <c r="C1044921"/>
      <c r="D1044921"/>
      <c r="E1044921"/>
      <c r="S1044921"/>
      <c r="T1044921"/>
    </row>
    <row r="1044922" spans="1:20">
      <c r="A1044922"/>
      <c r="B1044922"/>
      <c r="C1044922"/>
      <c r="D1044922"/>
      <c r="E1044922"/>
      <c r="S1044922"/>
      <c r="T1044922"/>
    </row>
    <row r="1044923" spans="1:20">
      <c r="A1044923"/>
      <c r="B1044923"/>
      <c r="C1044923"/>
      <c r="D1044923"/>
      <c r="E1044923"/>
      <c r="S1044923"/>
      <c r="T1044923"/>
    </row>
    <row r="1044924" spans="1:20">
      <c r="A1044924"/>
      <c r="B1044924"/>
      <c r="C1044924"/>
      <c r="D1044924"/>
      <c r="E1044924"/>
      <c r="S1044924"/>
      <c r="T1044924"/>
    </row>
    <row r="1044925" spans="1:20">
      <c r="A1044925"/>
      <c r="B1044925"/>
      <c r="C1044925"/>
      <c r="D1044925"/>
      <c r="E1044925"/>
      <c r="S1044925"/>
      <c r="T1044925"/>
    </row>
    <row r="1044926" spans="1:20">
      <c r="A1044926"/>
      <c r="B1044926"/>
      <c r="C1044926"/>
      <c r="D1044926"/>
      <c r="E1044926"/>
      <c r="S1044926"/>
      <c r="T1044926"/>
    </row>
    <row r="1044927" spans="1:20">
      <c r="A1044927"/>
      <c r="B1044927"/>
      <c r="C1044927"/>
      <c r="D1044927"/>
      <c r="E1044927"/>
      <c r="S1044927"/>
      <c r="T1044927"/>
    </row>
    <row r="1044928" spans="1:20">
      <c r="A1044928"/>
      <c r="B1044928"/>
      <c r="C1044928"/>
      <c r="D1044928"/>
      <c r="E1044928"/>
      <c r="S1044928"/>
      <c r="T1044928"/>
    </row>
    <row r="1044929" spans="1:20">
      <c r="A1044929"/>
      <c r="B1044929"/>
      <c r="C1044929"/>
      <c r="D1044929"/>
      <c r="E1044929"/>
      <c r="S1044929"/>
      <c r="T1044929"/>
    </row>
    <row r="1044930" spans="1:20">
      <c r="A1044930"/>
      <c r="B1044930"/>
      <c r="C1044930"/>
      <c r="D1044930"/>
      <c r="E1044930"/>
      <c r="S1044930"/>
      <c r="T1044930"/>
    </row>
    <row r="1044931" spans="1:20">
      <c r="A1044931"/>
      <c r="B1044931"/>
      <c r="C1044931"/>
      <c r="D1044931"/>
      <c r="E1044931"/>
      <c r="S1044931"/>
      <c r="T1044931"/>
    </row>
    <row r="1044932" spans="1:20">
      <c r="A1044932"/>
      <c r="B1044932"/>
      <c r="C1044932"/>
      <c r="D1044932"/>
      <c r="E1044932"/>
      <c r="S1044932"/>
      <c r="T1044932"/>
    </row>
    <row r="1044933" spans="1:20">
      <c r="A1044933"/>
      <c r="B1044933"/>
      <c r="C1044933"/>
      <c r="D1044933"/>
      <c r="E1044933"/>
      <c r="S1044933"/>
      <c r="T1044933"/>
    </row>
    <row r="1044934" spans="1:20">
      <c r="A1044934"/>
      <c r="B1044934"/>
      <c r="C1044934"/>
      <c r="D1044934"/>
      <c r="E1044934"/>
      <c r="S1044934"/>
      <c r="T1044934"/>
    </row>
    <row r="1044935" spans="1:20">
      <c r="A1044935"/>
      <c r="B1044935"/>
      <c r="C1044935"/>
      <c r="D1044935"/>
      <c r="E1044935"/>
      <c r="S1044935"/>
      <c r="T1044935"/>
    </row>
    <row r="1044936" spans="1:20">
      <c r="A1044936"/>
      <c r="B1044936"/>
      <c r="C1044936"/>
      <c r="D1044936"/>
      <c r="E1044936"/>
      <c r="S1044936"/>
      <c r="T1044936"/>
    </row>
    <row r="1044937" spans="1:20">
      <c r="A1044937"/>
      <c r="B1044937"/>
      <c r="C1044937"/>
      <c r="D1044937"/>
      <c r="E1044937"/>
      <c r="S1044937"/>
      <c r="T1044937"/>
    </row>
    <row r="1044938" spans="1:20">
      <c r="A1044938"/>
      <c r="B1044938"/>
      <c r="C1044938"/>
      <c r="D1044938"/>
      <c r="E1044938"/>
      <c r="S1044938"/>
      <c r="T1044938"/>
    </row>
    <row r="1044939" spans="1:20">
      <c r="A1044939"/>
      <c r="B1044939"/>
      <c r="C1044939"/>
      <c r="D1044939"/>
      <c r="E1044939"/>
      <c r="S1044939"/>
      <c r="T1044939"/>
    </row>
    <row r="1044940" spans="1:20">
      <c r="A1044940"/>
      <c r="B1044940"/>
      <c r="C1044940"/>
      <c r="D1044940"/>
      <c r="E1044940"/>
      <c r="S1044940"/>
      <c r="T1044940"/>
    </row>
    <row r="1044941" spans="1:20">
      <c r="A1044941"/>
      <c r="B1044941"/>
      <c r="C1044941"/>
      <c r="D1044941"/>
      <c r="E1044941"/>
      <c r="S1044941"/>
      <c r="T1044941"/>
    </row>
    <row r="1044942" spans="1:20">
      <c r="A1044942"/>
      <c r="B1044942"/>
      <c r="C1044942"/>
      <c r="D1044942"/>
      <c r="E1044942"/>
      <c r="S1044942"/>
      <c r="T1044942"/>
    </row>
    <row r="1044943" spans="1:20">
      <c r="A1044943"/>
      <c r="B1044943"/>
      <c r="C1044943"/>
      <c r="D1044943"/>
      <c r="E1044943"/>
      <c r="S1044943"/>
      <c r="T1044943"/>
    </row>
    <row r="1044944" spans="1:20">
      <c r="A1044944"/>
      <c r="B1044944"/>
      <c r="C1044944"/>
      <c r="D1044944"/>
      <c r="E1044944"/>
      <c r="S1044944"/>
      <c r="T1044944"/>
    </row>
    <row r="1044945" spans="1:20">
      <c r="A1044945"/>
      <c r="B1044945"/>
      <c r="C1044945"/>
      <c r="D1044945"/>
      <c r="E1044945"/>
      <c r="S1044945"/>
      <c r="T1044945"/>
    </row>
    <row r="1044946" spans="1:20">
      <c r="A1044946"/>
      <c r="B1044946"/>
      <c r="C1044946"/>
      <c r="D1044946"/>
      <c r="E1044946"/>
      <c r="S1044946"/>
      <c r="T1044946"/>
    </row>
    <row r="1044947" spans="1:20">
      <c r="A1044947"/>
      <c r="B1044947"/>
      <c r="C1044947"/>
      <c r="D1044947"/>
      <c r="E1044947"/>
      <c r="S1044947"/>
      <c r="T1044947"/>
    </row>
    <row r="1044948" spans="1:20">
      <c r="A1044948"/>
      <c r="B1044948"/>
      <c r="C1044948"/>
      <c r="D1044948"/>
      <c r="E1044948"/>
      <c r="S1044948"/>
      <c r="T1044948"/>
    </row>
    <row r="1044949" spans="1:20">
      <c r="A1044949"/>
      <c r="B1044949"/>
      <c r="C1044949"/>
      <c r="D1044949"/>
      <c r="E1044949"/>
      <c r="S1044949"/>
      <c r="T1044949"/>
    </row>
    <row r="1044950" spans="1:20">
      <c r="A1044950"/>
      <c r="B1044950"/>
      <c r="C1044950"/>
      <c r="D1044950"/>
      <c r="E1044950"/>
      <c r="S1044950"/>
      <c r="T1044950"/>
    </row>
    <row r="1044951" spans="1:20">
      <c r="A1044951"/>
      <c r="B1044951"/>
      <c r="C1044951"/>
      <c r="D1044951"/>
      <c r="E1044951"/>
      <c r="S1044951"/>
      <c r="T1044951"/>
    </row>
    <row r="1044952" spans="1:20">
      <c r="A1044952"/>
      <c r="B1044952"/>
      <c r="C1044952"/>
      <c r="D1044952"/>
      <c r="E1044952"/>
      <c r="S1044952"/>
      <c r="T1044952"/>
    </row>
    <row r="1044953" spans="1:20">
      <c r="A1044953"/>
      <c r="B1044953"/>
      <c r="C1044953"/>
      <c r="D1044953"/>
      <c r="E1044953"/>
      <c r="S1044953"/>
      <c r="T1044953"/>
    </row>
    <row r="1044954" spans="1:20">
      <c r="A1044954"/>
      <c r="B1044954"/>
      <c r="C1044954"/>
      <c r="D1044954"/>
      <c r="E1044954"/>
      <c r="S1044954"/>
      <c r="T1044954"/>
    </row>
    <row r="1044955" spans="1:20">
      <c r="A1044955"/>
      <c r="B1044955"/>
      <c r="C1044955"/>
      <c r="D1044955"/>
      <c r="E1044955"/>
      <c r="S1044955"/>
      <c r="T1044955"/>
    </row>
    <row r="1044956" spans="1:20">
      <c r="A1044956"/>
      <c r="B1044956"/>
      <c r="C1044956"/>
      <c r="D1044956"/>
      <c r="E1044956"/>
      <c r="S1044956"/>
      <c r="T1044956"/>
    </row>
    <row r="1044957" spans="1:20">
      <c r="A1044957"/>
      <c r="B1044957"/>
      <c r="C1044957"/>
      <c r="D1044957"/>
      <c r="E1044957"/>
      <c r="S1044957"/>
      <c r="T1044957"/>
    </row>
    <row r="1044958" spans="1:20">
      <c r="A1044958"/>
      <c r="B1044958"/>
      <c r="C1044958"/>
      <c r="D1044958"/>
      <c r="E1044958"/>
      <c r="S1044958"/>
      <c r="T1044958"/>
    </row>
    <row r="1044959" spans="1:20">
      <c r="A1044959"/>
      <c r="B1044959"/>
      <c r="C1044959"/>
      <c r="D1044959"/>
      <c r="E1044959"/>
      <c r="S1044959"/>
      <c r="T1044959"/>
    </row>
    <row r="1044960" spans="1:20">
      <c r="A1044960"/>
      <c r="B1044960"/>
      <c r="C1044960"/>
      <c r="D1044960"/>
      <c r="E1044960"/>
      <c r="S1044960"/>
      <c r="T1044960"/>
    </row>
    <row r="1044961" spans="1:20">
      <c r="A1044961"/>
      <c r="B1044961"/>
      <c r="C1044961"/>
      <c r="D1044961"/>
      <c r="E1044961"/>
      <c r="S1044961"/>
      <c r="T1044961"/>
    </row>
    <row r="1044962" spans="1:20">
      <c r="A1044962"/>
      <c r="B1044962"/>
      <c r="C1044962"/>
      <c r="D1044962"/>
      <c r="E1044962"/>
      <c r="S1044962"/>
      <c r="T1044962"/>
    </row>
    <row r="1044963" spans="1:20">
      <c r="A1044963"/>
      <c r="B1044963"/>
      <c r="C1044963"/>
      <c r="D1044963"/>
      <c r="E1044963"/>
      <c r="S1044963"/>
      <c r="T1044963"/>
    </row>
    <row r="1044964" spans="1:20">
      <c r="A1044964"/>
      <c r="B1044964"/>
      <c r="C1044964"/>
      <c r="D1044964"/>
      <c r="E1044964"/>
      <c r="S1044964"/>
      <c r="T1044964"/>
    </row>
    <row r="1044965" spans="1:20">
      <c r="A1044965"/>
      <c r="B1044965"/>
      <c r="C1044965"/>
      <c r="D1044965"/>
      <c r="E1044965"/>
      <c r="S1044965"/>
      <c r="T1044965"/>
    </row>
    <row r="1044966" spans="1:20">
      <c r="A1044966"/>
      <c r="B1044966"/>
      <c r="C1044966"/>
      <c r="D1044966"/>
      <c r="E1044966"/>
      <c r="S1044966"/>
      <c r="T1044966"/>
    </row>
    <row r="1044967" spans="1:20">
      <c r="A1044967"/>
      <c r="B1044967"/>
      <c r="C1044967"/>
      <c r="D1044967"/>
      <c r="E1044967"/>
      <c r="S1044967"/>
      <c r="T1044967"/>
    </row>
    <row r="1044968" spans="1:20">
      <c r="A1044968"/>
      <c r="B1044968"/>
      <c r="C1044968"/>
      <c r="D1044968"/>
      <c r="E1044968"/>
      <c r="S1044968"/>
      <c r="T1044968"/>
    </row>
    <row r="1044969" spans="1:20">
      <c r="A1044969"/>
      <c r="B1044969"/>
      <c r="C1044969"/>
      <c r="D1044969"/>
      <c r="E1044969"/>
      <c r="S1044969"/>
      <c r="T1044969"/>
    </row>
    <row r="1044970" spans="1:20">
      <c r="A1044970"/>
      <c r="B1044970"/>
      <c r="C1044970"/>
      <c r="D1044970"/>
      <c r="E1044970"/>
      <c r="S1044970"/>
      <c r="T1044970"/>
    </row>
    <row r="1044971" spans="1:20">
      <c r="A1044971"/>
      <c r="B1044971"/>
      <c r="C1044971"/>
      <c r="D1044971"/>
      <c r="E1044971"/>
      <c r="S1044971"/>
      <c r="T1044971"/>
    </row>
    <row r="1044972" spans="1:20">
      <c r="A1044972"/>
      <c r="B1044972"/>
      <c r="C1044972"/>
      <c r="D1044972"/>
      <c r="E1044972"/>
      <c r="S1044972"/>
      <c r="T1044972"/>
    </row>
    <row r="1044973" spans="1:20">
      <c r="A1044973"/>
      <c r="B1044973"/>
      <c r="C1044973"/>
      <c r="D1044973"/>
      <c r="E1044973"/>
      <c r="S1044973"/>
      <c r="T1044973"/>
    </row>
    <row r="1044974" spans="1:20">
      <c r="A1044974"/>
      <c r="B1044974"/>
      <c r="C1044974"/>
      <c r="D1044974"/>
      <c r="E1044974"/>
      <c r="S1044974"/>
      <c r="T1044974"/>
    </row>
    <row r="1044975" spans="1:20">
      <c r="A1044975"/>
      <c r="B1044975"/>
      <c r="C1044975"/>
      <c r="D1044975"/>
      <c r="E1044975"/>
      <c r="S1044975"/>
      <c r="T1044975"/>
    </row>
    <row r="1044976" spans="1:20">
      <c r="A1044976"/>
      <c r="B1044976"/>
      <c r="C1044976"/>
      <c r="D1044976"/>
      <c r="E1044976"/>
      <c r="S1044976"/>
      <c r="T1044976"/>
    </row>
    <row r="1044977" spans="1:20">
      <c r="A1044977"/>
      <c r="B1044977"/>
      <c r="C1044977"/>
      <c r="D1044977"/>
      <c r="E1044977"/>
      <c r="S1044977"/>
      <c r="T1044977"/>
    </row>
    <row r="1044978" spans="1:20">
      <c r="A1044978"/>
      <c r="B1044978"/>
      <c r="C1044978"/>
      <c r="D1044978"/>
      <c r="E1044978"/>
      <c r="S1044978"/>
      <c r="T1044978"/>
    </row>
    <row r="1044979" spans="1:20">
      <c r="A1044979"/>
      <c r="B1044979"/>
      <c r="C1044979"/>
      <c r="D1044979"/>
      <c r="E1044979"/>
      <c r="S1044979"/>
      <c r="T1044979"/>
    </row>
    <row r="1044980" spans="1:20">
      <c r="A1044980"/>
      <c r="B1044980"/>
      <c r="C1044980"/>
      <c r="D1044980"/>
      <c r="E1044980"/>
      <c r="S1044980"/>
      <c r="T1044980"/>
    </row>
    <row r="1044981" spans="1:20">
      <c r="A1044981"/>
      <c r="B1044981"/>
      <c r="C1044981"/>
      <c r="D1044981"/>
      <c r="E1044981"/>
      <c r="S1044981"/>
      <c r="T1044981"/>
    </row>
    <row r="1044982" spans="1:20">
      <c r="A1044982"/>
      <c r="B1044982"/>
      <c r="C1044982"/>
      <c r="D1044982"/>
      <c r="E1044982"/>
      <c r="S1044982"/>
      <c r="T1044982"/>
    </row>
    <row r="1044983" spans="1:20">
      <c r="A1044983"/>
      <c r="B1044983"/>
      <c r="C1044983"/>
      <c r="D1044983"/>
      <c r="E1044983"/>
      <c r="S1044983"/>
      <c r="T1044983"/>
    </row>
    <row r="1044984" spans="1:20">
      <c r="A1044984"/>
      <c r="B1044984"/>
      <c r="C1044984"/>
      <c r="D1044984"/>
      <c r="E1044984"/>
      <c r="S1044984"/>
      <c r="T1044984"/>
    </row>
    <row r="1044985" spans="1:20">
      <c r="A1044985"/>
      <c r="B1044985"/>
      <c r="C1044985"/>
      <c r="D1044985"/>
      <c r="E1044985"/>
      <c r="S1044985"/>
      <c r="T1044985"/>
    </row>
    <row r="1044986" spans="1:20">
      <c r="A1044986"/>
      <c r="B1044986"/>
      <c r="C1044986"/>
      <c r="D1044986"/>
      <c r="E1044986"/>
      <c r="S1044986"/>
      <c r="T1044986"/>
    </row>
    <row r="1044987" spans="1:20">
      <c r="A1044987"/>
      <c r="B1044987"/>
      <c r="C1044987"/>
      <c r="D1044987"/>
      <c r="E1044987"/>
      <c r="S1044987"/>
      <c r="T1044987"/>
    </row>
    <row r="1044988" spans="1:20">
      <c r="A1044988"/>
      <c r="B1044988"/>
      <c r="C1044988"/>
      <c r="D1044988"/>
      <c r="E1044988"/>
      <c r="S1044988"/>
      <c r="T1044988"/>
    </row>
    <row r="1044989" spans="1:20">
      <c r="A1044989"/>
      <c r="B1044989"/>
      <c r="C1044989"/>
      <c r="D1044989"/>
      <c r="E1044989"/>
      <c r="S1044989"/>
      <c r="T1044989"/>
    </row>
    <row r="1044990" spans="1:20">
      <c r="A1044990"/>
      <c r="B1044990"/>
      <c r="C1044990"/>
      <c r="D1044990"/>
      <c r="E1044990"/>
      <c r="S1044990"/>
      <c r="T1044990"/>
    </row>
    <row r="1044991" spans="1:20">
      <c r="A1044991"/>
      <c r="B1044991"/>
      <c r="C1044991"/>
      <c r="D1044991"/>
      <c r="E1044991"/>
      <c r="S1044991"/>
      <c r="T1044991"/>
    </row>
    <row r="1044992" spans="1:20">
      <c r="A1044992"/>
      <c r="B1044992"/>
      <c r="C1044992"/>
      <c r="D1044992"/>
      <c r="E1044992"/>
      <c r="S1044992"/>
      <c r="T1044992"/>
    </row>
    <row r="1044993" spans="1:20">
      <c r="A1044993"/>
      <c r="B1044993"/>
      <c r="C1044993"/>
      <c r="D1044993"/>
      <c r="E1044993"/>
      <c r="S1044993"/>
      <c r="T1044993"/>
    </row>
    <row r="1044994" spans="1:20">
      <c r="A1044994"/>
      <c r="B1044994"/>
      <c r="C1044994"/>
      <c r="D1044994"/>
      <c r="E1044994"/>
      <c r="S1044994"/>
      <c r="T1044994"/>
    </row>
    <row r="1044995" spans="1:20">
      <c r="A1044995"/>
      <c r="B1044995"/>
      <c r="C1044995"/>
      <c r="D1044995"/>
      <c r="E1044995"/>
      <c r="S1044995"/>
      <c r="T1044995"/>
    </row>
    <row r="1044996" spans="1:20">
      <c r="A1044996"/>
      <c r="B1044996"/>
      <c r="C1044996"/>
      <c r="D1044996"/>
      <c r="E1044996"/>
      <c r="S1044996"/>
      <c r="T1044996"/>
    </row>
    <row r="1044997" spans="1:20">
      <c r="A1044997"/>
      <c r="B1044997"/>
      <c r="C1044997"/>
      <c r="D1044997"/>
      <c r="E1044997"/>
      <c r="S1044997"/>
      <c r="T1044997"/>
    </row>
    <row r="1044998" spans="1:20">
      <c r="A1044998"/>
      <c r="B1044998"/>
      <c r="C1044998"/>
      <c r="D1044998"/>
      <c r="E1044998"/>
      <c r="S1044998"/>
      <c r="T1044998"/>
    </row>
    <row r="1044999" spans="1:20">
      <c r="A1044999"/>
      <c r="B1044999"/>
      <c r="C1044999"/>
      <c r="D1044999"/>
      <c r="E1044999"/>
      <c r="S1044999"/>
      <c r="T1044999"/>
    </row>
    <row r="1045000" spans="1:20">
      <c r="A1045000"/>
      <c r="B1045000"/>
      <c r="C1045000"/>
      <c r="D1045000"/>
      <c r="E1045000"/>
      <c r="S1045000"/>
      <c r="T1045000"/>
    </row>
    <row r="1045001" spans="1:20">
      <c r="A1045001"/>
      <c r="B1045001"/>
      <c r="C1045001"/>
      <c r="D1045001"/>
      <c r="E1045001"/>
      <c r="S1045001"/>
      <c r="T1045001"/>
    </row>
    <row r="1045002" spans="1:20">
      <c r="A1045002"/>
      <c r="B1045002"/>
      <c r="C1045002"/>
      <c r="D1045002"/>
      <c r="E1045002"/>
      <c r="S1045002"/>
      <c r="T1045002"/>
    </row>
    <row r="1045003" spans="1:20">
      <c r="A1045003"/>
      <c r="B1045003"/>
      <c r="C1045003"/>
      <c r="D1045003"/>
      <c r="E1045003"/>
      <c r="S1045003"/>
      <c r="T1045003"/>
    </row>
    <row r="1045004" spans="1:20">
      <c r="A1045004"/>
      <c r="B1045004"/>
      <c r="C1045004"/>
      <c r="D1045004"/>
      <c r="E1045004"/>
      <c r="S1045004"/>
      <c r="T1045004"/>
    </row>
    <row r="1045005" spans="1:20">
      <c r="A1045005"/>
      <c r="B1045005"/>
      <c r="C1045005"/>
      <c r="D1045005"/>
      <c r="E1045005"/>
      <c r="S1045005"/>
      <c r="T1045005"/>
    </row>
    <row r="1045006" spans="1:20">
      <c r="A1045006"/>
      <c r="B1045006"/>
      <c r="C1045006"/>
      <c r="D1045006"/>
      <c r="E1045006"/>
      <c r="S1045006"/>
      <c r="T1045006"/>
    </row>
    <row r="1045007" spans="1:20">
      <c r="A1045007"/>
      <c r="B1045007"/>
      <c r="C1045007"/>
      <c r="D1045007"/>
      <c r="E1045007"/>
      <c r="S1045007"/>
      <c r="T1045007"/>
    </row>
    <row r="1045008" spans="1:20">
      <c r="A1045008"/>
      <c r="B1045008"/>
      <c r="C1045008"/>
      <c r="D1045008"/>
      <c r="E1045008"/>
      <c r="S1045008"/>
      <c r="T1045008"/>
    </row>
    <row r="1045009" spans="1:20">
      <c r="A1045009"/>
      <c r="B1045009"/>
      <c r="C1045009"/>
      <c r="D1045009"/>
      <c r="E1045009"/>
      <c r="S1045009"/>
      <c r="T1045009"/>
    </row>
    <row r="1045010" spans="1:20">
      <c r="A1045010"/>
      <c r="B1045010"/>
      <c r="C1045010"/>
      <c r="D1045010"/>
      <c r="E1045010"/>
      <c r="S1045010"/>
      <c r="T1045010"/>
    </row>
    <row r="1045011" spans="1:20">
      <c r="A1045011"/>
      <c r="B1045011"/>
      <c r="C1045011"/>
      <c r="D1045011"/>
      <c r="E1045011"/>
      <c r="S1045011"/>
      <c r="T1045011"/>
    </row>
    <row r="1045012" spans="1:20">
      <c r="A1045012"/>
      <c r="B1045012"/>
      <c r="C1045012"/>
      <c r="D1045012"/>
      <c r="E1045012"/>
      <c r="S1045012"/>
      <c r="T1045012"/>
    </row>
    <row r="1045013" spans="1:20">
      <c r="A1045013"/>
      <c r="B1045013"/>
      <c r="C1045013"/>
      <c r="D1045013"/>
      <c r="E1045013"/>
      <c r="S1045013"/>
      <c r="T1045013"/>
    </row>
    <row r="1045014" spans="1:20">
      <c r="A1045014"/>
      <c r="B1045014"/>
      <c r="C1045014"/>
      <c r="D1045014"/>
      <c r="E1045014"/>
      <c r="S1045014"/>
      <c r="T1045014"/>
    </row>
    <row r="1045015" spans="1:20">
      <c r="A1045015"/>
      <c r="B1045015"/>
      <c r="C1045015"/>
      <c r="D1045015"/>
      <c r="E1045015"/>
      <c r="S1045015"/>
      <c r="T1045015"/>
    </row>
    <row r="1045016" spans="1:20">
      <c r="A1045016"/>
      <c r="B1045016"/>
      <c r="C1045016"/>
      <c r="D1045016"/>
      <c r="E1045016"/>
      <c r="S1045016"/>
      <c r="T1045016"/>
    </row>
    <row r="1045017" spans="1:20">
      <c r="A1045017"/>
      <c r="B1045017"/>
      <c r="C1045017"/>
      <c r="D1045017"/>
      <c r="E1045017"/>
      <c r="S1045017"/>
      <c r="T1045017"/>
    </row>
    <row r="1045018" spans="1:20">
      <c r="A1045018"/>
      <c r="B1045018"/>
      <c r="C1045018"/>
      <c r="D1045018"/>
      <c r="E1045018"/>
      <c r="S1045018"/>
      <c r="T1045018"/>
    </row>
    <row r="1045019" spans="1:20">
      <c r="A1045019"/>
      <c r="B1045019"/>
      <c r="C1045019"/>
      <c r="D1045019"/>
      <c r="E1045019"/>
      <c r="S1045019"/>
      <c r="T1045019"/>
    </row>
    <row r="1045020" spans="1:20">
      <c r="A1045020"/>
      <c r="B1045020"/>
      <c r="C1045020"/>
      <c r="D1045020"/>
      <c r="E1045020"/>
      <c r="S1045020"/>
      <c r="T1045020"/>
    </row>
    <row r="1045021" spans="1:20">
      <c r="A1045021"/>
      <c r="B1045021"/>
      <c r="C1045021"/>
      <c r="D1045021"/>
      <c r="E1045021"/>
      <c r="S1045021"/>
      <c r="T1045021"/>
    </row>
    <row r="1045022" spans="1:20">
      <c r="A1045022"/>
      <c r="B1045022"/>
      <c r="C1045022"/>
      <c r="D1045022"/>
      <c r="E1045022"/>
      <c r="S1045022"/>
      <c r="T1045022"/>
    </row>
    <row r="1045023" spans="1:20">
      <c r="A1045023"/>
      <c r="B1045023"/>
      <c r="C1045023"/>
      <c r="D1045023"/>
      <c r="E1045023"/>
      <c r="S1045023"/>
      <c r="T1045023"/>
    </row>
    <row r="1045024" spans="1:20">
      <c r="A1045024"/>
      <c r="B1045024"/>
      <c r="C1045024"/>
      <c r="D1045024"/>
      <c r="E1045024"/>
      <c r="S1045024"/>
      <c r="T1045024"/>
    </row>
    <row r="1045025" spans="1:20">
      <c r="A1045025"/>
      <c r="B1045025"/>
      <c r="C1045025"/>
      <c r="D1045025"/>
      <c r="E1045025"/>
      <c r="S1045025"/>
      <c r="T1045025"/>
    </row>
    <row r="1045026" spans="1:20">
      <c r="A1045026"/>
      <c r="B1045026"/>
      <c r="C1045026"/>
      <c r="D1045026"/>
      <c r="E1045026"/>
      <c r="S1045026"/>
      <c r="T1045026"/>
    </row>
    <row r="1045027" spans="1:20">
      <c r="A1045027"/>
      <c r="B1045027"/>
      <c r="C1045027"/>
      <c r="D1045027"/>
      <c r="E1045027"/>
      <c r="S1045027"/>
      <c r="T1045027"/>
    </row>
    <row r="1045028" spans="1:20">
      <c r="A1045028"/>
      <c r="B1045028"/>
      <c r="C1045028"/>
      <c r="D1045028"/>
      <c r="E1045028"/>
      <c r="S1045028"/>
      <c r="T1045028"/>
    </row>
    <row r="1045029" spans="1:20">
      <c r="A1045029"/>
      <c r="B1045029"/>
      <c r="C1045029"/>
      <c r="D1045029"/>
      <c r="E1045029"/>
      <c r="S1045029"/>
      <c r="T1045029"/>
    </row>
    <row r="1045030" spans="1:20">
      <c r="A1045030"/>
      <c r="B1045030"/>
      <c r="C1045030"/>
      <c r="D1045030"/>
      <c r="E1045030"/>
      <c r="S1045030"/>
      <c r="T1045030"/>
    </row>
    <row r="1045031" spans="1:20">
      <c r="A1045031"/>
      <c r="B1045031"/>
      <c r="C1045031"/>
      <c r="D1045031"/>
      <c r="E1045031"/>
      <c r="S1045031"/>
      <c r="T1045031"/>
    </row>
    <row r="1045032" spans="1:20">
      <c r="A1045032"/>
      <c r="B1045032"/>
      <c r="C1045032"/>
      <c r="D1045032"/>
      <c r="E1045032"/>
      <c r="S1045032"/>
      <c r="T1045032"/>
    </row>
    <row r="1045033" spans="1:20">
      <c r="A1045033"/>
      <c r="B1045033"/>
      <c r="C1045033"/>
      <c r="D1045033"/>
      <c r="E1045033"/>
      <c r="S1045033"/>
      <c r="T1045033"/>
    </row>
    <row r="1045034" spans="1:20">
      <c r="A1045034"/>
      <c r="B1045034"/>
      <c r="C1045034"/>
      <c r="D1045034"/>
      <c r="E1045034"/>
      <c r="S1045034"/>
      <c r="T1045034"/>
    </row>
    <row r="1045035" spans="1:20">
      <c r="A1045035"/>
      <c r="B1045035"/>
      <c r="C1045035"/>
      <c r="D1045035"/>
      <c r="E1045035"/>
      <c r="S1045035"/>
      <c r="T1045035"/>
    </row>
    <row r="1045036" spans="1:20">
      <c r="A1045036"/>
      <c r="B1045036"/>
      <c r="C1045036"/>
      <c r="D1045036"/>
      <c r="E1045036"/>
      <c r="S1045036"/>
      <c r="T1045036"/>
    </row>
    <row r="1045037" spans="1:20">
      <c r="A1045037"/>
      <c r="B1045037"/>
      <c r="C1045037"/>
      <c r="D1045037"/>
      <c r="E1045037"/>
      <c r="S1045037"/>
      <c r="T1045037"/>
    </row>
    <row r="1045038" spans="1:20">
      <c r="A1045038"/>
      <c r="B1045038"/>
      <c r="C1045038"/>
      <c r="D1045038"/>
      <c r="E1045038"/>
      <c r="S1045038"/>
      <c r="T1045038"/>
    </row>
    <row r="1045039" spans="1:20">
      <c r="A1045039"/>
      <c r="B1045039"/>
      <c r="C1045039"/>
      <c r="D1045039"/>
      <c r="E1045039"/>
      <c r="S1045039"/>
      <c r="T1045039"/>
    </row>
    <row r="1045040" spans="1:20">
      <c r="A1045040"/>
      <c r="B1045040"/>
      <c r="C1045040"/>
      <c r="D1045040"/>
      <c r="E1045040"/>
      <c r="S1045040"/>
      <c r="T1045040"/>
    </row>
    <row r="1045041" spans="1:20">
      <c r="A1045041"/>
      <c r="B1045041"/>
      <c r="C1045041"/>
      <c r="D1045041"/>
      <c r="E1045041"/>
      <c r="S1045041"/>
      <c r="T1045041"/>
    </row>
    <row r="1045042" spans="1:20">
      <c r="A1045042"/>
      <c r="B1045042"/>
      <c r="C1045042"/>
      <c r="D1045042"/>
      <c r="E1045042"/>
      <c r="S1045042"/>
      <c r="T1045042"/>
    </row>
    <row r="1045043" spans="1:20">
      <c r="A1045043"/>
      <c r="B1045043"/>
      <c r="C1045043"/>
      <c r="D1045043"/>
      <c r="E1045043"/>
      <c r="S1045043"/>
      <c r="T1045043"/>
    </row>
    <row r="1045044" spans="1:20">
      <c r="A1045044"/>
      <c r="B1045044"/>
      <c r="C1045044"/>
      <c r="D1045044"/>
      <c r="E1045044"/>
      <c r="S1045044"/>
      <c r="T1045044"/>
    </row>
    <row r="1045045" spans="1:20">
      <c r="A1045045"/>
      <c r="B1045045"/>
      <c r="C1045045"/>
      <c r="D1045045"/>
      <c r="E1045045"/>
      <c r="S1045045"/>
      <c r="T1045045"/>
    </row>
    <row r="1045046" spans="1:20">
      <c r="A1045046"/>
      <c r="B1045046"/>
      <c r="C1045046"/>
      <c r="D1045046"/>
      <c r="E1045046"/>
      <c r="S1045046"/>
      <c r="T1045046"/>
    </row>
    <row r="1045047" spans="1:20">
      <c r="A1045047"/>
      <c r="B1045047"/>
      <c r="C1045047"/>
      <c r="D1045047"/>
      <c r="E1045047"/>
      <c r="S1045047"/>
      <c r="T1045047"/>
    </row>
    <row r="1045048" spans="1:20">
      <c r="A1045048"/>
      <c r="B1045048"/>
      <c r="C1045048"/>
      <c r="D1045048"/>
      <c r="E1045048"/>
      <c r="S1045048"/>
      <c r="T1045048"/>
    </row>
    <row r="1045049" spans="1:20">
      <c r="A1045049"/>
      <c r="B1045049"/>
      <c r="C1045049"/>
      <c r="D1045049"/>
      <c r="E1045049"/>
      <c r="S1045049"/>
      <c r="T1045049"/>
    </row>
    <row r="1045050" spans="1:20">
      <c r="A1045050"/>
      <c r="B1045050"/>
      <c r="C1045050"/>
      <c r="D1045050"/>
      <c r="E1045050"/>
      <c r="S1045050"/>
      <c r="T1045050"/>
    </row>
    <row r="1045051" spans="1:20">
      <c r="A1045051"/>
      <c r="B1045051"/>
      <c r="C1045051"/>
      <c r="D1045051"/>
      <c r="E1045051"/>
      <c r="S1045051"/>
      <c r="T1045051"/>
    </row>
    <row r="1045052" spans="1:20">
      <c r="A1045052"/>
      <c r="B1045052"/>
      <c r="C1045052"/>
      <c r="D1045052"/>
      <c r="E1045052"/>
      <c r="S1045052"/>
      <c r="T1045052"/>
    </row>
    <row r="1045053" spans="1:20">
      <c r="A1045053"/>
      <c r="B1045053"/>
      <c r="C1045053"/>
      <c r="D1045053"/>
      <c r="E1045053"/>
      <c r="S1045053"/>
      <c r="T1045053"/>
    </row>
    <row r="1045054" spans="1:20">
      <c r="A1045054"/>
      <c r="B1045054"/>
      <c r="C1045054"/>
      <c r="D1045054"/>
      <c r="E1045054"/>
      <c r="S1045054"/>
      <c r="T1045054"/>
    </row>
    <row r="1045055" spans="1:20">
      <c r="A1045055"/>
      <c r="B1045055"/>
      <c r="C1045055"/>
      <c r="D1045055"/>
      <c r="E1045055"/>
      <c r="S1045055"/>
      <c r="T1045055"/>
    </row>
    <row r="1045056" spans="1:20">
      <c r="A1045056"/>
      <c r="B1045056"/>
      <c r="C1045056"/>
      <c r="D1045056"/>
      <c r="E1045056"/>
      <c r="S1045056"/>
      <c r="T1045056"/>
    </row>
    <row r="1045057" spans="1:20">
      <c r="A1045057"/>
      <c r="B1045057"/>
      <c r="C1045057"/>
      <c r="D1045057"/>
      <c r="E1045057"/>
      <c r="S1045057"/>
      <c r="T1045057"/>
    </row>
    <row r="1045058" spans="1:20">
      <c r="A1045058"/>
      <c r="B1045058"/>
      <c r="C1045058"/>
      <c r="D1045058"/>
      <c r="E1045058"/>
      <c r="S1045058"/>
      <c r="T1045058"/>
    </row>
    <row r="1045059" spans="1:20">
      <c r="A1045059"/>
      <c r="B1045059"/>
      <c r="C1045059"/>
      <c r="D1045059"/>
      <c r="E1045059"/>
      <c r="S1045059"/>
      <c r="T1045059"/>
    </row>
    <row r="1045060" spans="1:20">
      <c r="A1045060"/>
      <c r="B1045060"/>
      <c r="C1045060"/>
      <c r="D1045060"/>
      <c r="E1045060"/>
      <c r="S1045060"/>
      <c r="T1045060"/>
    </row>
    <row r="1045061" spans="1:20">
      <c r="A1045061"/>
      <c r="B1045061"/>
      <c r="C1045061"/>
      <c r="D1045061"/>
      <c r="E1045061"/>
      <c r="S1045061"/>
      <c r="T1045061"/>
    </row>
    <row r="1045062" spans="1:20">
      <c r="A1045062"/>
      <c r="B1045062"/>
      <c r="C1045062"/>
      <c r="D1045062"/>
      <c r="E1045062"/>
      <c r="S1045062"/>
      <c r="T1045062"/>
    </row>
    <row r="1045063" spans="1:20">
      <c r="A1045063"/>
      <c r="B1045063"/>
      <c r="C1045063"/>
      <c r="D1045063"/>
      <c r="E1045063"/>
      <c r="S1045063"/>
      <c r="T1045063"/>
    </row>
    <row r="1045064" spans="1:20">
      <c r="A1045064"/>
      <c r="B1045064"/>
      <c r="C1045064"/>
      <c r="D1045064"/>
      <c r="E1045064"/>
      <c r="S1045064"/>
      <c r="T1045064"/>
    </row>
    <row r="1045065" spans="1:20">
      <c r="A1045065"/>
      <c r="B1045065"/>
      <c r="C1045065"/>
      <c r="D1045065"/>
      <c r="E1045065"/>
      <c r="S1045065"/>
      <c r="T1045065"/>
    </row>
    <row r="1045066" spans="1:20">
      <c r="A1045066"/>
      <c r="B1045066"/>
      <c r="C1045066"/>
      <c r="D1045066"/>
      <c r="E1045066"/>
      <c r="S1045066"/>
      <c r="T1045066"/>
    </row>
    <row r="1045067" spans="1:20">
      <c r="A1045067"/>
      <c r="B1045067"/>
      <c r="C1045067"/>
      <c r="D1045067"/>
      <c r="E1045067"/>
      <c r="S1045067"/>
      <c r="T1045067"/>
    </row>
    <row r="1045068" spans="1:20">
      <c r="A1045068"/>
      <c r="B1045068"/>
      <c r="C1045068"/>
      <c r="D1045068"/>
      <c r="E1045068"/>
      <c r="S1045068"/>
      <c r="T1045068"/>
    </row>
    <row r="1045069" spans="1:20">
      <c r="A1045069"/>
      <c r="B1045069"/>
      <c r="C1045069"/>
      <c r="D1045069"/>
      <c r="E1045069"/>
      <c r="S1045069"/>
      <c r="T1045069"/>
    </row>
    <row r="1045070" spans="1:20">
      <c r="A1045070"/>
      <c r="B1045070"/>
      <c r="C1045070"/>
      <c r="D1045070"/>
      <c r="E1045070"/>
      <c r="S1045070"/>
      <c r="T1045070"/>
    </row>
    <row r="1045071" spans="1:20">
      <c r="A1045071"/>
      <c r="B1045071"/>
      <c r="C1045071"/>
      <c r="D1045071"/>
      <c r="E1045071"/>
      <c r="S1045071"/>
      <c r="T1045071"/>
    </row>
    <row r="1045072" spans="1:20">
      <c r="A1045072"/>
      <c r="B1045072"/>
      <c r="C1045072"/>
      <c r="D1045072"/>
      <c r="E1045072"/>
      <c r="S1045072"/>
      <c r="T1045072"/>
    </row>
    <row r="1045073" spans="1:20">
      <c r="A1045073"/>
      <c r="B1045073"/>
      <c r="C1045073"/>
      <c r="D1045073"/>
      <c r="E1045073"/>
      <c r="S1045073"/>
      <c r="T1045073"/>
    </row>
    <row r="1045074" spans="1:20">
      <c r="A1045074"/>
      <c r="B1045074"/>
      <c r="C1045074"/>
      <c r="D1045074"/>
      <c r="E1045074"/>
      <c r="S1045074"/>
      <c r="T1045074"/>
    </row>
    <row r="1045075" spans="1:20">
      <c r="A1045075"/>
      <c r="B1045075"/>
      <c r="C1045075"/>
      <c r="D1045075"/>
      <c r="E1045075"/>
      <c r="S1045075"/>
      <c r="T1045075"/>
    </row>
    <row r="1045076" spans="1:20">
      <c r="A1045076"/>
      <c r="B1045076"/>
      <c r="C1045076"/>
      <c r="D1045076"/>
      <c r="E1045076"/>
      <c r="S1045076"/>
      <c r="T1045076"/>
    </row>
    <row r="1045077" spans="1:20">
      <c r="A1045077"/>
      <c r="B1045077"/>
      <c r="C1045077"/>
      <c r="D1045077"/>
      <c r="E1045077"/>
      <c r="S1045077"/>
      <c r="T1045077"/>
    </row>
    <row r="1045078" spans="1:20">
      <c r="A1045078"/>
      <c r="B1045078"/>
      <c r="C1045078"/>
      <c r="D1045078"/>
      <c r="E1045078"/>
      <c r="S1045078"/>
      <c r="T1045078"/>
    </row>
    <row r="1045079" spans="1:20">
      <c r="A1045079"/>
      <c r="B1045079"/>
      <c r="C1045079"/>
      <c r="D1045079"/>
      <c r="E1045079"/>
      <c r="S1045079"/>
      <c r="T1045079"/>
    </row>
    <row r="1045080" spans="1:20">
      <c r="A1045080"/>
      <c r="B1045080"/>
      <c r="C1045080"/>
      <c r="D1045080"/>
      <c r="E1045080"/>
      <c r="S1045080"/>
      <c r="T1045080"/>
    </row>
    <row r="1045081" spans="1:20">
      <c r="A1045081"/>
      <c r="B1045081"/>
      <c r="C1045081"/>
      <c r="D1045081"/>
      <c r="E1045081"/>
      <c r="S1045081"/>
      <c r="T1045081"/>
    </row>
    <row r="1045082" spans="1:20">
      <c r="A1045082"/>
      <c r="B1045082"/>
      <c r="C1045082"/>
      <c r="D1045082"/>
      <c r="E1045082"/>
      <c r="S1045082"/>
      <c r="T1045082"/>
    </row>
    <row r="1045083" spans="1:20">
      <c r="A1045083"/>
      <c r="B1045083"/>
      <c r="C1045083"/>
      <c r="D1045083"/>
      <c r="E1045083"/>
      <c r="S1045083"/>
      <c r="T1045083"/>
    </row>
    <row r="1045084" spans="1:20">
      <c r="A1045084"/>
      <c r="B1045084"/>
      <c r="C1045084"/>
      <c r="D1045084"/>
      <c r="E1045084"/>
      <c r="S1045084"/>
      <c r="T1045084"/>
    </row>
    <row r="1045085" spans="1:20">
      <c r="A1045085"/>
      <c r="B1045085"/>
      <c r="C1045085"/>
      <c r="D1045085"/>
      <c r="E1045085"/>
      <c r="S1045085"/>
      <c r="T1045085"/>
    </row>
    <row r="1045086" spans="1:20">
      <c r="A1045086"/>
      <c r="B1045086"/>
      <c r="C1045086"/>
      <c r="D1045086"/>
      <c r="E1045086"/>
      <c r="S1045086"/>
      <c r="T1045086"/>
    </row>
    <row r="1045087" spans="1:20">
      <c r="A1045087"/>
      <c r="B1045087"/>
      <c r="C1045087"/>
      <c r="D1045087"/>
      <c r="E1045087"/>
      <c r="S1045087"/>
      <c r="T1045087"/>
    </row>
    <row r="1045088" spans="1:20">
      <c r="A1045088"/>
      <c r="B1045088"/>
      <c r="C1045088"/>
      <c r="D1045088"/>
      <c r="E1045088"/>
      <c r="S1045088"/>
      <c r="T1045088"/>
    </row>
    <row r="1045089" spans="1:20">
      <c r="A1045089"/>
      <c r="B1045089"/>
      <c r="C1045089"/>
      <c r="D1045089"/>
      <c r="E1045089"/>
      <c r="S1045089"/>
      <c r="T1045089"/>
    </row>
    <row r="1045090" spans="1:20">
      <c r="A1045090"/>
      <c r="B1045090"/>
      <c r="C1045090"/>
      <c r="D1045090"/>
      <c r="E1045090"/>
      <c r="S1045090"/>
      <c r="T1045090"/>
    </row>
    <row r="1045091" spans="1:20">
      <c r="A1045091"/>
      <c r="B1045091"/>
      <c r="C1045091"/>
      <c r="D1045091"/>
      <c r="E1045091"/>
      <c r="S1045091"/>
      <c r="T1045091"/>
    </row>
    <row r="1045092" spans="1:20">
      <c r="A1045092"/>
      <c r="B1045092"/>
      <c r="C1045092"/>
      <c r="D1045092"/>
      <c r="E1045092"/>
      <c r="S1045092"/>
      <c r="T1045092"/>
    </row>
    <row r="1045093" spans="1:20">
      <c r="A1045093"/>
      <c r="B1045093"/>
      <c r="C1045093"/>
      <c r="D1045093"/>
      <c r="E1045093"/>
      <c r="S1045093"/>
      <c r="T1045093"/>
    </row>
    <row r="1045094" spans="1:20">
      <c r="A1045094"/>
      <c r="B1045094"/>
      <c r="C1045094"/>
      <c r="D1045094"/>
      <c r="E1045094"/>
      <c r="S1045094"/>
      <c r="T1045094"/>
    </row>
    <row r="1045095" spans="1:20">
      <c r="A1045095"/>
      <c r="B1045095"/>
      <c r="C1045095"/>
      <c r="D1045095"/>
      <c r="E1045095"/>
      <c r="S1045095"/>
      <c r="T1045095"/>
    </row>
    <row r="1045096" spans="1:20">
      <c r="A1045096"/>
      <c r="B1045096"/>
      <c r="C1045096"/>
      <c r="D1045096"/>
      <c r="E1045096"/>
      <c r="S1045096"/>
      <c r="T1045096"/>
    </row>
    <row r="1045097" spans="1:20">
      <c r="A1045097"/>
      <c r="B1045097"/>
      <c r="C1045097"/>
      <c r="D1045097"/>
      <c r="E1045097"/>
      <c r="S1045097"/>
      <c r="T1045097"/>
    </row>
    <row r="1045098" spans="1:20">
      <c r="A1045098"/>
      <c r="B1045098"/>
      <c r="C1045098"/>
      <c r="D1045098"/>
      <c r="E1045098"/>
      <c r="S1045098"/>
      <c r="T1045098"/>
    </row>
    <row r="1045099" spans="1:20">
      <c r="A1045099"/>
      <c r="B1045099"/>
      <c r="C1045099"/>
      <c r="D1045099"/>
      <c r="E1045099"/>
      <c r="S1045099"/>
      <c r="T1045099"/>
    </row>
    <row r="1045100" spans="1:20">
      <c r="A1045100"/>
      <c r="B1045100"/>
      <c r="C1045100"/>
      <c r="D1045100"/>
      <c r="E1045100"/>
      <c r="S1045100"/>
      <c r="T1045100"/>
    </row>
    <row r="1045101" spans="1:20">
      <c r="A1045101"/>
      <c r="B1045101"/>
      <c r="C1045101"/>
      <c r="D1045101"/>
      <c r="E1045101"/>
      <c r="S1045101"/>
      <c r="T1045101"/>
    </row>
    <row r="1045102" spans="1:20">
      <c r="A1045102"/>
      <c r="B1045102"/>
      <c r="C1045102"/>
      <c r="D1045102"/>
      <c r="E1045102"/>
      <c r="S1045102"/>
      <c r="T1045102"/>
    </row>
    <row r="1045103" spans="1:20">
      <c r="A1045103"/>
      <c r="B1045103"/>
      <c r="C1045103"/>
      <c r="D1045103"/>
      <c r="E1045103"/>
      <c r="S1045103"/>
      <c r="T1045103"/>
    </row>
    <row r="1045104" spans="1:20">
      <c r="A1045104"/>
      <c r="B1045104"/>
      <c r="C1045104"/>
      <c r="D1045104"/>
      <c r="E1045104"/>
      <c r="S1045104"/>
      <c r="T1045104"/>
    </row>
    <row r="1045105" spans="1:20">
      <c r="A1045105"/>
      <c r="B1045105"/>
      <c r="C1045105"/>
      <c r="D1045105"/>
      <c r="E1045105"/>
      <c r="S1045105"/>
      <c r="T1045105"/>
    </row>
    <row r="1045106" spans="1:20">
      <c r="A1045106"/>
      <c r="B1045106"/>
      <c r="C1045106"/>
      <c r="D1045106"/>
      <c r="E1045106"/>
      <c r="S1045106"/>
      <c r="T1045106"/>
    </row>
    <row r="1045107" spans="1:20">
      <c r="A1045107"/>
      <c r="B1045107"/>
      <c r="C1045107"/>
      <c r="D1045107"/>
      <c r="E1045107"/>
      <c r="S1045107"/>
      <c r="T1045107"/>
    </row>
    <row r="1045108" spans="1:20">
      <c r="A1045108"/>
      <c r="B1045108"/>
      <c r="C1045108"/>
      <c r="D1045108"/>
      <c r="E1045108"/>
      <c r="S1045108"/>
      <c r="T1045108"/>
    </row>
    <row r="1045109" spans="1:20">
      <c r="A1045109"/>
      <c r="B1045109"/>
      <c r="C1045109"/>
      <c r="D1045109"/>
      <c r="E1045109"/>
      <c r="S1045109"/>
      <c r="T1045109"/>
    </row>
    <row r="1045110" spans="1:20">
      <c r="A1045110"/>
      <c r="B1045110"/>
      <c r="C1045110"/>
      <c r="D1045110"/>
      <c r="E1045110"/>
      <c r="S1045110"/>
      <c r="T1045110"/>
    </row>
    <row r="1045111" spans="1:20">
      <c r="A1045111"/>
      <c r="B1045111"/>
      <c r="C1045111"/>
      <c r="D1045111"/>
      <c r="E1045111"/>
      <c r="S1045111"/>
      <c r="T1045111"/>
    </row>
    <row r="1045112" spans="1:20">
      <c r="A1045112"/>
      <c r="B1045112"/>
      <c r="C1045112"/>
      <c r="D1045112"/>
      <c r="E1045112"/>
      <c r="S1045112"/>
      <c r="T1045112"/>
    </row>
    <row r="1045113" spans="1:20">
      <c r="A1045113"/>
      <c r="B1045113"/>
      <c r="C1045113"/>
      <c r="D1045113"/>
      <c r="E1045113"/>
      <c r="S1045113"/>
      <c r="T1045113"/>
    </row>
    <row r="1045114" spans="1:20">
      <c r="A1045114"/>
      <c r="B1045114"/>
      <c r="C1045114"/>
      <c r="D1045114"/>
      <c r="E1045114"/>
      <c r="S1045114"/>
      <c r="T1045114"/>
    </row>
    <row r="1045115" spans="1:20">
      <c r="A1045115"/>
      <c r="B1045115"/>
      <c r="C1045115"/>
      <c r="D1045115"/>
      <c r="E1045115"/>
      <c r="S1045115"/>
      <c r="T1045115"/>
    </row>
    <row r="1045116" spans="1:20">
      <c r="A1045116"/>
      <c r="B1045116"/>
      <c r="C1045116"/>
      <c r="D1045116"/>
      <c r="E1045116"/>
      <c r="S1045116"/>
      <c r="T1045116"/>
    </row>
    <row r="1045117" spans="1:20">
      <c r="A1045117"/>
      <c r="B1045117"/>
      <c r="C1045117"/>
      <c r="D1045117"/>
      <c r="E1045117"/>
      <c r="S1045117"/>
      <c r="T1045117"/>
    </row>
    <row r="1045118" spans="1:20">
      <c r="A1045118"/>
      <c r="B1045118"/>
      <c r="C1045118"/>
      <c r="D1045118"/>
      <c r="E1045118"/>
      <c r="S1045118"/>
      <c r="T1045118"/>
    </row>
    <row r="1045119" spans="1:20">
      <c r="A1045119"/>
      <c r="B1045119"/>
      <c r="C1045119"/>
      <c r="D1045119"/>
      <c r="E1045119"/>
      <c r="S1045119"/>
      <c r="T1045119"/>
    </row>
    <row r="1045120" spans="1:20">
      <c r="A1045120"/>
      <c r="B1045120"/>
      <c r="C1045120"/>
      <c r="D1045120"/>
      <c r="E1045120"/>
      <c r="S1045120"/>
      <c r="T1045120"/>
    </row>
    <row r="1045121" spans="1:20">
      <c r="A1045121"/>
      <c r="B1045121"/>
      <c r="C1045121"/>
      <c r="D1045121"/>
      <c r="E1045121"/>
      <c r="S1045121"/>
      <c r="T1045121"/>
    </row>
    <row r="1045122" spans="1:20">
      <c r="A1045122"/>
      <c r="B1045122"/>
      <c r="C1045122"/>
      <c r="D1045122"/>
      <c r="E1045122"/>
      <c r="S1045122"/>
      <c r="T1045122"/>
    </row>
    <row r="1045123" spans="1:20">
      <c r="A1045123"/>
      <c r="B1045123"/>
      <c r="C1045123"/>
      <c r="D1045123"/>
      <c r="E1045123"/>
      <c r="S1045123"/>
      <c r="T1045123"/>
    </row>
    <row r="1045124" spans="1:20">
      <c r="A1045124"/>
      <c r="B1045124"/>
      <c r="C1045124"/>
      <c r="D1045124"/>
      <c r="E1045124"/>
      <c r="S1045124"/>
      <c r="T1045124"/>
    </row>
    <row r="1045125" spans="1:20">
      <c r="A1045125"/>
      <c r="B1045125"/>
      <c r="C1045125"/>
      <c r="D1045125"/>
      <c r="E1045125"/>
      <c r="S1045125"/>
      <c r="T1045125"/>
    </row>
    <row r="1045126" spans="1:20">
      <c r="A1045126"/>
      <c r="B1045126"/>
      <c r="C1045126"/>
      <c r="D1045126"/>
      <c r="E1045126"/>
      <c r="S1045126"/>
      <c r="T1045126"/>
    </row>
    <row r="1045127" spans="1:20">
      <c r="A1045127"/>
      <c r="B1045127"/>
      <c r="C1045127"/>
      <c r="D1045127"/>
      <c r="E1045127"/>
      <c r="S1045127"/>
      <c r="T1045127"/>
    </row>
    <row r="1045128" spans="1:20">
      <c r="A1045128"/>
      <c r="B1045128"/>
      <c r="C1045128"/>
      <c r="D1045128"/>
      <c r="E1045128"/>
      <c r="S1045128"/>
      <c r="T1045128"/>
    </row>
    <row r="1045129" spans="1:20">
      <c r="A1045129"/>
      <c r="B1045129"/>
      <c r="C1045129"/>
      <c r="D1045129"/>
      <c r="E1045129"/>
      <c r="S1045129"/>
      <c r="T1045129"/>
    </row>
    <row r="1045130" spans="1:20">
      <c r="A1045130"/>
      <c r="B1045130"/>
      <c r="C1045130"/>
      <c r="D1045130"/>
      <c r="E1045130"/>
      <c r="S1045130"/>
      <c r="T1045130"/>
    </row>
    <row r="1045131" spans="1:20">
      <c r="A1045131"/>
      <c r="B1045131"/>
      <c r="C1045131"/>
      <c r="D1045131"/>
      <c r="E1045131"/>
      <c r="S1045131"/>
      <c r="T1045131"/>
    </row>
    <row r="1045132" spans="1:20">
      <c r="A1045132"/>
      <c r="B1045132"/>
      <c r="C1045132"/>
      <c r="D1045132"/>
      <c r="E1045132"/>
      <c r="S1045132"/>
      <c r="T1045132"/>
    </row>
    <row r="1045133" spans="1:20">
      <c r="A1045133"/>
      <c r="B1045133"/>
      <c r="C1045133"/>
      <c r="D1045133"/>
      <c r="E1045133"/>
      <c r="S1045133"/>
      <c r="T1045133"/>
    </row>
    <row r="1045134" spans="1:20">
      <c r="A1045134"/>
      <c r="B1045134"/>
      <c r="C1045134"/>
      <c r="D1045134"/>
      <c r="E1045134"/>
      <c r="S1045134"/>
      <c r="T1045134"/>
    </row>
    <row r="1045135" spans="1:20">
      <c r="A1045135"/>
      <c r="B1045135"/>
      <c r="C1045135"/>
      <c r="D1045135"/>
      <c r="E1045135"/>
      <c r="S1045135"/>
      <c r="T1045135"/>
    </row>
    <row r="1045136" spans="1:20">
      <c r="A1045136"/>
      <c r="B1045136"/>
      <c r="C1045136"/>
      <c r="D1045136"/>
      <c r="E1045136"/>
      <c r="S1045136"/>
      <c r="T1045136"/>
    </row>
    <row r="1045137" spans="1:20">
      <c r="A1045137"/>
      <c r="B1045137"/>
      <c r="C1045137"/>
      <c r="D1045137"/>
      <c r="E1045137"/>
      <c r="S1045137"/>
      <c r="T1045137"/>
    </row>
    <row r="1045138" spans="1:20">
      <c r="A1045138"/>
      <c r="B1045138"/>
      <c r="C1045138"/>
      <c r="D1045138"/>
      <c r="E1045138"/>
      <c r="S1045138"/>
      <c r="T1045138"/>
    </row>
    <row r="1045139" spans="1:20">
      <c r="A1045139"/>
      <c r="B1045139"/>
      <c r="C1045139"/>
      <c r="D1045139"/>
      <c r="E1045139"/>
      <c r="S1045139"/>
      <c r="T1045139"/>
    </row>
    <row r="1045140" spans="1:20">
      <c r="A1045140"/>
      <c r="B1045140"/>
      <c r="C1045140"/>
      <c r="D1045140"/>
      <c r="E1045140"/>
      <c r="S1045140"/>
      <c r="T1045140"/>
    </row>
    <row r="1045141" spans="1:20">
      <c r="A1045141"/>
      <c r="B1045141"/>
      <c r="C1045141"/>
      <c r="D1045141"/>
      <c r="E1045141"/>
      <c r="S1045141"/>
      <c r="T1045141"/>
    </row>
    <row r="1045142" spans="1:20">
      <c r="A1045142"/>
      <c r="B1045142"/>
      <c r="C1045142"/>
      <c r="D1045142"/>
      <c r="E1045142"/>
      <c r="S1045142"/>
      <c r="T1045142"/>
    </row>
    <row r="1045143" spans="1:20">
      <c r="A1045143"/>
      <c r="B1045143"/>
      <c r="C1045143"/>
      <c r="D1045143"/>
      <c r="E1045143"/>
      <c r="S1045143"/>
      <c r="T1045143"/>
    </row>
    <row r="1045144" spans="1:20">
      <c r="A1045144"/>
      <c r="B1045144"/>
      <c r="C1045144"/>
      <c r="D1045144"/>
      <c r="E1045144"/>
      <c r="S1045144"/>
      <c r="T1045144"/>
    </row>
    <row r="1045145" spans="1:20">
      <c r="A1045145"/>
      <c r="B1045145"/>
      <c r="C1045145"/>
      <c r="D1045145"/>
      <c r="E1045145"/>
      <c r="S1045145"/>
      <c r="T1045145"/>
    </row>
    <row r="1045146" spans="1:20">
      <c r="A1045146"/>
      <c r="B1045146"/>
      <c r="C1045146"/>
      <c r="D1045146"/>
      <c r="E1045146"/>
      <c r="S1045146"/>
      <c r="T1045146"/>
    </row>
    <row r="1045147" spans="1:20">
      <c r="A1045147"/>
      <c r="B1045147"/>
      <c r="C1045147"/>
      <c r="D1045147"/>
      <c r="E1045147"/>
      <c r="S1045147"/>
      <c r="T1045147"/>
    </row>
    <row r="1045148" spans="1:20">
      <c r="A1045148"/>
      <c r="B1045148"/>
      <c r="C1045148"/>
      <c r="D1045148"/>
      <c r="E1045148"/>
      <c r="S1045148"/>
      <c r="T1045148"/>
    </row>
    <row r="1045149" spans="1:20">
      <c r="A1045149"/>
      <c r="B1045149"/>
      <c r="C1045149"/>
      <c r="D1045149"/>
      <c r="E1045149"/>
      <c r="S1045149"/>
      <c r="T1045149"/>
    </row>
    <row r="1045150" spans="1:20">
      <c r="A1045150"/>
      <c r="B1045150"/>
      <c r="C1045150"/>
      <c r="D1045150"/>
      <c r="E1045150"/>
      <c r="S1045150"/>
      <c r="T1045150"/>
    </row>
    <row r="1045151" spans="1:20">
      <c r="A1045151"/>
      <c r="B1045151"/>
      <c r="C1045151"/>
      <c r="D1045151"/>
      <c r="E1045151"/>
      <c r="S1045151"/>
      <c r="T1045151"/>
    </row>
    <row r="1045152" spans="1:20">
      <c r="A1045152"/>
      <c r="B1045152"/>
      <c r="C1045152"/>
      <c r="D1045152"/>
      <c r="E1045152"/>
      <c r="S1045152"/>
      <c r="T1045152"/>
    </row>
    <row r="1045153" spans="1:20">
      <c r="A1045153"/>
      <c r="B1045153"/>
      <c r="C1045153"/>
      <c r="D1045153"/>
      <c r="E1045153"/>
      <c r="S1045153"/>
      <c r="T1045153"/>
    </row>
    <row r="1045154" spans="1:20">
      <c r="A1045154"/>
      <c r="B1045154"/>
      <c r="C1045154"/>
      <c r="D1045154"/>
      <c r="E1045154"/>
      <c r="S1045154"/>
      <c r="T1045154"/>
    </row>
    <row r="1045155" spans="1:20">
      <c r="A1045155"/>
      <c r="B1045155"/>
      <c r="C1045155"/>
      <c r="D1045155"/>
      <c r="E1045155"/>
      <c r="S1045155"/>
      <c r="T1045155"/>
    </row>
    <row r="1045156" spans="1:20">
      <c r="A1045156"/>
      <c r="B1045156"/>
      <c r="C1045156"/>
      <c r="D1045156"/>
      <c r="E1045156"/>
      <c r="S1045156"/>
      <c r="T1045156"/>
    </row>
    <row r="1045157" spans="1:20">
      <c r="A1045157"/>
      <c r="B1045157"/>
      <c r="C1045157"/>
      <c r="D1045157"/>
      <c r="E1045157"/>
      <c r="S1045157"/>
      <c r="T1045157"/>
    </row>
    <row r="1045158" spans="1:20">
      <c r="A1045158"/>
      <c r="B1045158"/>
      <c r="C1045158"/>
      <c r="D1045158"/>
      <c r="E1045158"/>
      <c r="S1045158"/>
      <c r="T1045158"/>
    </row>
    <row r="1045159" spans="1:20">
      <c r="A1045159"/>
      <c r="B1045159"/>
      <c r="C1045159"/>
      <c r="D1045159"/>
      <c r="E1045159"/>
      <c r="S1045159"/>
      <c r="T1045159"/>
    </row>
    <row r="1045160" spans="1:20">
      <c r="A1045160"/>
      <c r="B1045160"/>
      <c r="C1045160"/>
      <c r="D1045160"/>
      <c r="E1045160"/>
      <c r="S1045160"/>
      <c r="T1045160"/>
    </row>
    <row r="1045161" spans="1:20">
      <c r="A1045161"/>
      <c r="B1045161"/>
      <c r="C1045161"/>
      <c r="D1045161"/>
      <c r="E1045161"/>
      <c r="S1045161"/>
      <c r="T1045161"/>
    </row>
    <row r="1045162" spans="1:20">
      <c r="A1045162"/>
      <c r="B1045162"/>
      <c r="C1045162"/>
      <c r="D1045162"/>
      <c r="E1045162"/>
      <c r="S1045162"/>
      <c r="T1045162"/>
    </row>
    <row r="1045163" spans="1:20">
      <c r="A1045163"/>
      <c r="B1045163"/>
      <c r="C1045163"/>
      <c r="D1045163"/>
      <c r="E1045163"/>
      <c r="S1045163"/>
      <c r="T1045163"/>
    </row>
    <row r="1045164" spans="1:20">
      <c r="A1045164"/>
      <c r="B1045164"/>
      <c r="C1045164"/>
      <c r="D1045164"/>
      <c r="E1045164"/>
      <c r="S1045164"/>
      <c r="T1045164"/>
    </row>
    <row r="1045165" spans="1:20">
      <c r="A1045165"/>
      <c r="B1045165"/>
      <c r="C1045165"/>
      <c r="D1045165"/>
      <c r="E1045165"/>
      <c r="S1045165"/>
      <c r="T1045165"/>
    </row>
    <row r="1045166" spans="1:20">
      <c r="A1045166"/>
      <c r="B1045166"/>
      <c r="C1045166"/>
      <c r="D1045166"/>
      <c r="E1045166"/>
      <c r="S1045166"/>
      <c r="T1045166"/>
    </row>
    <row r="1045167" spans="1:20">
      <c r="A1045167"/>
      <c r="B1045167"/>
      <c r="C1045167"/>
      <c r="D1045167"/>
      <c r="E1045167"/>
      <c r="S1045167"/>
      <c r="T1045167"/>
    </row>
    <row r="1045168" spans="1:20">
      <c r="A1045168"/>
      <c r="B1045168"/>
      <c r="C1045168"/>
      <c r="D1045168"/>
      <c r="E1045168"/>
      <c r="S1045168"/>
      <c r="T1045168"/>
    </row>
    <row r="1045169" spans="1:20">
      <c r="A1045169"/>
      <c r="B1045169"/>
      <c r="C1045169"/>
      <c r="D1045169"/>
      <c r="E1045169"/>
      <c r="S1045169"/>
      <c r="T1045169"/>
    </row>
    <row r="1045170" spans="1:20">
      <c r="A1045170"/>
      <c r="B1045170"/>
      <c r="C1045170"/>
      <c r="D1045170"/>
      <c r="E1045170"/>
      <c r="S1045170"/>
      <c r="T1045170"/>
    </row>
    <row r="1045171" spans="1:20">
      <c r="A1045171"/>
      <c r="B1045171"/>
      <c r="C1045171"/>
      <c r="D1045171"/>
      <c r="E1045171"/>
      <c r="S1045171"/>
      <c r="T1045171"/>
    </row>
    <row r="1045172" spans="1:20">
      <c r="A1045172"/>
      <c r="B1045172"/>
      <c r="C1045172"/>
      <c r="D1045172"/>
      <c r="E1045172"/>
      <c r="S1045172"/>
      <c r="T1045172"/>
    </row>
    <row r="1045173" spans="1:20">
      <c r="A1045173"/>
      <c r="B1045173"/>
      <c r="C1045173"/>
      <c r="D1045173"/>
      <c r="E1045173"/>
      <c r="S1045173"/>
      <c r="T1045173"/>
    </row>
    <row r="1045174" spans="1:20">
      <c r="A1045174"/>
      <c r="B1045174"/>
      <c r="C1045174"/>
      <c r="D1045174"/>
      <c r="E1045174"/>
      <c r="S1045174"/>
      <c r="T1045174"/>
    </row>
    <row r="1045175" spans="1:20">
      <c r="A1045175"/>
      <c r="B1045175"/>
      <c r="C1045175"/>
      <c r="D1045175"/>
      <c r="E1045175"/>
      <c r="S1045175"/>
      <c r="T1045175"/>
    </row>
    <row r="1045176" spans="1:20">
      <c r="A1045176"/>
      <c r="B1045176"/>
      <c r="C1045176"/>
      <c r="D1045176"/>
      <c r="E1045176"/>
      <c r="S1045176"/>
      <c r="T1045176"/>
    </row>
    <row r="1045177" spans="1:20">
      <c r="A1045177"/>
      <c r="B1045177"/>
      <c r="C1045177"/>
      <c r="D1045177"/>
      <c r="E1045177"/>
      <c r="S1045177"/>
      <c r="T1045177"/>
    </row>
    <row r="1045178" spans="1:20">
      <c r="A1045178"/>
      <c r="B1045178"/>
      <c r="C1045178"/>
      <c r="D1045178"/>
      <c r="E1045178"/>
      <c r="S1045178"/>
      <c r="T1045178"/>
    </row>
    <row r="1045179" spans="1:20">
      <c r="A1045179"/>
      <c r="B1045179"/>
      <c r="C1045179"/>
      <c r="D1045179"/>
      <c r="E1045179"/>
      <c r="S1045179"/>
      <c r="T1045179"/>
    </row>
    <row r="1045180" spans="1:20">
      <c r="A1045180"/>
      <c r="B1045180"/>
      <c r="C1045180"/>
      <c r="D1045180"/>
      <c r="E1045180"/>
      <c r="S1045180"/>
      <c r="T1045180"/>
    </row>
    <row r="1045181" spans="1:20">
      <c r="A1045181"/>
      <c r="B1045181"/>
      <c r="C1045181"/>
      <c r="D1045181"/>
      <c r="E1045181"/>
      <c r="S1045181"/>
      <c r="T1045181"/>
    </row>
    <row r="1045182" spans="1:20">
      <c r="A1045182"/>
      <c r="B1045182"/>
      <c r="C1045182"/>
      <c r="D1045182"/>
      <c r="E1045182"/>
      <c r="S1045182"/>
      <c r="T1045182"/>
    </row>
    <row r="1045183" spans="1:20">
      <c r="A1045183"/>
      <c r="B1045183"/>
      <c r="C1045183"/>
      <c r="D1045183"/>
      <c r="E1045183"/>
      <c r="S1045183"/>
      <c r="T1045183"/>
    </row>
    <row r="1045184" spans="1:20">
      <c r="A1045184"/>
      <c r="B1045184"/>
      <c r="C1045184"/>
      <c r="D1045184"/>
      <c r="E1045184"/>
      <c r="S1045184"/>
      <c r="T1045184"/>
    </row>
    <row r="1045185" spans="1:20">
      <c r="A1045185"/>
      <c r="B1045185"/>
      <c r="C1045185"/>
      <c r="D1045185"/>
      <c r="E1045185"/>
      <c r="S1045185"/>
      <c r="T1045185"/>
    </row>
    <row r="1045186" spans="1:20">
      <c r="A1045186"/>
      <c r="B1045186"/>
      <c r="C1045186"/>
      <c r="D1045186"/>
      <c r="E1045186"/>
      <c r="S1045186"/>
      <c r="T1045186"/>
    </row>
    <row r="1045187" spans="1:20">
      <c r="A1045187"/>
      <c r="B1045187"/>
      <c r="C1045187"/>
      <c r="D1045187"/>
      <c r="E1045187"/>
      <c r="S1045187"/>
      <c r="T1045187"/>
    </row>
    <row r="1045188" spans="1:20">
      <c r="A1045188"/>
      <c r="B1045188"/>
      <c r="C1045188"/>
      <c r="D1045188"/>
      <c r="E1045188"/>
      <c r="S1045188"/>
      <c r="T1045188"/>
    </row>
    <row r="1045189" spans="1:20">
      <c r="A1045189"/>
      <c r="B1045189"/>
      <c r="C1045189"/>
      <c r="D1045189"/>
      <c r="E1045189"/>
      <c r="S1045189"/>
      <c r="T1045189"/>
    </row>
    <row r="1045190" spans="1:20">
      <c r="A1045190"/>
      <c r="B1045190"/>
      <c r="C1045190"/>
      <c r="D1045190"/>
      <c r="E1045190"/>
      <c r="S1045190"/>
      <c r="T1045190"/>
    </row>
    <row r="1045191" spans="1:20">
      <c r="A1045191"/>
      <c r="B1045191"/>
      <c r="C1045191"/>
      <c r="D1045191"/>
      <c r="E1045191"/>
      <c r="S1045191"/>
      <c r="T1045191"/>
    </row>
    <row r="1045192" spans="1:20">
      <c r="A1045192"/>
      <c r="B1045192"/>
      <c r="C1045192"/>
      <c r="D1045192"/>
      <c r="E1045192"/>
      <c r="S1045192"/>
      <c r="T1045192"/>
    </row>
    <row r="1045193" spans="1:20">
      <c r="A1045193"/>
      <c r="B1045193"/>
      <c r="C1045193"/>
      <c r="D1045193"/>
      <c r="E1045193"/>
      <c r="S1045193"/>
      <c r="T1045193"/>
    </row>
    <row r="1045194" spans="1:20">
      <c r="A1045194"/>
      <c r="B1045194"/>
      <c r="C1045194"/>
      <c r="D1045194"/>
      <c r="E1045194"/>
      <c r="S1045194"/>
      <c r="T1045194"/>
    </row>
    <row r="1045195" spans="1:20">
      <c r="A1045195"/>
      <c r="B1045195"/>
      <c r="C1045195"/>
      <c r="D1045195"/>
      <c r="E1045195"/>
      <c r="S1045195"/>
      <c r="T1045195"/>
    </row>
    <row r="1045196" spans="1:20">
      <c r="A1045196"/>
      <c r="B1045196"/>
      <c r="C1045196"/>
      <c r="D1045196"/>
      <c r="E1045196"/>
      <c r="S1045196"/>
      <c r="T1045196"/>
    </row>
    <row r="1045197" spans="1:20">
      <c r="A1045197"/>
      <c r="B1045197"/>
      <c r="C1045197"/>
      <c r="D1045197"/>
      <c r="E1045197"/>
      <c r="S1045197"/>
      <c r="T1045197"/>
    </row>
    <row r="1045198" spans="1:20">
      <c r="A1045198"/>
      <c r="B1045198"/>
      <c r="C1045198"/>
      <c r="D1045198"/>
      <c r="E1045198"/>
      <c r="S1045198"/>
      <c r="T1045198"/>
    </row>
    <row r="1045199" spans="1:20">
      <c r="A1045199"/>
      <c r="B1045199"/>
      <c r="C1045199"/>
      <c r="D1045199"/>
      <c r="E1045199"/>
      <c r="S1045199"/>
      <c r="T1045199"/>
    </row>
    <row r="1045200" spans="1:20">
      <c r="A1045200"/>
      <c r="B1045200"/>
      <c r="C1045200"/>
      <c r="D1045200"/>
      <c r="E1045200"/>
      <c r="S1045200"/>
      <c r="T1045200"/>
    </row>
    <row r="1045201" spans="1:20">
      <c r="A1045201"/>
      <c r="B1045201"/>
      <c r="C1045201"/>
      <c r="D1045201"/>
      <c r="E1045201"/>
      <c r="S1045201"/>
      <c r="T1045201"/>
    </row>
    <row r="1045202" spans="1:20">
      <c r="A1045202"/>
      <c r="B1045202"/>
      <c r="C1045202"/>
      <c r="D1045202"/>
      <c r="E1045202"/>
      <c r="S1045202"/>
      <c r="T1045202"/>
    </row>
    <row r="1045203" spans="1:20">
      <c r="A1045203"/>
      <c r="B1045203"/>
      <c r="C1045203"/>
      <c r="D1045203"/>
      <c r="E1045203"/>
      <c r="S1045203"/>
      <c r="T1045203"/>
    </row>
    <row r="1045204" spans="1:20">
      <c r="A1045204"/>
      <c r="B1045204"/>
      <c r="C1045204"/>
      <c r="D1045204"/>
      <c r="E1045204"/>
      <c r="S1045204"/>
      <c r="T1045204"/>
    </row>
    <row r="1045205" spans="1:20">
      <c r="A1045205"/>
      <c r="B1045205"/>
      <c r="C1045205"/>
      <c r="D1045205"/>
      <c r="E1045205"/>
      <c r="S1045205"/>
      <c r="T1045205"/>
    </row>
    <row r="1045206" spans="1:20">
      <c r="A1045206"/>
      <c r="B1045206"/>
      <c r="C1045206"/>
      <c r="D1045206"/>
      <c r="E1045206"/>
      <c r="S1045206"/>
      <c r="T1045206"/>
    </row>
    <row r="1045207" spans="1:20">
      <c r="A1045207"/>
      <c r="B1045207"/>
      <c r="C1045207"/>
      <c r="D1045207"/>
      <c r="E1045207"/>
      <c r="S1045207"/>
      <c r="T1045207"/>
    </row>
    <row r="1045208" spans="1:20">
      <c r="A1045208"/>
      <c r="B1045208"/>
      <c r="C1045208"/>
      <c r="D1045208"/>
      <c r="E1045208"/>
      <c r="S1045208"/>
      <c r="T1045208"/>
    </row>
    <row r="1045209" spans="1:20">
      <c r="A1045209"/>
      <c r="B1045209"/>
      <c r="C1045209"/>
      <c r="D1045209"/>
      <c r="E1045209"/>
      <c r="S1045209"/>
      <c r="T1045209"/>
    </row>
    <row r="1045210" spans="1:20">
      <c r="A1045210"/>
      <c r="B1045210"/>
      <c r="C1045210"/>
      <c r="D1045210"/>
      <c r="E1045210"/>
      <c r="S1045210"/>
      <c r="T1045210"/>
    </row>
    <row r="1045211" spans="1:20">
      <c r="A1045211"/>
      <c r="B1045211"/>
      <c r="C1045211"/>
      <c r="D1045211"/>
      <c r="E1045211"/>
      <c r="S1045211"/>
      <c r="T1045211"/>
    </row>
    <row r="1045212" spans="1:20">
      <c r="A1045212"/>
      <c r="B1045212"/>
      <c r="C1045212"/>
      <c r="D1045212"/>
      <c r="E1045212"/>
      <c r="S1045212"/>
      <c r="T1045212"/>
    </row>
    <row r="1045213" spans="1:20">
      <c r="A1045213"/>
      <c r="B1045213"/>
      <c r="C1045213"/>
      <c r="D1045213"/>
      <c r="E1045213"/>
      <c r="S1045213"/>
      <c r="T1045213"/>
    </row>
    <row r="1045214" spans="1:20">
      <c r="A1045214"/>
      <c r="B1045214"/>
      <c r="C1045214"/>
      <c r="D1045214"/>
      <c r="E1045214"/>
      <c r="S1045214"/>
      <c r="T1045214"/>
    </row>
    <row r="1045215" spans="1:20">
      <c r="A1045215"/>
      <c r="B1045215"/>
      <c r="C1045215"/>
      <c r="D1045215"/>
      <c r="E1045215"/>
      <c r="S1045215"/>
      <c r="T1045215"/>
    </row>
    <row r="1045216" spans="1:20">
      <c r="A1045216"/>
      <c r="B1045216"/>
      <c r="C1045216"/>
      <c r="D1045216"/>
      <c r="E1045216"/>
      <c r="S1045216"/>
      <c r="T1045216"/>
    </row>
    <row r="1045217" spans="1:20">
      <c r="A1045217"/>
      <c r="B1045217"/>
      <c r="C1045217"/>
      <c r="D1045217"/>
      <c r="E1045217"/>
      <c r="S1045217"/>
      <c r="T1045217"/>
    </row>
    <row r="1045218" spans="1:20">
      <c r="A1045218"/>
      <c r="B1045218"/>
      <c r="C1045218"/>
      <c r="D1045218"/>
      <c r="E1045218"/>
      <c r="S1045218"/>
      <c r="T1045218"/>
    </row>
    <row r="1045219" spans="1:20">
      <c r="A1045219"/>
      <c r="B1045219"/>
      <c r="C1045219"/>
      <c r="D1045219"/>
      <c r="E1045219"/>
      <c r="S1045219"/>
      <c r="T1045219"/>
    </row>
    <row r="1045220" spans="1:20">
      <c r="A1045220"/>
      <c r="B1045220"/>
      <c r="C1045220"/>
      <c r="D1045220"/>
      <c r="E1045220"/>
      <c r="S1045220"/>
      <c r="T1045220"/>
    </row>
    <row r="1045221" spans="1:20">
      <c r="A1045221"/>
      <c r="B1045221"/>
      <c r="C1045221"/>
      <c r="D1045221"/>
      <c r="E1045221"/>
      <c r="S1045221"/>
      <c r="T1045221"/>
    </row>
    <row r="1045222" spans="1:20">
      <c r="A1045222"/>
      <c r="B1045222"/>
      <c r="C1045222"/>
      <c r="D1045222"/>
      <c r="E1045222"/>
      <c r="S1045222"/>
      <c r="T1045222"/>
    </row>
    <row r="1045223" spans="1:20">
      <c r="A1045223"/>
      <c r="B1045223"/>
      <c r="C1045223"/>
      <c r="D1045223"/>
      <c r="E1045223"/>
      <c r="S1045223"/>
      <c r="T1045223"/>
    </row>
    <row r="1045224" spans="1:20">
      <c r="A1045224"/>
      <c r="B1045224"/>
      <c r="C1045224"/>
      <c r="D1045224"/>
      <c r="E1045224"/>
      <c r="S1045224"/>
      <c r="T1045224"/>
    </row>
    <row r="1045225" spans="1:20">
      <c r="A1045225"/>
      <c r="B1045225"/>
      <c r="C1045225"/>
      <c r="D1045225"/>
      <c r="E1045225"/>
      <c r="S1045225"/>
      <c r="T1045225"/>
    </row>
    <row r="1045226" spans="1:20">
      <c r="A1045226"/>
      <c r="B1045226"/>
      <c r="C1045226"/>
      <c r="D1045226"/>
      <c r="E1045226"/>
      <c r="S1045226"/>
      <c r="T1045226"/>
    </row>
    <row r="1045227" spans="1:20">
      <c r="A1045227"/>
      <c r="B1045227"/>
      <c r="C1045227"/>
      <c r="D1045227"/>
      <c r="E1045227"/>
      <c r="S1045227"/>
      <c r="T1045227"/>
    </row>
    <row r="1045228" spans="1:20">
      <c r="A1045228"/>
      <c r="B1045228"/>
      <c r="C1045228"/>
      <c r="D1045228"/>
      <c r="E1045228"/>
      <c r="S1045228"/>
      <c r="T1045228"/>
    </row>
    <row r="1045229" spans="1:20">
      <c r="A1045229"/>
      <c r="B1045229"/>
      <c r="C1045229"/>
      <c r="D1045229"/>
      <c r="E1045229"/>
      <c r="S1045229"/>
      <c r="T1045229"/>
    </row>
    <row r="1045230" spans="1:20">
      <c r="A1045230"/>
      <c r="B1045230"/>
      <c r="C1045230"/>
      <c r="D1045230"/>
      <c r="E1045230"/>
      <c r="S1045230"/>
      <c r="T1045230"/>
    </row>
    <row r="1045231" spans="1:20">
      <c r="A1045231"/>
      <c r="B1045231"/>
      <c r="C1045231"/>
      <c r="D1045231"/>
      <c r="E1045231"/>
      <c r="S1045231"/>
      <c r="T1045231"/>
    </row>
    <row r="1045232" spans="1:20">
      <c r="A1045232"/>
      <c r="B1045232"/>
      <c r="C1045232"/>
      <c r="D1045232"/>
      <c r="E1045232"/>
      <c r="S1045232"/>
      <c r="T1045232"/>
    </row>
    <row r="1045233" spans="1:20">
      <c r="A1045233"/>
      <c r="B1045233"/>
      <c r="C1045233"/>
      <c r="D1045233"/>
      <c r="E1045233"/>
      <c r="S1045233"/>
      <c r="T1045233"/>
    </row>
    <row r="1045234" spans="1:20">
      <c r="A1045234"/>
      <c r="B1045234"/>
      <c r="C1045234"/>
      <c r="D1045234"/>
      <c r="E1045234"/>
      <c r="S1045234"/>
      <c r="T1045234"/>
    </row>
    <row r="1045235" spans="1:20">
      <c r="A1045235"/>
      <c r="B1045235"/>
      <c r="C1045235"/>
      <c r="D1045235"/>
      <c r="E1045235"/>
      <c r="S1045235"/>
      <c r="T1045235"/>
    </row>
    <row r="1045236" spans="1:20">
      <c r="A1045236"/>
      <c r="B1045236"/>
      <c r="C1045236"/>
      <c r="D1045236"/>
      <c r="E1045236"/>
      <c r="S1045236"/>
      <c r="T1045236"/>
    </row>
    <row r="1045237" spans="1:20">
      <c r="A1045237"/>
      <c r="B1045237"/>
      <c r="C1045237"/>
      <c r="D1045237"/>
      <c r="E1045237"/>
      <c r="S1045237"/>
      <c r="T1045237"/>
    </row>
    <row r="1045238" spans="1:20">
      <c r="A1045238"/>
      <c r="B1045238"/>
      <c r="C1045238"/>
      <c r="D1045238"/>
      <c r="E1045238"/>
      <c r="S1045238"/>
      <c r="T1045238"/>
    </row>
    <row r="1045239" spans="1:20">
      <c r="A1045239"/>
      <c r="B1045239"/>
      <c r="C1045239"/>
      <c r="D1045239"/>
      <c r="E1045239"/>
      <c r="S1045239"/>
      <c r="T1045239"/>
    </row>
    <row r="1045240" spans="1:20">
      <c r="A1045240"/>
      <c r="B1045240"/>
      <c r="C1045240"/>
      <c r="D1045240"/>
      <c r="E1045240"/>
      <c r="S1045240"/>
      <c r="T1045240"/>
    </row>
    <row r="1045241" spans="1:20">
      <c r="A1045241"/>
      <c r="B1045241"/>
      <c r="C1045241"/>
      <c r="D1045241"/>
      <c r="E1045241"/>
      <c r="S1045241"/>
      <c r="T1045241"/>
    </row>
    <row r="1045242" spans="1:20">
      <c r="A1045242"/>
      <c r="B1045242"/>
      <c r="C1045242"/>
      <c r="D1045242"/>
      <c r="E1045242"/>
      <c r="S1045242"/>
      <c r="T1045242"/>
    </row>
    <row r="1045243" spans="1:20">
      <c r="A1045243"/>
      <c r="B1045243"/>
      <c r="C1045243"/>
      <c r="D1045243"/>
      <c r="E1045243"/>
      <c r="S1045243"/>
      <c r="T1045243"/>
    </row>
    <row r="1045244" spans="1:20">
      <c r="A1045244"/>
      <c r="B1045244"/>
      <c r="C1045244"/>
      <c r="D1045244"/>
      <c r="E1045244"/>
      <c r="S1045244"/>
      <c r="T1045244"/>
    </row>
    <row r="1045245" spans="1:20">
      <c r="A1045245"/>
      <c r="B1045245"/>
      <c r="C1045245"/>
      <c r="D1045245"/>
      <c r="E1045245"/>
      <c r="S1045245"/>
      <c r="T1045245"/>
    </row>
    <row r="1045246" spans="1:20">
      <c r="A1045246"/>
      <c r="B1045246"/>
      <c r="C1045246"/>
      <c r="D1045246"/>
      <c r="E1045246"/>
      <c r="S1045246"/>
      <c r="T1045246"/>
    </row>
    <row r="1045247" spans="1:20">
      <c r="A1045247"/>
      <c r="B1045247"/>
      <c r="C1045247"/>
      <c r="D1045247"/>
      <c r="E1045247"/>
      <c r="S1045247"/>
      <c r="T1045247"/>
    </row>
    <row r="1045248" spans="1:20">
      <c r="A1045248"/>
      <c r="B1045248"/>
      <c r="C1045248"/>
      <c r="D1045248"/>
      <c r="E1045248"/>
      <c r="S1045248"/>
      <c r="T1045248"/>
    </row>
    <row r="1045249" spans="1:20">
      <c r="A1045249"/>
      <c r="B1045249"/>
      <c r="C1045249"/>
      <c r="D1045249"/>
      <c r="E1045249"/>
      <c r="S1045249"/>
      <c r="T1045249"/>
    </row>
    <row r="1045250" spans="1:20">
      <c r="A1045250"/>
      <c r="B1045250"/>
      <c r="C1045250"/>
      <c r="D1045250"/>
      <c r="E1045250"/>
      <c r="S1045250"/>
      <c r="T1045250"/>
    </row>
    <row r="1045251" spans="1:20">
      <c r="A1045251"/>
      <c r="B1045251"/>
      <c r="C1045251"/>
      <c r="D1045251"/>
      <c r="E1045251"/>
      <c r="S1045251"/>
      <c r="T1045251"/>
    </row>
    <row r="1045252" spans="1:20">
      <c r="A1045252"/>
      <c r="B1045252"/>
      <c r="C1045252"/>
      <c r="D1045252"/>
      <c r="E1045252"/>
      <c r="S1045252"/>
      <c r="T1045252"/>
    </row>
    <row r="1045253" spans="1:20">
      <c r="A1045253"/>
      <c r="B1045253"/>
      <c r="C1045253"/>
      <c r="D1045253"/>
      <c r="E1045253"/>
      <c r="S1045253"/>
      <c r="T1045253"/>
    </row>
    <row r="1045254" spans="1:20">
      <c r="A1045254"/>
      <c r="B1045254"/>
      <c r="C1045254"/>
      <c r="D1045254"/>
      <c r="E1045254"/>
      <c r="S1045254"/>
      <c r="T1045254"/>
    </row>
    <row r="1045255" spans="1:20">
      <c r="A1045255"/>
      <c r="B1045255"/>
      <c r="C1045255"/>
      <c r="D1045255"/>
      <c r="E1045255"/>
      <c r="S1045255"/>
      <c r="T1045255"/>
    </row>
    <row r="1045256" spans="1:20">
      <c r="A1045256"/>
      <c r="B1045256"/>
      <c r="C1045256"/>
      <c r="D1045256"/>
      <c r="E1045256"/>
      <c r="S1045256"/>
      <c r="T1045256"/>
    </row>
    <row r="1045257" spans="1:20">
      <c r="A1045257"/>
      <c r="B1045257"/>
      <c r="C1045257"/>
      <c r="D1045257"/>
      <c r="E1045257"/>
      <c r="S1045257"/>
      <c r="T1045257"/>
    </row>
    <row r="1045258" spans="1:20">
      <c r="A1045258"/>
      <c r="B1045258"/>
      <c r="C1045258"/>
      <c r="D1045258"/>
      <c r="E1045258"/>
      <c r="S1045258"/>
      <c r="T1045258"/>
    </row>
    <row r="1045259" spans="1:20">
      <c r="A1045259"/>
      <c r="B1045259"/>
      <c r="C1045259"/>
      <c r="D1045259"/>
      <c r="E1045259"/>
      <c r="S1045259"/>
      <c r="T1045259"/>
    </row>
    <row r="1045260" spans="1:20">
      <c r="A1045260"/>
      <c r="B1045260"/>
      <c r="C1045260"/>
      <c r="D1045260"/>
      <c r="E1045260"/>
      <c r="S1045260"/>
      <c r="T1045260"/>
    </row>
    <row r="1045261" spans="1:20">
      <c r="A1045261"/>
      <c r="B1045261"/>
      <c r="C1045261"/>
      <c r="D1045261"/>
      <c r="E1045261"/>
      <c r="S1045261"/>
      <c r="T1045261"/>
    </row>
    <row r="1045262" spans="1:20">
      <c r="A1045262"/>
      <c r="B1045262"/>
      <c r="C1045262"/>
      <c r="D1045262"/>
      <c r="E1045262"/>
      <c r="S1045262"/>
      <c r="T1045262"/>
    </row>
    <row r="1045263" spans="1:20">
      <c r="A1045263"/>
      <c r="B1045263"/>
      <c r="C1045263"/>
      <c r="D1045263"/>
      <c r="E1045263"/>
      <c r="S1045263"/>
      <c r="T1045263"/>
    </row>
    <row r="1045264" spans="1:20">
      <c r="A1045264"/>
      <c r="B1045264"/>
      <c r="C1045264"/>
      <c r="D1045264"/>
      <c r="E1045264"/>
      <c r="S1045264"/>
      <c r="T1045264"/>
    </row>
    <row r="1045265" spans="1:20">
      <c r="A1045265"/>
      <c r="B1045265"/>
      <c r="C1045265"/>
      <c r="D1045265"/>
      <c r="E1045265"/>
      <c r="S1045265"/>
      <c r="T1045265"/>
    </row>
    <row r="1045266" spans="1:20">
      <c r="A1045266"/>
      <c r="B1045266"/>
      <c r="C1045266"/>
      <c r="D1045266"/>
      <c r="E1045266"/>
      <c r="S1045266"/>
      <c r="T1045266"/>
    </row>
    <row r="1045267" spans="1:20">
      <c r="A1045267"/>
      <c r="B1045267"/>
      <c r="C1045267"/>
      <c r="D1045267"/>
      <c r="E1045267"/>
      <c r="S1045267"/>
      <c r="T1045267"/>
    </row>
    <row r="1045268" spans="1:20">
      <c r="A1045268"/>
      <c r="B1045268"/>
      <c r="C1045268"/>
      <c r="D1045268"/>
      <c r="E1045268"/>
      <c r="S1045268"/>
      <c r="T1045268"/>
    </row>
    <row r="1045269" spans="1:20">
      <c r="A1045269"/>
      <c r="B1045269"/>
      <c r="C1045269"/>
      <c r="D1045269"/>
      <c r="E1045269"/>
      <c r="S1045269"/>
      <c r="T1045269"/>
    </row>
    <row r="1045270" spans="1:20">
      <c r="A1045270"/>
      <c r="B1045270"/>
      <c r="C1045270"/>
      <c r="D1045270"/>
      <c r="E1045270"/>
      <c r="S1045270"/>
      <c r="T1045270"/>
    </row>
    <row r="1045271" spans="1:20">
      <c r="A1045271"/>
      <c r="B1045271"/>
      <c r="C1045271"/>
      <c r="D1045271"/>
      <c r="E1045271"/>
      <c r="S1045271"/>
      <c r="T1045271"/>
    </row>
    <row r="1045272" spans="1:20">
      <c r="A1045272"/>
      <c r="B1045272"/>
      <c r="C1045272"/>
      <c r="D1045272"/>
      <c r="E1045272"/>
      <c r="S1045272"/>
      <c r="T1045272"/>
    </row>
    <row r="1045273" spans="1:20">
      <c r="A1045273"/>
      <c r="B1045273"/>
      <c r="C1045273"/>
      <c r="D1045273"/>
      <c r="E1045273"/>
      <c r="S1045273"/>
      <c r="T1045273"/>
    </row>
    <row r="1045274" spans="1:20">
      <c r="A1045274"/>
      <c r="B1045274"/>
      <c r="C1045274"/>
      <c r="D1045274"/>
      <c r="E1045274"/>
      <c r="S1045274"/>
      <c r="T1045274"/>
    </row>
    <row r="1045275" spans="1:20">
      <c r="A1045275"/>
      <c r="B1045275"/>
      <c r="C1045275"/>
      <c r="D1045275"/>
      <c r="E1045275"/>
      <c r="S1045275"/>
      <c r="T1045275"/>
    </row>
    <row r="1045276" spans="1:20">
      <c r="A1045276"/>
      <c r="B1045276"/>
      <c r="C1045276"/>
      <c r="D1045276"/>
      <c r="E1045276"/>
      <c r="S1045276"/>
      <c r="T1045276"/>
    </row>
    <row r="1045277" spans="1:20">
      <c r="A1045277"/>
      <c r="B1045277"/>
      <c r="C1045277"/>
      <c r="D1045277"/>
      <c r="E1045277"/>
      <c r="S1045277"/>
      <c r="T1045277"/>
    </row>
    <row r="1045278" spans="1:20">
      <c r="A1045278"/>
      <c r="B1045278"/>
      <c r="C1045278"/>
      <c r="D1045278"/>
      <c r="E1045278"/>
      <c r="S1045278"/>
      <c r="T1045278"/>
    </row>
    <row r="1045279" spans="1:20">
      <c r="A1045279"/>
      <c r="B1045279"/>
      <c r="C1045279"/>
      <c r="D1045279"/>
      <c r="E1045279"/>
      <c r="S1045279"/>
      <c r="T1045279"/>
    </row>
    <row r="1045280" spans="1:20">
      <c r="A1045280"/>
      <c r="B1045280"/>
      <c r="C1045280"/>
      <c r="D1045280"/>
      <c r="E1045280"/>
      <c r="S1045280"/>
      <c r="T1045280"/>
    </row>
    <row r="1045281" spans="1:20">
      <c r="A1045281"/>
      <c r="B1045281"/>
      <c r="C1045281"/>
      <c r="D1045281"/>
      <c r="E1045281"/>
      <c r="S1045281"/>
      <c r="T1045281"/>
    </row>
    <row r="1045282" spans="1:20">
      <c r="A1045282"/>
      <c r="B1045282"/>
      <c r="C1045282"/>
      <c r="D1045282"/>
      <c r="E1045282"/>
      <c r="S1045282"/>
      <c r="T1045282"/>
    </row>
    <row r="1045283" spans="1:20">
      <c r="A1045283"/>
      <c r="B1045283"/>
      <c r="C1045283"/>
      <c r="D1045283"/>
      <c r="E1045283"/>
      <c r="S1045283"/>
      <c r="T1045283"/>
    </row>
    <row r="1045284" spans="1:20">
      <c r="A1045284"/>
      <c r="B1045284"/>
      <c r="C1045284"/>
      <c r="D1045284"/>
      <c r="E1045284"/>
      <c r="S1045284"/>
      <c r="T1045284"/>
    </row>
    <row r="1045285" spans="1:20">
      <c r="A1045285"/>
      <c r="B1045285"/>
      <c r="C1045285"/>
      <c r="D1045285"/>
      <c r="E1045285"/>
      <c r="S1045285"/>
      <c r="T1045285"/>
    </row>
    <row r="1045286" spans="1:20">
      <c r="A1045286"/>
      <c r="B1045286"/>
      <c r="C1045286"/>
      <c r="D1045286"/>
      <c r="E1045286"/>
      <c r="S1045286"/>
      <c r="T1045286"/>
    </row>
    <row r="1045287" spans="1:20">
      <c r="A1045287"/>
      <c r="B1045287"/>
      <c r="C1045287"/>
      <c r="D1045287"/>
      <c r="E1045287"/>
      <c r="S1045287"/>
      <c r="T1045287"/>
    </row>
    <row r="1045288" spans="1:20">
      <c r="A1045288"/>
      <c r="B1045288"/>
      <c r="C1045288"/>
      <c r="D1045288"/>
      <c r="E1045288"/>
      <c r="S1045288"/>
      <c r="T1045288"/>
    </row>
    <row r="1045289" spans="1:20">
      <c r="A1045289"/>
      <c r="B1045289"/>
      <c r="C1045289"/>
      <c r="D1045289"/>
      <c r="E1045289"/>
      <c r="S1045289"/>
      <c r="T1045289"/>
    </row>
    <row r="1045290" spans="1:20">
      <c r="A1045290"/>
      <c r="B1045290"/>
      <c r="C1045290"/>
      <c r="D1045290"/>
      <c r="E1045290"/>
      <c r="S1045290"/>
      <c r="T1045290"/>
    </row>
    <row r="1045291" spans="1:20">
      <c r="A1045291"/>
      <c r="B1045291"/>
      <c r="C1045291"/>
      <c r="D1045291"/>
      <c r="E1045291"/>
      <c r="S1045291"/>
      <c r="T1045291"/>
    </row>
    <row r="1045292" spans="1:20">
      <c r="A1045292"/>
      <c r="B1045292"/>
      <c r="C1045292"/>
      <c r="D1045292"/>
      <c r="E1045292"/>
      <c r="S1045292"/>
      <c r="T1045292"/>
    </row>
    <row r="1045293" spans="1:20">
      <c r="A1045293"/>
      <c r="B1045293"/>
      <c r="C1045293"/>
      <c r="D1045293"/>
      <c r="E1045293"/>
      <c r="S1045293"/>
      <c r="T1045293"/>
    </row>
    <row r="1045294" spans="1:20">
      <c r="A1045294"/>
      <c r="B1045294"/>
      <c r="C1045294"/>
      <c r="D1045294"/>
      <c r="E1045294"/>
      <c r="S1045294"/>
      <c r="T1045294"/>
    </row>
    <row r="1045295" spans="1:20">
      <c r="A1045295"/>
      <c r="B1045295"/>
      <c r="C1045295"/>
      <c r="D1045295"/>
      <c r="E1045295"/>
      <c r="S1045295"/>
      <c r="T1045295"/>
    </row>
    <row r="1045296" spans="1:20">
      <c r="A1045296"/>
      <c r="B1045296"/>
      <c r="C1045296"/>
      <c r="D1045296"/>
      <c r="E1045296"/>
      <c r="S1045296"/>
      <c r="T1045296"/>
    </row>
    <row r="1045297" spans="1:20">
      <c r="A1045297"/>
      <c r="B1045297"/>
      <c r="C1045297"/>
      <c r="D1045297"/>
      <c r="E1045297"/>
      <c r="S1045297"/>
      <c r="T1045297"/>
    </row>
    <row r="1045298" spans="1:20">
      <c r="A1045298"/>
      <c r="B1045298"/>
      <c r="C1045298"/>
      <c r="D1045298"/>
      <c r="E1045298"/>
      <c r="S1045298"/>
      <c r="T1045298"/>
    </row>
    <row r="1045299" spans="1:20">
      <c r="A1045299"/>
      <c r="B1045299"/>
      <c r="C1045299"/>
      <c r="D1045299"/>
      <c r="E1045299"/>
      <c r="S1045299"/>
      <c r="T1045299"/>
    </row>
    <row r="1045300" spans="1:20">
      <c r="A1045300"/>
      <c r="B1045300"/>
      <c r="C1045300"/>
      <c r="D1045300"/>
      <c r="E1045300"/>
      <c r="S1045300"/>
      <c r="T1045300"/>
    </row>
    <row r="1045301" spans="1:20">
      <c r="A1045301"/>
      <c r="B1045301"/>
      <c r="C1045301"/>
      <c r="D1045301"/>
      <c r="E1045301"/>
      <c r="S1045301"/>
      <c r="T1045301"/>
    </row>
    <row r="1045302" spans="1:20">
      <c r="A1045302"/>
      <c r="B1045302"/>
      <c r="C1045302"/>
      <c r="D1045302"/>
      <c r="E1045302"/>
      <c r="S1045302"/>
      <c r="T1045302"/>
    </row>
    <row r="1045303" spans="1:20">
      <c r="A1045303"/>
      <c r="B1045303"/>
      <c r="C1045303"/>
      <c r="D1045303"/>
      <c r="E1045303"/>
      <c r="S1045303"/>
      <c r="T1045303"/>
    </row>
    <row r="1045304" spans="1:20">
      <c r="A1045304"/>
      <c r="B1045304"/>
      <c r="C1045304"/>
      <c r="D1045304"/>
      <c r="E1045304"/>
      <c r="S1045304"/>
      <c r="T1045304"/>
    </row>
    <row r="1045305" spans="1:20">
      <c r="A1045305"/>
      <c r="B1045305"/>
      <c r="C1045305"/>
      <c r="D1045305"/>
      <c r="E1045305"/>
      <c r="S1045305"/>
      <c r="T1045305"/>
    </row>
    <row r="1045306" spans="1:20">
      <c r="A1045306"/>
      <c r="B1045306"/>
      <c r="C1045306"/>
      <c r="D1045306"/>
      <c r="E1045306"/>
      <c r="S1045306"/>
      <c r="T1045306"/>
    </row>
    <row r="1045307" spans="1:20">
      <c r="A1045307"/>
      <c r="B1045307"/>
      <c r="C1045307"/>
      <c r="D1045307"/>
      <c r="E1045307"/>
      <c r="S1045307"/>
      <c r="T1045307"/>
    </row>
    <row r="1045308" spans="1:20">
      <c r="A1045308"/>
      <c r="B1045308"/>
      <c r="C1045308"/>
      <c r="D1045308"/>
      <c r="E1045308"/>
      <c r="S1045308"/>
      <c r="T1045308"/>
    </row>
    <row r="1045309" spans="1:20">
      <c r="A1045309"/>
      <c r="B1045309"/>
      <c r="C1045309"/>
      <c r="D1045309"/>
      <c r="E1045309"/>
      <c r="S1045309"/>
      <c r="T1045309"/>
    </row>
    <row r="1045310" spans="1:20">
      <c r="A1045310"/>
      <c r="B1045310"/>
      <c r="C1045310"/>
      <c r="D1045310"/>
      <c r="E1045310"/>
      <c r="S1045310"/>
      <c r="T1045310"/>
    </row>
    <row r="1045311" spans="1:20">
      <c r="A1045311"/>
      <c r="B1045311"/>
      <c r="C1045311"/>
      <c r="D1045311"/>
      <c r="E1045311"/>
      <c r="S1045311"/>
      <c r="T1045311"/>
    </row>
    <row r="1045312" spans="1:20">
      <c r="A1045312"/>
      <c r="B1045312"/>
      <c r="C1045312"/>
      <c r="D1045312"/>
      <c r="E1045312"/>
      <c r="S1045312"/>
      <c r="T1045312"/>
    </row>
    <row r="1045313" spans="1:20">
      <c r="A1045313"/>
      <c r="B1045313"/>
      <c r="C1045313"/>
      <c r="D1045313"/>
      <c r="E1045313"/>
      <c r="S1045313"/>
      <c r="T1045313"/>
    </row>
    <row r="1045314" spans="1:20">
      <c r="A1045314"/>
      <c r="B1045314"/>
      <c r="C1045314"/>
      <c r="D1045314"/>
      <c r="E1045314"/>
      <c r="S1045314"/>
      <c r="T1045314"/>
    </row>
    <row r="1045315" spans="1:20">
      <c r="A1045315"/>
      <c r="B1045315"/>
      <c r="C1045315"/>
      <c r="D1045315"/>
      <c r="E1045315"/>
      <c r="S1045315"/>
      <c r="T1045315"/>
    </row>
    <row r="1045316" spans="1:20">
      <c r="A1045316"/>
      <c r="B1045316"/>
      <c r="C1045316"/>
      <c r="D1045316"/>
      <c r="E1045316"/>
      <c r="S1045316"/>
      <c r="T1045316"/>
    </row>
    <row r="1045317" spans="1:20">
      <c r="A1045317"/>
      <c r="B1045317"/>
      <c r="C1045317"/>
      <c r="D1045317"/>
      <c r="E1045317"/>
      <c r="S1045317"/>
      <c r="T1045317"/>
    </row>
    <row r="1045318" spans="1:20">
      <c r="A1045318"/>
      <c r="B1045318"/>
      <c r="C1045318"/>
      <c r="D1045318"/>
      <c r="E1045318"/>
      <c r="S1045318"/>
      <c r="T1045318"/>
    </row>
    <row r="1045319" spans="1:20">
      <c r="A1045319"/>
      <c r="B1045319"/>
      <c r="C1045319"/>
      <c r="D1045319"/>
      <c r="E1045319"/>
      <c r="S1045319"/>
      <c r="T1045319"/>
    </row>
    <row r="1045320" spans="1:20">
      <c r="A1045320"/>
      <c r="B1045320"/>
      <c r="C1045320"/>
      <c r="D1045320"/>
      <c r="E1045320"/>
      <c r="S1045320"/>
      <c r="T1045320"/>
    </row>
    <row r="1045321" spans="1:20">
      <c r="A1045321"/>
      <c r="B1045321"/>
      <c r="C1045321"/>
      <c r="D1045321"/>
      <c r="E1045321"/>
      <c r="S1045321"/>
      <c r="T1045321"/>
    </row>
    <row r="1045322" spans="1:20">
      <c r="A1045322"/>
      <c r="B1045322"/>
      <c r="C1045322"/>
      <c r="D1045322"/>
      <c r="E1045322"/>
      <c r="S1045322"/>
      <c r="T1045322"/>
    </row>
    <row r="1045323" spans="1:20">
      <c r="A1045323"/>
      <c r="B1045323"/>
      <c r="C1045323"/>
      <c r="D1045323"/>
      <c r="E1045323"/>
      <c r="S1045323"/>
      <c r="T1045323"/>
    </row>
    <row r="1045324" spans="1:20">
      <c r="A1045324"/>
      <c r="B1045324"/>
      <c r="C1045324"/>
      <c r="D1045324"/>
      <c r="E1045324"/>
      <c r="S1045324"/>
      <c r="T1045324"/>
    </row>
    <row r="1045325" spans="1:20">
      <c r="A1045325"/>
      <c r="B1045325"/>
      <c r="C1045325"/>
      <c r="D1045325"/>
      <c r="E1045325"/>
      <c r="S1045325"/>
      <c r="T1045325"/>
    </row>
    <row r="1045326" spans="1:20">
      <c r="A1045326"/>
      <c r="B1045326"/>
      <c r="C1045326"/>
      <c r="D1045326"/>
      <c r="E1045326"/>
      <c r="S1045326"/>
      <c r="T1045326"/>
    </row>
    <row r="1045327" spans="1:20">
      <c r="A1045327"/>
      <c r="B1045327"/>
      <c r="C1045327"/>
      <c r="D1045327"/>
      <c r="E1045327"/>
      <c r="S1045327"/>
      <c r="T1045327"/>
    </row>
    <row r="1045328" spans="1:20">
      <c r="A1045328"/>
      <c r="B1045328"/>
      <c r="C1045328"/>
      <c r="D1045328"/>
      <c r="E1045328"/>
      <c r="S1045328"/>
      <c r="T1045328"/>
    </row>
    <row r="1045329" spans="1:20">
      <c r="A1045329"/>
      <c r="B1045329"/>
      <c r="C1045329"/>
      <c r="D1045329"/>
      <c r="E1045329"/>
      <c r="S1045329"/>
      <c r="T1045329"/>
    </row>
    <row r="1045330" spans="1:20">
      <c r="A1045330"/>
      <c r="B1045330"/>
      <c r="C1045330"/>
      <c r="D1045330"/>
      <c r="E1045330"/>
      <c r="S1045330"/>
      <c r="T1045330"/>
    </row>
    <row r="1045331" spans="1:20">
      <c r="A1045331"/>
      <c r="B1045331"/>
      <c r="C1045331"/>
      <c r="D1045331"/>
      <c r="E1045331"/>
      <c r="S1045331"/>
      <c r="T1045331"/>
    </row>
    <row r="1045332" spans="1:20">
      <c r="A1045332"/>
      <c r="B1045332"/>
      <c r="C1045332"/>
      <c r="D1045332"/>
      <c r="E1045332"/>
      <c r="S1045332"/>
      <c r="T1045332"/>
    </row>
    <row r="1045333" spans="1:20">
      <c r="A1045333"/>
      <c r="B1045333"/>
      <c r="C1045333"/>
      <c r="D1045333"/>
      <c r="E1045333"/>
      <c r="S1045333"/>
      <c r="T1045333"/>
    </row>
    <row r="1045334" spans="1:20">
      <c r="A1045334"/>
      <c r="B1045334"/>
      <c r="C1045334"/>
      <c r="D1045334"/>
      <c r="E1045334"/>
      <c r="S1045334"/>
      <c r="T1045334"/>
    </row>
    <row r="1045335" spans="1:20">
      <c r="A1045335"/>
      <c r="B1045335"/>
      <c r="C1045335"/>
      <c r="D1045335"/>
      <c r="E1045335"/>
      <c r="S1045335"/>
      <c r="T1045335"/>
    </row>
    <row r="1045336" spans="1:20">
      <c r="A1045336"/>
      <c r="B1045336"/>
      <c r="C1045336"/>
      <c r="D1045336"/>
      <c r="E1045336"/>
      <c r="S1045336"/>
      <c r="T1045336"/>
    </row>
    <row r="1045337" spans="1:20">
      <c r="A1045337"/>
      <c r="B1045337"/>
      <c r="C1045337"/>
      <c r="D1045337"/>
      <c r="E1045337"/>
      <c r="S1045337"/>
      <c r="T1045337"/>
    </row>
    <row r="1045338" spans="1:20">
      <c r="A1045338"/>
      <c r="B1045338"/>
      <c r="C1045338"/>
      <c r="D1045338"/>
      <c r="E1045338"/>
      <c r="S1045338"/>
      <c r="T1045338"/>
    </row>
    <row r="1045339" spans="1:20">
      <c r="A1045339"/>
      <c r="B1045339"/>
      <c r="C1045339"/>
      <c r="D1045339"/>
      <c r="E1045339"/>
      <c r="S1045339"/>
      <c r="T1045339"/>
    </row>
    <row r="1045340" spans="1:20">
      <c r="A1045340"/>
      <c r="B1045340"/>
      <c r="C1045340"/>
      <c r="D1045340"/>
      <c r="E1045340"/>
      <c r="S1045340"/>
      <c r="T1045340"/>
    </row>
    <row r="1045341" spans="1:20">
      <c r="A1045341"/>
      <c r="B1045341"/>
      <c r="C1045341"/>
      <c r="D1045341"/>
      <c r="E1045341"/>
      <c r="S1045341"/>
      <c r="T1045341"/>
    </row>
    <row r="1045342" spans="1:20">
      <c r="A1045342"/>
      <c r="B1045342"/>
      <c r="C1045342"/>
      <c r="D1045342"/>
      <c r="E1045342"/>
      <c r="S1045342"/>
      <c r="T1045342"/>
    </row>
    <row r="1045343" spans="1:20">
      <c r="A1045343"/>
      <c r="B1045343"/>
      <c r="C1045343"/>
      <c r="D1045343"/>
      <c r="E1045343"/>
      <c r="S1045343"/>
      <c r="T1045343"/>
    </row>
    <row r="1045344" spans="1:20">
      <c r="A1045344"/>
      <c r="B1045344"/>
      <c r="C1045344"/>
      <c r="D1045344"/>
      <c r="E1045344"/>
      <c r="S1045344"/>
      <c r="T1045344"/>
    </row>
    <row r="1045345" spans="1:20">
      <c r="A1045345"/>
      <c r="B1045345"/>
      <c r="C1045345"/>
      <c r="D1045345"/>
      <c r="E1045345"/>
      <c r="S1045345"/>
      <c r="T1045345"/>
    </row>
    <row r="1045346" spans="1:20">
      <c r="A1045346"/>
      <c r="B1045346"/>
      <c r="C1045346"/>
      <c r="D1045346"/>
      <c r="E1045346"/>
      <c r="S1045346"/>
      <c r="T1045346"/>
    </row>
    <row r="1045347" spans="1:20">
      <c r="A1045347"/>
      <c r="B1045347"/>
      <c r="C1045347"/>
      <c r="D1045347"/>
      <c r="E1045347"/>
      <c r="S1045347"/>
      <c r="T1045347"/>
    </row>
    <row r="1045348" spans="1:20">
      <c r="A1045348"/>
      <c r="B1045348"/>
      <c r="C1045348"/>
      <c r="D1045348"/>
      <c r="E1045348"/>
      <c r="S1045348"/>
      <c r="T1045348"/>
    </row>
    <row r="1045349" spans="1:20">
      <c r="A1045349"/>
      <c r="B1045349"/>
      <c r="C1045349"/>
      <c r="D1045349"/>
      <c r="E1045349"/>
      <c r="S1045349"/>
      <c r="T1045349"/>
    </row>
    <row r="1045350" spans="1:20">
      <c r="A1045350"/>
      <c r="B1045350"/>
      <c r="C1045350"/>
      <c r="D1045350"/>
      <c r="E1045350"/>
      <c r="S1045350"/>
      <c r="T1045350"/>
    </row>
    <row r="1045351" spans="1:20">
      <c r="A1045351"/>
      <c r="B1045351"/>
      <c r="C1045351"/>
      <c r="D1045351"/>
      <c r="E1045351"/>
      <c r="S1045351"/>
      <c r="T1045351"/>
    </row>
    <row r="1045352" spans="1:20">
      <c r="A1045352"/>
      <c r="B1045352"/>
      <c r="C1045352"/>
      <c r="D1045352"/>
      <c r="E1045352"/>
      <c r="S1045352"/>
      <c r="T1045352"/>
    </row>
    <row r="1045353" spans="1:20">
      <c r="A1045353"/>
      <c r="B1045353"/>
      <c r="C1045353"/>
      <c r="D1045353"/>
      <c r="E1045353"/>
      <c r="S1045353"/>
      <c r="T1045353"/>
    </row>
    <row r="1045354" spans="1:20">
      <c r="A1045354"/>
      <c r="B1045354"/>
      <c r="C1045354"/>
      <c r="D1045354"/>
      <c r="E1045354"/>
      <c r="S1045354"/>
      <c r="T1045354"/>
    </row>
    <row r="1045355" spans="1:20">
      <c r="A1045355"/>
      <c r="B1045355"/>
      <c r="C1045355"/>
      <c r="D1045355"/>
      <c r="E1045355"/>
      <c r="S1045355"/>
      <c r="T1045355"/>
    </row>
    <row r="1045356" spans="1:20">
      <c r="A1045356"/>
      <c r="B1045356"/>
      <c r="C1045356"/>
      <c r="D1045356"/>
      <c r="E1045356"/>
      <c r="S1045356"/>
      <c r="T1045356"/>
    </row>
    <row r="1045357" spans="1:20">
      <c r="A1045357"/>
      <c r="B1045357"/>
      <c r="C1045357"/>
      <c r="D1045357"/>
      <c r="E1045357"/>
      <c r="S1045357"/>
      <c r="T1045357"/>
    </row>
    <row r="1045358" spans="1:20">
      <c r="A1045358"/>
      <c r="B1045358"/>
      <c r="C1045358"/>
      <c r="D1045358"/>
      <c r="E1045358"/>
      <c r="S1045358"/>
      <c r="T1045358"/>
    </row>
    <row r="1045359" spans="1:20">
      <c r="A1045359"/>
      <c r="B1045359"/>
      <c r="C1045359"/>
      <c r="D1045359"/>
      <c r="E1045359"/>
      <c r="S1045359"/>
      <c r="T1045359"/>
    </row>
    <row r="1045360" spans="1:20">
      <c r="A1045360"/>
      <c r="B1045360"/>
      <c r="C1045360"/>
      <c r="D1045360"/>
      <c r="E1045360"/>
      <c r="S1045360"/>
      <c r="T1045360"/>
    </row>
    <row r="1045361" spans="1:20">
      <c r="A1045361"/>
      <c r="B1045361"/>
      <c r="C1045361"/>
      <c r="D1045361"/>
      <c r="E1045361"/>
      <c r="S1045361"/>
      <c r="T1045361"/>
    </row>
    <row r="1045362" spans="1:20">
      <c r="A1045362"/>
      <c r="B1045362"/>
      <c r="C1045362"/>
      <c r="D1045362"/>
      <c r="E1045362"/>
      <c r="S1045362"/>
      <c r="T1045362"/>
    </row>
    <row r="1045363" spans="1:20">
      <c r="A1045363"/>
      <c r="B1045363"/>
      <c r="C1045363"/>
      <c r="D1045363"/>
      <c r="E1045363"/>
      <c r="S1045363"/>
      <c r="T1045363"/>
    </row>
    <row r="1045364" spans="1:20">
      <c r="A1045364"/>
      <c r="B1045364"/>
      <c r="C1045364"/>
      <c r="D1045364"/>
      <c r="E1045364"/>
      <c r="S1045364"/>
      <c r="T1045364"/>
    </row>
    <row r="1045365" spans="1:20">
      <c r="A1045365"/>
      <c r="B1045365"/>
      <c r="C1045365"/>
      <c r="D1045365"/>
      <c r="E1045365"/>
      <c r="S1045365"/>
      <c r="T1045365"/>
    </row>
    <row r="1045366" spans="1:20">
      <c r="A1045366"/>
      <c r="B1045366"/>
      <c r="C1045366"/>
      <c r="D1045366"/>
      <c r="E1045366"/>
      <c r="S1045366"/>
      <c r="T1045366"/>
    </row>
    <row r="1045367" spans="1:20">
      <c r="A1045367"/>
      <c r="B1045367"/>
      <c r="C1045367"/>
      <c r="D1045367"/>
      <c r="E1045367"/>
      <c r="S1045367"/>
      <c r="T1045367"/>
    </row>
    <row r="1045368" spans="1:20">
      <c r="A1045368"/>
      <c r="B1045368"/>
      <c r="C1045368"/>
      <c r="D1045368"/>
      <c r="E1045368"/>
      <c r="S1045368"/>
      <c r="T1045368"/>
    </row>
    <row r="1045369" spans="1:20">
      <c r="A1045369"/>
      <c r="B1045369"/>
      <c r="C1045369"/>
      <c r="D1045369"/>
      <c r="E1045369"/>
      <c r="S1045369"/>
      <c r="T1045369"/>
    </row>
    <row r="1045370" spans="1:20">
      <c r="A1045370"/>
      <c r="B1045370"/>
      <c r="C1045370"/>
      <c r="D1045370"/>
      <c r="E1045370"/>
      <c r="S1045370"/>
      <c r="T1045370"/>
    </row>
    <row r="1045371" spans="1:20">
      <c r="A1045371"/>
      <c r="B1045371"/>
      <c r="C1045371"/>
      <c r="D1045371"/>
      <c r="E1045371"/>
      <c r="S1045371"/>
      <c r="T1045371"/>
    </row>
    <row r="1045372" spans="1:20">
      <c r="A1045372"/>
      <c r="B1045372"/>
      <c r="C1045372"/>
      <c r="D1045372"/>
      <c r="E1045372"/>
      <c r="S1045372"/>
      <c r="T1045372"/>
    </row>
    <row r="1045373" spans="1:20">
      <c r="A1045373"/>
      <c r="B1045373"/>
      <c r="C1045373"/>
      <c r="D1045373"/>
      <c r="E1045373"/>
      <c r="S1045373"/>
      <c r="T1045373"/>
    </row>
    <row r="1045374" spans="1:20">
      <c r="A1045374"/>
      <c r="B1045374"/>
      <c r="C1045374"/>
      <c r="D1045374"/>
      <c r="E1045374"/>
      <c r="S1045374"/>
      <c r="T1045374"/>
    </row>
    <row r="1045375" spans="1:20">
      <c r="A1045375"/>
      <c r="B1045375"/>
      <c r="C1045375"/>
      <c r="D1045375"/>
      <c r="E1045375"/>
      <c r="S1045375"/>
      <c r="T1045375"/>
    </row>
    <row r="1045376" spans="1:20">
      <c r="A1045376"/>
      <c r="B1045376"/>
      <c r="C1045376"/>
      <c r="D1045376"/>
      <c r="E1045376"/>
      <c r="S1045376"/>
      <c r="T1045376"/>
    </row>
    <row r="1045377" spans="1:20">
      <c r="A1045377"/>
      <c r="B1045377"/>
      <c r="C1045377"/>
      <c r="D1045377"/>
      <c r="E1045377"/>
      <c r="S1045377"/>
      <c r="T1045377"/>
    </row>
    <row r="1045378" spans="1:20">
      <c r="A1045378"/>
      <c r="B1045378"/>
      <c r="C1045378"/>
      <c r="D1045378"/>
      <c r="E1045378"/>
      <c r="S1045378"/>
      <c r="T1045378"/>
    </row>
    <row r="1045379" spans="1:20">
      <c r="A1045379"/>
      <c r="B1045379"/>
      <c r="C1045379"/>
      <c r="D1045379"/>
      <c r="E1045379"/>
      <c r="S1045379"/>
      <c r="T1045379"/>
    </row>
    <row r="1045380" spans="1:20">
      <c r="A1045380"/>
      <c r="B1045380"/>
      <c r="C1045380"/>
      <c r="D1045380"/>
      <c r="E1045380"/>
      <c r="S1045380"/>
      <c r="T1045380"/>
    </row>
    <row r="1045381" spans="1:20">
      <c r="A1045381"/>
      <c r="B1045381"/>
      <c r="C1045381"/>
      <c r="D1045381"/>
      <c r="E1045381"/>
      <c r="S1045381"/>
      <c r="T1045381"/>
    </row>
    <row r="1045382" spans="1:20">
      <c r="A1045382"/>
      <c r="B1045382"/>
      <c r="C1045382"/>
      <c r="D1045382"/>
      <c r="E1045382"/>
      <c r="S1045382"/>
      <c r="T1045382"/>
    </row>
    <row r="1045383" spans="1:20">
      <c r="A1045383"/>
      <c r="B1045383"/>
      <c r="C1045383"/>
      <c r="D1045383"/>
      <c r="E1045383"/>
      <c r="S1045383"/>
      <c r="T1045383"/>
    </row>
    <row r="1045384" spans="1:20">
      <c r="A1045384"/>
      <c r="B1045384"/>
      <c r="C1045384"/>
      <c r="D1045384"/>
      <c r="E1045384"/>
      <c r="S1045384"/>
      <c r="T1045384"/>
    </row>
    <row r="1045385" spans="1:20">
      <c r="A1045385"/>
      <c r="B1045385"/>
      <c r="C1045385"/>
      <c r="D1045385"/>
      <c r="E1045385"/>
      <c r="S1045385"/>
      <c r="T1045385"/>
    </row>
    <row r="1045386" spans="1:20">
      <c r="A1045386"/>
      <c r="B1045386"/>
      <c r="C1045386"/>
      <c r="D1045386"/>
      <c r="E1045386"/>
      <c r="S1045386"/>
      <c r="T1045386"/>
    </row>
    <row r="1045387" spans="1:20">
      <c r="A1045387"/>
      <c r="B1045387"/>
      <c r="C1045387"/>
      <c r="D1045387"/>
      <c r="E1045387"/>
      <c r="S1045387"/>
      <c r="T1045387"/>
    </row>
    <row r="1045388" spans="1:20">
      <c r="A1045388"/>
      <c r="B1045388"/>
      <c r="C1045388"/>
      <c r="D1045388"/>
      <c r="E1045388"/>
      <c r="S1045388"/>
      <c r="T1045388"/>
    </row>
    <row r="1045389" spans="1:20">
      <c r="A1045389"/>
      <c r="B1045389"/>
      <c r="C1045389"/>
      <c r="D1045389"/>
      <c r="E1045389"/>
      <c r="S1045389"/>
      <c r="T1045389"/>
    </row>
    <row r="1045390" spans="1:20">
      <c r="A1045390"/>
      <c r="B1045390"/>
      <c r="C1045390"/>
      <c r="D1045390"/>
      <c r="E1045390"/>
      <c r="S1045390"/>
      <c r="T1045390"/>
    </row>
    <row r="1045391" spans="1:20">
      <c r="A1045391"/>
      <c r="B1045391"/>
      <c r="C1045391"/>
      <c r="D1045391"/>
      <c r="E1045391"/>
      <c r="S1045391"/>
      <c r="T1045391"/>
    </row>
    <row r="1045392" spans="1:20">
      <c r="A1045392"/>
      <c r="B1045392"/>
      <c r="C1045392"/>
      <c r="D1045392"/>
      <c r="E1045392"/>
      <c r="S1045392"/>
      <c r="T1045392"/>
    </row>
    <row r="1045393" spans="1:20">
      <c r="A1045393"/>
      <c r="B1045393"/>
      <c r="C1045393"/>
      <c r="D1045393"/>
      <c r="E1045393"/>
      <c r="S1045393"/>
      <c r="T1045393"/>
    </row>
    <row r="1045394" spans="1:20">
      <c r="A1045394"/>
      <c r="B1045394"/>
      <c r="C1045394"/>
      <c r="D1045394"/>
      <c r="E1045394"/>
      <c r="S1045394"/>
      <c r="T1045394"/>
    </row>
    <row r="1045395" spans="1:20">
      <c r="A1045395"/>
      <c r="B1045395"/>
      <c r="C1045395"/>
      <c r="D1045395"/>
      <c r="E1045395"/>
      <c r="S1045395"/>
      <c r="T1045395"/>
    </row>
    <row r="1045396" spans="1:20">
      <c r="A1045396"/>
      <c r="B1045396"/>
      <c r="C1045396"/>
      <c r="D1045396"/>
      <c r="E1045396"/>
      <c r="S1045396"/>
      <c r="T1045396"/>
    </row>
    <row r="1045397" spans="1:20">
      <c r="A1045397"/>
      <c r="B1045397"/>
      <c r="C1045397"/>
      <c r="D1045397"/>
      <c r="E1045397"/>
      <c r="S1045397"/>
      <c r="T1045397"/>
    </row>
    <row r="1045398" spans="1:20">
      <c r="A1045398"/>
      <c r="B1045398"/>
      <c r="C1045398"/>
      <c r="D1045398"/>
      <c r="E1045398"/>
      <c r="S1045398"/>
      <c r="T1045398"/>
    </row>
    <row r="1045399" spans="1:20">
      <c r="A1045399"/>
      <c r="B1045399"/>
      <c r="C1045399"/>
      <c r="D1045399"/>
      <c r="E1045399"/>
      <c r="S1045399"/>
      <c r="T1045399"/>
    </row>
    <row r="1045400" spans="1:20">
      <c r="A1045400"/>
      <c r="B1045400"/>
      <c r="C1045400"/>
      <c r="D1045400"/>
      <c r="E1045400"/>
      <c r="S1045400"/>
      <c r="T1045400"/>
    </row>
    <row r="1045401" spans="1:20">
      <c r="A1045401"/>
      <c r="B1045401"/>
      <c r="C1045401"/>
      <c r="D1045401"/>
      <c r="E1045401"/>
      <c r="S1045401"/>
      <c r="T1045401"/>
    </row>
    <row r="1045402" spans="1:20">
      <c r="A1045402"/>
      <c r="B1045402"/>
      <c r="C1045402"/>
      <c r="D1045402"/>
      <c r="E1045402"/>
      <c r="S1045402"/>
      <c r="T1045402"/>
    </row>
    <row r="1045403" spans="1:20">
      <c r="A1045403"/>
      <c r="B1045403"/>
      <c r="C1045403"/>
      <c r="D1045403"/>
      <c r="E1045403"/>
      <c r="S1045403"/>
      <c r="T1045403"/>
    </row>
    <row r="1045404" spans="1:20">
      <c r="A1045404"/>
      <c r="B1045404"/>
      <c r="C1045404"/>
      <c r="D1045404"/>
      <c r="E1045404"/>
      <c r="S1045404"/>
      <c r="T1045404"/>
    </row>
    <row r="1045405" spans="1:20">
      <c r="A1045405"/>
      <c r="B1045405"/>
      <c r="C1045405"/>
      <c r="D1045405"/>
      <c r="E1045405"/>
      <c r="S1045405"/>
      <c r="T1045405"/>
    </row>
    <row r="1045406" spans="1:20">
      <c r="A1045406"/>
      <c r="B1045406"/>
      <c r="C1045406"/>
      <c r="D1045406"/>
      <c r="E1045406"/>
      <c r="S1045406"/>
      <c r="T1045406"/>
    </row>
    <row r="1045407" spans="1:20">
      <c r="A1045407"/>
      <c r="B1045407"/>
      <c r="C1045407"/>
      <c r="D1045407"/>
      <c r="E1045407"/>
      <c r="S1045407"/>
      <c r="T1045407"/>
    </row>
    <row r="1045408" spans="1:20">
      <c r="A1045408"/>
      <c r="B1045408"/>
      <c r="C1045408"/>
      <c r="D1045408"/>
      <c r="E1045408"/>
      <c r="S1045408"/>
      <c r="T1045408"/>
    </row>
    <row r="1045409" spans="1:20">
      <c r="A1045409"/>
      <c r="B1045409"/>
      <c r="C1045409"/>
      <c r="D1045409"/>
      <c r="E1045409"/>
      <c r="S1045409"/>
      <c r="T1045409"/>
    </row>
    <row r="1045410" spans="1:20">
      <c r="A1045410"/>
      <c r="B1045410"/>
      <c r="C1045410"/>
      <c r="D1045410"/>
      <c r="E1045410"/>
      <c r="S1045410"/>
      <c r="T1045410"/>
    </row>
    <row r="1045411" spans="1:20">
      <c r="A1045411"/>
      <c r="B1045411"/>
      <c r="C1045411"/>
      <c r="D1045411"/>
      <c r="E1045411"/>
      <c r="S1045411"/>
      <c r="T1045411"/>
    </row>
    <row r="1045412" spans="1:20">
      <c r="A1045412"/>
      <c r="B1045412"/>
      <c r="C1045412"/>
      <c r="D1045412"/>
      <c r="E1045412"/>
      <c r="S1045412"/>
      <c r="T1045412"/>
    </row>
    <row r="1045413" spans="1:20">
      <c r="A1045413"/>
      <c r="B1045413"/>
      <c r="C1045413"/>
      <c r="D1045413"/>
      <c r="E1045413"/>
      <c r="S1045413"/>
      <c r="T1045413"/>
    </row>
    <row r="1045414" spans="1:20">
      <c r="A1045414"/>
      <c r="B1045414"/>
      <c r="C1045414"/>
      <c r="D1045414"/>
      <c r="E1045414"/>
      <c r="S1045414"/>
      <c r="T1045414"/>
    </row>
    <row r="1045415" spans="1:20">
      <c r="A1045415"/>
      <c r="B1045415"/>
      <c r="C1045415"/>
      <c r="D1045415"/>
      <c r="E1045415"/>
      <c r="S1045415"/>
      <c r="T1045415"/>
    </row>
    <row r="1045416" spans="1:20">
      <c r="A1045416"/>
      <c r="B1045416"/>
      <c r="C1045416"/>
      <c r="D1045416"/>
      <c r="E1045416"/>
      <c r="S1045416"/>
      <c r="T1045416"/>
    </row>
    <row r="1045417" spans="1:20">
      <c r="A1045417"/>
      <c r="B1045417"/>
      <c r="C1045417"/>
      <c r="D1045417"/>
      <c r="E1045417"/>
      <c r="S1045417"/>
      <c r="T1045417"/>
    </row>
    <row r="1045418" spans="1:20">
      <c r="A1045418"/>
      <c r="B1045418"/>
      <c r="C1045418"/>
      <c r="D1045418"/>
      <c r="E1045418"/>
      <c r="S1045418"/>
      <c r="T1045418"/>
    </row>
    <row r="1045419" spans="1:20">
      <c r="A1045419"/>
      <c r="B1045419"/>
      <c r="C1045419"/>
      <c r="D1045419"/>
      <c r="E1045419"/>
      <c r="S1045419"/>
      <c r="T1045419"/>
    </row>
    <row r="1045420" spans="1:20">
      <c r="A1045420"/>
      <c r="B1045420"/>
      <c r="C1045420"/>
      <c r="D1045420"/>
      <c r="E1045420"/>
      <c r="S1045420"/>
      <c r="T1045420"/>
    </row>
    <row r="1045421" spans="1:20">
      <c r="A1045421"/>
      <c r="B1045421"/>
      <c r="C1045421"/>
      <c r="D1045421"/>
      <c r="E1045421"/>
      <c r="S1045421"/>
      <c r="T1045421"/>
    </row>
    <row r="1045422" spans="1:20">
      <c r="A1045422"/>
      <c r="B1045422"/>
      <c r="C1045422"/>
      <c r="D1045422"/>
      <c r="E1045422"/>
      <c r="S1045422"/>
      <c r="T1045422"/>
    </row>
    <row r="1045423" spans="1:20">
      <c r="A1045423"/>
      <c r="B1045423"/>
      <c r="C1045423"/>
      <c r="D1045423"/>
      <c r="E1045423"/>
      <c r="S1045423"/>
      <c r="T1045423"/>
    </row>
    <row r="1045424" spans="1:20">
      <c r="A1045424"/>
      <c r="B1045424"/>
      <c r="C1045424"/>
      <c r="D1045424"/>
      <c r="E1045424"/>
      <c r="S1045424"/>
      <c r="T1045424"/>
    </row>
    <row r="1045425" spans="1:20">
      <c r="A1045425"/>
      <c r="B1045425"/>
      <c r="C1045425"/>
      <c r="D1045425"/>
      <c r="E1045425"/>
      <c r="S1045425"/>
      <c r="T1045425"/>
    </row>
    <row r="1045426" spans="1:20">
      <c r="A1045426"/>
      <c r="B1045426"/>
      <c r="C1045426"/>
      <c r="D1045426"/>
      <c r="E1045426"/>
      <c r="S1045426"/>
      <c r="T1045426"/>
    </row>
    <row r="1045427" spans="1:20">
      <c r="A1045427"/>
      <c r="B1045427"/>
      <c r="C1045427"/>
      <c r="D1045427"/>
      <c r="E1045427"/>
      <c r="S1045427"/>
      <c r="T1045427"/>
    </row>
    <row r="1045428" spans="1:20">
      <c r="A1045428"/>
      <c r="B1045428"/>
      <c r="C1045428"/>
      <c r="D1045428"/>
      <c r="E1045428"/>
      <c r="S1045428"/>
      <c r="T1045428"/>
    </row>
    <row r="1045429" spans="1:20">
      <c r="A1045429"/>
      <c r="B1045429"/>
      <c r="C1045429"/>
      <c r="D1045429"/>
      <c r="E1045429"/>
      <c r="S1045429"/>
      <c r="T1045429"/>
    </row>
    <row r="1045430" spans="1:20">
      <c r="A1045430"/>
      <c r="B1045430"/>
      <c r="C1045430"/>
      <c r="D1045430"/>
      <c r="E1045430"/>
      <c r="S1045430"/>
      <c r="T1045430"/>
    </row>
    <row r="1045431" spans="1:20">
      <c r="A1045431"/>
      <c r="B1045431"/>
      <c r="C1045431"/>
      <c r="D1045431"/>
      <c r="E1045431"/>
      <c r="S1045431"/>
      <c r="T1045431"/>
    </row>
    <row r="1045432" spans="1:20">
      <c r="A1045432"/>
      <c r="B1045432"/>
      <c r="C1045432"/>
      <c r="D1045432"/>
      <c r="E1045432"/>
      <c r="S1045432"/>
      <c r="T1045432"/>
    </row>
    <row r="1045433" spans="1:20">
      <c r="A1045433"/>
      <c r="B1045433"/>
      <c r="C1045433"/>
      <c r="D1045433"/>
      <c r="E1045433"/>
      <c r="S1045433"/>
      <c r="T1045433"/>
    </row>
    <row r="1045434" spans="1:20">
      <c r="A1045434"/>
      <c r="B1045434"/>
      <c r="C1045434"/>
      <c r="D1045434"/>
      <c r="E1045434"/>
      <c r="S1045434"/>
      <c r="T1045434"/>
    </row>
    <row r="1045435" spans="1:20">
      <c r="A1045435"/>
      <c r="B1045435"/>
      <c r="C1045435"/>
      <c r="D1045435"/>
      <c r="E1045435"/>
      <c r="S1045435"/>
      <c r="T1045435"/>
    </row>
    <row r="1045436" spans="1:20">
      <c r="A1045436"/>
      <c r="B1045436"/>
      <c r="C1045436"/>
      <c r="D1045436"/>
      <c r="E1045436"/>
      <c r="S1045436"/>
      <c r="T1045436"/>
    </row>
    <row r="1045437" spans="1:20">
      <c r="A1045437"/>
      <c r="B1045437"/>
      <c r="C1045437"/>
      <c r="D1045437"/>
      <c r="E1045437"/>
      <c r="S1045437"/>
      <c r="T1045437"/>
    </row>
    <row r="1045438" spans="1:20">
      <c r="A1045438"/>
      <c r="B1045438"/>
      <c r="C1045438"/>
      <c r="D1045438"/>
      <c r="E1045438"/>
      <c r="S1045438"/>
      <c r="T1045438"/>
    </row>
    <row r="1045439" spans="1:20">
      <c r="A1045439"/>
      <c r="B1045439"/>
      <c r="C1045439"/>
      <c r="D1045439"/>
      <c r="E1045439"/>
      <c r="S1045439"/>
      <c r="T1045439"/>
    </row>
    <row r="1045440" spans="1:20">
      <c r="A1045440"/>
      <c r="B1045440"/>
      <c r="C1045440"/>
      <c r="D1045440"/>
      <c r="E1045440"/>
      <c r="S1045440"/>
      <c r="T1045440"/>
    </row>
    <row r="1045441" spans="1:20">
      <c r="A1045441"/>
      <c r="B1045441"/>
      <c r="C1045441"/>
      <c r="D1045441"/>
      <c r="E1045441"/>
      <c r="S1045441"/>
      <c r="T1045441"/>
    </row>
    <row r="1045442" spans="1:20">
      <c r="A1045442"/>
      <c r="B1045442"/>
      <c r="C1045442"/>
      <c r="D1045442"/>
      <c r="E1045442"/>
      <c r="S1045442"/>
      <c r="T1045442"/>
    </row>
    <row r="1045443" spans="1:20">
      <c r="A1045443"/>
      <c r="B1045443"/>
      <c r="C1045443"/>
      <c r="D1045443"/>
      <c r="E1045443"/>
      <c r="S1045443"/>
      <c r="T1045443"/>
    </row>
    <row r="1045444" spans="1:20">
      <c r="A1045444"/>
      <c r="B1045444"/>
      <c r="C1045444"/>
      <c r="D1045444"/>
      <c r="E1045444"/>
      <c r="S1045444"/>
      <c r="T1045444"/>
    </row>
    <row r="1045445" spans="1:20">
      <c r="A1045445"/>
      <c r="B1045445"/>
      <c r="C1045445"/>
      <c r="D1045445"/>
      <c r="E1045445"/>
      <c r="S1045445"/>
      <c r="T1045445"/>
    </row>
    <row r="1045446" spans="1:20">
      <c r="A1045446"/>
      <c r="B1045446"/>
      <c r="C1045446"/>
      <c r="D1045446"/>
      <c r="E1045446"/>
      <c r="S1045446"/>
      <c r="T1045446"/>
    </row>
    <row r="1045447" spans="1:20">
      <c r="A1045447"/>
      <c r="B1045447"/>
      <c r="C1045447"/>
      <c r="D1045447"/>
      <c r="E1045447"/>
      <c r="S1045447"/>
      <c r="T1045447"/>
    </row>
    <row r="1045448" spans="1:20">
      <c r="A1045448"/>
      <c r="B1045448"/>
      <c r="C1045448"/>
      <c r="D1045448"/>
      <c r="E1045448"/>
      <c r="S1045448"/>
      <c r="T1045448"/>
    </row>
    <row r="1045449" spans="1:20">
      <c r="A1045449"/>
      <c r="B1045449"/>
      <c r="C1045449"/>
      <c r="D1045449"/>
      <c r="E1045449"/>
      <c r="S1045449"/>
      <c r="T1045449"/>
    </row>
    <row r="1045450" spans="1:20">
      <c r="A1045450"/>
      <c r="B1045450"/>
      <c r="C1045450"/>
      <c r="D1045450"/>
      <c r="E1045450"/>
      <c r="S1045450"/>
      <c r="T1045450"/>
    </row>
    <row r="1045451" spans="1:20">
      <c r="A1045451"/>
      <c r="B1045451"/>
      <c r="C1045451"/>
      <c r="D1045451"/>
      <c r="E1045451"/>
      <c r="S1045451"/>
      <c r="T1045451"/>
    </row>
    <row r="1045452" spans="1:20">
      <c r="A1045452"/>
      <c r="B1045452"/>
      <c r="C1045452"/>
      <c r="D1045452"/>
      <c r="E1045452"/>
      <c r="S1045452"/>
      <c r="T1045452"/>
    </row>
    <row r="1045453" spans="1:20">
      <c r="A1045453"/>
      <c r="B1045453"/>
      <c r="C1045453"/>
      <c r="D1045453"/>
      <c r="E1045453"/>
      <c r="S1045453"/>
      <c r="T1045453"/>
    </row>
    <row r="1045454" spans="1:20">
      <c r="A1045454"/>
      <c r="B1045454"/>
      <c r="C1045454"/>
      <c r="D1045454"/>
      <c r="E1045454"/>
      <c r="S1045454"/>
      <c r="T1045454"/>
    </row>
    <row r="1045455" spans="1:20">
      <c r="A1045455"/>
      <c r="B1045455"/>
      <c r="C1045455"/>
      <c r="D1045455"/>
      <c r="E1045455"/>
      <c r="S1045455"/>
      <c r="T1045455"/>
    </row>
    <row r="1045456" spans="1:20">
      <c r="A1045456"/>
      <c r="B1045456"/>
      <c r="C1045456"/>
      <c r="D1045456"/>
      <c r="E1045456"/>
      <c r="S1045456"/>
      <c r="T1045456"/>
    </row>
    <row r="1045457" spans="1:20">
      <c r="A1045457"/>
      <c r="B1045457"/>
      <c r="C1045457"/>
      <c r="D1045457"/>
      <c r="E1045457"/>
      <c r="S1045457"/>
      <c r="T1045457"/>
    </row>
    <row r="1045458" spans="1:20">
      <c r="A1045458"/>
      <c r="B1045458"/>
      <c r="C1045458"/>
      <c r="D1045458"/>
      <c r="E1045458"/>
      <c r="S1045458"/>
      <c r="T1045458"/>
    </row>
    <row r="1045459" spans="1:20">
      <c r="A1045459"/>
      <c r="B1045459"/>
      <c r="C1045459"/>
      <c r="D1045459"/>
      <c r="E1045459"/>
      <c r="S1045459"/>
      <c r="T1045459"/>
    </row>
    <row r="1045460" spans="1:20">
      <c r="A1045460"/>
      <c r="B1045460"/>
      <c r="C1045460"/>
      <c r="D1045460"/>
      <c r="E1045460"/>
      <c r="S1045460"/>
      <c r="T1045460"/>
    </row>
    <row r="1045461" spans="1:20">
      <c r="A1045461"/>
      <c r="B1045461"/>
      <c r="C1045461"/>
      <c r="D1045461"/>
      <c r="E1045461"/>
      <c r="S1045461"/>
      <c r="T1045461"/>
    </row>
    <row r="1045462" spans="1:20">
      <c r="A1045462"/>
      <c r="B1045462"/>
      <c r="C1045462"/>
      <c r="D1045462"/>
      <c r="E1045462"/>
      <c r="S1045462"/>
      <c r="T1045462"/>
    </row>
    <row r="1045463" spans="1:20">
      <c r="A1045463"/>
      <c r="B1045463"/>
      <c r="C1045463"/>
      <c r="D1045463"/>
      <c r="E1045463"/>
      <c r="S1045463"/>
      <c r="T1045463"/>
    </row>
    <row r="1045464" spans="1:20">
      <c r="A1045464"/>
      <c r="B1045464"/>
      <c r="C1045464"/>
      <c r="D1045464"/>
      <c r="E1045464"/>
      <c r="S1045464"/>
      <c r="T1045464"/>
    </row>
    <row r="1045465" spans="1:20">
      <c r="A1045465"/>
      <c r="B1045465"/>
      <c r="C1045465"/>
      <c r="D1045465"/>
      <c r="E1045465"/>
      <c r="S1045465"/>
      <c r="T1045465"/>
    </row>
    <row r="1045466" spans="1:20">
      <c r="A1045466"/>
      <c r="B1045466"/>
      <c r="C1045466"/>
      <c r="D1045466"/>
      <c r="E1045466"/>
      <c r="S1045466"/>
      <c r="T1045466"/>
    </row>
    <row r="1045467" spans="1:20">
      <c r="A1045467"/>
      <c r="B1045467"/>
      <c r="C1045467"/>
      <c r="D1045467"/>
      <c r="E1045467"/>
      <c r="S1045467"/>
      <c r="T1045467"/>
    </row>
    <row r="1045468" spans="1:20">
      <c r="A1045468"/>
      <c r="B1045468"/>
      <c r="C1045468"/>
      <c r="D1045468"/>
      <c r="E1045468"/>
      <c r="S1045468"/>
      <c r="T1045468"/>
    </row>
    <row r="1045469" spans="1:20">
      <c r="A1045469"/>
      <c r="B1045469"/>
      <c r="C1045469"/>
      <c r="D1045469"/>
      <c r="E1045469"/>
      <c r="S1045469"/>
      <c r="T1045469"/>
    </row>
    <row r="1045470" spans="1:20">
      <c r="A1045470"/>
      <c r="B1045470"/>
      <c r="C1045470"/>
      <c r="D1045470"/>
      <c r="E1045470"/>
      <c r="S1045470"/>
      <c r="T1045470"/>
    </row>
    <row r="1045471" spans="1:20">
      <c r="A1045471"/>
      <c r="B1045471"/>
      <c r="C1045471"/>
      <c r="D1045471"/>
      <c r="E1045471"/>
      <c r="S1045471"/>
      <c r="T1045471"/>
    </row>
    <row r="1045472" spans="1:20">
      <c r="A1045472"/>
      <c r="B1045472"/>
      <c r="C1045472"/>
      <c r="D1045472"/>
      <c r="E1045472"/>
      <c r="S1045472"/>
      <c r="T1045472"/>
    </row>
    <row r="1045473" spans="1:20">
      <c r="A1045473"/>
      <c r="B1045473"/>
      <c r="C1045473"/>
      <c r="D1045473"/>
      <c r="E1045473"/>
      <c r="S1045473"/>
      <c r="T1045473"/>
    </row>
    <row r="1045474" spans="1:20">
      <c r="A1045474"/>
      <c r="B1045474"/>
      <c r="C1045474"/>
      <c r="D1045474"/>
      <c r="E1045474"/>
      <c r="S1045474"/>
      <c r="T1045474"/>
    </row>
    <row r="1045475" spans="1:20">
      <c r="A1045475"/>
      <c r="B1045475"/>
      <c r="C1045475"/>
      <c r="D1045475"/>
      <c r="E1045475"/>
      <c r="S1045475"/>
      <c r="T1045475"/>
    </row>
    <row r="1045476" spans="1:20">
      <c r="A1045476"/>
      <c r="B1045476"/>
      <c r="C1045476"/>
      <c r="D1045476"/>
      <c r="E1045476"/>
      <c r="S1045476"/>
      <c r="T1045476"/>
    </row>
    <row r="1045477" spans="1:20">
      <c r="A1045477"/>
      <c r="B1045477"/>
      <c r="C1045477"/>
      <c r="D1045477"/>
      <c r="E1045477"/>
      <c r="S1045477"/>
      <c r="T1045477"/>
    </row>
    <row r="1045478" spans="1:20">
      <c r="A1045478"/>
      <c r="B1045478"/>
      <c r="C1045478"/>
      <c r="D1045478"/>
      <c r="E1045478"/>
      <c r="S1045478"/>
      <c r="T1045478"/>
    </row>
    <row r="1045479" spans="1:20">
      <c r="A1045479"/>
      <c r="B1045479"/>
      <c r="C1045479"/>
      <c r="D1045479"/>
      <c r="E1045479"/>
      <c r="S1045479"/>
      <c r="T1045479"/>
    </row>
    <row r="1045480" spans="1:20">
      <c r="A1045480"/>
      <c r="B1045480"/>
      <c r="C1045480"/>
      <c r="D1045480"/>
      <c r="E1045480"/>
      <c r="S1045480"/>
      <c r="T1045480"/>
    </row>
    <row r="1045481" spans="1:20">
      <c r="A1045481"/>
      <c r="B1045481"/>
      <c r="C1045481"/>
      <c r="D1045481"/>
      <c r="E1045481"/>
      <c r="S1045481"/>
      <c r="T1045481"/>
    </row>
    <row r="1045482" spans="1:20">
      <c r="A1045482"/>
      <c r="B1045482"/>
      <c r="C1045482"/>
      <c r="D1045482"/>
      <c r="E1045482"/>
      <c r="S1045482"/>
      <c r="T1045482"/>
    </row>
    <row r="1045483" spans="1:20">
      <c r="A1045483"/>
      <c r="B1045483"/>
      <c r="C1045483"/>
      <c r="D1045483"/>
      <c r="E1045483"/>
      <c r="S1045483"/>
      <c r="T1045483"/>
    </row>
    <row r="1045484" spans="1:20">
      <c r="A1045484"/>
      <c r="B1045484"/>
      <c r="C1045484"/>
      <c r="D1045484"/>
      <c r="E1045484"/>
      <c r="S1045484"/>
      <c r="T1045484"/>
    </row>
    <row r="1045485" spans="1:20">
      <c r="A1045485"/>
      <c r="B1045485"/>
      <c r="C1045485"/>
      <c r="D1045485"/>
      <c r="E1045485"/>
      <c r="S1045485"/>
      <c r="T1045485"/>
    </row>
    <row r="1045486" spans="1:20">
      <c r="A1045486"/>
      <c r="B1045486"/>
      <c r="C1045486"/>
      <c r="D1045486"/>
      <c r="E1045486"/>
      <c r="S1045486"/>
      <c r="T1045486"/>
    </row>
    <row r="1045487" spans="1:20">
      <c r="A1045487"/>
      <c r="B1045487"/>
      <c r="C1045487"/>
      <c r="D1045487"/>
      <c r="E1045487"/>
      <c r="S1045487"/>
      <c r="T1045487"/>
    </row>
    <row r="1045488" spans="1:20">
      <c r="A1045488"/>
      <c r="B1045488"/>
      <c r="C1045488"/>
      <c r="D1045488"/>
      <c r="E1045488"/>
      <c r="S1045488"/>
      <c r="T1045488"/>
    </row>
    <row r="1045489" spans="1:20">
      <c r="A1045489"/>
      <c r="B1045489"/>
      <c r="C1045489"/>
      <c r="D1045489"/>
      <c r="E1045489"/>
      <c r="S1045489"/>
      <c r="T1045489"/>
    </row>
    <row r="1045490" spans="1:20">
      <c r="A1045490"/>
      <c r="B1045490"/>
      <c r="C1045490"/>
      <c r="D1045490"/>
      <c r="E1045490"/>
      <c r="S1045490"/>
      <c r="T1045490"/>
    </row>
    <row r="1045491" spans="1:20">
      <c r="A1045491"/>
      <c r="B1045491"/>
      <c r="C1045491"/>
      <c r="D1045491"/>
      <c r="E1045491"/>
      <c r="S1045491"/>
      <c r="T1045491"/>
    </row>
    <row r="1045492" spans="1:20">
      <c r="A1045492"/>
      <c r="B1045492"/>
      <c r="C1045492"/>
      <c r="D1045492"/>
      <c r="E1045492"/>
      <c r="S1045492"/>
      <c r="T1045492"/>
    </row>
    <row r="1045493" spans="1:20">
      <c r="A1045493"/>
      <c r="B1045493"/>
      <c r="C1045493"/>
      <c r="D1045493"/>
      <c r="E1045493"/>
      <c r="S1045493"/>
      <c r="T1045493"/>
    </row>
    <row r="1045494" spans="1:20">
      <c r="A1045494"/>
      <c r="B1045494"/>
      <c r="C1045494"/>
      <c r="D1045494"/>
      <c r="E1045494"/>
      <c r="S1045494"/>
      <c r="T1045494"/>
    </row>
    <row r="1045495" spans="1:20">
      <c r="A1045495"/>
      <c r="B1045495"/>
      <c r="C1045495"/>
      <c r="D1045495"/>
      <c r="E1045495"/>
      <c r="S1045495"/>
      <c r="T1045495"/>
    </row>
    <row r="1045496" spans="1:20">
      <c r="A1045496"/>
      <c r="B1045496"/>
      <c r="C1045496"/>
      <c r="D1045496"/>
      <c r="E1045496"/>
      <c r="S1045496"/>
      <c r="T1045496"/>
    </row>
    <row r="1045497" spans="1:20">
      <c r="A1045497"/>
      <c r="B1045497"/>
      <c r="C1045497"/>
      <c r="D1045497"/>
      <c r="E1045497"/>
      <c r="S1045497"/>
      <c r="T1045497"/>
    </row>
    <row r="1045498" spans="1:20">
      <c r="A1045498"/>
      <c r="B1045498"/>
      <c r="C1045498"/>
      <c r="D1045498"/>
      <c r="E1045498"/>
      <c r="S1045498"/>
      <c r="T1045498"/>
    </row>
    <row r="1045499" spans="1:20">
      <c r="A1045499"/>
      <c r="B1045499"/>
      <c r="C1045499"/>
      <c r="D1045499"/>
      <c r="E1045499"/>
      <c r="S1045499"/>
      <c r="T1045499"/>
    </row>
    <row r="1045500" spans="1:20">
      <c r="A1045500"/>
      <c r="B1045500"/>
      <c r="C1045500"/>
      <c r="D1045500"/>
      <c r="E1045500"/>
      <c r="S1045500"/>
      <c r="T1045500"/>
    </row>
    <row r="1045501" spans="1:20">
      <c r="A1045501"/>
      <c r="B1045501"/>
      <c r="C1045501"/>
      <c r="D1045501"/>
      <c r="E1045501"/>
      <c r="S1045501"/>
      <c r="T1045501"/>
    </row>
    <row r="1045502" spans="1:20">
      <c r="A1045502"/>
      <c r="B1045502"/>
      <c r="C1045502"/>
      <c r="D1045502"/>
      <c r="E1045502"/>
      <c r="S1045502"/>
      <c r="T1045502"/>
    </row>
    <row r="1045503" spans="1:20">
      <c r="A1045503"/>
      <c r="B1045503"/>
      <c r="C1045503"/>
      <c r="D1045503"/>
      <c r="E1045503"/>
      <c r="S1045503"/>
      <c r="T1045503"/>
    </row>
    <row r="1045504" spans="1:20">
      <c r="A1045504"/>
      <c r="B1045504"/>
      <c r="C1045504"/>
      <c r="D1045504"/>
      <c r="E1045504"/>
      <c r="S1045504"/>
      <c r="T1045504"/>
    </row>
    <row r="1045505" spans="1:20">
      <c r="A1045505"/>
      <c r="B1045505"/>
      <c r="C1045505"/>
      <c r="D1045505"/>
      <c r="E1045505"/>
      <c r="S1045505"/>
      <c r="T1045505"/>
    </row>
    <row r="1045506" spans="1:20">
      <c r="A1045506"/>
      <c r="B1045506"/>
      <c r="C1045506"/>
      <c r="D1045506"/>
      <c r="E1045506"/>
      <c r="S1045506"/>
      <c r="T1045506"/>
    </row>
    <row r="1045507" spans="1:20">
      <c r="A1045507"/>
      <c r="B1045507"/>
      <c r="C1045507"/>
      <c r="D1045507"/>
      <c r="E1045507"/>
      <c r="S1045507"/>
      <c r="T1045507"/>
    </row>
    <row r="1045508" spans="1:20">
      <c r="A1045508"/>
      <c r="B1045508"/>
      <c r="C1045508"/>
      <c r="D1045508"/>
      <c r="E1045508"/>
      <c r="S1045508"/>
      <c r="T1045508"/>
    </row>
    <row r="1045509" spans="1:20">
      <c r="A1045509"/>
      <c r="B1045509"/>
      <c r="C1045509"/>
      <c r="D1045509"/>
      <c r="E1045509"/>
      <c r="S1045509"/>
      <c r="T1045509"/>
    </row>
    <row r="1045510" spans="1:20">
      <c r="A1045510"/>
      <c r="B1045510"/>
      <c r="C1045510"/>
      <c r="D1045510"/>
      <c r="E1045510"/>
      <c r="S1045510"/>
      <c r="T1045510"/>
    </row>
    <row r="1045511" spans="1:20">
      <c r="A1045511"/>
      <c r="B1045511"/>
      <c r="C1045511"/>
      <c r="D1045511"/>
      <c r="E1045511"/>
      <c r="S1045511"/>
      <c r="T1045511"/>
    </row>
    <row r="1045512" spans="1:20">
      <c r="A1045512"/>
      <c r="B1045512"/>
      <c r="C1045512"/>
      <c r="D1045512"/>
      <c r="E1045512"/>
      <c r="S1045512"/>
      <c r="T1045512"/>
    </row>
    <row r="1045513" spans="1:20">
      <c r="A1045513"/>
      <c r="B1045513"/>
      <c r="C1045513"/>
      <c r="D1045513"/>
      <c r="E1045513"/>
      <c r="S1045513"/>
      <c r="T1045513"/>
    </row>
    <row r="1045514" spans="1:20">
      <c r="A1045514"/>
      <c r="B1045514"/>
      <c r="C1045514"/>
      <c r="D1045514"/>
      <c r="E1045514"/>
      <c r="S1045514"/>
      <c r="T1045514"/>
    </row>
    <row r="1045515" spans="1:20">
      <c r="A1045515"/>
      <c r="B1045515"/>
      <c r="C1045515"/>
      <c r="D1045515"/>
      <c r="E1045515"/>
      <c r="S1045515"/>
      <c r="T1045515"/>
    </row>
    <row r="1045516" spans="1:20">
      <c r="A1045516"/>
      <c r="B1045516"/>
      <c r="C1045516"/>
      <c r="D1045516"/>
      <c r="E1045516"/>
      <c r="S1045516"/>
      <c r="T1045516"/>
    </row>
    <row r="1045517" spans="1:20">
      <c r="A1045517"/>
      <c r="B1045517"/>
      <c r="C1045517"/>
      <c r="D1045517"/>
      <c r="E1045517"/>
      <c r="S1045517"/>
      <c r="T1045517"/>
    </row>
    <row r="1045518" spans="1:20">
      <c r="A1045518"/>
      <c r="B1045518"/>
      <c r="C1045518"/>
      <c r="D1045518"/>
      <c r="E1045518"/>
      <c r="S1045518"/>
      <c r="T1045518"/>
    </row>
    <row r="1045519" spans="1:20">
      <c r="A1045519"/>
      <c r="B1045519"/>
      <c r="C1045519"/>
      <c r="D1045519"/>
      <c r="E1045519"/>
      <c r="S1045519"/>
      <c r="T1045519"/>
    </row>
    <row r="1045520" spans="1:20">
      <c r="A1045520"/>
      <c r="B1045520"/>
      <c r="C1045520"/>
      <c r="D1045520"/>
      <c r="E1045520"/>
      <c r="S1045520"/>
      <c r="T1045520"/>
    </row>
    <row r="1045521" spans="1:20">
      <c r="A1045521"/>
      <c r="B1045521"/>
      <c r="C1045521"/>
      <c r="D1045521"/>
      <c r="E1045521"/>
      <c r="S1045521"/>
      <c r="T1045521"/>
    </row>
    <row r="1045522" spans="1:20">
      <c r="A1045522"/>
      <c r="B1045522"/>
      <c r="C1045522"/>
      <c r="D1045522"/>
      <c r="E1045522"/>
      <c r="S1045522"/>
      <c r="T1045522"/>
    </row>
    <row r="1045523" spans="1:20">
      <c r="A1045523"/>
      <c r="B1045523"/>
      <c r="C1045523"/>
      <c r="D1045523"/>
      <c r="E1045523"/>
      <c r="S1045523"/>
      <c r="T1045523"/>
    </row>
    <row r="1045524" spans="1:20">
      <c r="A1045524"/>
      <c r="B1045524"/>
      <c r="C1045524"/>
      <c r="D1045524"/>
      <c r="E1045524"/>
      <c r="S1045524"/>
      <c r="T1045524"/>
    </row>
    <row r="1045525" spans="1:20">
      <c r="A1045525"/>
      <c r="B1045525"/>
      <c r="C1045525"/>
      <c r="D1045525"/>
      <c r="E1045525"/>
      <c r="S1045525"/>
      <c r="T1045525"/>
    </row>
    <row r="1045526" spans="1:20">
      <c r="A1045526"/>
      <c r="B1045526"/>
      <c r="C1045526"/>
      <c r="D1045526"/>
      <c r="E1045526"/>
      <c r="S1045526"/>
      <c r="T1045526"/>
    </row>
    <row r="1045527" spans="1:20">
      <c r="A1045527"/>
      <c r="B1045527"/>
      <c r="C1045527"/>
      <c r="D1045527"/>
      <c r="E1045527"/>
      <c r="S1045527"/>
      <c r="T1045527"/>
    </row>
    <row r="1045528" spans="1:20">
      <c r="A1045528"/>
      <c r="B1045528"/>
      <c r="C1045528"/>
      <c r="D1045528"/>
      <c r="E1045528"/>
      <c r="S1045528"/>
      <c r="T1045528"/>
    </row>
    <row r="1045529" spans="1:20">
      <c r="A1045529"/>
      <c r="B1045529"/>
      <c r="C1045529"/>
      <c r="D1045529"/>
      <c r="E1045529"/>
      <c r="S1045529"/>
      <c r="T1045529"/>
    </row>
    <row r="1045530" spans="1:20">
      <c r="A1045530"/>
      <c r="B1045530"/>
      <c r="C1045530"/>
      <c r="D1045530"/>
      <c r="E1045530"/>
      <c r="S1045530"/>
      <c r="T1045530"/>
    </row>
    <row r="1045531" spans="1:20">
      <c r="A1045531"/>
      <c r="B1045531"/>
      <c r="C1045531"/>
      <c r="D1045531"/>
      <c r="E1045531"/>
      <c r="S1045531"/>
      <c r="T1045531"/>
    </row>
    <row r="1045532" spans="1:20">
      <c r="A1045532"/>
      <c r="B1045532"/>
      <c r="C1045532"/>
      <c r="D1045532"/>
      <c r="E1045532"/>
      <c r="S1045532"/>
      <c r="T1045532"/>
    </row>
    <row r="1045533" spans="1:20">
      <c r="A1045533"/>
      <c r="B1045533"/>
      <c r="C1045533"/>
      <c r="D1045533"/>
      <c r="E1045533"/>
      <c r="S1045533"/>
      <c r="T1045533"/>
    </row>
    <row r="1045534" spans="1:20">
      <c r="A1045534"/>
      <c r="B1045534"/>
      <c r="C1045534"/>
      <c r="D1045534"/>
      <c r="E1045534"/>
      <c r="S1045534"/>
      <c r="T1045534"/>
    </row>
    <row r="1045535" spans="1:20">
      <c r="A1045535"/>
      <c r="B1045535"/>
      <c r="C1045535"/>
      <c r="D1045535"/>
      <c r="E1045535"/>
      <c r="S1045535"/>
      <c r="T1045535"/>
    </row>
    <row r="1045536" spans="1:20">
      <c r="A1045536"/>
      <c r="B1045536"/>
      <c r="C1045536"/>
      <c r="D1045536"/>
      <c r="E1045536"/>
      <c r="S1045536"/>
      <c r="T1045536"/>
    </row>
    <row r="1045537" spans="1:20">
      <c r="A1045537"/>
      <c r="B1045537"/>
      <c r="C1045537"/>
      <c r="D1045537"/>
      <c r="E1045537"/>
      <c r="S1045537"/>
      <c r="T1045537"/>
    </row>
    <row r="1045538" spans="1:20">
      <c r="A1045538"/>
      <c r="B1045538"/>
      <c r="C1045538"/>
      <c r="D1045538"/>
      <c r="E1045538"/>
      <c r="S1045538"/>
      <c r="T1045538"/>
    </row>
    <row r="1045539" spans="1:20">
      <c r="A1045539"/>
      <c r="B1045539"/>
      <c r="C1045539"/>
      <c r="D1045539"/>
      <c r="E1045539"/>
      <c r="S1045539"/>
      <c r="T1045539"/>
    </row>
    <row r="1045540" spans="1:20">
      <c r="A1045540"/>
      <c r="B1045540"/>
      <c r="C1045540"/>
      <c r="D1045540"/>
      <c r="E1045540"/>
      <c r="S1045540"/>
      <c r="T1045540"/>
    </row>
    <row r="1045541" spans="1:20">
      <c r="A1045541"/>
      <c r="B1045541"/>
      <c r="C1045541"/>
      <c r="D1045541"/>
      <c r="E1045541"/>
      <c r="S1045541"/>
      <c r="T1045541"/>
    </row>
    <row r="1045542" spans="1:20">
      <c r="A1045542"/>
      <c r="B1045542"/>
      <c r="C1045542"/>
      <c r="D1045542"/>
      <c r="E1045542"/>
      <c r="S1045542"/>
      <c r="T1045542"/>
    </row>
    <row r="1045543" spans="1:20">
      <c r="A1045543"/>
      <c r="B1045543"/>
      <c r="C1045543"/>
      <c r="D1045543"/>
      <c r="E1045543"/>
      <c r="S1045543"/>
      <c r="T1045543"/>
    </row>
    <row r="1045544" spans="1:20">
      <c r="A1045544"/>
      <c r="B1045544"/>
      <c r="C1045544"/>
      <c r="D1045544"/>
      <c r="E1045544"/>
      <c r="S1045544"/>
      <c r="T1045544"/>
    </row>
    <row r="1045545" spans="1:20">
      <c r="A1045545"/>
      <c r="B1045545"/>
      <c r="C1045545"/>
      <c r="D1045545"/>
      <c r="E1045545"/>
      <c r="S1045545"/>
      <c r="T1045545"/>
    </row>
    <row r="1045546" spans="1:20">
      <c r="A1045546"/>
      <c r="B1045546"/>
      <c r="C1045546"/>
      <c r="D1045546"/>
      <c r="E1045546"/>
      <c r="S1045546"/>
      <c r="T1045546"/>
    </row>
    <row r="1045547" spans="1:20">
      <c r="A1045547"/>
      <c r="B1045547"/>
      <c r="C1045547"/>
      <c r="D1045547"/>
      <c r="E1045547"/>
      <c r="S1045547"/>
      <c r="T1045547"/>
    </row>
    <row r="1045548" spans="1:20">
      <c r="A1045548"/>
      <c r="B1045548"/>
      <c r="C1045548"/>
      <c r="D1045548"/>
      <c r="E1045548"/>
      <c r="S1045548"/>
      <c r="T1045548"/>
    </row>
    <row r="1045549" spans="1:20">
      <c r="A1045549"/>
      <c r="B1045549"/>
      <c r="C1045549"/>
      <c r="D1045549"/>
      <c r="E1045549"/>
      <c r="S1045549"/>
      <c r="T1045549"/>
    </row>
    <row r="1045550" spans="1:20">
      <c r="A1045550"/>
      <c r="B1045550"/>
      <c r="C1045550"/>
      <c r="D1045550"/>
      <c r="E1045550"/>
      <c r="S1045550"/>
      <c r="T1045550"/>
    </row>
    <row r="1045551" spans="1:20">
      <c r="A1045551"/>
      <c r="B1045551"/>
      <c r="C1045551"/>
      <c r="D1045551"/>
      <c r="E1045551"/>
      <c r="S1045551"/>
      <c r="T1045551"/>
    </row>
    <row r="1045552" spans="1:20">
      <c r="A1045552"/>
      <c r="B1045552"/>
      <c r="C1045552"/>
      <c r="D1045552"/>
      <c r="E1045552"/>
      <c r="S1045552"/>
      <c r="T1045552"/>
    </row>
    <row r="1045553" spans="1:20">
      <c r="A1045553"/>
      <c r="B1045553"/>
      <c r="C1045553"/>
      <c r="D1045553"/>
      <c r="E1045553"/>
      <c r="S1045553"/>
      <c r="T1045553"/>
    </row>
    <row r="1045554" spans="1:20">
      <c r="A1045554"/>
      <c r="B1045554"/>
      <c r="C1045554"/>
      <c r="D1045554"/>
      <c r="E1045554"/>
      <c r="S1045554"/>
      <c r="T1045554"/>
    </row>
    <row r="1045555" spans="1:20">
      <c r="A1045555"/>
      <c r="B1045555"/>
      <c r="C1045555"/>
      <c r="D1045555"/>
      <c r="E1045555"/>
      <c r="S1045555"/>
      <c r="T1045555"/>
    </row>
    <row r="1045556" spans="1:20">
      <c r="A1045556"/>
      <c r="B1045556"/>
      <c r="C1045556"/>
      <c r="D1045556"/>
      <c r="E1045556"/>
      <c r="S1045556"/>
      <c r="T1045556"/>
    </row>
    <row r="1045557" spans="1:20">
      <c r="A1045557"/>
      <c r="B1045557"/>
      <c r="C1045557"/>
      <c r="D1045557"/>
      <c r="E1045557"/>
      <c r="S1045557"/>
      <c r="T1045557"/>
    </row>
    <row r="1045558" spans="1:20">
      <c r="A1045558"/>
      <c r="B1045558"/>
      <c r="C1045558"/>
      <c r="D1045558"/>
      <c r="E1045558"/>
      <c r="S1045558"/>
      <c r="T1045558"/>
    </row>
    <row r="1045559" spans="1:20">
      <c r="A1045559"/>
      <c r="B1045559"/>
      <c r="C1045559"/>
      <c r="D1045559"/>
      <c r="E1045559"/>
      <c r="S1045559"/>
      <c r="T1045559"/>
    </row>
    <row r="1045560" spans="1:20">
      <c r="A1045560"/>
      <c r="B1045560"/>
      <c r="C1045560"/>
      <c r="D1045560"/>
      <c r="E1045560"/>
      <c r="S1045560"/>
      <c r="T1045560"/>
    </row>
    <row r="1045561" spans="1:20">
      <c r="A1045561"/>
      <c r="B1045561"/>
      <c r="C1045561"/>
      <c r="D1045561"/>
      <c r="E1045561"/>
      <c r="S1045561"/>
      <c r="T1045561"/>
    </row>
    <row r="1045562" spans="1:20">
      <c r="A1045562"/>
      <c r="B1045562"/>
      <c r="C1045562"/>
      <c r="D1045562"/>
      <c r="E1045562"/>
      <c r="S1045562"/>
      <c r="T1045562"/>
    </row>
    <row r="1045563" spans="1:20">
      <c r="A1045563"/>
      <c r="B1045563"/>
      <c r="C1045563"/>
      <c r="D1045563"/>
      <c r="E1045563"/>
      <c r="S1045563"/>
      <c r="T1045563"/>
    </row>
    <row r="1045564" spans="1:20">
      <c r="A1045564"/>
      <c r="B1045564"/>
      <c r="C1045564"/>
      <c r="D1045564"/>
      <c r="E1045564"/>
      <c r="S1045564"/>
      <c r="T1045564"/>
    </row>
    <row r="1045565" spans="1:20">
      <c r="A1045565"/>
      <c r="B1045565"/>
      <c r="C1045565"/>
      <c r="D1045565"/>
      <c r="E1045565"/>
      <c r="S1045565"/>
      <c r="T1045565"/>
    </row>
    <row r="1045566" spans="1:20">
      <c r="A1045566"/>
      <c r="B1045566"/>
      <c r="C1045566"/>
      <c r="D1045566"/>
      <c r="E1045566"/>
      <c r="S1045566"/>
      <c r="T1045566"/>
    </row>
    <row r="1045567" spans="1:20">
      <c r="A1045567"/>
      <c r="B1045567"/>
      <c r="C1045567"/>
      <c r="D1045567"/>
      <c r="E1045567"/>
      <c r="S1045567"/>
      <c r="T1045567"/>
    </row>
    <row r="1045568" spans="1:20">
      <c r="A1045568"/>
      <c r="B1045568"/>
      <c r="C1045568"/>
      <c r="D1045568"/>
      <c r="E1045568"/>
      <c r="S1045568"/>
      <c r="T1045568"/>
    </row>
    <row r="1045569" spans="1:20">
      <c r="A1045569"/>
      <c r="B1045569"/>
      <c r="C1045569"/>
      <c r="D1045569"/>
      <c r="E1045569"/>
      <c r="S1045569"/>
      <c r="T1045569"/>
    </row>
    <row r="1045570" spans="1:20">
      <c r="A1045570"/>
      <c r="B1045570"/>
      <c r="C1045570"/>
      <c r="D1045570"/>
      <c r="E1045570"/>
      <c r="S1045570"/>
      <c r="T1045570"/>
    </row>
    <row r="1045571" spans="1:20">
      <c r="A1045571"/>
      <c r="B1045571"/>
      <c r="C1045571"/>
      <c r="D1045571"/>
      <c r="E1045571"/>
      <c r="S1045571"/>
      <c r="T1045571"/>
    </row>
    <row r="1045572" spans="1:20">
      <c r="A1045572"/>
      <c r="B1045572"/>
      <c r="C1045572"/>
      <c r="D1045572"/>
      <c r="E1045572"/>
      <c r="S1045572"/>
      <c r="T1045572"/>
    </row>
    <row r="1045573" spans="1:20">
      <c r="A1045573"/>
      <c r="B1045573"/>
      <c r="C1045573"/>
      <c r="D1045573"/>
      <c r="E1045573"/>
      <c r="S1045573"/>
      <c r="T1045573"/>
    </row>
    <row r="1045574" spans="1:20">
      <c r="A1045574"/>
      <c r="B1045574"/>
      <c r="C1045574"/>
      <c r="D1045574"/>
      <c r="E1045574"/>
      <c r="S1045574"/>
      <c r="T1045574"/>
    </row>
    <row r="1045575" spans="1:20">
      <c r="A1045575"/>
      <c r="B1045575"/>
      <c r="C1045575"/>
      <c r="D1045575"/>
      <c r="E1045575"/>
      <c r="S1045575"/>
      <c r="T1045575"/>
    </row>
    <row r="1045576" spans="1:20">
      <c r="A1045576"/>
      <c r="B1045576"/>
      <c r="C1045576"/>
      <c r="D1045576"/>
      <c r="E1045576"/>
      <c r="S1045576"/>
      <c r="T1045576"/>
    </row>
    <row r="1045577" spans="1:20">
      <c r="A1045577"/>
      <c r="B1045577"/>
      <c r="C1045577"/>
      <c r="D1045577"/>
      <c r="E1045577"/>
      <c r="S1045577"/>
      <c r="T1045577"/>
    </row>
    <row r="1045578" spans="1:20">
      <c r="A1045578"/>
      <c r="B1045578"/>
      <c r="C1045578"/>
      <c r="D1045578"/>
      <c r="E1045578"/>
      <c r="S1045578"/>
      <c r="T1045578"/>
    </row>
    <row r="1045579" spans="1:20">
      <c r="A1045579"/>
      <c r="B1045579"/>
      <c r="C1045579"/>
      <c r="D1045579"/>
      <c r="E1045579"/>
      <c r="S1045579"/>
      <c r="T1045579"/>
    </row>
    <row r="1045580" spans="1:20">
      <c r="A1045580"/>
      <c r="B1045580"/>
      <c r="C1045580"/>
      <c r="D1045580"/>
      <c r="E1045580"/>
      <c r="S1045580"/>
      <c r="T1045580"/>
    </row>
    <row r="1045581" spans="1:20">
      <c r="A1045581"/>
      <c r="B1045581"/>
      <c r="C1045581"/>
      <c r="D1045581"/>
      <c r="E1045581"/>
      <c r="S1045581"/>
      <c r="T1045581"/>
    </row>
    <row r="1045582" spans="1:20">
      <c r="A1045582"/>
      <c r="B1045582"/>
      <c r="C1045582"/>
      <c r="D1045582"/>
      <c r="E1045582"/>
      <c r="S1045582"/>
      <c r="T1045582"/>
    </row>
    <row r="1045583" spans="1:20">
      <c r="A1045583"/>
      <c r="B1045583"/>
      <c r="C1045583"/>
      <c r="D1045583"/>
      <c r="E1045583"/>
      <c r="S1045583"/>
      <c r="T1045583"/>
    </row>
    <row r="1045584" spans="1:20">
      <c r="A1045584"/>
      <c r="B1045584"/>
      <c r="C1045584"/>
      <c r="D1045584"/>
      <c r="E1045584"/>
      <c r="S1045584"/>
      <c r="T1045584"/>
    </row>
    <row r="1045585" spans="1:20">
      <c r="A1045585"/>
      <c r="B1045585"/>
      <c r="C1045585"/>
      <c r="D1045585"/>
      <c r="E1045585"/>
      <c r="S1045585"/>
      <c r="T1045585"/>
    </row>
    <row r="1045586" spans="1:20">
      <c r="A1045586"/>
      <c r="B1045586"/>
      <c r="C1045586"/>
      <c r="D1045586"/>
      <c r="E1045586"/>
      <c r="S1045586"/>
      <c r="T1045586"/>
    </row>
    <row r="1045587" spans="1:20">
      <c r="A1045587"/>
      <c r="B1045587"/>
      <c r="C1045587"/>
      <c r="D1045587"/>
      <c r="E1045587"/>
      <c r="S1045587"/>
      <c r="T1045587"/>
    </row>
    <row r="1045588" spans="1:20">
      <c r="A1045588"/>
      <c r="B1045588"/>
      <c r="C1045588"/>
      <c r="D1045588"/>
      <c r="E1045588"/>
      <c r="S1045588"/>
      <c r="T1045588"/>
    </row>
    <row r="1045589" spans="1:20">
      <c r="A1045589"/>
      <c r="B1045589"/>
      <c r="C1045589"/>
      <c r="D1045589"/>
      <c r="E1045589"/>
      <c r="S1045589"/>
      <c r="T1045589"/>
    </row>
    <row r="1045590" spans="1:20">
      <c r="A1045590"/>
      <c r="B1045590"/>
      <c r="C1045590"/>
      <c r="D1045590"/>
      <c r="E1045590"/>
      <c r="S1045590"/>
      <c r="T1045590"/>
    </row>
    <row r="1045591" spans="1:20">
      <c r="A1045591"/>
      <c r="B1045591"/>
      <c r="C1045591"/>
      <c r="D1045591"/>
      <c r="E1045591"/>
      <c r="S1045591"/>
      <c r="T1045591"/>
    </row>
    <row r="1045592" spans="1:20">
      <c r="A1045592"/>
      <c r="B1045592"/>
      <c r="C1045592"/>
      <c r="D1045592"/>
      <c r="E1045592"/>
      <c r="S1045592"/>
      <c r="T1045592"/>
    </row>
    <row r="1045593" spans="1:20">
      <c r="A1045593"/>
      <c r="B1045593"/>
      <c r="C1045593"/>
      <c r="D1045593"/>
      <c r="E1045593"/>
      <c r="S1045593"/>
      <c r="T1045593"/>
    </row>
    <row r="1045594" spans="1:20">
      <c r="A1045594"/>
      <c r="B1045594"/>
      <c r="C1045594"/>
      <c r="D1045594"/>
      <c r="E1045594"/>
      <c r="S1045594"/>
      <c r="T1045594"/>
    </row>
    <row r="1045595" spans="1:20">
      <c r="A1045595"/>
      <c r="B1045595"/>
      <c r="C1045595"/>
      <c r="D1045595"/>
      <c r="E1045595"/>
      <c r="S1045595"/>
      <c r="T1045595"/>
    </row>
    <row r="1045596" spans="1:20">
      <c r="A1045596"/>
      <c r="B1045596"/>
      <c r="C1045596"/>
      <c r="D1045596"/>
      <c r="E1045596"/>
      <c r="S1045596"/>
      <c r="T1045596"/>
    </row>
    <row r="1045597" spans="1:20">
      <c r="A1045597"/>
      <c r="B1045597"/>
      <c r="C1045597"/>
      <c r="D1045597"/>
      <c r="E1045597"/>
      <c r="S1045597"/>
      <c r="T1045597"/>
    </row>
    <row r="1045598" spans="1:20">
      <c r="A1045598"/>
      <c r="B1045598"/>
      <c r="C1045598"/>
      <c r="D1045598"/>
      <c r="E1045598"/>
      <c r="S1045598"/>
      <c r="T1045598"/>
    </row>
    <row r="1045599" spans="1:20">
      <c r="A1045599"/>
      <c r="B1045599"/>
      <c r="C1045599"/>
      <c r="D1045599"/>
      <c r="E1045599"/>
      <c r="S1045599"/>
      <c r="T1045599"/>
    </row>
    <row r="1045600" spans="1:20">
      <c r="A1045600"/>
      <c r="B1045600"/>
      <c r="C1045600"/>
      <c r="D1045600"/>
      <c r="E1045600"/>
      <c r="S1045600"/>
      <c r="T1045600"/>
    </row>
    <row r="1045601" spans="1:20">
      <c r="A1045601"/>
      <c r="B1045601"/>
      <c r="C1045601"/>
      <c r="D1045601"/>
      <c r="E1045601"/>
      <c r="S1045601"/>
      <c r="T1045601"/>
    </row>
    <row r="1045602" spans="1:20">
      <c r="A1045602"/>
      <c r="B1045602"/>
      <c r="C1045602"/>
      <c r="D1045602"/>
      <c r="E1045602"/>
      <c r="S1045602"/>
      <c r="T1045602"/>
    </row>
    <row r="1045603" spans="1:20">
      <c r="A1045603"/>
      <c r="B1045603"/>
      <c r="C1045603"/>
      <c r="D1045603"/>
      <c r="E1045603"/>
      <c r="S1045603"/>
      <c r="T1045603"/>
    </row>
    <row r="1045604" spans="1:20">
      <c r="A1045604"/>
      <c r="B1045604"/>
      <c r="C1045604"/>
      <c r="D1045604"/>
      <c r="E1045604"/>
      <c r="S1045604"/>
      <c r="T1045604"/>
    </row>
    <row r="1045605" spans="1:20">
      <c r="A1045605"/>
      <c r="B1045605"/>
      <c r="C1045605"/>
      <c r="D1045605"/>
      <c r="E1045605"/>
      <c r="S1045605"/>
      <c r="T1045605"/>
    </row>
    <row r="1045606" spans="1:20">
      <c r="A1045606"/>
      <c r="B1045606"/>
      <c r="C1045606"/>
      <c r="D1045606"/>
      <c r="E1045606"/>
      <c r="S1045606"/>
      <c r="T1045606"/>
    </row>
    <row r="1045607" spans="1:20">
      <c r="A1045607"/>
      <c r="B1045607"/>
      <c r="C1045607"/>
      <c r="D1045607"/>
      <c r="E1045607"/>
      <c r="S1045607"/>
      <c r="T1045607"/>
    </row>
    <row r="1045608" spans="1:20">
      <c r="A1045608"/>
      <c r="B1045608"/>
      <c r="C1045608"/>
      <c r="D1045608"/>
      <c r="E1045608"/>
      <c r="S1045608"/>
      <c r="T1045608"/>
    </row>
    <row r="1045609" spans="1:20">
      <c r="A1045609"/>
      <c r="B1045609"/>
      <c r="C1045609"/>
      <c r="D1045609"/>
      <c r="E1045609"/>
      <c r="S1045609"/>
      <c r="T1045609"/>
    </row>
    <row r="1045610" spans="1:20">
      <c r="A1045610"/>
      <c r="B1045610"/>
      <c r="C1045610"/>
      <c r="D1045610"/>
      <c r="E1045610"/>
      <c r="S1045610"/>
      <c r="T1045610"/>
    </row>
    <row r="1045611" spans="1:20">
      <c r="A1045611"/>
      <c r="B1045611"/>
      <c r="C1045611"/>
      <c r="D1045611"/>
      <c r="E1045611"/>
      <c r="S1045611"/>
      <c r="T1045611"/>
    </row>
    <row r="1045612" spans="1:20">
      <c r="A1045612"/>
      <c r="B1045612"/>
      <c r="C1045612"/>
      <c r="D1045612"/>
      <c r="E1045612"/>
      <c r="S1045612"/>
      <c r="T1045612"/>
    </row>
    <row r="1045613" spans="1:20">
      <c r="A1045613"/>
      <c r="B1045613"/>
      <c r="C1045613"/>
      <c r="D1045613"/>
      <c r="E1045613"/>
      <c r="S1045613"/>
      <c r="T1045613"/>
    </row>
    <row r="1045614" spans="1:20">
      <c r="A1045614"/>
      <c r="B1045614"/>
      <c r="C1045614"/>
      <c r="D1045614"/>
      <c r="E1045614"/>
      <c r="S1045614"/>
      <c r="T1045614"/>
    </row>
    <row r="1045615" spans="1:20">
      <c r="A1045615"/>
      <c r="B1045615"/>
      <c r="C1045615"/>
      <c r="D1045615"/>
      <c r="E1045615"/>
      <c r="S1045615"/>
      <c r="T1045615"/>
    </row>
    <row r="1045616" spans="1:20">
      <c r="A1045616"/>
      <c r="B1045616"/>
      <c r="C1045616"/>
      <c r="D1045616"/>
      <c r="E1045616"/>
      <c r="S1045616"/>
      <c r="T1045616"/>
    </row>
    <row r="1045617" spans="1:20">
      <c r="A1045617"/>
      <c r="B1045617"/>
      <c r="C1045617"/>
      <c r="D1045617"/>
      <c r="E1045617"/>
      <c r="S1045617"/>
      <c r="T1045617"/>
    </row>
    <row r="1045618" spans="1:20">
      <c r="A1045618"/>
      <c r="B1045618"/>
      <c r="C1045618"/>
      <c r="D1045618"/>
      <c r="E1045618"/>
      <c r="S1045618"/>
      <c r="T1045618"/>
    </row>
    <row r="1045619" spans="1:20">
      <c r="A1045619"/>
      <c r="B1045619"/>
      <c r="C1045619"/>
      <c r="D1045619"/>
      <c r="E1045619"/>
      <c r="S1045619"/>
      <c r="T1045619"/>
    </row>
    <row r="1045620" spans="1:20">
      <c r="A1045620"/>
      <c r="B1045620"/>
      <c r="C1045620"/>
      <c r="D1045620"/>
      <c r="E1045620"/>
      <c r="S1045620"/>
      <c r="T1045620"/>
    </row>
    <row r="1045621" spans="1:20">
      <c r="A1045621"/>
      <c r="B1045621"/>
      <c r="C1045621"/>
      <c r="D1045621"/>
      <c r="E1045621"/>
      <c r="S1045621"/>
      <c r="T1045621"/>
    </row>
    <row r="1045622" spans="1:20">
      <c r="A1045622"/>
      <c r="B1045622"/>
      <c r="C1045622"/>
      <c r="D1045622"/>
      <c r="E1045622"/>
      <c r="S1045622"/>
      <c r="T1045622"/>
    </row>
    <row r="1045623" spans="1:20">
      <c r="A1045623"/>
      <c r="B1045623"/>
      <c r="C1045623"/>
      <c r="D1045623"/>
      <c r="E1045623"/>
      <c r="S1045623"/>
      <c r="T1045623"/>
    </row>
    <row r="1045624" spans="1:20">
      <c r="A1045624"/>
      <c r="B1045624"/>
      <c r="C1045624"/>
      <c r="D1045624"/>
      <c r="E1045624"/>
      <c r="S1045624"/>
      <c r="T1045624"/>
    </row>
    <row r="1045625" spans="1:20">
      <c r="A1045625"/>
      <c r="B1045625"/>
      <c r="C1045625"/>
      <c r="D1045625"/>
      <c r="E1045625"/>
      <c r="S1045625"/>
      <c r="T1045625"/>
    </row>
    <row r="1045626" spans="1:20">
      <c r="A1045626"/>
      <c r="B1045626"/>
      <c r="C1045626"/>
      <c r="D1045626"/>
      <c r="E1045626"/>
      <c r="S1045626"/>
      <c r="T1045626"/>
    </row>
    <row r="1045627" spans="1:20">
      <c r="A1045627"/>
      <c r="B1045627"/>
      <c r="C1045627"/>
      <c r="D1045627"/>
      <c r="E1045627"/>
      <c r="S1045627"/>
      <c r="T1045627"/>
    </row>
    <row r="1045628" spans="1:20">
      <c r="A1045628"/>
      <c r="B1045628"/>
      <c r="C1045628"/>
      <c r="D1045628"/>
      <c r="E1045628"/>
      <c r="S1045628"/>
      <c r="T1045628"/>
    </row>
    <row r="1045629" spans="1:20">
      <c r="A1045629"/>
      <c r="B1045629"/>
      <c r="C1045629"/>
      <c r="D1045629"/>
      <c r="E1045629"/>
      <c r="S1045629"/>
      <c r="T1045629"/>
    </row>
    <row r="1045630" spans="1:20">
      <c r="A1045630"/>
      <c r="B1045630"/>
      <c r="C1045630"/>
      <c r="D1045630"/>
      <c r="E1045630"/>
      <c r="S1045630"/>
      <c r="T1045630"/>
    </row>
    <row r="1045631" spans="1:20">
      <c r="A1045631"/>
      <c r="B1045631"/>
      <c r="C1045631"/>
      <c r="D1045631"/>
      <c r="E1045631"/>
      <c r="S1045631"/>
      <c r="T1045631"/>
    </row>
    <row r="1045632" spans="1:20">
      <c r="A1045632"/>
      <c r="B1045632"/>
      <c r="C1045632"/>
      <c r="D1045632"/>
      <c r="E1045632"/>
      <c r="S1045632"/>
      <c r="T1045632"/>
    </row>
    <row r="1045633" spans="1:20">
      <c r="A1045633"/>
      <c r="B1045633"/>
      <c r="C1045633"/>
      <c r="D1045633"/>
      <c r="E1045633"/>
      <c r="S1045633"/>
      <c r="T1045633"/>
    </row>
    <row r="1045634" spans="1:20">
      <c r="A1045634"/>
      <c r="B1045634"/>
      <c r="C1045634"/>
      <c r="D1045634"/>
      <c r="E1045634"/>
      <c r="S1045634"/>
      <c r="T1045634"/>
    </row>
    <row r="1045635" spans="1:20">
      <c r="A1045635"/>
      <c r="B1045635"/>
      <c r="C1045635"/>
      <c r="D1045635"/>
      <c r="E1045635"/>
      <c r="S1045635"/>
      <c r="T1045635"/>
    </row>
    <row r="1045636" spans="1:20">
      <c r="A1045636"/>
      <c r="B1045636"/>
      <c r="C1045636"/>
      <c r="D1045636"/>
      <c r="E1045636"/>
      <c r="S1045636"/>
      <c r="T1045636"/>
    </row>
    <row r="1045637" spans="1:20">
      <c r="A1045637"/>
      <c r="B1045637"/>
      <c r="C1045637"/>
      <c r="D1045637"/>
      <c r="E1045637"/>
      <c r="S1045637"/>
      <c r="T1045637"/>
    </row>
    <row r="1045638" spans="1:20">
      <c r="A1045638"/>
      <c r="B1045638"/>
      <c r="C1045638"/>
      <c r="D1045638"/>
      <c r="E1045638"/>
      <c r="S1045638"/>
      <c r="T1045638"/>
    </row>
    <row r="1045639" spans="1:20">
      <c r="A1045639"/>
      <c r="B1045639"/>
      <c r="C1045639"/>
      <c r="D1045639"/>
      <c r="E1045639"/>
      <c r="S1045639"/>
      <c r="T1045639"/>
    </row>
    <row r="1045640" spans="1:20">
      <c r="A1045640"/>
      <c r="B1045640"/>
      <c r="C1045640"/>
      <c r="D1045640"/>
      <c r="E1045640"/>
      <c r="S1045640"/>
      <c r="T1045640"/>
    </row>
    <row r="1045641" spans="1:20">
      <c r="A1045641"/>
      <c r="B1045641"/>
      <c r="C1045641"/>
      <c r="D1045641"/>
      <c r="E1045641"/>
      <c r="S1045641"/>
      <c r="T1045641"/>
    </row>
    <row r="1045642" spans="1:20">
      <c r="A1045642"/>
      <c r="B1045642"/>
      <c r="C1045642"/>
      <c r="D1045642"/>
      <c r="E1045642"/>
      <c r="S1045642"/>
      <c r="T1045642"/>
    </row>
    <row r="1045643" spans="1:20">
      <c r="A1045643"/>
      <c r="B1045643"/>
      <c r="C1045643"/>
      <c r="D1045643"/>
      <c r="E1045643"/>
      <c r="S1045643"/>
      <c r="T1045643"/>
    </row>
    <row r="1045644" spans="1:20">
      <c r="A1045644"/>
      <c r="B1045644"/>
      <c r="C1045644"/>
      <c r="D1045644"/>
      <c r="E1045644"/>
      <c r="S1045644"/>
      <c r="T1045644"/>
    </row>
    <row r="1045645" spans="1:20">
      <c r="A1045645"/>
      <c r="B1045645"/>
      <c r="C1045645"/>
      <c r="D1045645"/>
      <c r="E1045645"/>
      <c r="S1045645"/>
      <c r="T1045645"/>
    </row>
    <row r="1045646" spans="1:20">
      <c r="A1045646"/>
      <c r="B1045646"/>
      <c r="C1045646"/>
      <c r="D1045646"/>
      <c r="E1045646"/>
      <c r="S1045646"/>
      <c r="T1045646"/>
    </row>
    <row r="1045647" spans="1:20">
      <c r="A1045647"/>
      <c r="B1045647"/>
      <c r="C1045647"/>
      <c r="D1045647"/>
      <c r="E1045647"/>
      <c r="S1045647"/>
      <c r="T1045647"/>
    </row>
    <row r="1045648" spans="1:20">
      <c r="A1045648"/>
      <c r="B1045648"/>
      <c r="C1045648"/>
      <c r="D1045648"/>
      <c r="E1045648"/>
      <c r="S1045648"/>
      <c r="T1045648"/>
    </row>
    <row r="1045649" spans="1:20">
      <c r="A1045649"/>
      <c r="B1045649"/>
      <c r="C1045649"/>
      <c r="D1045649"/>
      <c r="E1045649"/>
      <c r="S1045649"/>
      <c r="T1045649"/>
    </row>
    <row r="1045650" spans="1:20">
      <c r="A1045650"/>
      <c r="B1045650"/>
      <c r="C1045650"/>
      <c r="D1045650"/>
      <c r="E1045650"/>
      <c r="S1045650"/>
      <c r="T1045650"/>
    </row>
    <row r="1045651" spans="1:20">
      <c r="A1045651"/>
      <c r="B1045651"/>
      <c r="C1045651"/>
      <c r="D1045651"/>
      <c r="E1045651"/>
      <c r="S1045651"/>
      <c r="T1045651"/>
    </row>
    <row r="1045652" spans="1:20">
      <c r="A1045652"/>
      <c r="B1045652"/>
      <c r="C1045652"/>
      <c r="D1045652"/>
      <c r="E1045652"/>
      <c r="S1045652"/>
      <c r="T1045652"/>
    </row>
    <row r="1045653" spans="1:20">
      <c r="A1045653"/>
      <c r="B1045653"/>
      <c r="C1045653"/>
      <c r="D1045653"/>
      <c r="E1045653"/>
      <c r="S1045653"/>
      <c r="T1045653"/>
    </row>
    <row r="1045654" spans="1:20">
      <c r="A1045654"/>
      <c r="B1045654"/>
      <c r="C1045654"/>
      <c r="D1045654"/>
      <c r="E1045654"/>
      <c r="S1045654"/>
      <c r="T1045654"/>
    </row>
    <row r="1045655" spans="1:20">
      <c r="A1045655"/>
      <c r="B1045655"/>
      <c r="C1045655"/>
      <c r="D1045655"/>
      <c r="E1045655"/>
      <c r="S1045655"/>
      <c r="T1045655"/>
    </row>
    <row r="1045656" spans="1:20">
      <c r="A1045656"/>
      <c r="B1045656"/>
      <c r="C1045656"/>
      <c r="D1045656"/>
      <c r="E1045656"/>
      <c r="S1045656"/>
      <c r="T1045656"/>
    </row>
    <row r="1045657" spans="1:20">
      <c r="A1045657"/>
      <c r="B1045657"/>
      <c r="C1045657"/>
      <c r="D1045657"/>
      <c r="E1045657"/>
      <c r="S1045657"/>
      <c r="T1045657"/>
    </row>
    <row r="1045658" spans="1:20">
      <c r="A1045658"/>
      <c r="B1045658"/>
      <c r="C1045658"/>
      <c r="D1045658"/>
      <c r="E1045658"/>
      <c r="S1045658"/>
      <c r="T1045658"/>
    </row>
    <row r="1045659" spans="1:20">
      <c r="A1045659"/>
      <c r="B1045659"/>
      <c r="C1045659"/>
      <c r="D1045659"/>
      <c r="E1045659"/>
      <c r="S1045659"/>
      <c r="T1045659"/>
    </row>
    <row r="1045660" spans="1:20">
      <c r="A1045660"/>
      <c r="B1045660"/>
      <c r="C1045660"/>
      <c r="D1045660"/>
      <c r="E1045660"/>
      <c r="S1045660"/>
      <c r="T1045660"/>
    </row>
    <row r="1045661" spans="1:20">
      <c r="A1045661"/>
      <c r="B1045661"/>
      <c r="C1045661"/>
      <c r="D1045661"/>
      <c r="E1045661"/>
      <c r="S1045661"/>
      <c r="T1045661"/>
    </row>
    <row r="1045662" spans="1:20">
      <c r="A1045662"/>
      <c r="B1045662"/>
      <c r="C1045662"/>
      <c r="D1045662"/>
      <c r="E1045662"/>
      <c r="S1045662"/>
      <c r="T1045662"/>
    </row>
    <row r="1045663" spans="1:20">
      <c r="A1045663"/>
      <c r="B1045663"/>
      <c r="C1045663"/>
      <c r="D1045663"/>
      <c r="E1045663"/>
      <c r="S1045663"/>
      <c r="T1045663"/>
    </row>
    <row r="1045664" spans="1:20">
      <c r="A1045664"/>
      <c r="B1045664"/>
      <c r="C1045664"/>
      <c r="D1045664"/>
      <c r="E1045664"/>
      <c r="S1045664"/>
      <c r="T1045664"/>
    </row>
    <row r="1045665" spans="1:20">
      <c r="A1045665"/>
      <c r="B1045665"/>
      <c r="C1045665"/>
      <c r="D1045665"/>
      <c r="E1045665"/>
      <c r="S1045665"/>
      <c r="T1045665"/>
    </row>
    <row r="1045666" spans="1:20">
      <c r="A1045666"/>
      <c r="B1045666"/>
      <c r="C1045666"/>
      <c r="D1045666"/>
      <c r="E1045666"/>
      <c r="S1045666"/>
      <c r="T1045666"/>
    </row>
    <row r="1045667" spans="1:20">
      <c r="A1045667"/>
      <c r="B1045667"/>
      <c r="C1045667"/>
      <c r="D1045667"/>
      <c r="E1045667"/>
      <c r="S1045667"/>
      <c r="T1045667"/>
    </row>
    <row r="1045668" spans="1:20">
      <c r="A1045668"/>
      <c r="B1045668"/>
      <c r="C1045668"/>
      <c r="D1045668"/>
      <c r="E1045668"/>
      <c r="S1045668"/>
      <c r="T1045668"/>
    </row>
    <row r="1045669" spans="1:20">
      <c r="A1045669"/>
      <c r="B1045669"/>
      <c r="C1045669"/>
      <c r="D1045669"/>
      <c r="E1045669"/>
      <c r="S1045669"/>
      <c r="T1045669"/>
    </row>
    <row r="1045670" spans="1:20">
      <c r="A1045670"/>
      <c r="B1045670"/>
      <c r="C1045670"/>
      <c r="D1045670"/>
      <c r="E1045670"/>
      <c r="S1045670"/>
      <c r="T1045670"/>
    </row>
    <row r="1045671" spans="1:20">
      <c r="A1045671"/>
      <c r="B1045671"/>
      <c r="C1045671"/>
      <c r="D1045671"/>
      <c r="E1045671"/>
      <c r="S1045671"/>
      <c r="T1045671"/>
    </row>
    <row r="1045672" spans="1:20">
      <c r="A1045672"/>
      <c r="B1045672"/>
      <c r="C1045672"/>
      <c r="D1045672"/>
      <c r="E1045672"/>
      <c r="S1045672"/>
      <c r="T1045672"/>
    </row>
    <row r="1045673" spans="1:20">
      <c r="A1045673"/>
      <c r="B1045673"/>
      <c r="C1045673"/>
      <c r="D1045673"/>
      <c r="E1045673"/>
      <c r="S1045673"/>
      <c r="T1045673"/>
    </row>
    <row r="1045674" spans="1:20">
      <c r="A1045674"/>
      <c r="B1045674"/>
      <c r="C1045674"/>
      <c r="D1045674"/>
      <c r="E1045674"/>
      <c r="S1045674"/>
      <c r="T1045674"/>
    </row>
    <row r="1045675" spans="1:20">
      <c r="A1045675"/>
      <c r="B1045675"/>
      <c r="C1045675"/>
      <c r="D1045675"/>
      <c r="E1045675"/>
      <c r="S1045675"/>
      <c r="T1045675"/>
    </row>
    <row r="1045676" spans="1:20">
      <c r="A1045676"/>
      <c r="B1045676"/>
      <c r="C1045676"/>
      <c r="D1045676"/>
      <c r="E1045676"/>
      <c r="S1045676"/>
      <c r="T1045676"/>
    </row>
    <row r="1045677" spans="1:20">
      <c r="A1045677"/>
      <c r="B1045677"/>
      <c r="C1045677"/>
      <c r="D1045677"/>
      <c r="E1045677"/>
      <c r="S1045677"/>
      <c r="T1045677"/>
    </row>
    <row r="1045678" spans="1:20">
      <c r="A1045678"/>
      <c r="B1045678"/>
      <c r="C1045678"/>
      <c r="D1045678"/>
      <c r="E1045678"/>
      <c r="S1045678"/>
      <c r="T1045678"/>
    </row>
    <row r="1045679" spans="1:20">
      <c r="A1045679"/>
      <c r="B1045679"/>
      <c r="C1045679"/>
      <c r="D1045679"/>
      <c r="E1045679"/>
      <c r="S1045679"/>
      <c r="T1045679"/>
    </row>
    <row r="1045680" spans="1:20">
      <c r="A1045680"/>
      <c r="B1045680"/>
      <c r="C1045680"/>
      <c r="D1045680"/>
      <c r="E1045680"/>
      <c r="S1045680"/>
      <c r="T1045680"/>
    </row>
    <row r="1045681" spans="1:20">
      <c r="A1045681"/>
      <c r="B1045681"/>
      <c r="C1045681"/>
      <c r="D1045681"/>
      <c r="E1045681"/>
      <c r="S1045681"/>
      <c r="T1045681"/>
    </row>
    <row r="1045682" spans="1:20">
      <c r="A1045682"/>
      <c r="B1045682"/>
      <c r="C1045682"/>
      <c r="D1045682"/>
      <c r="E1045682"/>
      <c r="S1045682"/>
      <c r="T1045682"/>
    </row>
    <row r="1045683" spans="1:20">
      <c r="A1045683"/>
      <c r="B1045683"/>
      <c r="C1045683"/>
      <c r="D1045683"/>
      <c r="E1045683"/>
      <c r="S1045683"/>
      <c r="T1045683"/>
    </row>
    <row r="1045684" spans="1:20">
      <c r="A1045684"/>
      <c r="B1045684"/>
      <c r="C1045684"/>
      <c r="D1045684"/>
      <c r="E1045684"/>
      <c r="S1045684"/>
      <c r="T1045684"/>
    </row>
    <row r="1045685" spans="1:20">
      <c r="A1045685"/>
      <c r="B1045685"/>
      <c r="C1045685"/>
      <c r="D1045685"/>
      <c r="E1045685"/>
      <c r="S1045685"/>
      <c r="T1045685"/>
    </row>
    <row r="1045686" spans="1:20">
      <c r="A1045686"/>
      <c r="B1045686"/>
      <c r="C1045686"/>
      <c r="D1045686"/>
      <c r="E1045686"/>
      <c r="S1045686"/>
      <c r="T1045686"/>
    </row>
    <row r="1045687" spans="1:20">
      <c r="A1045687"/>
      <c r="B1045687"/>
      <c r="C1045687"/>
      <c r="D1045687"/>
      <c r="E1045687"/>
      <c r="S1045687"/>
      <c r="T1045687"/>
    </row>
    <row r="1045688" spans="1:20">
      <c r="A1045688"/>
      <c r="B1045688"/>
      <c r="C1045688"/>
      <c r="D1045688"/>
      <c r="E1045688"/>
      <c r="S1045688"/>
      <c r="T1045688"/>
    </row>
    <row r="1045689" spans="1:20">
      <c r="A1045689"/>
      <c r="B1045689"/>
      <c r="C1045689"/>
      <c r="D1045689"/>
      <c r="E1045689"/>
      <c r="S1045689"/>
      <c r="T1045689"/>
    </row>
    <row r="1045690" spans="1:20">
      <c r="A1045690"/>
      <c r="B1045690"/>
      <c r="C1045690"/>
      <c r="D1045690"/>
      <c r="E1045690"/>
      <c r="S1045690"/>
      <c r="T1045690"/>
    </row>
    <row r="1045691" spans="1:20">
      <c r="A1045691"/>
      <c r="B1045691"/>
      <c r="C1045691"/>
      <c r="D1045691"/>
      <c r="E1045691"/>
      <c r="S1045691"/>
      <c r="T1045691"/>
    </row>
    <row r="1045692" spans="1:20">
      <c r="A1045692"/>
      <c r="B1045692"/>
      <c r="C1045692"/>
      <c r="D1045692"/>
      <c r="E1045692"/>
      <c r="S1045692"/>
      <c r="T1045692"/>
    </row>
    <row r="1045693" spans="1:20">
      <c r="A1045693"/>
      <c r="B1045693"/>
      <c r="C1045693"/>
      <c r="D1045693"/>
      <c r="E1045693"/>
      <c r="S1045693"/>
      <c r="T1045693"/>
    </row>
    <row r="1045694" spans="1:20">
      <c r="A1045694"/>
      <c r="B1045694"/>
      <c r="C1045694"/>
      <c r="D1045694"/>
      <c r="E1045694"/>
      <c r="S1045694"/>
      <c r="T1045694"/>
    </row>
    <row r="1045695" spans="1:20">
      <c r="A1045695"/>
      <c r="B1045695"/>
      <c r="C1045695"/>
      <c r="D1045695"/>
      <c r="E1045695"/>
      <c r="S1045695"/>
      <c r="T1045695"/>
    </row>
    <row r="1045696" spans="1:20">
      <c r="A1045696"/>
      <c r="B1045696"/>
      <c r="C1045696"/>
      <c r="D1045696"/>
      <c r="E1045696"/>
      <c r="S1045696"/>
      <c r="T1045696"/>
    </row>
    <row r="1045697" spans="1:20">
      <c r="A1045697"/>
      <c r="B1045697"/>
      <c r="C1045697"/>
      <c r="D1045697"/>
      <c r="E1045697"/>
      <c r="S1045697"/>
      <c r="T1045697"/>
    </row>
    <row r="1045698" spans="1:20">
      <c r="A1045698"/>
      <c r="B1045698"/>
      <c r="C1045698"/>
      <c r="D1045698"/>
      <c r="E1045698"/>
      <c r="S1045698"/>
      <c r="T1045698"/>
    </row>
    <row r="1045699" spans="1:20">
      <c r="A1045699"/>
      <c r="B1045699"/>
      <c r="C1045699"/>
      <c r="D1045699"/>
      <c r="E1045699"/>
      <c r="S1045699"/>
      <c r="T1045699"/>
    </row>
    <row r="1045700" spans="1:20">
      <c r="A1045700"/>
      <c r="B1045700"/>
      <c r="C1045700"/>
      <c r="D1045700"/>
      <c r="E1045700"/>
      <c r="S1045700"/>
      <c r="T1045700"/>
    </row>
    <row r="1045701" spans="1:20">
      <c r="A1045701"/>
      <c r="B1045701"/>
      <c r="C1045701"/>
      <c r="D1045701"/>
      <c r="E1045701"/>
      <c r="S1045701"/>
      <c r="T1045701"/>
    </row>
    <row r="1045702" spans="1:20">
      <c r="A1045702"/>
      <c r="B1045702"/>
      <c r="C1045702"/>
      <c r="D1045702"/>
      <c r="E1045702"/>
      <c r="S1045702"/>
      <c r="T1045702"/>
    </row>
    <row r="1045703" spans="1:20">
      <c r="A1045703"/>
      <c r="B1045703"/>
      <c r="C1045703"/>
      <c r="D1045703"/>
      <c r="E1045703"/>
      <c r="S1045703"/>
      <c r="T1045703"/>
    </row>
    <row r="1045704" spans="1:20">
      <c r="A1045704"/>
      <c r="B1045704"/>
      <c r="C1045704"/>
      <c r="D1045704"/>
      <c r="E1045704"/>
      <c r="S1045704"/>
      <c r="T1045704"/>
    </row>
    <row r="1045705" spans="1:20">
      <c r="A1045705"/>
      <c r="B1045705"/>
      <c r="C1045705"/>
      <c r="D1045705"/>
      <c r="E1045705"/>
      <c r="S1045705"/>
      <c r="T1045705"/>
    </row>
    <row r="1045706" spans="1:20">
      <c r="A1045706"/>
      <c r="B1045706"/>
      <c r="C1045706"/>
      <c r="D1045706"/>
      <c r="E1045706"/>
      <c r="S1045706"/>
      <c r="T1045706"/>
    </row>
    <row r="1045707" spans="1:20">
      <c r="A1045707"/>
      <c r="B1045707"/>
      <c r="C1045707"/>
      <c r="D1045707"/>
      <c r="E1045707"/>
      <c r="S1045707"/>
      <c r="T1045707"/>
    </row>
    <row r="1045708" spans="1:20">
      <c r="A1045708"/>
      <c r="B1045708"/>
      <c r="C1045708"/>
      <c r="D1045708"/>
      <c r="E1045708"/>
      <c r="S1045708"/>
      <c r="T1045708"/>
    </row>
    <row r="1045709" spans="1:20">
      <c r="A1045709"/>
      <c r="B1045709"/>
      <c r="C1045709"/>
      <c r="D1045709"/>
      <c r="E1045709"/>
      <c r="S1045709"/>
      <c r="T1045709"/>
    </row>
    <row r="1045710" spans="1:20">
      <c r="A1045710"/>
      <c r="B1045710"/>
      <c r="C1045710"/>
      <c r="D1045710"/>
      <c r="E1045710"/>
      <c r="S1045710"/>
      <c r="T1045710"/>
    </row>
    <row r="1045711" spans="1:20">
      <c r="A1045711"/>
      <c r="B1045711"/>
      <c r="C1045711"/>
      <c r="D1045711"/>
      <c r="E1045711"/>
      <c r="S1045711"/>
      <c r="T1045711"/>
    </row>
    <row r="1045712" spans="1:20">
      <c r="A1045712"/>
      <c r="B1045712"/>
      <c r="C1045712"/>
      <c r="D1045712"/>
      <c r="E1045712"/>
      <c r="S1045712"/>
      <c r="T1045712"/>
    </row>
    <row r="1045713" spans="1:20">
      <c r="A1045713"/>
      <c r="B1045713"/>
      <c r="C1045713"/>
      <c r="D1045713"/>
      <c r="E1045713"/>
      <c r="S1045713"/>
      <c r="T1045713"/>
    </row>
    <row r="1045714" spans="1:20">
      <c r="A1045714"/>
      <c r="B1045714"/>
      <c r="C1045714"/>
      <c r="D1045714"/>
      <c r="E1045714"/>
      <c r="S1045714"/>
      <c r="T1045714"/>
    </row>
    <row r="1045715" spans="1:20">
      <c r="A1045715"/>
      <c r="B1045715"/>
      <c r="C1045715"/>
      <c r="D1045715"/>
      <c r="E1045715"/>
      <c r="S1045715"/>
      <c r="T1045715"/>
    </row>
    <row r="1045716" spans="1:20">
      <c r="A1045716"/>
      <c r="B1045716"/>
      <c r="C1045716"/>
      <c r="D1045716"/>
      <c r="E1045716"/>
      <c r="S1045716"/>
      <c r="T1045716"/>
    </row>
    <row r="1045717" spans="1:20">
      <c r="A1045717"/>
      <c r="B1045717"/>
      <c r="C1045717"/>
      <c r="D1045717"/>
      <c r="E1045717"/>
      <c r="S1045717"/>
      <c r="T1045717"/>
    </row>
    <row r="1045718" spans="1:20">
      <c r="A1045718"/>
      <c r="B1045718"/>
      <c r="C1045718"/>
      <c r="D1045718"/>
      <c r="E1045718"/>
      <c r="S1045718"/>
      <c r="T1045718"/>
    </row>
    <row r="1045719" spans="1:20">
      <c r="A1045719"/>
      <c r="B1045719"/>
      <c r="C1045719"/>
      <c r="D1045719"/>
      <c r="E1045719"/>
      <c r="S1045719"/>
      <c r="T1045719"/>
    </row>
    <row r="1045720" spans="1:20">
      <c r="A1045720"/>
      <c r="B1045720"/>
      <c r="C1045720"/>
      <c r="D1045720"/>
      <c r="E1045720"/>
      <c r="S1045720"/>
      <c r="T1045720"/>
    </row>
    <row r="1045721" spans="1:20">
      <c r="A1045721"/>
      <c r="B1045721"/>
      <c r="C1045721"/>
      <c r="D1045721"/>
      <c r="E1045721"/>
      <c r="S1045721"/>
      <c r="T1045721"/>
    </row>
    <row r="1045722" spans="1:20">
      <c r="A1045722"/>
      <c r="B1045722"/>
      <c r="C1045722"/>
      <c r="D1045722"/>
      <c r="E1045722"/>
      <c r="S1045722"/>
      <c r="T1045722"/>
    </row>
    <row r="1045723" spans="1:20">
      <c r="A1045723"/>
      <c r="B1045723"/>
      <c r="C1045723"/>
      <c r="D1045723"/>
      <c r="E1045723"/>
      <c r="S1045723"/>
      <c r="T1045723"/>
    </row>
    <row r="1045724" spans="1:20">
      <c r="A1045724"/>
      <c r="B1045724"/>
      <c r="C1045724"/>
      <c r="D1045724"/>
      <c r="E1045724"/>
      <c r="S1045724"/>
      <c r="T1045724"/>
    </row>
    <row r="1045725" spans="1:20">
      <c r="A1045725"/>
      <c r="B1045725"/>
      <c r="C1045725"/>
      <c r="D1045725"/>
      <c r="E1045725"/>
      <c r="S1045725"/>
      <c r="T1045725"/>
    </row>
    <row r="1045726" spans="1:20">
      <c r="A1045726"/>
      <c r="B1045726"/>
      <c r="C1045726"/>
      <c r="D1045726"/>
      <c r="E1045726"/>
      <c r="S1045726"/>
      <c r="T1045726"/>
    </row>
    <row r="1045727" spans="1:20">
      <c r="A1045727"/>
      <c r="B1045727"/>
      <c r="C1045727"/>
      <c r="D1045727"/>
      <c r="E1045727"/>
      <c r="S1045727"/>
      <c r="T1045727"/>
    </row>
    <row r="1045728" spans="1:20">
      <c r="A1045728"/>
      <c r="B1045728"/>
      <c r="C1045728"/>
      <c r="D1045728"/>
      <c r="E1045728"/>
      <c r="S1045728"/>
      <c r="T1045728"/>
    </row>
    <row r="1045729" spans="1:20">
      <c r="A1045729"/>
      <c r="B1045729"/>
      <c r="C1045729"/>
      <c r="D1045729"/>
      <c r="E1045729"/>
      <c r="S1045729"/>
      <c r="T1045729"/>
    </row>
    <row r="1045730" spans="1:20">
      <c r="A1045730"/>
      <c r="B1045730"/>
      <c r="C1045730"/>
      <c r="D1045730"/>
      <c r="E1045730"/>
      <c r="S1045730"/>
      <c r="T1045730"/>
    </row>
    <row r="1045731" spans="1:20">
      <c r="A1045731"/>
      <c r="B1045731"/>
      <c r="C1045731"/>
      <c r="D1045731"/>
      <c r="E1045731"/>
      <c r="S1045731"/>
      <c r="T1045731"/>
    </row>
    <row r="1045732" spans="1:20">
      <c r="A1045732"/>
      <c r="B1045732"/>
      <c r="C1045732"/>
      <c r="D1045732"/>
      <c r="E1045732"/>
      <c r="S1045732"/>
      <c r="T1045732"/>
    </row>
    <row r="1045733" spans="1:20">
      <c r="A1045733"/>
      <c r="B1045733"/>
      <c r="C1045733"/>
      <c r="D1045733"/>
      <c r="E1045733"/>
      <c r="S1045733"/>
      <c r="T1045733"/>
    </row>
    <row r="1045734" spans="1:20">
      <c r="A1045734"/>
      <c r="B1045734"/>
      <c r="C1045734"/>
      <c r="D1045734"/>
      <c r="E1045734"/>
      <c r="S1045734"/>
      <c r="T1045734"/>
    </row>
    <row r="1045735" spans="1:20">
      <c r="A1045735"/>
      <c r="B1045735"/>
      <c r="C1045735"/>
      <c r="D1045735"/>
      <c r="E1045735"/>
      <c r="S1045735"/>
      <c r="T1045735"/>
    </row>
    <row r="1045736" spans="1:20">
      <c r="A1045736"/>
      <c r="B1045736"/>
      <c r="C1045736"/>
      <c r="D1045736"/>
      <c r="E1045736"/>
      <c r="S1045736"/>
      <c r="T1045736"/>
    </row>
    <row r="1045737" spans="1:20">
      <c r="A1045737"/>
      <c r="B1045737"/>
      <c r="C1045737"/>
      <c r="D1045737"/>
      <c r="E1045737"/>
      <c r="S1045737"/>
      <c r="T1045737"/>
    </row>
    <row r="1045738" spans="1:20">
      <c r="A1045738"/>
      <c r="B1045738"/>
      <c r="C1045738"/>
      <c r="D1045738"/>
      <c r="E1045738"/>
      <c r="S1045738"/>
      <c r="T1045738"/>
    </row>
    <row r="1045739" spans="1:20">
      <c r="A1045739"/>
      <c r="B1045739"/>
      <c r="C1045739"/>
      <c r="D1045739"/>
      <c r="E1045739"/>
      <c r="S1045739"/>
      <c r="T1045739"/>
    </row>
    <row r="1045740" spans="1:20">
      <c r="A1045740"/>
      <c r="B1045740"/>
      <c r="C1045740"/>
      <c r="D1045740"/>
      <c r="E1045740"/>
      <c r="S1045740"/>
      <c r="T1045740"/>
    </row>
    <row r="1045741" spans="1:20">
      <c r="A1045741"/>
      <c r="B1045741"/>
      <c r="C1045741"/>
      <c r="D1045741"/>
      <c r="E1045741"/>
      <c r="S1045741"/>
      <c r="T1045741"/>
    </row>
    <row r="1045742" spans="1:20">
      <c r="A1045742"/>
      <c r="B1045742"/>
      <c r="C1045742"/>
      <c r="D1045742"/>
      <c r="E1045742"/>
      <c r="S1045742"/>
      <c r="T1045742"/>
    </row>
    <row r="1045743" spans="1:20">
      <c r="A1045743"/>
      <c r="B1045743"/>
      <c r="C1045743"/>
      <c r="D1045743"/>
      <c r="E1045743"/>
      <c r="S1045743"/>
      <c r="T1045743"/>
    </row>
    <row r="1045744" spans="1:20">
      <c r="A1045744"/>
      <c r="B1045744"/>
      <c r="C1045744"/>
      <c r="D1045744"/>
      <c r="E1045744"/>
      <c r="S1045744"/>
      <c r="T1045744"/>
    </row>
    <row r="1045745" spans="1:20">
      <c r="A1045745"/>
      <c r="B1045745"/>
      <c r="C1045745"/>
      <c r="D1045745"/>
      <c r="E1045745"/>
      <c r="S1045745"/>
      <c r="T1045745"/>
    </row>
    <row r="1045746" spans="1:20">
      <c r="A1045746"/>
      <c r="B1045746"/>
      <c r="C1045746"/>
      <c r="D1045746"/>
      <c r="E1045746"/>
      <c r="S1045746"/>
      <c r="T1045746"/>
    </row>
    <row r="1045747" spans="1:20">
      <c r="A1045747"/>
      <c r="B1045747"/>
      <c r="C1045747"/>
      <c r="D1045747"/>
      <c r="E1045747"/>
      <c r="S1045747"/>
      <c r="T1045747"/>
    </row>
    <row r="1045748" spans="1:20">
      <c r="A1045748"/>
      <c r="B1045748"/>
      <c r="C1045748"/>
      <c r="D1045748"/>
      <c r="E1045748"/>
      <c r="S1045748"/>
      <c r="T1045748"/>
    </row>
    <row r="1045749" spans="1:20">
      <c r="A1045749"/>
      <c r="B1045749"/>
      <c r="C1045749"/>
      <c r="D1045749"/>
      <c r="E1045749"/>
      <c r="S1045749"/>
      <c r="T1045749"/>
    </row>
    <row r="1045750" spans="1:20">
      <c r="A1045750"/>
      <c r="B1045750"/>
      <c r="C1045750"/>
      <c r="D1045750"/>
      <c r="E1045750"/>
      <c r="S1045750"/>
      <c r="T1045750"/>
    </row>
    <row r="1045751" spans="1:20">
      <c r="A1045751"/>
      <c r="B1045751"/>
      <c r="C1045751"/>
      <c r="D1045751"/>
      <c r="E1045751"/>
      <c r="S1045751"/>
      <c r="T1045751"/>
    </row>
    <row r="1045752" spans="1:20">
      <c r="A1045752"/>
      <c r="B1045752"/>
      <c r="C1045752"/>
      <c r="D1045752"/>
      <c r="E1045752"/>
      <c r="S1045752"/>
      <c r="T1045752"/>
    </row>
    <row r="1045753" spans="1:20">
      <c r="A1045753"/>
      <c r="B1045753"/>
      <c r="C1045753"/>
      <c r="D1045753"/>
      <c r="E1045753"/>
      <c r="S1045753"/>
      <c r="T1045753"/>
    </row>
    <row r="1045754" spans="1:20">
      <c r="A1045754"/>
      <c r="B1045754"/>
      <c r="C1045754"/>
      <c r="D1045754"/>
      <c r="E1045754"/>
      <c r="S1045754"/>
      <c r="T1045754"/>
    </row>
    <row r="1045755" spans="1:20">
      <c r="A1045755"/>
      <c r="B1045755"/>
      <c r="C1045755"/>
      <c r="D1045755"/>
      <c r="E1045755"/>
      <c r="S1045755"/>
      <c r="T1045755"/>
    </row>
    <row r="1045756" spans="1:20">
      <c r="A1045756"/>
      <c r="B1045756"/>
      <c r="C1045756"/>
      <c r="D1045756"/>
      <c r="E1045756"/>
      <c r="S1045756"/>
      <c r="T1045756"/>
    </row>
    <row r="1045757" spans="1:20">
      <c r="A1045757"/>
      <c r="B1045757"/>
      <c r="C1045757"/>
      <c r="D1045757"/>
      <c r="E1045757"/>
      <c r="S1045757"/>
      <c r="T1045757"/>
    </row>
    <row r="1045758" spans="1:20">
      <c r="A1045758"/>
      <c r="B1045758"/>
      <c r="C1045758"/>
      <c r="D1045758"/>
      <c r="E1045758"/>
      <c r="S1045758"/>
      <c r="T1045758"/>
    </row>
    <row r="1045759" spans="1:20">
      <c r="A1045759"/>
      <c r="B1045759"/>
      <c r="C1045759"/>
      <c r="D1045759"/>
      <c r="E1045759"/>
      <c r="S1045759"/>
      <c r="T1045759"/>
    </row>
    <row r="1045760" spans="1:20">
      <c r="A1045760"/>
      <c r="B1045760"/>
      <c r="C1045760"/>
      <c r="D1045760"/>
      <c r="E1045760"/>
      <c r="S1045760"/>
      <c r="T1045760"/>
    </row>
    <row r="1045761" spans="1:20">
      <c r="A1045761"/>
      <c r="B1045761"/>
      <c r="C1045761"/>
      <c r="D1045761"/>
      <c r="E1045761"/>
      <c r="S1045761"/>
      <c r="T1045761"/>
    </row>
    <row r="1045762" spans="1:20">
      <c r="A1045762"/>
      <c r="B1045762"/>
      <c r="C1045762"/>
      <c r="D1045762"/>
      <c r="E1045762"/>
      <c r="S1045762"/>
      <c r="T1045762"/>
    </row>
    <row r="1045763" spans="1:20">
      <c r="A1045763"/>
      <c r="B1045763"/>
      <c r="C1045763"/>
      <c r="D1045763"/>
      <c r="E1045763"/>
      <c r="S1045763"/>
      <c r="T1045763"/>
    </row>
    <row r="1045764" spans="1:20">
      <c r="A1045764"/>
      <c r="B1045764"/>
      <c r="C1045764"/>
      <c r="D1045764"/>
      <c r="E1045764"/>
      <c r="S1045764"/>
      <c r="T1045764"/>
    </row>
    <row r="1045765" spans="1:20">
      <c r="A1045765"/>
      <c r="B1045765"/>
      <c r="C1045765"/>
      <c r="D1045765"/>
      <c r="E1045765"/>
      <c r="S1045765"/>
      <c r="T1045765"/>
    </row>
    <row r="1045766" spans="1:20">
      <c r="A1045766"/>
      <c r="B1045766"/>
      <c r="C1045766"/>
      <c r="D1045766"/>
      <c r="E1045766"/>
      <c r="S1045766"/>
      <c r="T1045766"/>
    </row>
    <row r="1045767" spans="1:20">
      <c r="A1045767"/>
      <c r="B1045767"/>
      <c r="C1045767"/>
      <c r="D1045767"/>
      <c r="E1045767"/>
      <c r="S1045767"/>
      <c r="T1045767"/>
    </row>
    <row r="1045768" spans="1:20">
      <c r="A1045768"/>
      <c r="B1045768"/>
      <c r="C1045768"/>
      <c r="D1045768"/>
      <c r="E1045768"/>
      <c r="S1045768"/>
      <c r="T1045768"/>
    </row>
    <row r="1045769" spans="1:20">
      <c r="A1045769"/>
      <c r="B1045769"/>
      <c r="C1045769"/>
      <c r="D1045769"/>
      <c r="E1045769"/>
      <c r="S1045769"/>
      <c r="T1045769"/>
    </row>
    <row r="1045770" spans="1:20">
      <c r="A1045770"/>
      <c r="B1045770"/>
      <c r="C1045770"/>
      <c r="D1045770"/>
      <c r="E1045770"/>
      <c r="S1045770"/>
      <c r="T1045770"/>
    </row>
    <row r="1045771" spans="1:20">
      <c r="A1045771"/>
      <c r="B1045771"/>
      <c r="C1045771"/>
      <c r="D1045771"/>
      <c r="E1045771"/>
      <c r="S1045771"/>
      <c r="T1045771"/>
    </row>
    <row r="1045772" spans="1:20">
      <c r="A1045772"/>
      <c r="B1045772"/>
      <c r="C1045772"/>
      <c r="D1045772"/>
      <c r="E1045772"/>
      <c r="S1045772"/>
      <c r="T1045772"/>
    </row>
    <row r="1045773" spans="1:20">
      <c r="A1045773"/>
      <c r="B1045773"/>
      <c r="C1045773"/>
      <c r="D1045773"/>
      <c r="E1045773"/>
      <c r="S1045773"/>
      <c r="T1045773"/>
    </row>
    <row r="1045774" spans="1:20">
      <c r="A1045774"/>
      <c r="B1045774"/>
      <c r="C1045774"/>
      <c r="D1045774"/>
      <c r="E1045774"/>
      <c r="S1045774"/>
      <c r="T1045774"/>
    </row>
    <row r="1045775" spans="1:20">
      <c r="A1045775"/>
      <c r="B1045775"/>
      <c r="C1045775"/>
      <c r="D1045775"/>
      <c r="E1045775"/>
      <c r="S1045775"/>
      <c r="T1045775"/>
    </row>
    <row r="1045776" spans="1:20">
      <c r="A1045776"/>
      <c r="B1045776"/>
      <c r="C1045776"/>
      <c r="D1045776"/>
      <c r="E1045776"/>
      <c r="S1045776"/>
      <c r="T1045776"/>
    </row>
    <row r="1045777" spans="1:20">
      <c r="A1045777"/>
      <c r="B1045777"/>
      <c r="C1045777"/>
      <c r="D1045777"/>
      <c r="E1045777"/>
      <c r="S1045777"/>
      <c r="T1045777"/>
    </row>
    <row r="1045778" spans="1:20">
      <c r="A1045778"/>
      <c r="B1045778"/>
      <c r="C1045778"/>
      <c r="D1045778"/>
      <c r="E1045778"/>
      <c r="S1045778"/>
      <c r="T1045778"/>
    </row>
    <row r="1045779" spans="1:20">
      <c r="A1045779"/>
      <c r="B1045779"/>
      <c r="C1045779"/>
      <c r="D1045779"/>
      <c r="E1045779"/>
      <c r="S1045779"/>
      <c r="T1045779"/>
    </row>
    <row r="1045780" spans="1:20">
      <c r="A1045780"/>
      <c r="B1045780"/>
      <c r="C1045780"/>
      <c r="D1045780"/>
      <c r="E1045780"/>
      <c r="S1045780"/>
      <c r="T1045780"/>
    </row>
    <row r="1045781" spans="1:20">
      <c r="A1045781"/>
      <c r="B1045781"/>
      <c r="C1045781"/>
      <c r="D1045781"/>
      <c r="E1045781"/>
      <c r="S1045781"/>
      <c r="T1045781"/>
    </row>
    <row r="1045782" spans="1:20">
      <c r="A1045782"/>
      <c r="B1045782"/>
      <c r="C1045782"/>
      <c r="D1045782"/>
      <c r="E1045782"/>
      <c r="S1045782"/>
      <c r="T1045782"/>
    </row>
    <row r="1045783" spans="1:20">
      <c r="A1045783"/>
      <c r="B1045783"/>
      <c r="C1045783"/>
      <c r="D1045783"/>
      <c r="E1045783"/>
      <c r="S1045783"/>
      <c r="T1045783"/>
    </row>
    <row r="1045784" spans="1:20">
      <c r="A1045784"/>
      <c r="B1045784"/>
      <c r="C1045784"/>
      <c r="D1045784"/>
      <c r="E1045784"/>
      <c r="S1045784"/>
      <c r="T1045784"/>
    </row>
    <row r="1045785" spans="1:20">
      <c r="A1045785"/>
      <c r="B1045785"/>
      <c r="C1045785"/>
      <c r="D1045785"/>
      <c r="E1045785"/>
      <c r="S1045785"/>
      <c r="T1045785"/>
    </row>
    <row r="1045786" spans="1:20">
      <c r="A1045786"/>
      <c r="B1045786"/>
      <c r="C1045786"/>
      <c r="D1045786"/>
      <c r="E1045786"/>
      <c r="S1045786"/>
      <c r="T1045786"/>
    </row>
    <row r="1045787" spans="1:20">
      <c r="A1045787"/>
      <c r="B1045787"/>
      <c r="C1045787"/>
      <c r="D1045787"/>
      <c r="E1045787"/>
      <c r="S1045787"/>
      <c r="T1045787"/>
    </row>
    <row r="1045788" spans="1:20">
      <c r="A1045788"/>
      <c r="B1045788"/>
      <c r="C1045788"/>
      <c r="D1045788"/>
      <c r="E1045788"/>
      <c r="S1045788"/>
      <c r="T1045788"/>
    </row>
    <row r="1045789" spans="1:20">
      <c r="A1045789"/>
      <c r="B1045789"/>
      <c r="C1045789"/>
      <c r="D1045789"/>
      <c r="E1045789"/>
      <c r="S1045789"/>
      <c r="T1045789"/>
    </row>
    <row r="1045790" spans="1:20">
      <c r="A1045790"/>
      <c r="B1045790"/>
      <c r="C1045790"/>
      <c r="D1045790"/>
      <c r="E1045790"/>
      <c r="S1045790"/>
      <c r="T1045790"/>
    </row>
    <row r="1045791" spans="1:20">
      <c r="A1045791"/>
      <c r="B1045791"/>
      <c r="C1045791"/>
      <c r="D1045791"/>
      <c r="E1045791"/>
      <c r="S1045791"/>
      <c r="T1045791"/>
    </row>
    <row r="1045792" spans="1:20">
      <c r="A1045792"/>
      <c r="B1045792"/>
      <c r="C1045792"/>
      <c r="D1045792"/>
      <c r="E1045792"/>
      <c r="S1045792"/>
      <c r="T1045792"/>
    </row>
    <row r="1045793" spans="1:20">
      <c r="A1045793"/>
      <c r="B1045793"/>
      <c r="C1045793"/>
      <c r="D1045793"/>
      <c r="E1045793"/>
      <c r="S1045793"/>
      <c r="T1045793"/>
    </row>
    <row r="1045794" spans="1:20">
      <c r="A1045794"/>
      <c r="B1045794"/>
      <c r="C1045794"/>
      <c r="D1045794"/>
      <c r="E1045794"/>
      <c r="S1045794"/>
      <c r="T1045794"/>
    </row>
    <row r="1045795" spans="1:20">
      <c r="A1045795"/>
      <c r="B1045795"/>
      <c r="C1045795"/>
      <c r="D1045795"/>
      <c r="E1045795"/>
      <c r="S1045795"/>
      <c r="T1045795"/>
    </row>
    <row r="1045796" spans="1:20">
      <c r="A1045796"/>
      <c r="B1045796"/>
      <c r="C1045796"/>
      <c r="D1045796"/>
      <c r="E1045796"/>
      <c r="S1045796"/>
      <c r="T1045796"/>
    </row>
    <row r="1045797" spans="1:20">
      <c r="A1045797"/>
      <c r="B1045797"/>
      <c r="C1045797"/>
      <c r="D1045797"/>
      <c r="E1045797"/>
      <c r="S1045797"/>
      <c r="T1045797"/>
    </row>
    <row r="1045798" spans="1:20">
      <c r="A1045798"/>
      <c r="B1045798"/>
      <c r="C1045798"/>
      <c r="D1045798"/>
      <c r="E1045798"/>
      <c r="S1045798"/>
      <c r="T1045798"/>
    </row>
    <row r="1045799" spans="1:20">
      <c r="A1045799"/>
      <c r="B1045799"/>
      <c r="C1045799"/>
      <c r="D1045799"/>
      <c r="E1045799"/>
      <c r="S1045799"/>
      <c r="T1045799"/>
    </row>
    <row r="1045800" spans="1:20">
      <c r="A1045800"/>
      <c r="B1045800"/>
      <c r="C1045800"/>
      <c r="D1045800"/>
      <c r="E1045800"/>
      <c r="S1045800"/>
      <c r="T1045800"/>
    </row>
    <row r="1045801" spans="1:20">
      <c r="A1045801"/>
      <c r="B1045801"/>
      <c r="C1045801"/>
      <c r="D1045801"/>
      <c r="E1045801"/>
      <c r="S1045801"/>
      <c r="T1045801"/>
    </row>
    <row r="1045802" spans="1:20">
      <c r="A1045802"/>
      <c r="B1045802"/>
      <c r="C1045802"/>
      <c r="D1045802"/>
      <c r="E1045802"/>
      <c r="S1045802"/>
      <c r="T1045802"/>
    </row>
    <row r="1045803" spans="1:20">
      <c r="A1045803"/>
      <c r="B1045803"/>
      <c r="C1045803"/>
      <c r="D1045803"/>
      <c r="E1045803"/>
      <c r="S1045803"/>
      <c r="T1045803"/>
    </row>
    <row r="1045804" spans="1:20">
      <c r="A1045804"/>
      <c r="B1045804"/>
      <c r="C1045804"/>
      <c r="D1045804"/>
      <c r="E1045804"/>
      <c r="S1045804"/>
      <c r="T1045804"/>
    </row>
    <row r="1045805" spans="1:20">
      <c r="A1045805"/>
      <c r="B1045805"/>
      <c r="C1045805"/>
      <c r="D1045805"/>
      <c r="E1045805"/>
      <c r="S1045805"/>
      <c r="T1045805"/>
    </row>
    <row r="1045806" spans="1:20">
      <c r="A1045806"/>
      <c r="B1045806"/>
      <c r="C1045806"/>
      <c r="D1045806"/>
      <c r="E1045806"/>
      <c r="S1045806"/>
      <c r="T1045806"/>
    </row>
    <row r="1045807" spans="1:20">
      <c r="A1045807"/>
      <c r="B1045807"/>
      <c r="C1045807"/>
      <c r="D1045807"/>
      <c r="E1045807"/>
      <c r="S1045807"/>
      <c r="T1045807"/>
    </row>
    <row r="1045808" spans="1:20">
      <c r="A1045808"/>
      <c r="B1045808"/>
      <c r="C1045808"/>
      <c r="D1045808"/>
      <c r="E1045808"/>
      <c r="S1045808"/>
      <c r="T1045808"/>
    </row>
    <row r="1045809" spans="1:20">
      <c r="A1045809"/>
      <c r="B1045809"/>
      <c r="C1045809"/>
      <c r="D1045809"/>
      <c r="E1045809"/>
      <c r="S1045809"/>
      <c r="T1045809"/>
    </row>
    <row r="1045810" spans="1:20">
      <c r="A1045810"/>
      <c r="B1045810"/>
      <c r="C1045810"/>
      <c r="D1045810"/>
      <c r="E1045810"/>
      <c r="S1045810"/>
      <c r="T1045810"/>
    </row>
    <row r="1045811" spans="1:20">
      <c r="A1045811"/>
      <c r="B1045811"/>
      <c r="C1045811"/>
      <c r="D1045811"/>
      <c r="E1045811"/>
      <c r="S1045811"/>
      <c r="T1045811"/>
    </row>
    <row r="1045812" spans="1:20">
      <c r="A1045812"/>
      <c r="B1045812"/>
      <c r="C1045812"/>
      <c r="D1045812"/>
      <c r="E1045812"/>
      <c r="S1045812"/>
      <c r="T1045812"/>
    </row>
    <row r="1045813" spans="1:20">
      <c r="A1045813"/>
      <c r="B1045813"/>
      <c r="C1045813"/>
      <c r="D1045813"/>
      <c r="E1045813"/>
      <c r="S1045813"/>
      <c r="T1045813"/>
    </row>
    <row r="1045814" spans="1:20">
      <c r="A1045814"/>
      <c r="B1045814"/>
      <c r="C1045814"/>
      <c r="D1045814"/>
      <c r="E1045814"/>
      <c r="S1045814"/>
      <c r="T1045814"/>
    </row>
    <row r="1045815" spans="1:20">
      <c r="A1045815"/>
      <c r="B1045815"/>
      <c r="C1045815"/>
      <c r="D1045815"/>
      <c r="E1045815"/>
      <c r="S1045815"/>
      <c r="T1045815"/>
    </row>
    <row r="1045816" spans="1:20">
      <c r="A1045816"/>
      <c r="B1045816"/>
      <c r="C1045816"/>
      <c r="D1045816"/>
      <c r="E1045816"/>
      <c r="S1045816"/>
      <c r="T1045816"/>
    </row>
    <row r="1045817" spans="1:20">
      <c r="A1045817"/>
      <c r="B1045817"/>
      <c r="C1045817"/>
      <c r="D1045817"/>
      <c r="E1045817"/>
      <c r="S1045817"/>
      <c r="T1045817"/>
    </row>
    <row r="1045818" spans="1:20">
      <c r="A1045818"/>
      <c r="B1045818"/>
      <c r="C1045818"/>
      <c r="D1045818"/>
      <c r="E1045818"/>
      <c r="S1045818"/>
      <c r="T1045818"/>
    </row>
    <row r="1045819" spans="1:20">
      <c r="A1045819"/>
      <c r="B1045819"/>
      <c r="C1045819"/>
      <c r="D1045819"/>
      <c r="E1045819"/>
      <c r="S1045819"/>
      <c r="T1045819"/>
    </row>
    <row r="1045820" spans="1:20">
      <c r="A1045820"/>
      <c r="B1045820"/>
      <c r="C1045820"/>
      <c r="D1045820"/>
      <c r="E1045820"/>
      <c r="S1045820"/>
      <c r="T1045820"/>
    </row>
    <row r="1045821" spans="1:20">
      <c r="A1045821"/>
      <c r="B1045821"/>
      <c r="C1045821"/>
      <c r="D1045821"/>
      <c r="E1045821"/>
      <c r="S1045821"/>
      <c r="T1045821"/>
    </row>
    <row r="1045822" spans="1:20">
      <c r="A1045822"/>
      <c r="B1045822"/>
      <c r="C1045822"/>
      <c r="D1045822"/>
      <c r="E1045822"/>
      <c r="S1045822"/>
      <c r="T1045822"/>
    </row>
    <row r="1045823" spans="1:20">
      <c r="A1045823"/>
      <c r="B1045823"/>
      <c r="C1045823"/>
      <c r="D1045823"/>
      <c r="E1045823"/>
      <c r="S1045823"/>
      <c r="T1045823"/>
    </row>
    <row r="1045824" spans="1:20">
      <c r="A1045824"/>
      <c r="B1045824"/>
      <c r="C1045824"/>
      <c r="D1045824"/>
      <c r="E1045824"/>
      <c r="S1045824"/>
      <c r="T1045824"/>
    </row>
    <row r="1045825" spans="1:20">
      <c r="A1045825"/>
      <c r="B1045825"/>
      <c r="C1045825"/>
      <c r="D1045825"/>
      <c r="E1045825"/>
      <c r="S1045825"/>
      <c r="T1045825"/>
    </row>
    <row r="1045826" spans="1:20">
      <c r="A1045826"/>
      <c r="B1045826"/>
      <c r="C1045826"/>
      <c r="D1045826"/>
      <c r="E1045826"/>
      <c r="S1045826"/>
      <c r="T1045826"/>
    </row>
    <row r="1045827" spans="1:20">
      <c r="A1045827"/>
      <c r="B1045827"/>
      <c r="C1045827"/>
      <c r="D1045827"/>
      <c r="E1045827"/>
      <c r="S1045827"/>
      <c r="T1045827"/>
    </row>
    <row r="1045828" spans="1:20">
      <c r="A1045828"/>
      <c r="B1045828"/>
      <c r="C1045828"/>
      <c r="D1045828"/>
      <c r="E1045828"/>
      <c r="S1045828"/>
      <c r="T1045828"/>
    </row>
    <row r="1045829" spans="1:20">
      <c r="A1045829"/>
      <c r="B1045829"/>
      <c r="C1045829"/>
      <c r="D1045829"/>
      <c r="E1045829"/>
      <c r="S1045829"/>
      <c r="T1045829"/>
    </row>
    <row r="1045830" spans="1:20">
      <c r="A1045830"/>
      <c r="B1045830"/>
      <c r="C1045830"/>
      <c r="D1045830"/>
      <c r="E1045830"/>
      <c r="S1045830"/>
      <c r="T1045830"/>
    </row>
    <row r="1045831" spans="1:20">
      <c r="A1045831"/>
      <c r="B1045831"/>
      <c r="C1045831"/>
      <c r="D1045831"/>
      <c r="E1045831"/>
      <c r="S1045831"/>
      <c r="T1045831"/>
    </row>
    <row r="1045832" spans="1:20">
      <c r="A1045832"/>
      <c r="B1045832"/>
      <c r="C1045832"/>
      <c r="D1045832"/>
      <c r="E1045832"/>
      <c r="S1045832"/>
      <c r="T1045832"/>
    </row>
    <row r="1045833" spans="1:20">
      <c r="A1045833"/>
      <c r="B1045833"/>
      <c r="C1045833"/>
      <c r="D1045833"/>
      <c r="E1045833"/>
      <c r="S1045833"/>
      <c r="T1045833"/>
    </row>
    <row r="1045834" spans="1:20">
      <c r="A1045834"/>
      <c r="B1045834"/>
      <c r="C1045834"/>
      <c r="D1045834"/>
      <c r="E1045834"/>
      <c r="S1045834"/>
      <c r="T1045834"/>
    </row>
    <row r="1045835" spans="1:20">
      <c r="A1045835"/>
      <c r="B1045835"/>
      <c r="C1045835"/>
      <c r="D1045835"/>
      <c r="E1045835"/>
      <c r="S1045835"/>
      <c r="T1045835"/>
    </row>
    <row r="1045836" spans="1:20">
      <c r="A1045836"/>
      <c r="B1045836"/>
      <c r="C1045836"/>
      <c r="D1045836"/>
      <c r="E1045836"/>
      <c r="S1045836"/>
      <c r="T1045836"/>
    </row>
    <row r="1045837" spans="1:20">
      <c r="A1045837"/>
      <c r="B1045837"/>
      <c r="C1045837"/>
      <c r="D1045837"/>
      <c r="E1045837"/>
      <c r="S1045837"/>
      <c r="T1045837"/>
    </row>
    <row r="1045838" spans="1:20">
      <c r="A1045838"/>
      <c r="B1045838"/>
      <c r="C1045838"/>
      <c r="D1045838"/>
      <c r="E1045838"/>
      <c r="S1045838"/>
      <c r="T1045838"/>
    </row>
    <row r="1045839" spans="1:20">
      <c r="A1045839"/>
      <c r="B1045839"/>
      <c r="C1045839"/>
      <c r="D1045839"/>
      <c r="E1045839"/>
      <c r="S1045839"/>
      <c r="T1045839"/>
    </row>
    <row r="1045840" spans="1:20">
      <c r="A1045840"/>
      <c r="B1045840"/>
      <c r="C1045840"/>
      <c r="D1045840"/>
      <c r="E1045840"/>
      <c r="S1045840"/>
      <c r="T1045840"/>
    </row>
    <row r="1045841" spans="1:20">
      <c r="A1045841"/>
      <c r="B1045841"/>
      <c r="C1045841"/>
      <c r="D1045841"/>
      <c r="E1045841"/>
      <c r="S1045841"/>
      <c r="T1045841"/>
    </row>
    <row r="1045842" spans="1:20">
      <c r="A1045842"/>
      <c r="B1045842"/>
      <c r="C1045842"/>
      <c r="D1045842"/>
      <c r="E1045842"/>
      <c r="S1045842"/>
      <c r="T1045842"/>
    </row>
    <row r="1045843" spans="1:20">
      <c r="A1045843"/>
      <c r="B1045843"/>
      <c r="C1045843"/>
      <c r="D1045843"/>
      <c r="E1045843"/>
      <c r="S1045843"/>
      <c r="T1045843"/>
    </row>
    <row r="1045844" spans="1:20">
      <c r="A1045844"/>
      <c r="B1045844"/>
      <c r="C1045844"/>
      <c r="D1045844"/>
      <c r="E1045844"/>
      <c r="S1045844"/>
      <c r="T1045844"/>
    </row>
    <row r="1045845" spans="1:20">
      <c r="A1045845"/>
      <c r="B1045845"/>
      <c r="C1045845"/>
      <c r="D1045845"/>
      <c r="E1045845"/>
      <c r="S1045845"/>
      <c r="T1045845"/>
    </row>
    <row r="1045846" spans="1:20">
      <c r="A1045846"/>
      <c r="B1045846"/>
      <c r="C1045846"/>
      <c r="D1045846"/>
      <c r="E1045846"/>
      <c r="S1045846"/>
      <c r="T1045846"/>
    </row>
    <row r="1045847" spans="1:20">
      <c r="A1045847"/>
      <c r="B1045847"/>
      <c r="C1045847"/>
      <c r="D1045847"/>
      <c r="E1045847"/>
      <c r="S1045847"/>
      <c r="T1045847"/>
    </row>
    <row r="1045848" spans="1:20">
      <c r="A1045848"/>
      <c r="B1045848"/>
      <c r="C1045848"/>
      <c r="D1045848"/>
      <c r="E1045848"/>
      <c r="S1045848"/>
      <c r="T1045848"/>
    </row>
    <row r="1045849" spans="1:20">
      <c r="A1045849"/>
      <c r="B1045849"/>
      <c r="C1045849"/>
      <c r="D1045849"/>
      <c r="E1045849"/>
      <c r="S1045849"/>
      <c r="T1045849"/>
    </row>
    <row r="1045850" spans="1:20">
      <c r="A1045850"/>
      <c r="B1045850"/>
      <c r="C1045850"/>
      <c r="D1045850"/>
      <c r="E1045850"/>
      <c r="S1045850"/>
      <c r="T1045850"/>
    </row>
    <row r="1045851" spans="1:20">
      <c r="A1045851"/>
      <c r="B1045851"/>
      <c r="C1045851"/>
      <c r="D1045851"/>
      <c r="E1045851"/>
      <c r="S1045851"/>
      <c r="T1045851"/>
    </row>
    <row r="1045852" spans="1:20">
      <c r="A1045852"/>
      <c r="B1045852"/>
      <c r="C1045852"/>
      <c r="D1045852"/>
      <c r="E1045852"/>
      <c r="S1045852"/>
      <c r="T1045852"/>
    </row>
    <row r="1045853" spans="1:20">
      <c r="A1045853"/>
      <c r="B1045853"/>
      <c r="C1045853"/>
      <c r="D1045853"/>
      <c r="E1045853"/>
      <c r="S1045853"/>
      <c r="T1045853"/>
    </row>
    <row r="1045854" spans="1:20">
      <c r="A1045854"/>
      <c r="B1045854"/>
      <c r="C1045854"/>
      <c r="D1045854"/>
      <c r="E1045854"/>
      <c r="S1045854"/>
      <c r="T1045854"/>
    </row>
    <row r="1045855" spans="1:20">
      <c r="A1045855"/>
      <c r="B1045855"/>
      <c r="C1045855"/>
      <c r="D1045855"/>
      <c r="E1045855"/>
      <c r="S1045855"/>
      <c r="T1045855"/>
    </row>
    <row r="1045856" spans="1:20">
      <c r="A1045856"/>
      <c r="B1045856"/>
      <c r="C1045856"/>
      <c r="D1045856"/>
      <c r="E1045856"/>
      <c r="S1045856"/>
      <c r="T1045856"/>
    </row>
    <row r="1045857" spans="1:20">
      <c r="A1045857"/>
      <c r="B1045857"/>
      <c r="C1045857"/>
      <c r="D1045857"/>
      <c r="E1045857"/>
      <c r="S1045857"/>
      <c r="T1045857"/>
    </row>
    <row r="1045858" spans="1:20">
      <c r="A1045858"/>
      <c r="B1045858"/>
      <c r="C1045858"/>
      <c r="D1045858"/>
      <c r="E1045858"/>
      <c r="S1045858"/>
      <c r="T1045858"/>
    </row>
    <row r="1045859" spans="1:20">
      <c r="A1045859"/>
      <c r="B1045859"/>
      <c r="C1045859"/>
      <c r="D1045859"/>
      <c r="E1045859"/>
      <c r="S1045859"/>
      <c r="T1045859"/>
    </row>
    <row r="1045860" spans="1:20">
      <c r="A1045860"/>
      <c r="B1045860"/>
      <c r="C1045860"/>
      <c r="D1045860"/>
      <c r="E1045860"/>
      <c r="S1045860"/>
      <c r="T1045860"/>
    </row>
    <row r="1045861" spans="1:20">
      <c r="A1045861"/>
      <c r="B1045861"/>
      <c r="C1045861"/>
      <c r="D1045861"/>
      <c r="E1045861"/>
      <c r="S1045861"/>
      <c r="T1045861"/>
    </row>
    <row r="1045862" spans="1:20">
      <c r="A1045862"/>
      <c r="B1045862"/>
      <c r="C1045862"/>
      <c r="D1045862"/>
      <c r="E1045862"/>
      <c r="S1045862"/>
      <c r="T1045862"/>
    </row>
    <row r="1045863" spans="1:20">
      <c r="A1045863"/>
      <c r="B1045863"/>
      <c r="C1045863"/>
      <c r="D1045863"/>
      <c r="E1045863"/>
      <c r="S1045863"/>
      <c r="T1045863"/>
    </row>
    <row r="1045864" spans="1:20">
      <c r="A1045864"/>
      <c r="B1045864"/>
      <c r="C1045864"/>
      <c r="D1045864"/>
      <c r="E1045864"/>
      <c r="S1045864"/>
      <c r="T1045864"/>
    </row>
    <row r="1045865" spans="1:20">
      <c r="A1045865"/>
      <c r="B1045865"/>
      <c r="C1045865"/>
      <c r="D1045865"/>
      <c r="E1045865"/>
      <c r="S1045865"/>
      <c r="T1045865"/>
    </row>
    <row r="1045866" spans="1:20">
      <c r="A1045866"/>
      <c r="B1045866"/>
      <c r="C1045866"/>
      <c r="D1045866"/>
      <c r="E1045866"/>
      <c r="S1045866"/>
      <c r="T1045866"/>
    </row>
    <row r="1045867" spans="1:20">
      <c r="A1045867"/>
      <c r="B1045867"/>
      <c r="C1045867"/>
      <c r="D1045867"/>
      <c r="E1045867"/>
      <c r="S1045867"/>
      <c r="T1045867"/>
    </row>
    <row r="1045868" spans="1:20">
      <c r="A1045868"/>
      <c r="B1045868"/>
      <c r="C1045868"/>
      <c r="D1045868"/>
      <c r="E1045868"/>
      <c r="S1045868"/>
      <c r="T1045868"/>
    </row>
    <row r="1045869" spans="1:20">
      <c r="A1045869"/>
      <c r="B1045869"/>
      <c r="C1045869"/>
      <c r="D1045869"/>
      <c r="E1045869"/>
      <c r="S1045869"/>
      <c r="T1045869"/>
    </row>
    <row r="1045870" spans="1:20">
      <c r="A1045870"/>
      <c r="B1045870"/>
      <c r="C1045870"/>
      <c r="D1045870"/>
      <c r="E1045870"/>
      <c r="S1045870"/>
      <c r="T1045870"/>
    </row>
    <row r="1045871" spans="1:20">
      <c r="A1045871"/>
      <c r="B1045871"/>
      <c r="C1045871"/>
      <c r="D1045871"/>
      <c r="E1045871"/>
      <c r="S1045871"/>
      <c r="T1045871"/>
    </row>
    <row r="1045872" spans="1:20">
      <c r="A1045872"/>
      <c r="B1045872"/>
      <c r="C1045872"/>
      <c r="D1045872"/>
      <c r="E1045872"/>
      <c r="S1045872"/>
      <c r="T1045872"/>
    </row>
    <row r="1045873" spans="1:20">
      <c r="A1045873"/>
      <c r="B1045873"/>
      <c r="C1045873"/>
      <c r="D1045873"/>
      <c r="E1045873"/>
      <c r="S1045873"/>
      <c r="T1045873"/>
    </row>
    <row r="1045874" spans="1:20">
      <c r="A1045874"/>
      <c r="B1045874"/>
      <c r="C1045874"/>
      <c r="D1045874"/>
      <c r="E1045874"/>
      <c r="S1045874"/>
      <c r="T1045874"/>
    </row>
    <row r="1045875" spans="1:20">
      <c r="A1045875"/>
      <c r="B1045875"/>
      <c r="C1045875"/>
      <c r="D1045875"/>
      <c r="E1045875"/>
      <c r="S1045875"/>
      <c r="T1045875"/>
    </row>
    <row r="1045876" spans="1:20">
      <c r="A1045876"/>
      <c r="B1045876"/>
      <c r="C1045876"/>
      <c r="D1045876"/>
      <c r="E1045876"/>
      <c r="S1045876"/>
      <c r="T1045876"/>
    </row>
    <row r="1045877" spans="1:20">
      <c r="A1045877"/>
      <c r="B1045877"/>
      <c r="C1045877"/>
      <c r="D1045877"/>
      <c r="E1045877"/>
      <c r="S1045877"/>
      <c r="T1045877"/>
    </row>
    <row r="1045878" spans="1:20">
      <c r="A1045878"/>
      <c r="B1045878"/>
      <c r="C1045878"/>
      <c r="D1045878"/>
      <c r="E1045878"/>
      <c r="S1045878"/>
      <c r="T1045878"/>
    </row>
    <row r="1045879" spans="1:20">
      <c r="A1045879"/>
      <c r="B1045879"/>
      <c r="C1045879"/>
      <c r="D1045879"/>
      <c r="E1045879"/>
      <c r="S1045879"/>
      <c r="T1045879"/>
    </row>
    <row r="1045880" spans="1:20">
      <c r="A1045880"/>
      <c r="B1045880"/>
      <c r="C1045880"/>
      <c r="D1045880"/>
      <c r="E1045880"/>
      <c r="S1045880"/>
      <c r="T1045880"/>
    </row>
    <row r="1045881" spans="1:20">
      <c r="A1045881"/>
      <c r="B1045881"/>
      <c r="C1045881"/>
      <c r="D1045881"/>
      <c r="E1045881"/>
      <c r="S1045881"/>
      <c r="T1045881"/>
    </row>
    <row r="1045882" spans="1:20">
      <c r="A1045882"/>
      <c r="B1045882"/>
      <c r="C1045882"/>
      <c r="D1045882"/>
      <c r="E1045882"/>
      <c r="S1045882"/>
      <c r="T1045882"/>
    </row>
    <row r="1045883" spans="1:20">
      <c r="A1045883"/>
      <c r="B1045883"/>
      <c r="C1045883"/>
      <c r="D1045883"/>
      <c r="E1045883"/>
      <c r="S1045883"/>
      <c r="T1045883"/>
    </row>
    <row r="1045884" spans="1:20">
      <c r="A1045884"/>
      <c r="B1045884"/>
      <c r="C1045884"/>
      <c r="D1045884"/>
      <c r="E1045884"/>
      <c r="S1045884"/>
      <c r="T1045884"/>
    </row>
    <row r="1045885" spans="1:20">
      <c r="A1045885"/>
      <c r="B1045885"/>
      <c r="C1045885"/>
      <c r="D1045885"/>
      <c r="E1045885"/>
      <c r="S1045885"/>
      <c r="T1045885"/>
    </row>
    <row r="1045886" spans="1:20">
      <c r="A1045886"/>
      <c r="B1045886"/>
      <c r="C1045886"/>
      <c r="D1045886"/>
      <c r="E1045886"/>
      <c r="S1045886"/>
      <c r="T1045886"/>
    </row>
    <row r="1045887" spans="1:20">
      <c r="A1045887"/>
      <c r="B1045887"/>
      <c r="C1045887"/>
      <c r="D1045887"/>
      <c r="E1045887"/>
      <c r="S1045887"/>
      <c r="T1045887"/>
    </row>
    <row r="1045888" spans="1:20">
      <c r="A1045888"/>
      <c r="B1045888"/>
      <c r="C1045888"/>
      <c r="D1045888"/>
      <c r="E1045888"/>
      <c r="S1045888"/>
      <c r="T1045888"/>
    </row>
    <row r="1045889" spans="1:20">
      <c r="A1045889"/>
      <c r="B1045889"/>
      <c r="C1045889"/>
      <c r="D1045889"/>
      <c r="E1045889"/>
      <c r="S1045889"/>
      <c r="T1045889"/>
    </row>
    <row r="1045890" spans="1:20">
      <c r="A1045890"/>
      <c r="B1045890"/>
      <c r="C1045890"/>
      <c r="D1045890"/>
      <c r="E1045890"/>
      <c r="S1045890"/>
      <c r="T1045890"/>
    </row>
    <row r="1045891" spans="1:20">
      <c r="A1045891"/>
      <c r="B1045891"/>
      <c r="C1045891"/>
      <c r="D1045891"/>
      <c r="E1045891"/>
      <c r="S1045891"/>
      <c r="T1045891"/>
    </row>
    <row r="1045892" spans="1:20">
      <c r="A1045892"/>
      <c r="B1045892"/>
      <c r="C1045892"/>
      <c r="D1045892"/>
      <c r="E1045892"/>
      <c r="S1045892"/>
      <c r="T1045892"/>
    </row>
    <row r="1045893" spans="1:20">
      <c r="A1045893"/>
      <c r="B1045893"/>
      <c r="C1045893"/>
      <c r="D1045893"/>
      <c r="E1045893"/>
      <c r="S1045893"/>
      <c r="T1045893"/>
    </row>
    <row r="1045894" spans="1:20">
      <c r="A1045894"/>
      <c r="B1045894"/>
      <c r="C1045894"/>
      <c r="D1045894"/>
      <c r="E1045894"/>
      <c r="S1045894"/>
      <c r="T1045894"/>
    </row>
    <row r="1045895" spans="1:20">
      <c r="A1045895"/>
      <c r="B1045895"/>
      <c r="C1045895"/>
      <c r="D1045895"/>
      <c r="E1045895"/>
      <c r="S1045895"/>
      <c r="T1045895"/>
    </row>
    <row r="1045896" spans="1:20">
      <c r="A1045896"/>
      <c r="B1045896"/>
      <c r="C1045896"/>
      <c r="D1045896"/>
      <c r="E1045896"/>
      <c r="S1045896"/>
      <c r="T1045896"/>
    </row>
    <row r="1045897" spans="1:20">
      <c r="A1045897"/>
      <c r="B1045897"/>
      <c r="C1045897"/>
      <c r="D1045897"/>
      <c r="E1045897"/>
      <c r="S1045897"/>
      <c r="T1045897"/>
    </row>
    <row r="1045898" spans="1:20">
      <c r="A1045898"/>
      <c r="B1045898"/>
      <c r="C1045898"/>
      <c r="D1045898"/>
      <c r="E1045898"/>
      <c r="S1045898"/>
      <c r="T1045898"/>
    </row>
    <row r="1045899" spans="1:20">
      <c r="A1045899"/>
      <c r="B1045899"/>
      <c r="C1045899"/>
      <c r="D1045899"/>
      <c r="E1045899"/>
      <c r="S1045899"/>
      <c r="T1045899"/>
    </row>
    <row r="1045900" spans="1:20">
      <c r="A1045900"/>
      <c r="B1045900"/>
      <c r="C1045900"/>
      <c r="D1045900"/>
      <c r="E1045900"/>
      <c r="S1045900"/>
      <c r="T1045900"/>
    </row>
    <row r="1045901" spans="1:20">
      <c r="A1045901"/>
      <c r="B1045901"/>
      <c r="C1045901"/>
      <c r="D1045901"/>
      <c r="E1045901"/>
      <c r="S1045901"/>
      <c r="T1045901"/>
    </row>
    <row r="1045902" spans="1:20">
      <c r="A1045902"/>
      <c r="B1045902"/>
      <c r="C1045902"/>
      <c r="D1045902"/>
      <c r="E1045902"/>
      <c r="S1045902"/>
      <c r="T1045902"/>
    </row>
    <row r="1045903" spans="1:20">
      <c r="A1045903"/>
      <c r="B1045903"/>
      <c r="C1045903"/>
      <c r="D1045903"/>
      <c r="E1045903"/>
      <c r="S1045903"/>
      <c r="T1045903"/>
    </row>
    <row r="1045904" spans="1:20">
      <c r="A1045904"/>
      <c r="B1045904"/>
      <c r="C1045904"/>
      <c r="D1045904"/>
      <c r="E1045904"/>
      <c r="S1045904"/>
      <c r="T1045904"/>
    </row>
    <row r="1045905" spans="1:20">
      <c r="A1045905"/>
      <c r="B1045905"/>
      <c r="C1045905"/>
      <c r="D1045905"/>
      <c r="E1045905"/>
      <c r="S1045905"/>
      <c r="T1045905"/>
    </row>
    <row r="1045906" spans="1:20">
      <c r="A1045906"/>
      <c r="B1045906"/>
      <c r="C1045906"/>
      <c r="D1045906"/>
      <c r="E1045906"/>
      <c r="S1045906"/>
      <c r="T1045906"/>
    </row>
    <row r="1045907" spans="1:20">
      <c r="A1045907"/>
      <c r="B1045907"/>
      <c r="C1045907"/>
      <c r="D1045907"/>
      <c r="E1045907"/>
      <c r="S1045907"/>
      <c r="T1045907"/>
    </row>
    <row r="1045908" spans="1:20">
      <c r="A1045908"/>
      <c r="B1045908"/>
      <c r="C1045908"/>
      <c r="D1045908"/>
      <c r="E1045908"/>
      <c r="S1045908"/>
      <c r="T1045908"/>
    </row>
    <row r="1045909" spans="1:20">
      <c r="A1045909"/>
      <c r="B1045909"/>
      <c r="C1045909"/>
      <c r="D1045909"/>
      <c r="E1045909"/>
      <c r="S1045909"/>
      <c r="T1045909"/>
    </row>
    <row r="1045910" spans="1:20">
      <c r="A1045910"/>
      <c r="B1045910"/>
      <c r="C1045910"/>
      <c r="D1045910"/>
      <c r="E1045910"/>
      <c r="S1045910"/>
      <c r="T1045910"/>
    </row>
    <row r="1045911" spans="1:20">
      <c r="A1045911"/>
      <c r="B1045911"/>
      <c r="C1045911"/>
      <c r="D1045911"/>
      <c r="E1045911"/>
      <c r="S1045911"/>
      <c r="T1045911"/>
    </row>
    <row r="1045912" spans="1:20">
      <c r="A1045912"/>
      <c r="B1045912"/>
      <c r="C1045912"/>
      <c r="D1045912"/>
      <c r="E1045912"/>
      <c r="S1045912"/>
      <c r="T1045912"/>
    </row>
    <row r="1045913" spans="1:20">
      <c r="A1045913"/>
      <c r="B1045913"/>
      <c r="C1045913"/>
      <c r="D1045913"/>
      <c r="E1045913"/>
      <c r="S1045913"/>
      <c r="T1045913"/>
    </row>
    <row r="1045914" spans="1:20">
      <c r="A1045914"/>
      <c r="B1045914"/>
      <c r="C1045914"/>
      <c r="D1045914"/>
      <c r="E1045914"/>
      <c r="S1045914"/>
      <c r="T1045914"/>
    </row>
    <row r="1045915" spans="1:20">
      <c r="A1045915"/>
      <c r="B1045915"/>
      <c r="C1045915"/>
      <c r="D1045915"/>
      <c r="E1045915"/>
      <c r="S1045915"/>
      <c r="T1045915"/>
    </row>
    <row r="1045916" spans="1:20">
      <c r="A1045916"/>
      <c r="B1045916"/>
      <c r="C1045916"/>
      <c r="D1045916"/>
      <c r="E1045916"/>
      <c r="S1045916"/>
      <c r="T1045916"/>
    </row>
    <row r="1045917" spans="1:20">
      <c r="A1045917"/>
      <c r="B1045917"/>
      <c r="C1045917"/>
      <c r="D1045917"/>
      <c r="E1045917"/>
      <c r="S1045917"/>
      <c r="T1045917"/>
    </row>
    <row r="1045918" spans="1:20">
      <c r="A1045918"/>
      <c r="B1045918"/>
      <c r="C1045918"/>
      <c r="D1045918"/>
      <c r="E1045918"/>
      <c r="S1045918"/>
      <c r="T1045918"/>
    </row>
    <row r="1045919" spans="1:20">
      <c r="A1045919"/>
      <c r="B1045919"/>
      <c r="C1045919"/>
      <c r="D1045919"/>
      <c r="E1045919"/>
      <c r="S1045919"/>
      <c r="T1045919"/>
    </row>
    <row r="1045920" spans="1:20">
      <c r="A1045920"/>
      <c r="B1045920"/>
      <c r="C1045920"/>
      <c r="D1045920"/>
      <c r="E1045920"/>
      <c r="S1045920"/>
      <c r="T1045920"/>
    </row>
    <row r="1045921" spans="1:20">
      <c r="A1045921"/>
      <c r="B1045921"/>
      <c r="C1045921"/>
      <c r="D1045921"/>
      <c r="E1045921"/>
      <c r="S1045921"/>
      <c r="T1045921"/>
    </row>
    <row r="1045922" spans="1:20">
      <c r="A1045922"/>
      <c r="B1045922"/>
      <c r="C1045922"/>
      <c r="D1045922"/>
      <c r="E1045922"/>
      <c r="S1045922"/>
      <c r="T1045922"/>
    </row>
    <row r="1045923" spans="1:20">
      <c r="A1045923"/>
      <c r="B1045923"/>
      <c r="C1045923"/>
      <c r="D1045923"/>
      <c r="E1045923"/>
      <c r="S1045923"/>
      <c r="T1045923"/>
    </row>
    <row r="1045924" spans="1:20">
      <c r="A1045924"/>
      <c r="B1045924"/>
      <c r="C1045924"/>
      <c r="D1045924"/>
      <c r="E1045924"/>
      <c r="S1045924"/>
      <c r="T1045924"/>
    </row>
    <row r="1045925" spans="1:20">
      <c r="A1045925"/>
      <c r="B1045925"/>
      <c r="C1045925"/>
      <c r="D1045925"/>
      <c r="E1045925"/>
      <c r="S1045925"/>
      <c r="T1045925"/>
    </row>
    <row r="1045926" spans="1:20">
      <c r="A1045926"/>
      <c r="B1045926"/>
      <c r="C1045926"/>
      <c r="D1045926"/>
      <c r="E1045926"/>
      <c r="S1045926"/>
      <c r="T1045926"/>
    </row>
    <row r="1045927" spans="1:20">
      <c r="A1045927"/>
      <c r="B1045927"/>
      <c r="C1045927"/>
      <c r="D1045927"/>
      <c r="E1045927"/>
      <c r="S1045927"/>
      <c r="T1045927"/>
    </row>
    <row r="1045928" spans="1:20">
      <c r="A1045928"/>
      <c r="B1045928"/>
      <c r="C1045928"/>
      <c r="D1045928"/>
      <c r="E1045928"/>
      <c r="S1045928"/>
      <c r="T1045928"/>
    </row>
    <row r="1045929" spans="1:20">
      <c r="A1045929"/>
      <c r="B1045929"/>
      <c r="C1045929"/>
      <c r="D1045929"/>
      <c r="E1045929"/>
      <c r="S1045929"/>
      <c r="T1045929"/>
    </row>
    <row r="1045930" spans="1:20">
      <c r="A1045930"/>
      <c r="B1045930"/>
      <c r="C1045930"/>
      <c r="D1045930"/>
      <c r="E1045930"/>
      <c r="S1045930"/>
      <c r="T1045930"/>
    </row>
    <row r="1045931" spans="1:20">
      <c r="A1045931"/>
      <c r="B1045931"/>
      <c r="C1045931"/>
      <c r="D1045931"/>
      <c r="E1045931"/>
      <c r="S1045931"/>
      <c r="T1045931"/>
    </row>
    <row r="1045932" spans="1:20">
      <c r="A1045932"/>
      <c r="B1045932"/>
      <c r="C1045932"/>
      <c r="D1045932"/>
      <c r="E1045932"/>
      <c r="S1045932"/>
      <c r="T1045932"/>
    </row>
    <row r="1045933" spans="1:20">
      <c r="A1045933"/>
      <c r="B1045933"/>
      <c r="C1045933"/>
      <c r="D1045933"/>
      <c r="E1045933"/>
      <c r="S1045933"/>
      <c r="T1045933"/>
    </row>
    <row r="1045934" spans="1:20">
      <c r="A1045934"/>
      <c r="B1045934"/>
      <c r="C1045934"/>
      <c r="D1045934"/>
      <c r="E1045934"/>
      <c r="S1045934"/>
      <c r="T1045934"/>
    </row>
    <row r="1045935" spans="1:20">
      <c r="A1045935"/>
      <c r="B1045935"/>
      <c r="C1045935"/>
      <c r="D1045935"/>
      <c r="E1045935"/>
      <c r="S1045935"/>
      <c r="T1045935"/>
    </row>
    <row r="1045936" spans="1:20">
      <c r="A1045936"/>
      <c r="B1045936"/>
      <c r="C1045936"/>
      <c r="D1045936"/>
      <c r="E1045936"/>
      <c r="S1045936"/>
      <c r="T1045936"/>
    </row>
    <row r="1045937" spans="1:20">
      <c r="A1045937"/>
      <c r="B1045937"/>
      <c r="C1045937"/>
      <c r="D1045937"/>
      <c r="E1045937"/>
      <c r="S1045937"/>
      <c r="T1045937"/>
    </row>
    <row r="1045938" spans="1:20">
      <c r="A1045938"/>
      <c r="B1045938"/>
      <c r="C1045938"/>
      <c r="D1045938"/>
      <c r="E1045938"/>
      <c r="S1045938"/>
      <c r="T1045938"/>
    </row>
    <row r="1045939" spans="1:20">
      <c r="A1045939"/>
      <c r="B1045939"/>
      <c r="C1045939"/>
      <c r="D1045939"/>
      <c r="E1045939"/>
      <c r="S1045939"/>
      <c r="T1045939"/>
    </row>
    <row r="1045940" spans="1:20">
      <c r="A1045940"/>
      <c r="B1045940"/>
      <c r="C1045940"/>
      <c r="D1045940"/>
      <c r="E1045940"/>
      <c r="S1045940"/>
      <c r="T1045940"/>
    </row>
    <row r="1045941" spans="1:20">
      <c r="A1045941"/>
      <c r="B1045941"/>
      <c r="C1045941"/>
      <c r="D1045941"/>
      <c r="E1045941"/>
      <c r="S1045941"/>
      <c r="T1045941"/>
    </row>
    <row r="1045942" spans="1:20">
      <c r="A1045942"/>
      <c r="B1045942"/>
      <c r="C1045942"/>
      <c r="D1045942"/>
      <c r="E1045942"/>
      <c r="S1045942"/>
      <c r="T1045942"/>
    </row>
    <row r="1045943" spans="1:20">
      <c r="A1045943"/>
      <c r="B1045943"/>
      <c r="C1045943"/>
      <c r="D1045943"/>
      <c r="E1045943"/>
      <c r="S1045943"/>
      <c r="T1045943"/>
    </row>
    <row r="1045944" spans="1:20">
      <c r="A1045944"/>
      <c r="B1045944"/>
      <c r="C1045944"/>
      <c r="D1045944"/>
      <c r="E1045944"/>
      <c r="S1045944"/>
      <c r="T1045944"/>
    </row>
    <row r="1045945" spans="1:20">
      <c r="A1045945"/>
      <c r="B1045945"/>
      <c r="C1045945"/>
      <c r="D1045945"/>
      <c r="E1045945"/>
      <c r="S1045945"/>
      <c r="T1045945"/>
    </row>
    <row r="1045946" spans="1:20">
      <c r="A1045946"/>
      <c r="B1045946"/>
      <c r="C1045946"/>
      <c r="D1045946"/>
      <c r="E1045946"/>
      <c r="S1045946"/>
      <c r="T1045946"/>
    </row>
    <row r="1045947" spans="1:20">
      <c r="A1045947"/>
      <c r="B1045947"/>
      <c r="C1045947"/>
      <c r="D1045947"/>
      <c r="E1045947"/>
      <c r="S1045947"/>
      <c r="T1045947"/>
    </row>
    <row r="1045948" spans="1:20">
      <c r="A1045948"/>
      <c r="B1045948"/>
      <c r="C1045948"/>
      <c r="D1045948"/>
      <c r="E1045948"/>
      <c r="S1045948"/>
      <c r="T1045948"/>
    </row>
    <row r="1045949" spans="1:20">
      <c r="A1045949"/>
      <c r="B1045949"/>
      <c r="C1045949"/>
      <c r="D1045949"/>
      <c r="E1045949"/>
      <c r="S1045949"/>
      <c r="T1045949"/>
    </row>
    <row r="1045950" spans="1:20">
      <c r="A1045950"/>
      <c r="B1045950"/>
      <c r="C1045950"/>
      <c r="D1045950"/>
      <c r="E1045950"/>
      <c r="S1045950"/>
      <c r="T1045950"/>
    </row>
    <row r="1045951" spans="1:20">
      <c r="A1045951"/>
      <c r="B1045951"/>
      <c r="C1045951"/>
      <c r="D1045951"/>
      <c r="E1045951"/>
      <c r="S1045951"/>
      <c r="T1045951"/>
    </row>
    <row r="1045952" spans="1:20">
      <c r="A1045952"/>
      <c r="B1045952"/>
      <c r="C1045952"/>
      <c r="D1045952"/>
      <c r="E1045952"/>
      <c r="S1045952"/>
      <c r="T1045952"/>
    </row>
    <row r="1045953" spans="1:20">
      <c r="A1045953"/>
      <c r="B1045953"/>
      <c r="C1045953"/>
      <c r="D1045953"/>
      <c r="E1045953"/>
      <c r="S1045953"/>
      <c r="T1045953"/>
    </row>
    <row r="1045954" spans="1:20">
      <c r="A1045954"/>
      <c r="B1045954"/>
      <c r="C1045954"/>
      <c r="D1045954"/>
      <c r="E1045954"/>
      <c r="S1045954"/>
      <c r="T1045954"/>
    </row>
    <row r="1045955" spans="1:20">
      <c r="A1045955"/>
      <c r="B1045955"/>
      <c r="C1045955"/>
      <c r="D1045955"/>
      <c r="E1045955"/>
      <c r="S1045955"/>
      <c r="T1045955"/>
    </row>
    <row r="1045956" spans="1:20">
      <c r="A1045956"/>
      <c r="B1045956"/>
      <c r="C1045956"/>
      <c r="D1045956"/>
      <c r="E1045956"/>
      <c r="S1045956"/>
      <c r="T1045956"/>
    </row>
    <row r="1045957" spans="1:20">
      <c r="A1045957"/>
      <c r="B1045957"/>
      <c r="C1045957"/>
      <c r="D1045957"/>
      <c r="E1045957"/>
      <c r="S1045957"/>
      <c r="T1045957"/>
    </row>
    <row r="1045958" spans="1:20">
      <c r="A1045958"/>
      <c r="B1045958"/>
      <c r="C1045958"/>
      <c r="D1045958"/>
      <c r="E1045958"/>
      <c r="S1045958"/>
      <c r="T1045958"/>
    </row>
    <row r="1045959" spans="1:20">
      <c r="A1045959"/>
      <c r="B1045959"/>
      <c r="C1045959"/>
      <c r="D1045959"/>
      <c r="E1045959"/>
      <c r="S1045959"/>
      <c r="T1045959"/>
    </row>
    <row r="1045960" spans="1:20">
      <c r="A1045960"/>
      <c r="B1045960"/>
      <c r="C1045960"/>
      <c r="D1045960"/>
      <c r="E1045960"/>
      <c r="S1045960"/>
      <c r="T1045960"/>
    </row>
    <row r="1045961" spans="1:20">
      <c r="A1045961"/>
      <c r="B1045961"/>
      <c r="C1045961"/>
      <c r="D1045961"/>
      <c r="E1045961"/>
      <c r="S1045961"/>
      <c r="T1045961"/>
    </row>
    <row r="1045962" spans="1:20">
      <c r="A1045962"/>
      <c r="B1045962"/>
      <c r="C1045962"/>
      <c r="D1045962"/>
      <c r="E1045962"/>
      <c r="S1045962"/>
      <c r="T1045962"/>
    </row>
    <row r="1045963" spans="1:20">
      <c r="A1045963"/>
      <c r="B1045963"/>
      <c r="C1045963"/>
      <c r="D1045963"/>
      <c r="E1045963"/>
      <c r="S1045963"/>
      <c r="T1045963"/>
    </row>
    <row r="1045964" spans="1:20">
      <c r="A1045964"/>
      <c r="B1045964"/>
      <c r="C1045964"/>
      <c r="D1045964"/>
      <c r="E1045964"/>
      <c r="S1045964"/>
      <c r="T1045964"/>
    </row>
    <row r="1045965" spans="1:20">
      <c r="A1045965"/>
      <c r="B1045965"/>
      <c r="C1045965"/>
      <c r="D1045965"/>
      <c r="E1045965"/>
      <c r="S1045965"/>
      <c r="T1045965"/>
    </row>
    <row r="1045966" spans="1:20">
      <c r="A1045966"/>
      <c r="B1045966"/>
      <c r="C1045966"/>
      <c r="D1045966"/>
      <c r="E1045966"/>
      <c r="S1045966"/>
      <c r="T1045966"/>
    </row>
    <row r="1045967" spans="1:20">
      <c r="A1045967"/>
      <c r="B1045967"/>
      <c r="C1045967"/>
      <c r="D1045967"/>
      <c r="E1045967"/>
      <c r="S1045967"/>
      <c r="T1045967"/>
    </row>
    <row r="1045968" spans="1:20">
      <c r="A1045968"/>
      <c r="B1045968"/>
      <c r="C1045968"/>
      <c r="D1045968"/>
      <c r="E1045968"/>
      <c r="S1045968"/>
      <c r="T1045968"/>
    </row>
    <row r="1045969" spans="1:20">
      <c r="A1045969"/>
      <c r="B1045969"/>
      <c r="C1045969"/>
      <c r="D1045969"/>
      <c r="E1045969"/>
      <c r="S1045969"/>
      <c r="T1045969"/>
    </row>
    <row r="1045970" spans="1:20">
      <c r="A1045970"/>
      <c r="B1045970"/>
      <c r="C1045970"/>
      <c r="D1045970"/>
      <c r="E1045970"/>
      <c r="S1045970"/>
      <c r="T1045970"/>
    </row>
    <row r="1045971" spans="1:20">
      <c r="A1045971"/>
      <c r="B1045971"/>
      <c r="C1045971"/>
      <c r="D1045971"/>
      <c r="E1045971"/>
      <c r="S1045971"/>
      <c r="T1045971"/>
    </row>
    <row r="1045972" spans="1:20">
      <c r="A1045972"/>
      <c r="B1045972"/>
      <c r="C1045972"/>
      <c r="D1045972"/>
      <c r="E1045972"/>
      <c r="S1045972"/>
      <c r="T1045972"/>
    </row>
    <row r="1045973" spans="1:20">
      <c r="A1045973"/>
      <c r="B1045973"/>
      <c r="C1045973"/>
      <c r="D1045973"/>
      <c r="E1045973"/>
      <c r="S1045973"/>
      <c r="T1045973"/>
    </row>
    <row r="1045974" spans="1:20">
      <c r="A1045974"/>
      <c r="B1045974"/>
      <c r="C1045974"/>
      <c r="D1045974"/>
      <c r="E1045974"/>
      <c r="S1045974"/>
      <c r="T1045974"/>
    </row>
    <row r="1045975" spans="1:20">
      <c r="A1045975"/>
      <c r="B1045975"/>
      <c r="C1045975"/>
      <c r="D1045975"/>
      <c r="E1045975"/>
      <c r="S1045975"/>
      <c r="T1045975"/>
    </row>
    <row r="1045976" spans="1:20">
      <c r="A1045976"/>
      <c r="B1045976"/>
      <c r="C1045976"/>
      <c r="D1045976"/>
      <c r="E1045976"/>
      <c r="S1045976"/>
      <c r="T1045976"/>
    </row>
    <row r="1045977" spans="1:20">
      <c r="A1045977"/>
      <c r="B1045977"/>
      <c r="C1045977"/>
      <c r="D1045977"/>
      <c r="E1045977"/>
      <c r="S1045977"/>
      <c r="T1045977"/>
    </row>
    <row r="1045978" spans="1:20">
      <c r="A1045978"/>
      <c r="B1045978"/>
      <c r="C1045978"/>
      <c r="D1045978"/>
      <c r="E1045978"/>
      <c r="S1045978"/>
      <c r="T1045978"/>
    </row>
    <row r="1045979" spans="1:20">
      <c r="A1045979"/>
      <c r="B1045979"/>
      <c r="C1045979"/>
      <c r="D1045979"/>
      <c r="E1045979"/>
      <c r="S1045979"/>
      <c r="T1045979"/>
    </row>
    <row r="1045980" spans="1:20">
      <c r="A1045980"/>
      <c r="B1045980"/>
      <c r="C1045980"/>
      <c r="D1045980"/>
      <c r="E1045980"/>
      <c r="S1045980"/>
      <c r="T1045980"/>
    </row>
    <row r="1045981" spans="1:20">
      <c r="A1045981"/>
      <c r="B1045981"/>
      <c r="C1045981"/>
      <c r="D1045981"/>
      <c r="E1045981"/>
      <c r="S1045981"/>
      <c r="T1045981"/>
    </row>
    <row r="1045982" spans="1:20">
      <c r="A1045982"/>
      <c r="B1045982"/>
      <c r="C1045982"/>
      <c r="D1045982"/>
      <c r="E1045982"/>
      <c r="S1045982"/>
      <c r="T1045982"/>
    </row>
    <row r="1045983" spans="1:20">
      <c r="A1045983"/>
      <c r="B1045983"/>
      <c r="C1045983"/>
      <c r="D1045983"/>
      <c r="E1045983"/>
      <c r="S1045983"/>
      <c r="T1045983"/>
    </row>
    <row r="1045984" spans="1:20">
      <c r="A1045984"/>
      <c r="B1045984"/>
      <c r="C1045984"/>
      <c r="D1045984"/>
      <c r="E1045984"/>
      <c r="S1045984"/>
      <c r="T1045984"/>
    </row>
    <row r="1045985" spans="1:20">
      <c r="A1045985"/>
      <c r="B1045985"/>
      <c r="C1045985"/>
      <c r="D1045985"/>
      <c r="E1045985"/>
      <c r="S1045985"/>
      <c r="T1045985"/>
    </row>
    <row r="1045986" spans="1:20">
      <c r="A1045986"/>
      <c r="B1045986"/>
      <c r="C1045986"/>
      <c r="D1045986"/>
      <c r="E1045986"/>
      <c r="S1045986"/>
      <c r="T1045986"/>
    </row>
    <row r="1045987" spans="1:20">
      <c r="A1045987"/>
      <c r="B1045987"/>
      <c r="C1045987"/>
      <c r="D1045987"/>
      <c r="E1045987"/>
      <c r="S1045987"/>
      <c r="T1045987"/>
    </row>
    <row r="1045988" spans="1:20">
      <c r="A1045988"/>
      <c r="B1045988"/>
      <c r="C1045988"/>
      <c r="D1045988"/>
      <c r="E1045988"/>
      <c r="S1045988"/>
      <c r="T1045988"/>
    </row>
    <row r="1045989" spans="1:20">
      <c r="A1045989"/>
      <c r="B1045989"/>
      <c r="C1045989"/>
      <c r="D1045989"/>
      <c r="E1045989"/>
      <c r="S1045989"/>
      <c r="T1045989"/>
    </row>
    <row r="1045990" spans="1:20">
      <c r="A1045990"/>
      <c r="B1045990"/>
      <c r="C1045990"/>
      <c r="D1045990"/>
      <c r="E1045990"/>
      <c r="S1045990"/>
      <c r="T1045990"/>
    </row>
    <row r="1045991" spans="1:20">
      <c r="A1045991"/>
      <c r="B1045991"/>
      <c r="C1045991"/>
      <c r="D1045991"/>
      <c r="E1045991"/>
      <c r="S1045991"/>
      <c r="T1045991"/>
    </row>
    <row r="1045992" spans="1:20">
      <c r="A1045992"/>
      <c r="B1045992"/>
      <c r="C1045992"/>
      <c r="D1045992"/>
      <c r="E1045992"/>
      <c r="S1045992"/>
      <c r="T1045992"/>
    </row>
    <row r="1045993" spans="1:20">
      <c r="A1045993"/>
      <c r="B1045993"/>
      <c r="C1045993"/>
      <c r="D1045993"/>
      <c r="E1045993"/>
      <c r="S1045993"/>
      <c r="T1045993"/>
    </row>
    <row r="1045994" spans="1:20">
      <c r="A1045994"/>
      <c r="B1045994"/>
      <c r="C1045994"/>
      <c r="D1045994"/>
      <c r="E1045994"/>
      <c r="S1045994"/>
      <c r="T1045994"/>
    </row>
    <row r="1045995" spans="1:20">
      <c r="A1045995"/>
      <c r="B1045995"/>
      <c r="C1045995"/>
      <c r="D1045995"/>
      <c r="E1045995"/>
      <c r="S1045995"/>
      <c r="T1045995"/>
    </row>
    <row r="1045996" spans="1:20">
      <c r="A1045996"/>
      <c r="B1045996"/>
      <c r="C1045996"/>
      <c r="D1045996"/>
      <c r="E1045996"/>
      <c r="S1045996"/>
      <c r="T1045996"/>
    </row>
    <row r="1045997" spans="1:20">
      <c r="A1045997"/>
      <c r="B1045997"/>
      <c r="C1045997"/>
      <c r="D1045997"/>
      <c r="E1045997"/>
      <c r="S1045997"/>
      <c r="T1045997"/>
    </row>
    <row r="1045998" spans="1:20">
      <c r="A1045998"/>
      <c r="B1045998"/>
      <c r="C1045998"/>
      <c r="D1045998"/>
      <c r="E1045998"/>
      <c r="S1045998"/>
      <c r="T1045998"/>
    </row>
    <row r="1045999" spans="1:20">
      <c r="A1045999"/>
      <c r="B1045999"/>
      <c r="C1045999"/>
      <c r="D1045999"/>
      <c r="E1045999"/>
      <c r="S1045999"/>
      <c r="T1045999"/>
    </row>
    <row r="1046000" spans="1:20">
      <c r="A1046000"/>
      <c r="B1046000"/>
      <c r="C1046000"/>
      <c r="D1046000"/>
      <c r="E1046000"/>
      <c r="S1046000"/>
      <c r="T1046000"/>
    </row>
    <row r="1046001" spans="1:20">
      <c r="A1046001"/>
      <c r="B1046001"/>
      <c r="C1046001"/>
      <c r="D1046001"/>
      <c r="E1046001"/>
      <c r="S1046001"/>
      <c r="T1046001"/>
    </row>
    <row r="1046002" spans="1:20">
      <c r="A1046002"/>
      <c r="B1046002"/>
      <c r="C1046002"/>
      <c r="D1046002"/>
      <c r="E1046002"/>
      <c r="S1046002"/>
      <c r="T1046002"/>
    </row>
    <row r="1046003" spans="1:20">
      <c r="A1046003"/>
      <c r="B1046003"/>
      <c r="C1046003"/>
      <c r="D1046003"/>
      <c r="E1046003"/>
      <c r="S1046003"/>
      <c r="T1046003"/>
    </row>
    <row r="1046004" spans="1:20">
      <c r="A1046004"/>
      <c r="B1046004"/>
      <c r="C1046004"/>
      <c r="D1046004"/>
      <c r="E1046004"/>
      <c r="S1046004"/>
      <c r="T1046004"/>
    </row>
    <row r="1046005" spans="1:20">
      <c r="A1046005"/>
      <c r="B1046005"/>
      <c r="C1046005"/>
      <c r="D1046005"/>
      <c r="E1046005"/>
      <c r="S1046005"/>
      <c r="T1046005"/>
    </row>
    <row r="1046006" spans="1:20">
      <c r="A1046006"/>
      <c r="B1046006"/>
      <c r="C1046006"/>
      <c r="D1046006"/>
      <c r="E1046006"/>
      <c r="S1046006"/>
      <c r="T1046006"/>
    </row>
    <row r="1046007" spans="1:20">
      <c r="A1046007"/>
      <c r="B1046007"/>
      <c r="C1046007"/>
      <c r="D1046007"/>
      <c r="E1046007"/>
      <c r="S1046007"/>
      <c r="T1046007"/>
    </row>
    <row r="1046008" spans="1:20">
      <c r="A1046008"/>
      <c r="B1046008"/>
      <c r="C1046008"/>
      <c r="D1046008"/>
      <c r="E1046008"/>
      <c r="S1046008"/>
      <c r="T1046008"/>
    </row>
    <row r="1046009" spans="1:20">
      <c r="A1046009"/>
      <c r="B1046009"/>
      <c r="C1046009"/>
      <c r="D1046009"/>
      <c r="E1046009"/>
      <c r="S1046009"/>
      <c r="T1046009"/>
    </row>
    <row r="1046010" spans="1:20">
      <c r="A1046010"/>
      <c r="B1046010"/>
      <c r="C1046010"/>
      <c r="D1046010"/>
      <c r="E1046010"/>
      <c r="S1046010"/>
      <c r="T1046010"/>
    </row>
    <row r="1046011" spans="1:20">
      <c r="A1046011"/>
      <c r="B1046011"/>
      <c r="C1046011"/>
      <c r="D1046011"/>
      <c r="E1046011"/>
      <c r="S1046011"/>
      <c r="T1046011"/>
    </row>
    <row r="1046012" spans="1:20">
      <c r="A1046012"/>
      <c r="B1046012"/>
      <c r="C1046012"/>
      <c r="D1046012"/>
      <c r="E1046012"/>
      <c r="S1046012"/>
      <c r="T1046012"/>
    </row>
    <row r="1046013" spans="1:20">
      <c r="A1046013"/>
      <c r="B1046013"/>
      <c r="C1046013"/>
      <c r="D1046013"/>
      <c r="E1046013"/>
      <c r="S1046013"/>
      <c r="T1046013"/>
    </row>
    <row r="1046014" spans="1:20">
      <c r="A1046014"/>
      <c r="B1046014"/>
      <c r="C1046014"/>
      <c r="D1046014"/>
      <c r="E1046014"/>
      <c r="S1046014"/>
      <c r="T1046014"/>
    </row>
    <row r="1046015" spans="1:20">
      <c r="A1046015"/>
      <c r="B1046015"/>
      <c r="C1046015"/>
      <c r="D1046015"/>
      <c r="E1046015"/>
      <c r="S1046015"/>
      <c r="T1046015"/>
    </row>
    <row r="1046016" spans="1:20">
      <c r="A1046016"/>
      <c r="B1046016"/>
      <c r="C1046016"/>
      <c r="D1046016"/>
      <c r="E1046016"/>
      <c r="S1046016"/>
      <c r="T1046016"/>
    </row>
    <row r="1046017" spans="1:20">
      <c r="A1046017"/>
      <c r="B1046017"/>
      <c r="C1046017"/>
      <c r="D1046017"/>
      <c r="E1046017"/>
      <c r="S1046017"/>
      <c r="T1046017"/>
    </row>
    <row r="1046018" spans="1:20">
      <c r="A1046018"/>
      <c r="B1046018"/>
      <c r="C1046018"/>
      <c r="D1046018"/>
      <c r="E1046018"/>
      <c r="S1046018"/>
      <c r="T1046018"/>
    </row>
    <row r="1046019" spans="1:20">
      <c r="A1046019"/>
      <c r="B1046019"/>
      <c r="C1046019"/>
      <c r="D1046019"/>
      <c r="E1046019"/>
      <c r="S1046019"/>
      <c r="T1046019"/>
    </row>
    <row r="1046020" spans="1:20">
      <c r="A1046020"/>
      <c r="B1046020"/>
      <c r="C1046020"/>
      <c r="D1046020"/>
      <c r="E1046020"/>
      <c r="S1046020"/>
      <c r="T1046020"/>
    </row>
    <row r="1046021" spans="1:20">
      <c r="A1046021"/>
      <c r="B1046021"/>
      <c r="C1046021"/>
      <c r="D1046021"/>
      <c r="E1046021"/>
      <c r="S1046021"/>
      <c r="T1046021"/>
    </row>
    <row r="1046022" spans="1:20">
      <c r="A1046022"/>
      <c r="B1046022"/>
      <c r="C1046022"/>
      <c r="D1046022"/>
      <c r="E1046022"/>
      <c r="S1046022"/>
      <c r="T1046022"/>
    </row>
    <row r="1046023" spans="1:20">
      <c r="A1046023"/>
      <c r="B1046023"/>
      <c r="C1046023"/>
      <c r="D1046023"/>
      <c r="E1046023"/>
      <c r="S1046023"/>
      <c r="T1046023"/>
    </row>
    <row r="1046024" spans="1:20">
      <c r="A1046024"/>
      <c r="B1046024"/>
      <c r="C1046024"/>
      <c r="D1046024"/>
      <c r="E1046024"/>
      <c r="S1046024"/>
      <c r="T1046024"/>
    </row>
    <row r="1046025" spans="1:20">
      <c r="A1046025"/>
      <c r="B1046025"/>
      <c r="C1046025"/>
      <c r="D1046025"/>
      <c r="E1046025"/>
      <c r="S1046025"/>
      <c r="T1046025"/>
    </row>
    <row r="1046026" spans="1:20">
      <c r="A1046026"/>
      <c r="B1046026"/>
      <c r="C1046026"/>
      <c r="D1046026"/>
      <c r="E1046026"/>
      <c r="S1046026"/>
      <c r="T1046026"/>
    </row>
    <row r="1046027" spans="1:20">
      <c r="A1046027"/>
      <c r="B1046027"/>
      <c r="C1046027"/>
      <c r="D1046027"/>
      <c r="E1046027"/>
      <c r="S1046027"/>
      <c r="T1046027"/>
    </row>
    <row r="1046028" spans="1:20">
      <c r="A1046028"/>
      <c r="B1046028"/>
      <c r="C1046028"/>
      <c r="D1046028"/>
      <c r="E1046028"/>
      <c r="S1046028"/>
      <c r="T1046028"/>
    </row>
    <row r="1046029" spans="1:20">
      <c r="A1046029"/>
      <c r="B1046029"/>
      <c r="C1046029"/>
      <c r="D1046029"/>
      <c r="E1046029"/>
      <c r="S1046029"/>
      <c r="T1046029"/>
    </row>
    <row r="1046030" spans="1:20">
      <c r="A1046030"/>
      <c r="B1046030"/>
      <c r="C1046030"/>
      <c r="D1046030"/>
      <c r="E1046030"/>
      <c r="S1046030"/>
      <c r="T1046030"/>
    </row>
    <row r="1046031" spans="1:20">
      <c r="A1046031"/>
      <c r="B1046031"/>
      <c r="C1046031"/>
      <c r="D1046031"/>
      <c r="E1046031"/>
      <c r="S1046031"/>
      <c r="T1046031"/>
    </row>
    <row r="1046032" spans="1:20">
      <c r="A1046032"/>
      <c r="B1046032"/>
      <c r="C1046032"/>
      <c r="D1046032"/>
      <c r="E1046032"/>
      <c r="S1046032"/>
      <c r="T1046032"/>
    </row>
    <row r="1046033" spans="1:20">
      <c r="A1046033"/>
      <c r="B1046033"/>
      <c r="C1046033"/>
      <c r="D1046033"/>
      <c r="E1046033"/>
      <c r="S1046033"/>
      <c r="T1046033"/>
    </row>
    <row r="1046034" spans="1:20">
      <c r="A1046034"/>
      <c r="B1046034"/>
      <c r="C1046034"/>
      <c r="D1046034"/>
      <c r="E1046034"/>
      <c r="S1046034"/>
      <c r="T1046034"/>
    </row>
    <row r="1046035" spans="1:20">
      <c r="A1046035"/>
      <c r="B1046035"/>
      <c r="C1046035"/>
      <c r="D1046035"/>
      <c r="E1046035"/>
      <c r="S1046035"/>
      <c r="T1046035"/>
    </row>
    <row r="1046036" spans="1:20">
      <c r="A1046036"/>
      <c r="B1046036"/>
      <c r="C1046036"/>
      <c r="D1046036"/>
      <c r="E1046036"/>
      <c r="S1046036"/>
      <c r="T1046036"/>
    </row>
    <row r="1046037" spans="1:20">
      <c r="A1046037"/>
      <c r="B1046037"/>
      <c r="C1046037"/>
      <c r="D1046037"/>
      <c r="E1046037"/>
      <c r="S1046037"/>
      <c r="T1046037"/>
    </row>
    <row r="1046038" spans="1:20">
      <c r="A1046038"/>
      <c r="B1046038"/>
      <c r="C1046038"/>
      <c r="D1046038"/>
      <c r="E1046038"/>
      <c r="S1046038"/>
      <c r="T1046038"/>
    </row>
    <row r="1046039" spans="1:20">
      <c r="A1046039"/>
      <c r="B1046039"/>
      <c r="C1046039"/>
      <c r="D1046039"/>
      <c r="E1046039"/>
      <c r="S1046039"/>
      <c r="T1046039"/>
    </row>
    <row r="1046040" spans="1:20">
      <c r="A1046040"/>
      <c r="B1046040"/>
      <c r="C1046040"/>
      <c r="D1046040"/>
      <c r="E1046040"/>
      <c r="S1046040"/>
      <c r="T1046040"/>
    </row>
    <row r="1046041" spans="1:20">
      <c r="A1046041"/>
      <c r="B1046041"/>
      <c r="C1046041"/>
      <c r="D1046041"/>
      <c r="E1046041"/>
      <c r="S1046041"/>
      <c r="T1046041"/>
    </row>
    <row r="1046042" spans="1:20">
      <c r="A1046042"/>
      <c r="B1046042"/>
      <c r="C1046042"/>
      <c r="D1046042"/>
      <c r="E1046042"/>
      <c r="S1046042"/>
      <c r="T1046042"/>
    </row>
    <row r="1046043" spans="1:20">
      <c r="A1046043"/>
      <c r="B1046043"/>
      <c r="C1046043"/>
      <c r="D1046043"/>
      <c r="E1046043"/>
      <c r="S1046043"/>
      <c r="T1046043"/>
    </row>
    <row r="1046044" spans="1:20">
      <c r="A1046044"/>
      <c r="B1046044"/>
      <c r="C1046044"/>
      <c r="D1046044"/>
      <c r="E1046044"/>
      <c r="S1046044"/>
      <c r="T1046044"/>
    </row>
    <row r="1046045" spans="1:20">
      <c r="A1046045"/>
      <c r="B1046045"/>
      <c r="C1046045"/>
      <c r="D1046045"/>
      <c r="E1046045"/>
      <c r="S1046045"/>
      <c r="T1046045"/>
    </row>
    <row r="1046046" spans="1:20">
      <c r="A1046046"/>
      <c r="B1046046"/>
      <c r="C1046046"/>
      <c r="D1046046"/>
      <c r="E1046046"/>
      <c r="S1046046"/>
      <c r="T1046046"/>
    </row>
    <row r="1046047" spans="1:20">
      <c r="A1046047"/>
      <c r="B1046047"/>
      <c r="C1046047"/>
      <c r="D1046047"/>
      <c r="E1046047"/>
      <c r="S1046047"/>
      <c r="T1046047"/>
    </row>
    <row r="1046048" spans="1:20">
      <c r="A1046048"/>
      <c r="B1046048"/>
      <c r="C1046048"/>
      <c r="D1046048"/>
      <c r="E1046048"/>
      <c r="S1046048"/>
      <c r="T1046048"/>
    </row>
    <row r="1046049" spans="1:20">
      <c r="A1046049"/>
      <c r="B1046049"/>
      <c r="C1046049"/>
      <c r="D1046049"/>
      <c r="E1046049"/>
      <c r="S1046049"/>
      <c r="T1046049"/>
    </row>
    <row r="1046050" spans="1:20">
      <c r="A1046050"/>
      <c r="B1046050"/>
      <c r="C1046050"/>
      <c r="D1046050"/>
      <c r="E1046050"/>
      <c r="S1046050"/>
      <c r="T1046050"/>
    </row>
    <row r="1046051" spans="1:20">
      <c r="A1046051"/>
      <c r="B1046051"/>
      <c r="C1046051"/>
      <c r="D1046051"/>
      <c r="E1046051"/>
      <c r="S1046051"/>
      <c r="T1046051"/>
    </row>
    <row r="1046052" spans="1:20">
      <c r="A1046052"/>
      <c r="B1046052"/>
      <c r="C1046052"/>
      <c r="D1046052"/>
      <c r="E1046052"/>
      <c r="S1046052"/>
      <c r="T1046052"/>
    </row>
    <row r="1046053" spans="1:20">
      <c r="A1046053"/>
      <c r="B1046053"/>
      <c r="C1046053"/>
      <c r="D1046053"/>
      <c r="E1046053"/>
      <c r="S1046053"/>
      <c r="T1046053"/>
    </row>
    <row r="1046054" spans="1:20">
      <c r="A1046054"/>
      <c r="B1046054"/>
      <c r="C1046054"/>
      <c r="D1046054"/>
      <c r="E1046054"/>
      <c r="S1046054"/>
      <c r="T1046054"/>
    </row>
    <row r="1046055" spans="1:20">
      <c r="A1046055"/>
      <c r="B1046055"/>
      <c r="C1046055"/>
      <c r="D1046055"/>
      <c r="E1046055"/>
      <c r="S1046055"/>
      <c r="T1046055"/>
    </row>
    <row r="1046056" spans="1:20">
      <c r="A1046056"/>
      <c r="B1046056"/>
      <c r="C1046056"/>
      <c r="D1046056"/>
      <c r="E1046056"/>
      <c r="S1046056"/>
      <c r="T1046056"/>
    </row>
    <row r="1046057" spans="1:20">
      <c r="A1046057"/>
      <c r="B1046057"/>
      <c r="C1046057"/>
      <c r="D1046057"/>
      <c r="E1046057"/>
      <c r="S1046057"/>
      <c r="T1046057"/>
    </row>
    <row r="1046058" spans="1:20">
      <c r="A1046058"/>
      <c r="B1046058"/>
      <c r="C1046058"/>
      <c r="D1046058"/>
      <c r="E1046058"/>
      <c r="S1046058"/>
      <c r="T1046058"/>
    </row>
    <row r="1046059" spans="1:20">
      <c r="A1046059"/>
      <c r="B1046059"/>
      <c r="C1046059"/>
      <c r="D1046059"/>
      <c r="E1046059"/>
      <c r="S1046059"/>
      <c r="T1046059"/>
    </row>
    <row r="1046060" spans="1:20">
      <c r="A1046060"/>
      <c r="B1046060"/>
      <c r="C1046060"/>
      <c r="D1046060"/>
      <c r="E1046060"/>
      <c r="S1046060"/>
      <c r="T1046060"/>
    </row>
    <row r="1046061" spans="1:20">
      <c r="A1046061"/>
      <c r="B1046061"/>
      <c r="C1046061"/>
      <c r="D1046061"/>
      <c r="E1046061"/>
      <c r="S1046061"/>
      <c r="T1046061"/>
    </row>
    <row r="1046062" spans="1:20">
      <c r="A1046062"/>
      <c r="B1046062"/>
      <c r="C1046062"/>
      <c r="D1046062"/>
      <c r="E1046062"/>
      <c r="S1046062"/>
      <c r="T1046062"/>
    </row>
    <row r="1046063" spans="1:20">
      <c r="A1046063"/>
      <c r="B1046063"/>
      <c r="C1046063"/>
      <c r="D1046063"/>
      <c r="E1046063"/>
      <c r="S1046063"/>
      <c r="T1046063"/>
    </row>
    <row r="1046064" spans="1:20">
      <c r="A1046064"/>
      <c r="B1046064"/>
      <c r="C1046064"/>
      <c r="D1046064"/>
      <c r="E1046064"/>
      <c r="S1046064"/>
      <c r="T1046064"/>
    </row>
    <row r="1046065" spans="1:20">
      <c r="A1046065"/>
      <c r="B1046065"/>
      <c r="C1046065"/>
      <c r="D1046065"/>
      <c r="E1046065"/>
      <c r="S1046065"/>
      <c r="T1046065"/>
    </row>
    <row r="1046066" spans="1:20">
      <c r="A1046066"/>
      <c r="B1046066"/>
      <c r="C1046066"/>
      <c r="D1046066"/>
      <c r="E1046066"/>
      <c r="S1046066"/>
      <c r="T1046066"/>
    </row>
    <row r="1046067" spans="1:20">
      <c r="A1046067"/>
      <c r="B1046067"/>
      <c r="C1046067"/>
      <c r="D1046067"/>
      <c r="E1046067"/>
      <c r="S1046067"/>
      <c r="T1046067"/>
    </row>
    <row r="1046068" spans="1:20">
      <c r="A1046068"/>
      <c r="B1046068"/>
      <c r="C1046068"/>
      <c r="D1046068"/>
      <c r="E1046068"/>
      <c r="S1046068"/>
      <c r="T1046068"/>
    </row>
    <row r="1046069" spans="1:20">
      <c r="A1046069"/>
      <c r="B1046069"/>
      <c r="C1046069"/>
      <c r="D1046069"/>
      <c r="E1046069"/>
      <c r="S1046069"/>
      <c r="T1046069"/>
    </row>
    <row r="1046070" spans="1:20">
      <c r="A1046070"/>
      <c r="B1046070"/>
      <c r="C1046070"/>
      <c r="D1046070"/>
      <c r="E1046070"/>
      <c r="S1046070"/>
      <c r="T1046070"/>
    </row>
    <row r="1046071" spans="1:20">
      <c r="A1046071"/>
      <c r="B1046071"/>
      <c r="C1046071"/>
      <c r="D1046071"/>
      <c r="E1046071"/>
      <c r="S1046071"/>
      <c r="T1046071"/>
    </row>
    <row r="1046072" spans="1:20">
      <c r="A1046072"/>
      <c r="B1046072"/>
      <c r="C1046072"/>
      <c r="D1046072"/>
      <c r="E1046072"/>
      <c r="S1046072"/>
      <c r="T1046072"/>
    </row>
    <row r="1046073" spans="1:20">
      <c r="A1046073"/>
      <c r="B1046073"/>
      <c r="C1046073"/>
      <c r="D1046073"/>
      <c r="E1046073"/>
      <c r="S1046073"/>
      <c r="T1046073"/>
    </row>
    <row r="1046074" spans="1:20">
      <c r="A1046074"/>
      <c r="B1046074"/>
      <c r="C1046074"/>
      <c r="D1046074"/>
      <c r="E1046074"/>
      <c r="S1046074"/>
      <c r="T1046074"/>
    </row>
    <row r="1046075" spans="1:20">
      <c r="A1046075"/>
      <c r="B1046075"/>
      <c r="C1046075"/>
      <c r="D1046075"/>
      <c r="E1046075"/>
      <c r="S1046075"/>
      <c r="T1046075"/>
    </row>
    <row r="1046076" spans="1:20">
      <c r="A1046076"/>
      <c r="B1046076"/>
      <c r="C1046076"/>
      <c r="D1046076"/>
      <c r="E1046076"/>
      <c r="S1046076"/>
      <c r="T1046076"/>
    </row>
    <row r="1046077" spans="1:20">
      <c r="A1046077"/>
      <c r="B1046077"/>
      <c r="C1046077"/>
      <c r="D1046077"/>
      <c r="E1046077"/>
      <c r="S1046077"/>
      <c r="T1046077"/>
    </row>
    <row r="1046078" spans="1:20">
      <c r="A1046078"/>
      <c r="B1046078"/>
      <c r="C1046078"/>
      <c r="D1046078"/>
      <c r="E1046078"/>
      <c r="S1046078"/>
      <c r="T1046078"/>
    </row>
    <row r="1046079" spans="1:20">
      <c r="A1046079"/>
      <c r="B1046079"/>
      <c r="C1046079"/>
      <c r="D1046079"/>
      <c r="E1046079"/>
      <c r="S1046079"/>
      <c r="T1046079"/>
    </row>
    <row r="1046080" spans="1:20">
      <c r="A1046080"/>
      <c r="B1046080"/>
      <c r="C1046080"/>
      <c r="D1046080"/>
      <c r="E1046080"/>
      <c r="S1046080"/>
      <c r="T1046080"/>
    </row>
    <row r="1046081" spans="1:20">
      <c r="A1046081"/>
      <c r="B1046081"/>
      <c r="C1046081"/>
      <c r="D1046081"/>
      <c r="E1046081"/>
      <c r="S1046081"/>
      <c r="T1046081"/>
    </row>
    <row r="1046082" spans="1:20">
      <c r="A1046082"/>
      <c r="B1046082"/>
      <c r="C1046082"/>
      <c r="D1046082"/>
      <c r="E1046082"/>
      <c r="S1046082"/>
      <c r="T1046082"/>
    </row>
    <row r="1046083" spans="1:20">
      <c r="A1046083"/>
      <c r="B1046083"/>
      <c r="C1046083"/>
      <c r="D1046083"/>
      <c r="E1046083"/>
      <c r="S1046083"/>
      <c r="T1046083"/>
    </row>
    <row r="1046084" spans="1:20">
      <c r="A1046084"/>
      <c r="B1046084"/>
      <c r="C1046084"/>
      <c r="D1046084"/>
      <c r="E1046084"/>
      <c r="S1046084"/>
      <c r="T1046084"/>
    </row>
    <row r="1046085" spans="1:20">
      <c r="A1046085"/>
      <c r="B1046085"/>
      <c r="C1046085"/>
      <c r="D1046085"/>
      <c r="E1046085"/>
      <c r="S1046085"/>
      <c r="T1046085"/>
    </row>
    <row r="1046086" spans="1:20">
      <c r="A1046086"/>
      <c r="B1046086"/>
      <c r="C1046086"/>
      <c r="D1046086"/>
      <c r="E1046086"/>
      <c r="S1046086"/>
      <c r="T1046086"/>
    </row>
    <row r="1046087" spans="1:20">
      <c r="A1046087"/>
      <c r="B1046087"/>
      <c r="C1046087"/>
      <c r="D1046087"/>
      <c r="E1046087"/>
      <c r="S1046087"/>
      <c r="T1046087"/>
    </row>
    <row r="1046088" spans="1:20">
      <c r="A1046088"/>
      <c r="B1046088"/>
      <c r="C1046088"/>
      <c r="D1046088"/>
      <c r="E1046088"/>
      <c r="S1046088"/>
      <c r="T1046088"/>
    </row>
    <row r="1046089" spans="1:20">
      <c r="A1046089"/>
      <c r="B1046089"/>
      <c r="C1046089"/>
      <c r="D1046089"/>
      <c r="E1046089"/>
      <c r="S1046089"/>
      <c r="T1046089"/>
    </row>
    <row r="1046090" spans="1:20">
      <c r="A1046090"/>
      <c r="B1046090"/>
      <c r="C1046090"/>
      <c r="D1046090"/>
      <c r="E1046090"/>
      <c r="S1046090"/>
      <c r="T1046090"/>
    </row>
    <row r="1046091" spans="1:20">
      <c r="A1046091"/>
      <c r="B1046091"/>
      <c r="C1046091"/>
      <c r="D1046091"/>
      <c r="E1046091"/>
      <c r="S1046091"/>
      <c r="T1046091"/>
    </row>
    <row r="1046092" spans="1:20">
      <c r="A1046092"/>
      <c r="B1046092"/>
      <c r="C1046092"/>
      <c r="D1046092"/>
      <c r="E1046092"/>
      <c r="S1046092"/>
      <c r="T1046092"/>
    </row>
    <row r="1046093" spans="1:20">
      <c r="A1046093"/>
      <c r="B1046093"/>
      <c r="C1046093"/>
      <c r="D1046093"/>
      <c r="E1046093"/>
      <c r="S1046093"/>
      <c r="T1046093"/>
    </row>
    <row r="1046094" spans="1:20">
      <c r="A1046094"/>
      <c r="B1046094"/>
      <c r="C1046094"/>
      <c r="D1046094"/>
      <c r="E1046094"/>
      <c r="S1046094"/>
      <c r="T1046094"/>
    </row>
    <row r="1046095" spans="1:20">
      <c r="A1046095"/>
      <c r="B1046095"/>
      <c r="C1046095"/>
      <c r="D1046095"/>
      <c r="E1046095"/>
      <c r="S1046095"/>
      <c r="T1046095"/>
    </row>
    <row r="1046096" spans="1:20">
      <c r="A1046096"/>
      <c r="B1046096"/>
      <c r="C1046096"/>
      <c r="D1046096"/>
      <c r="E1046096"/>
      <c r="S1046096"/>
      <c r="T1046096"/>
    </row>
    <row r="1046097" spans="1:20">
      <c r="A1046097"/>
      <c r="B1046097"/>
      <c r="C1046097"/>
      <c r="D1046097"/>
      <c r="E1046097"/>
      <c r="S1046097"/>
      <c r="T1046097"/>
    </row>
    <row r="1046098" spans="1:20">
      <c r="A1046098"/>
      <c r="B1046098"/>
      <c r="C1046098"/>
      <c r="D1046098"/>
      <c r="E1046098"/>
      <c r="S1046098"/>
      <c r="T1046098"/>
    </row>
    <row r="1046099" spans="1:20">
      <c r="A1046099"/>
      <c r="B1046099"/>
      <c r="C1046099"/>
      <c r="D1046099"/>
      <c r="E1046099"/>
      <c r="S1046099"/>
      <c r="T1046099"/>
    </row>
    <row r="1046100" spans="1:20">
      <c r="A1046100"/>
      <c r="B1046100"/>
      <c r="C1046100"/>
      <c r="D1046100"/>
      <c r="E1046100"/>
      <c r="S1046100"/>
      <c r="T1046100"/>
    </row>
    <row r="1046101" spans="1:20">
      <c r="A1046101"/>
      <c r="B1046101"/>
      <c r="C1046101"/>
      <c r="D1046101"/>
      <c r="E1046101"/>
      <c r="S1046101"/>
      <c r="T1046101"/>
    </row>
    <row r="1046102" spans="1:20">
      <c r="A1046102"/>
      <c r="B1046102"/>
      <c r="C1046102"/>
      <c r="D1046102"/>
      <c r="E1046102"/>
      <c r="S1046102"/>
      <c r="T1046102"/>
    </row>
    <row r="1046103" spans="1:20">
      <c r="A1046103"/>
      <c r="B1046103"/>
      <c r="C1046103"/>
      <c r="D1046103"/>
      <c r="E1046103"/>
      <c r="S1046103"/>
      <c r="T1046103"/>
    </row>
    <row r="1046104" spans="1:20">
      <c r="A1046104"/>
      <c r="B1046104"/>
      <c r="C1046104"/>
      <c r="D1046104"/>
      <c r="E1046104"/>
      <c r="S1046104"/>
      <c r="T1046104"/>
    </row>
    <row r="1046105" spans="1:20">
      <c r="A1046105"/>
      <c r="B1046105"/>
      <c r="C1046105"/>
      <c r="D1046105"/>
      <c r="E1046105"/>
      <c r="S1046105"/>
      <c r="T1046105"/>
    </row>
    <row r="1046106" spans="1:20">
      <c r="A1046106"/>
      <c r="B1046106"/>
      <c r="C1046106"/>
      <c r="D1046106"/>
      <c r="E1046106"/>
      <c r="S1046106"/>
      <c r="T1046106"/>
    </row>
    <row r="1046107" spans="1:20">
      <c r="A1046107"/>
      <c r="B1046107"/>
      <c r="C1046107"/>
      <c r="D1046107"/>
      <c r="E1046107"/>
      <c r="S1046107"/>
      <c r="T1046107"/>
    </row>
    <row r="1046108" spans="1:20">
      <c r="A1046108"/>
      <c r="B1046108"/>
      <c r="C1046108"/>
      <c r="D1046108"/>
      <c r="E1046108"/>
      <c r="S1046108"/>
      <c r="T1046108"/>
    </row>
    <row r="1046109" spans="1:20">
      <c r="A1046109"/>
      <c r="B1046109"/>
      <c r="C1046109"/>
      <c r="D1046109"/>
      <c r="E1046109"/>
      <c r="S1046109"/>
      <c r="T1046109"/>
    </row>
    <row r="1046110" spans="1:20">
      <c r="A1046110"/>
      <c r="B1046110"/>
      <c r="C1046110"/>
      <c r="D1046110"/>
      <c r="E1046110"/>
      <c r="S1046110"/>
      <c r="T1046110"/>
    </row>
    <row r="1046111" spans="1:20">
      <c r="A1046111"/>
      <c r="B1046111"/>
      <c r="C1046111"/>
      <c r="D1046111"/>
      <c r="E1046111"/>
      <c r="S1046111"/>
      <c r="T1046111"/>
    </row>
    <row r="1046112" spans="1:20">
      <c r="A1046112"/>
      <c r="B1046112"/>
      <c r="C1046112"/>
      <c r="D1046112"/>
      <c r="E1046112"/>
      <c r="S1046112"/>
      <c r="T1046112"/>
    </row>
    <row r="1046113" spans="1:20">
      <c r="A1046113"/>
      <c r="B1046113"/>
      <c r="C1046113"/>
      <c r="D1046113"/>
      <c r="E1046113"/>
      <c r="S1046113"/>
      <c r="T1046113"/>
    </row>
    <row r="1046114" spans="1:20">
      <c r="A1046114"/>
      <c r="B1046114"/>
      <c r="C1046114"/>
      <c r="D1046114"/>
      <c r="E1046114"/>
      <c r="S1046114"/>
      <c r="T1046114"/>
    </row>
    <row r="1046115" spans="1:20">
      <c r="A1046115"/>
      <c r="B1046115"/>
      <c r="C1046115"/>
      <c r="D1046115"/>
      <c r="E1046115"/>
      <c r="S1046115"/>
      <c r="T1046115"/>
    </row>
    <row r="1046116" spans="1:20">
      <c r="A1046116"/>
      <c r="B1046116"/>
      <c r="C1046116"/>
      <c r="D1046116"/>
      <c r="E1046116"/>
      <c r="S1046116"/>
      <c r="T1046116"/>
    </row>
    <row r="1046117" spans="1:20">
      <c r="A1046117"/>
      <c r="B1046117"/>
      <c r="C1046117"/>
      <c r="D1046117"/>
      <c r="E1046117"/>
      <c r="S1046117"/>
      <c r="T1046117"/>
    </row>
    <row r="1046118" spans="1:20">
      <c r="A1046118"/>
      <c r="B1046118"/>
      <c r="C1046118"/>
      <c r="D1046118"/>
      <c r="E1046118"/>
      <c r="S1046118"/>
      <c r="T1046118"/>
    </row>
    <row r="1046119" spans="1:20">
      <c r="A1046119"/>
      <c r="B1046119"/>
      <c r="C1046119"/>
      <c r="D1046119"/>
      <c r="E1046119"/>
      <c r="S1046119"/>
      <c r="T1046119"/>
    </row>
    <row r="1046120" spans="1:20">
      <c r="A1046120"/>
      <c r="B1046120"/>
      <c r="C1046120"/>
      <c r="D1046120"/>
      <c r="E1046120"/>
      <c r="S1046120"/>
      <c r="T1046120"/>
    </row>
    <row r="1046121" spans="1:20">
      <c r="A1046121"/>
      <c r="B1046121"/>
      <c r="C1046121"/>
      <c r="D1046121"/>
      <c r="E1046121"/>
      <c r="S1046121"/>
      <c r="T1046121"/>
    </row>
    <row r="1046122" spans="1:20">
      <c r="A1046122"/>
      <c r="B1046122"/>
      <c r="C1046122"/>
      <c r="D1046122"/>
      <c r="E1046122"/>
      <c r="S1046122"/>
      <c r="T1046122"/>
    </row>
    <row r="1046123" spans="1:20">
      <c r="A1046123"/>
      <c r="B1046123"/>
      <c r="C1046123"/>
      <c r="D1046123"/>
      <c r="E1046123"/>
      <c r="S1046123"/>
      <c r="T1046123"/>
    </row>
    <row r="1046124" spans="1:20">
      <c r="A1046124"/>
      <c r="B1046124"/>
      <c r="C1046124"/>
      <c r="D1046124"/>
      <c r="E1046124"/>
      <c r="S1046124"/>
      <c r="T1046124"/>
    </row>
    <row r="1046125" spans="1:20">
      <c r="A1046125"/>
      <c r="B1046125"/>
      <c r="C1046125"/>
      <c r="D1046125"/>
      <c r="E1046125"/>
      <c r="S1046125"/>
      <c r="T1046125"/>
    </row>
    <row r="1046126" spans="1:20">
      <c r="A1046126"/>
      <c r="B1046126"/>
      <c r="C1046126"/>
      <c r="D1046126"/>
      <c r="E1046126"/>
      <c r="S1046126"/>
      <c r="T1046126"/>
    </row>
    <row r="1046127" spans="1:20">
      <c r="A1046127"/>
      <c r="B1046127"/>
      <c r="C1046127"/>
      <c r="D1046127"/>
      <c r="E1046127"/>
      <c r="S1046127"/>
      <c r="T1046127"/>
    </row>
    <row r="1046128" spans="1:20">
      <c r="A1046128"/>
      <c r="B1046128"/>
      <c r="C1046128"/>
      <c r="D1046128"/>
      <c r="E1046128"/>
      <c r="S1046128"/>
      <c r="T1046128"/>
    </row>
    <row r="1046129" spans="1:20">
      <c r="A1046129"/>
      <c r="B1046129"/>
      <c r="C1046129"/>
      <c r="D1046129"/>
      <c r="E1046129"/>
      <c r="S1046129"/>
      <c r="T1046129"/>
    </row>
    <row r="1046130" spans="1:20">
      <c r="A1046130"/>
      <c r="B1046130"/>
      <c r="C1046130"/>
      <c r="D1046130"/>
      <c r="E1046130"/>
      <c r="S1046130"/>
      <c r="T1046130"/>
    </row>
    <row r="1046131" spans="1:20">
      <c r="A1046131"/>
      <c r="B1046131"/>
      <c r="C1046131"/>
      <c r="D1046131"/>
      <c r="E1046131"/>
      <c r="S1046131"/>
      <c r="T1046131"/>
    </row>
    <row r="1046132" spans="1:20">
      <c r="A1046132"/>
      <c r="B1046132"/>
      <c r="C1046132"/>
      <c r="D1046132"/>
      <c r="E1046132"/>
      <c r="S1046132"/>
      <c r="T1046132"/>
    </row>
    <row r="1046133" spans="1:20">
      <c r="A1046133"/>
      <c r="B1046133"/>
      <c r="C1046133"/>
      <c r="D1046133"/>
      <c r="E1046133"/>
      <c r="S1046133"/>
      <c r="T1046133"/>
    </row>
    <row r="1046134" spans="1:20">
      <c r="A1046134"/>
      <c r="B1046134"/>
      <c r="C1046134"/>
      <c r="D1046134"/>
      <c r="E1046134"/>
      <c r="S1046134"/>
      <c r="T1046134"/>
    </row>
    <row r="1046135" spans="1:20">
      <c r="A1046135"/>
      <c r="B1046135"/>
      <c r="C1046135"/>
      <c r="D1046135"/>
      <c r="E1046135"/>
      <c r="S1046135"/>
      <c r="T1046135"/>
    </row>
    <row r="1046136" spans="1:20">
      <c r="A1046136"/>
      <c r="B1046136"/>
      <c r="C1046136"/>
      <c r="D1046136"/>
      <c r="E1046136"/>
      <c r="S1046136"/>
      <c r="T1046136"/>
    </row>
    <row r="1046137" spans="1:20">
      <c r="A1046137"/>
      <c r="B1046137"/>
      <c r="C1046137"/>
      <c r="D1046137"/>
      <c r="E1046137"/>
      <c r="S1046137"/>
      <c r="T1046137"/>
    </row>
    <row r="1046138" spans="1:20">
      <c r="A1046138"/>
      <c r="B1046138"/>
      <c r="C1046138"/>
      <c r="D1046138"/>
      <c r="E1046138"/>
      <c r="S1046138"/>
      <c r="T1046138"/>
    </row>
    <row r="1046139" spans="1:20">
      <c r="A1046139"/>
      <c r="B1046139"/>
      <c r="C1046139"/>
      <c r="D1046139"/>
      <c r="E1046139"/>
      <c r="S1046139"/>
      <c r="T1046139"/>
    </row>
    <row r="1046140" spans="1:20">
      <c r="A1046140"/>
      <c r="B1046140"/>
      <c r="C1046140"/>
      <c r="D1046140"/>
      <c r="E1046140"/>
      <c r="S1046140"/>
      <c r="T1046140"/>
    </row>
    <row r="1046141" spans="1:20">
      <c r="A1046141"/>
      <c r="B1046141"/>
      <c r="C1046141"/>
      <c r="D1046141"/>
      <c r="E1046141"/>
      <c r="S1046141"/>
      <c r="T1046141"/>
    </row>
    <row r="1046142" spans="1:20">
      <c r="A1046142"/>
      <c r="B1046142"/>
      <c r="C1046142"/>
      <c r="D1046142"/>
      <c r="E1046142"/>
      <c r="S1046142"/>
      <c r="T1046142"/>
    </row>
    <row r="1046143" spans="1:20">
      <c r="A1046143"/>
      <c r="B1046143"/>
      <c r="C1046143"/>
      <c r="D1046143"/>
      <c r="E1046143"/>
      <c r="S1046143"/>
      <c r="T1046143"/>
    </row>
    <row r="1046144" spans="1:20">
      <c r="A1046144"/>
      <c r="B1046144"/>
      <c r="C1046144"/>
      <c r="D1046144"/>
      <c r="E1046144"/>
      <c r="S1046144"/>
      <c r="T1046144"/>
    </row>
    <row r="1046145" spans="1:20">
      <c r="A1046145"/>
      <c r="B1046145"/>
      <c r="C1046145"/>
      <c r="D1046145"/>
      <c r="E1046145"/>
      <c r="S1046145"/>
      <c r="T1046145"/>
    </row>
    <row r="1046146" spans="1:20">
      <c r="A1046146"/>
      <c r="B1046146"/>
      <c r="C1046146"/>
      <c r="D1046146"/>
      <c r="E1046146"/>
      <c r="S1046146"/>
      <c r="T1046146"/>
    </row>
    <row r="1046147" spans="1:20">
      <c r="A1046147"/>
      <c r="B1046147"/>
      <c r="C1046147"/>
      <c r="D1046147"/>
      <c r="E1046147"/>
      <c r="S1046147"/>
      <c r="T1046147"/>
    </row>
    <row r="1046148" spans="1:20">
      <c r="A1046148"/>
      <c r="B1046148"/>
      <c r="C1046148"/>
      <c r="D1046148"/>
      <c r="E1046148"/>
      <c r="S1046148"/>
      <c r="T1046148"/>
    </row>
    <row r="1046149" spans="1:20">
      <c r="A1046149"/>
      <c r="B1046149"/>
      <c r="C1046149"/>
      <c r="D1046149"/>
      <c r="E1046149"/>
      <c r="S1046149"/>
      <c r="T1046149"/>
    </row>
    <row r="1046150" spans="1:20">
      <c r="A1046150"/>
      <c r="B1046150"/>
      <c r="C1046150"/>
      <c r="D1046150"/>
      <c r="E1046150"/>
      <c r="S1046150"/>
      <c r="T1046150"/>
    </row>
    <row r="1046151" spans="1:20">
      <c r="A1046151"/>
      <c r="B1046151"/>
      <c r="C1046151"/>
      <c r="D1046151"/>
      <c r="E1046151"/>
      <c r="S1046151"/>
      <c r="T1046151"/>
    </row>
    <row r="1046152" spans="1:20">
      <c r="A1046152"/>
      <c r="B1046152"/>
      <c r="C1046152"/>
      <c r="D1046152"/>
      <c r="E1046152"/>
      <c r="S1046152"/>
      <c r="T1046152"/>
    </row>
    <row r="1046153" spans="1:20">
      <c r="A1046153"/>
      <c r="B1046153"/>
      <c r="C1046153"/>
      <c r="D1046153"/>
      <c r="E1046153"/>
      <c r="S1046153"/>
      <c r="T1046153"/>
    </row>
    <row r="1046154" spans="1:20">
      <c r="A1046154"/>
      <c r="B1046154"/>
      <c r="C1046154"/>
      <c r="D1046154"/>
      <c r="E1046154"/>
      <c r="S1046154"/>
      <c r="T1046154"/>
    </row>
    <row r="1046155" spans="1:20">
      <c r="A1046155"/>
      <c r="B1046155"/>
      <c r="C1046155"/>
      <c r="D1046155"/>
      <c r="E1046155"/>
      <c r="S1046155"/>
      <c r="T1046155"/>
    </row>
    <row r="1046156" spans="1:20">
      <c r="A1046156"/>
      <c r="B1046156"/>
      <c r="C1046156"/>
      <c r="D1046156"/>
      <c r="E1046156"/>
      <c r="S1046156"/>
      <c r="T1046156"/>
    </row>
    <row r="1046157" spans="1:20">
      <c r="A1046157"/>
      <c r="B1046157"/>
      <c r="C1046157"/>
      <c r="D1046157"/>
      <c r="E1046157"/>
      <c r="S1046157"/>
      <c r="T1046157"/>
    </row>
    <row r="1046158" spans="1:20">
      <c r="A1046158"/>
      <c r="B1046158"/>
      <c r="C1046158"/>
      <c r="D1046158"/>
      <c r="E1046158"/>
      <c r="S1046158"/>
      <c r="T1046158"/>
    </row>
    <row r="1046159" spans="1:20">
      <c r="A1046159"/>
      <c r="B1046159"/>
      <c r="C1046159"/>
      <c r="D1046159"/>
      <c r="E1046159"/>
      <c r="S1046159"/>
      <c r="T1046159"/>
    </row>
    <row r="1046160" spans="1:20">
      <c r="A1046160"/>
      <c r="B1046160"/>
      <c r="C1046160"/>
      <c r="D1046160"/>
      <c r="E1046160"/>
      <c r="S1046160"/>
      <c r="T1046160"/>
    </row>
    <row r="1046161" spans="1:20">
      <c r="A1046161"/>
      <c r="B1046161"/>
      <c r="C1046161"/>
      <c r="D1046161"/>
      <c r="E1046161"/>
      <c r="S1046161"/>
      <c r="T1046161"/>
    </row>
    <row r="1046162" spans="1:20">
      <c r="A1046162"/>
      <c r="B1046162"/>
      <c r="C1046162"/>
      <c r="D1046162"/>
      <c r="E1046162"/>
      <c r="S1046162"/>
      <c r="T1046162"/>
    </row>
    <row r="1046163" spans="1:20">
      <c r="A1046163"/>
      <c r="B1046163"/>
      <c r="C1046163"/>
      <c r="D1046163"/>
      <c r="E1046163"/>
      <c r="S1046163"/>
      <c r="T1046163"/>
    </row>
    <row r="1046164" spans="1:20">
      <c r="A1046164"/>
      <c r="B1046164"/>
      <c r="C1046164"/>
      <c r="D1046164"/>
      <c r="E1046164"/>
      <c r="S1046164"/>
      <c r="T1046164"/>
    </row>
    <row r="1046165" spans="1:20">
      <c r="A1046165"/>
      <c r="B1046165"/>
      <c r="C1046165"/>
      <c r="D1046165"/>
      <c r="E1046165"/>
      <c r="S1046165"/>
      <c r="T1046165"/>
    </row>
    <row r="1046166" spans="1:20">
      <c r="A1046166"/>
      <c r="B1046166"/>
      <c r="C1046166"/>
      <c r="D1046166"/>
      <c r="E1046166"/>
      <c r="S1046166"/>
      <c r="T1046166"/>
    </row>
    <row r="1046167" spans="1:20">
      <c r="A1046167"/>
      <c r="B1046167"/>
      <c r="C1046167"/>
      <c r="D1046167"/>
      <c r="E1046167"/>
      <c r="S1046167"/>
      <c r="T1046167"/>
    </row>
    <row r="1046168" spans="1:20">
      <c r="A1046168"/>
      <c r="B1046168"/>
      <c r="C1046168"/>
      <c r="D1046168"/>
      <c r="E1046168"/>
      <c r="S1046168"/>
      <c r="T1046168"/>
    </row>
    <row r="1046169" spans="1:20">
      <c r="A1046169"/>
      <c r="B1046169"/>
      <c r="C1046169"/>
      <c r="D1046169"/>
      <c r="E1046169"/>
      <c r="S1046169"/>
      <c r="T1046169"/>
    </row>
    <row r="1046170" spans="1:20">
      <c r="A1046170"/>
      <c r="B1046170"/>
      <c r="C1046170"/>
      <c r="D1046170"/>
      <c r="E1046170"/>
      <c r="S1046170"/>
      <c r="T1046170"/>
    </row>
    <row r="1046171" spans="1:20">
      <c r="A1046171"/>
      <c r="B1046171"/>
      <c r="C1046171"/>
      <c r="D1046171"/>
      <c r="E1046171"/>
      <c r="S1046171"/>
      <c r="T1046171"/>
    </row>
    <row r="1046172" spans="1:20">
      <c r="A1046172"/>
      <c r="B1046172"/>
      <c r="C1046172"/>
      <c r="D1046172"/>
      <c r="E1046172"/>
      <c r="S1046172"/>
      <c r="T1046172"/>
    </row>
    <row r="1046173" spans="1:20">
      <c r="A1046173"/>
      <c r="B1046173"/>
      <c r="C1046173"/>
      <c r="D1046173"/>
      <c r="E1046173"/>
      <c r="S1046173"/>
      <c r="T1046173"/>
    </row>
    <row r="1046174" spans="1:20">
      <c r="A1046174"/>
      <c r="B1046174"/>
      <c r="C1046174"/>
      <c r="D1046174"/>
      <c r="E1046174"/>
      <c r="S1046174"/>
      <c r="T1046174"/>
    </row>
    <row r="1046175" spans="1:20">
      <c r="A1046175"/>
      <c r="B1046175"/>
      <c r="C1046175"/>
      <c r="D1046175"/>
      <c r="E1046175"/>
      <c r="S1046175"/>
      <c r="T1046175"/>
    </row>
    <row r="1046176" spans="1:20">
      <c r="A1046176"/>
      <c r="B1046176"/>
      <c r="C1046176"/>
      <c r="D1046176"/>
      <c r="E1046176"/>
      <c r="S1046176"/>
      <c r="T1046176"/>
    </row>
    <row r="1046177" spans="1:20">
      <c r="A1046177"/>
      <c r="B1046177"/>
      <c r="C1046177"/>
      <c r="D1046177"/>
      <c r="E1046177"/>
      <c r="S1046177"/>
      <c r="T1046177"/>
    </row>
    <row r="1046178" spans="1:20">
      <c r="A1046178"/>
      <c r="B1046178"/>
      <c r="C1046178"/>
      <c r="D1046178"/>
      <c r="E1046178"/>
      <c r="S1046178"/>
      <c r="T1046178"/>
    </row>
    <row r="1046179" spans="1:20">
      <c r="A1046179"/>
      <c r="B1046179"/>
      <c r="C1046179"/>
      <c r="D1046179"/>
      <c r="E1046179"/>
      <c r="S1046179"/>
      <c r="T1046179"/>
    </row>
    <row r="1046180" spans="1:20">
      <c r="A1046180"/>
      <c r="B1046180"/>
      <c r="C1046180"/>
      <c r="D1046180"/>
      <c r="E1046180"/>
      <c r="S1046180"/>
      <c r="T1046180"/>
    </row>
    <row r="1046181" spans="1:20">
      <c r="A1046181"/>
      <c r="B1046181"/>
      <c r="C1046181"/>
      <c r="D1046181"/>
      <c r="E1046181"/>
      <c r="S1046181"/>
      <c r="T1046181"/>
    </row>
    <row r="1046182" spans="1:20">
      <c r="A1046182"/>
      <c r="B1046182"/>
      <c r="C1046182"/>
      <c r="D1046182"/>
      <c r="E1046182"/>
      <c r="S1046182"/>
      <c r="T1046182"/>
    </row>
    <row r="1046183" spans="1:20">
      <c r="A1046183"/>
      <c r="B1046183"/>
      <c r="C1046183"/>
      <c r="D1046183"/>
      <c r="E1046183"/>
      <c r="S1046183"/>
      <c r="T1046183"/>
    </row>
    <row r="1046184" spans="1:20">
      <c r="A1046184"/>
      <c r="B1046184"/>
      <c r="C1046184"/>
      <c r="D1046184"/>
      <c r="E1046184"/>
      <c r="S1046184"/>
      <c r="T1046184"/>
    </row>
    <row r="1046185" spans="1:20">
      <c r="A1046185"/>
      <c r="B1046185"/>
      <c r="C1046185"/>
      <c r="D1046185"/>
      <c r="E1046185"/>
      <c r="S1046185"/>
      <c r="T1046185"/>
    </row>
    <row r="1046186" spans="1:20">
      <c r="A1046186"/>
      <c r="B1046186"/>
      <c r="C1046186"/>
      <c r="D1046186"/>
      <c r="E1046186"/>
      <c r="S1046186"/>
      <c r="T1046186"/>
    </row>
    <row r="1046187" spans="1:20">
      <c r="A1046187"/>
      <c r="B1046187"/>
      <c r="C1046187"/>
      <c r="D1046187"/>
      <c r="E1046187"/>
      <c r="S1046187"/>
      <c r="T1046187"/>
    </row>
    <row r="1046188" spans="1:20">
      <c r="A1046188"/>
      <c r="B1046188"/>
      <c r="C1046188"/>
      <c r="D1046188"/>
      <c r="E1046188"/>
      <c r="S1046188"/>
      <c r="T1046188"/>
    </row>
    <row r="1046189" spans="1:20">
      <c r="A1046189"/>
      <c r="B1046189"/>
      <c r="C1046189"/>
      <c r="D1046189"/>
      <c r="E1046189"/>
      <c r="S1046189"/>
      <c r="T1046189"/>
    </row>
    <row r="1046190" spans="1:20">
      <c r="A1046190"/>
      <c r="B1046190"/>
      <c r="C1046190"/>
      <c r="D1046190"/>
      <c r="E1046190"/>
      <c r="S1046190"/>
      <c r="T1046190"/>
    </row>
    <row r="1046191" spans="1:20">
      <c r="A1046191"/>
      <c r="B1046191"/>
      <c r="C1046191"/>
      <c r="D1046191"/>
      <c r="E1046191"/>
      <c r="S1046191"/>
      <c r="T1046191"/>
    </row>
    <row r="1046192" spans="1:20">
      <c r="A1046192"/>
      <c r="B1046192"/>
      <c r="C1046192"/>
      <c r="D1046192"/>
      <c r="E1046192"/>
      <c r="S1046192"/>
      <c r="T1046192"/>
    </row>
    <row r="1046193" spans="1:20">
      <c r="A1046193"/>
      <c r="B1046193"/>
      <c r="C1046193"/>
      <c r="D1046193"/>
      <c r="E1046193"/>
      <c r="S1046193"/>
      <c r="T1046193"/>
    </row>
    <row r="1046194" spans="1:20">
      <c r="A1046194"/>
      <c r="B1046194"/>
      <c r="C1046194"/>
      <c r="D1046194"/>
      <c r="E1046194"/>
      <c r="S1046194"/>
      <c r="T1046194"/>
    </row>
    <row r="1046195" spans="1:20">
      <c r="A1046195"/>
      <c r="B1046195"/>
      <c r="C1046195"/>
      <c r="D1046195"/>
      <c r="E1046195"/>
      <c r="S1046195"/>
      <c r="T1046195"/>
    </row>
    <row r="1046196" spans="1:20">
      <c r="A1046196"/>
      <c r="B1046196"/>
      <c r="C1046196"/>
      <c r="D1046196"/>
      <c r="E1046196"/>
      <c r="S1046196"/>
      <c r="T1046196"/>
    </row>
    <row r="1046197" spans="1:20">
      <c r="A1046197"/>
      <c r="B1046197"/>
      <c r="C1046197"/>
      <c r="D1046197"/>
      <c r="E1046197"/>
      <c r="S1046197"/>
      <c r="T1046197"/>
    </row>
    <row r="1046198" spans="1:20">
      <c r="A1046198"/>
      <c r="B1046198"/>
      <c r="C1046198"/>
      <c r="D1046198"/>
      <c r="E1046198"/>
      <c r="S1046198"/>
      <c r="T1046198"/>
    </row>
    <row r="1046199" spans="1:20">
      <c r="A1046199"/>
      <c r="B1046199"/>
      <c r="C1046199"/>
      <c r="D1046199"/>
      <c r="E1046199"/>
      <c r="S1046199"/>
      <c r="T1046199"/>
    </row>
    <row r="1046200" spans="1:20">
      <c r="A1046200"/>
      <c r="B1046200"/>
      <c r="C1046200"/>
      <c r="D1046200"/>
      <c r="E1046200"/>
      <c r="S1046200"/>
      <c r="T1046200"/>
    </row>
    <row r="1046201" spans="1:20">
      <c r="A1046201"/>
      <c r="B1046201"/>
      <c r="C1046201"/>
      <c r="D1046201"/>
      <c r="E1046201"/>
      <c r="S1046201"/>
      <c r="T1046201"/>
    </row>
    <row r="1046202" spans="1:20">
      <c r="A1046202"/>
      <c r="B1046202"/>
      <c r="C1046202"/>
      <c r="D1046202"/>
      <c r="E1046202"/>
      <c r="S1046202"/>
      <c r="T1046202"/>
    </row>
    <row r="1046203" spans="1:20">
      <c r="A1046203"/>
      <c r="B1046203"/>
      <c r="C1046203"/>
      <c r="D1046203"/>
      <c r="E1046203"/>
      <c r="S1046203"/>
      <c r="T1046203"/>
    </row>
    <row r="1046204" spans="1:20">
      <c r="A1046204"/>
      <c r="B1046204"/>
      <c r="C1046204"/>
      <c r="D1046204"/>
      <c r="E1046204"/>
      <c r="S1046204"/>
      <c r="T1046204"/>
    </row>
    <row r="1046205" spans="1:20">
      <c r="A1046205"/>
      <c r="B1046205"/>
      <c r="C1046205"/>
      <c r="D1046205"/>
      <c r="E1046205"/>
      <c r="S1046205"/>
      <c r="T1046205"/>
    </row>
    <row r="1046206" spans="1:20">
      <c r="A1046206"/>
      <c r="B1046206"/>
      <c r="C1046206"/>
      <c r="D1046206"/>
      <c r="E1046206"/>
      <c r="S1046206"/>
      <c r="T1046206"/>
    </row>
    <row r="1046207" spans="1:20">
      <c r="A1046207"/>
      <c r="B1046207"/>
      <c r="C1046207"/>
      <c r="D1046207"/>
      <c r="E1046207"/>
      <c r="S1046207"/>
      <c r="T1046207"/>
    </row>
    <row r="1046208" spans="1:20">
      <c r="A1046208"/>
      <c r="B1046208"/>
      <c r="C1046208"/>
      <c r="D1046208"/>
      <c r="E1046208"/>
      <c r="S1046208"/>
      <c r="T1046208"/>
    </row>
    <row r="1046209" spans="1:20">
      <c r="A1046209"/>
      <c r="B1046209"/>
      <c r="C1046209"/>
      <c r="D1046209"/>
      <c r="E1046209"/>
      <c r="S1046209"/>
      <c r="T1046209"/>
    </row>
    <row r="1046210" spans="1:20">
      <c r="A1046210"/>
      <c r="B1046210"/>
      <c r="C1046210"/>
      <c r="D1046210"/>
      <c r="E1046210"/>
      <c r="S1046210"/>
      <c r="T1046210"/>
    </row>
    <row r="1046211" spans="1:20">
      <c r="A1046211"/>
      <c r="B1046211"/>
      <c r="C1046211"/>
      <c r="D1046211"/>
      <c r="E1046211"/>
      <c r="S1046211"/>
      <c r="T1046211"/>
    </row>
    <row r="1046212" spans="1:20">
      <c r="A1046212"/>
      <c r="B1046212"/>
      <c r="C1046212"/>
      <c r="D1046212"/>
      <c r="E1046212"/>
      <c r="S1046212"/>
      <c r="T1046212"/>
    </row>
    <row r="1046213" spans="1:20">
      <c r="A1046213"/>
      <c r="B1046213"/>
      <c r="C1046213"/>
      <c r="D1046213"/>
      <c r="E1046213"/>
      <c r="S1046213"/>
      <c r="T1046213"/>
    </row>
    <row r="1046214" spans="1:20">
      <c r="A1046214"/>
      <c r="B1046214"/>
      <c r="C1046214"/>
      <c r="D1046214"/>
      <c r="E1046214"/>
      <c r="S1046214"/>
      <c r="T1046214"/>
    </row>
    <row r="1046215" spans="1:20">
      <c r="A1046215"/>
      <c r="B1046215"/>
      <c r="C1046215"/>
      <c r="D1046215"/>
      <c r="E1046215"/>
      <c r="S1046215"/>
      <c r="T1046215"/>
    </row>
    <row r="1046216" spans="1:20">
      <c r="A1046216"/>
      <c r="B1046216"/>
      <c r="C1046216"/>
      <c r="D1046216"/>
      <c r="E1046216"/>
      <c r="S1046216"/>
      <c r="T1046216"/>
    </row>
    <row r="1046217" spans="1:20">
      <c r="A1046217"/>
      <c r="B1046217"/>
      <c r="C1046217"/>
      <c r="D1046217"/>
      <c r="E1046217"/>
      <c r="S1046217"/>
      <c r="T1046217"/>
    </row>
    <row r="1046218" spans="1:20">
      <c r="A1046218"/>
      <c r="B1046218"/>
      <c r="C1046218"/>
      <c r="D1046218"/>
      <c r="E1046218"/>
      <c r="S1046218"/>
      <c r="T1046218"/>
    </row>
    <row r="1046219" spans="1:20">
      <c r="A1046219"/>
      <c r="B1046219"/>
      <c r="C1046219"/>
      <c r="D1046219"/>
      <c r="E1046219"/>
      <c r="S1046219"/>
      <c r="T1046219"/>
    </row>
    <row r="1046220" spans="1:20">
      <c r="A1046220"/>
      <c r="B1046220"/>
      <c r="C1046220"/>
      <c r="D1046220"/>
      <c r="E1046220"/>
      <c r="S1046220"/>
      <c r="T1046220"/>
    </row>
    <row r="1046221" spans="1:20">
      <c r="A1046221"/>
      <c r="B1046221"/>
      <c r="C1046221"/>
      <c r="D1046221"/>
      <c r="E1046221"/>
      <c r="S1046221"/>
      <c r="T1046221"/>
    </row>
    <row r="1046222" spans="1:20">
      <c r="A1046222"/>
      <c r="B1046222"/>
      <c r="C1046222"/>
      <c r="D1046222"/>
      <c r="E1046222"/>
      <c r="S1046222"/>
      <c r="T1046222"/>
    </row>
    <row r="1046223" spans="1:20">
      <c r="A1046223"/>
      <c r="B1046223"/>
      <c r="C1046223"/>
      <c r="D1046223"/>
      <c r="E1046223"/>
      <c r="S1046223"/>
      <c r="T1046223"/>
    </row>
    <row r="1046224" spans="1:20">
      <c r="A1046224"/>
      <c r="B1046224"/>
      <c r="C1046224"/>
      <c r="D1046224"/>
      <c r="E1046224"/>
      <c r="S1046224"/>
      <c r="T1046224"/>
    </row>
    <row r="1046225" spans="1:20">
      <c r="A1046225"/>
      <c r="B1046225"/>
      <c r="C1046225"/>
      <c r="D1046225"/>
      <c r="E1046225"/>
      <c r="S1046225"/>
      <c r="T1046225"/>
    </row>
    <row r="1046226" spans="1:20">
      <c r="A1046226"/>
      <c r="B1046226"/>
      <c r="C1046226"/>
      <c r="D1046226"/>
      <c r="E1046226"/>
      <c r="S1046226"/>
      <c r="T1046226"/>
    </row>
    <row r="1046227" spans="1:20">
      <c r="A1046227"/>
      <c r="B1046227"/>
      <c r="C1046227"/>
      <c r="D1046227"/>
      <c r="E1046227"/>
      <c r="S1046227"/>
      <c r="T1046227"/>
    </row>
    <row r="1046228" spans="1:20">
      <c r="A1046228"/>
      <c r="B1046228"/>
      <c r="C1046228"/>
      <c r="D1046228"/>
      <c r="E1046228"/>
      <c r="S1046228"/>
      <c r="T1046228"/>
    </row>
    <row r="1046229" spans="1:20">
      <c r="A1046229"/>
      <c r="B1046229"/>
      <c r="C1046229"/>
      <c r="D1046229"/>
      <c r="E1046229"/>
      <c r="S1046229"/>
      <c r="T1046229"/>
    </row>
    <row r="1046230" spans="1:20">
      <c r="A1046230"/>
      <c r="B1046230"/>
      <c r="C1046230"/>
      <c r="D1046230"/>
      <c r="E1046230"/>
      <c r="S1046230"/>
      <c r="T1046230"/>
    </row>
    <row r="1046231" spans="1:20">
      <c r="A1046231"/>
      <c r="B1046231"/>
      <c r="C1046231"/>
      <c r="D1046231"/>
      <c r="E1046231"/>
      <c r="S1046231"/>
      <c r="T1046231"/>
    </row>
    <row r="1046232" spans="1:20">
      <c r="A1046232"/>
      <c r="B1046232"/>
      <c r="C1046232"/>
      <c r="D1046232"/>
      <c r="E1046232"/>
      <c r="S1046232"/>
      <c r="T1046232"/>
    </row>
    <row r="1046233" spans="1:20">
      <c r="A1046233"/>
      <c r="B1046233"/>
      <c r="C1046233"/>
      <c r="D1046233"/>
      <c r="E1046233"/>
      <c r="S1046233"/>
      <c r="T1046233"/>
    </row>
    <row r="1046234" spans="1:20">
      <c r="A1046234"/>
      <c r="B1046234"/>
      <c r="C1046234"/>
      <c r="D1046234"/>
      <c r="E1046234"/>
      <c r="S1046234"/>
      <c r="T1046234"/>
    </row>
    <row r="1046235" spans="1:20">
      <c r="A1046235"/>
      <c r="B1046235"/>
      <c r="C1046235"/>
      <c r="D1046235"/>
      <c r="E1046235"/>
      <c r="S1046235"/>
      <c r="T1046235"/>
    </row>
    <row r="1046236" spans="1:20">
      <c r="A1046236"/>
      <c r="B1046236"/>
      <c r="C1046236"/>
      <c r="D1046236"/>
      <c r="E1046236"/>
      <c r="S1046236"/>
      <c r="T1046236"/>
    </row>
    <row r="1046237" spans="1:20">
      <c r="A1046237"/>
      <c r="B1046237"/>
      <c r="C1046237"/>
      <c r="D1046237"/>
      <c r="E1046237"/>
      <c r="S1046237"/>
      <c r="T1046237"/>
    </row>
    <row r="1046238" spans="1:20">
      <c r="A1046238"/>
      <c r="B1046238"/>
      <c r="C1046238"/>
      <c r="D1046238"/>
      <c r="E1046238"/>
      <c r="S1046238"/>
      <c r="T1046238"/>
    </row>
    <row r="1046239" spans="1:20">
      <c r="A1046239"/>
      <c r="B1046239"/>
      <c r="C1046239"/>
      <c r="D1046239"/>
      <c r="E1046239"/>
      <c r="S1046239"/>
      <c r="T1046239"/>
    </row>
    <row r="1046240" spans="1:20">
      <c r="A1046240"/>
      <c r="B1046240"/>
      <c r="C1046240"/>
      <c r="D1046240"/>
      <c r="E1046240"/>
      <c r="S1046240"/>
      <c r="T1046240"/>
    </row>
    <row r="1046241" spans="1:20">
      <c r="A1046241"/>
      <c r="B1046241"/>
      <c r="C1046241"/>
      <c r="D1046241"/>
      <c r="E1046241"/>
      <c r="S1046241"/>
      <c r="T1046241"/>
    </row>
    <row r="1046242" spans="1:20">
      <c r="A1046242"/>
      <c r="B1046242"/>
      <c r="C1046242"/>
      <c r="D1046242"/>
      <c r="E1046242"/>
      <c r="S1046242"/>
      <c r="T1046242"/>
    </row>
    <row r="1046243" spans="1:20">
      <c r="A1046243"/>
      <c r="B1046243"/>
      <c r="C1046243"/>
      <c r="D1046243"/>
      <c r="E1046243"/>
      <c r="S1046243"/>
      <c r="T1046243"/>
    </row>
    <row r="1046244" spans="1:20">
      <c r="A1046244"/>
      <c r="B1046244"/>
      <c r="C1046244"/>
      <c r="D1046244"/>
      <c r="E1046244"/>
      <c r="S1046244"/>
      <c r="T1046244"/>
    </row>
    <row r="1046245" spans="1:20">
      <c r="A1046245"/>
      <c r="B1046245"/>
      <c r="C1046245"/>
      <c r="D1046245"/>
      <c r="E1046245"/>
      <c r="S1046245"/>
      <c r="T1046245"/>
    </row>
    <row r="1046246" spans="1:20">
      <c r="A1046246"/>
      <c r="B1046246"/>
      <c r="C1046246"/>
      <c r="D1046246"/>
      <c r="E1046246"/>
      <c r="S1046246"/>
      <c r="T1046246"/>
    </row>
    <row r="1046247" spans="1:20">
      <c r="A1046247"/>
      <c r="B1046247"/>
      <c r="C1046247"/>
      <c r="D1046247"/>
      <c r="E1046247"/>
      <c r="S1046247"/>
      <c r="T1046247"/>
    </row>
    <row r="1046248" spans="1:20">
      <c r="A1046248"/>
      <c r="B1046248"/>
      <c r="C1046248"/>
      <c r="D1046248"/>
      <c r="E1046248"/>
      <c r="S1046248"/>
      <c r="T1046248"/>
    </row>
    <row r="1046249" spans="1:20">
      <c r="A1046249"/>
      <c r="B1046249"/>
      <c r="C1046249"/>
      <c r="D1046249"/>
      <c r="E1046249"/>
      <c r="S1046249"/>
      <c r="T1046249"/>
    </row>
    <row r="1046250" spans="1:20">
      <c r="A1046250"/>
      <c r="B1046250"/>
      <c r="C1046250"/>
      <c r="D1046250"/>
      <c r="E1046250"/>
      <c r="S1046250"/>
      <c r="T1046250"/>
    </row>
    <row r="1046251" spans="1:20">
      <c r="A1046251"/>
      <c r="B1046251"/>
      <c r="C1046251"/>
      <c r="D1046251"/>
      <c r="E1046251"/>
      <c r="S1046251"/>
      <c r="T1046251"/>
    </row>
    <row r="1046252" spans="1:20">
      <c r="A1046252"/>
      <c r="B1046252"/>
      <c r="C1046252"/>
      <c r="D1046252"/>
      <c r="E1046252"/>
      <c r="S1046252"/>
      <c r="T1046252"/>
    </row>
    <row r="1046253" spans="1:20">
      <c r="A1046253"/>
      <c r="B1046253"/>
      <c r="C1046253"/>
      <c r="D1046253"/>
      <c r="E1046253"/>
      <c r="S1046253"/>
      <c r="T1046253"/>
    </row>
    <row r="1046254" spans="1:20">
      <c r="A1046254"/>
      <c r="B1046254"/>
      <c r="C1046254"/>
      <c r="D1046254"/>
      <c r="E1046254"/>
      <c r="S1046254"/>
      <c r="T1046254"/>
    </row>
    <row r="1046255" spans="1:20">
      <c r="A1046255"/>
      <c r="B1046255"/>
      <c r="C1046255"/>
      <c r="D1046255"/>
      <c r="E1046255"/>
      <c r="S1046255"/>
      <c r="T1046255"/>
    </row>
    <row r="1046256" spans="1:20">
      <c r="A1046256"/>
      <c r="B1046256"/>
      <c r="C1046256"/>
      <c r="D1046256"/>
      <c r="E1046256"/>
      <c r="S1046256"/>
      <c r="T1046256"/>
    </row>
    <row r="1046257" spans="1:20">
      <c r="A1046257"/>
      <c r="B1046257"/>
      <c r="C1046257"/>
      <c r="D1046257"/>
      <c r="E1046257"/>
      <c r="S1046257"/>
      <c r="T1046257"/>
    </row>
    <row r="1046258" spans="1:20">
      <c r="A1046258"/>
      <c r="B1046258"/>
      <c r="C1046258"/>
      <c r="D1046258"/>
      <c r="E1046258"/>
      <c r="S1046258"/>
      <c r="T1046258"/>
    </row>
    <row r="1046259" spans="1:20">
      <c r="A1046259"/>
      <c r="B1046259"/>
      <c r="C1046259"/>
      <c r="D1046259"/>
      <c r="E1046259"/>
      <c r="S1046259"/>
      <c r="T1046259"/>
    </row>
    <row r="1046260" spans="1:20">
      <c r="A1046260"/>
      <c r="B1046260"/>
      <c r="C1046260"/>
      <c r="D1046260"/>
      <c r="E1046260"/>
      <c r="S1046260"/>
      <c r="T1046260"/>
    </row>
    <row r="1046261" spans="1:20">
      <c r="A1046261"/>
      <c r="B1046261"/>
      <c r="C1046261"/>
      <c r="D1046261"/>
      <c r="E1046261"/>
      <c r="S1046261"/>
      <c r="T1046261"/>
    </row>
    <row r="1046262" spans="1:20">
      <c r="A1046262"/>
      <c r="B1046262"/>
      <c r="C1046262"/>
      <c r="D1046262"/>
      <c r="E1046262"/>
      <c r="S1046262"/>
      <c r="T1046262"/>
    </row>
    <row r="1046263" spans="1:20">
      <c r="A1046263"/>
      <c r="B1046263"/>
      <c r="C1046263"/>
      <c r="D1046263"/>
      <c r="E1046263"/>
      <c r="S1046263"/>
      <c r="T1046263"/>
    </row>
    <row r="1046264" spans="1:20">
      <c r="A1046264"/>
      <c r="B1046264"/>
      <c r="C1046264"/>
      <c r="D1046264"/>
      <c r="E1046264"/>
      <c r="S1046264"/>
      <c r="T1046264"/>
    </row>
    <row r="1046265" spans="1:20">
      <c r="A1046265"/>
      <c r="B1046265"/>
      <c r="C1046265"/>
      <c r="D1046265"/>
      <c r="E1046265"/>
      <c r="S1046265"/>
      <c r="T1046265"/>
    </row>
    <row r="1046266" spans="1:20">
      <c r="A1046266"/>
      <c r="B1046266"/>
      <c r="C1046266"/>
      <c r="D1046266"/>
      <c r="E1046266"/>
      <c r="S1046266"/>
      <c r="T1046266"/>
    </row>
    <row r="1046267" spans="1:20">
      <c r="A1046267"/>
      <c r="B1046267"/>
      <c r="C1046267"/>
      <c r="D1046267"/>
      <c r="E1046267"/>
      <c r="S1046267"/>
      <c r="T1046267"/>
    </row>
    <row r="1046268" spans="1:20">
      <c r="A1046268"/>
      <c r="B1046268"/>
      <c r="C1046268"/>
      <c r="D1046268"/>
      <c r="E1046268"/>
      <c r="S1046268"/>
      <c r="T1046268"/>
    </row>
    <row r="1046269" spans="1:20">
      <c r="A1046269"/>
      <c r="B1046269"/>
      <c r="C1046269"/>
      <c r="D1046269"/>
      <c r="E1046269"/>
      <c r="S1046269"/>
      <c r="T1046269"/>
    </row>
    <row r="1046270" spans="1:20">
      <c r="A1046270"/>
      <c r="B1046270"/>
      <c r="C1046270"/>
      <c r="D1046270"/>
      <c r="E1046270"/>
      <c r="S1046270"/>
      <c r="T1046270"/>
    </row>
    <row r="1046271" spans="1:20">
      <c r="A1046271"/>
      <c r="B1046271"/>
      <c r="C1046271"/>
      <c r="D1046271"/>
      <c r="E1046271"/>
      <c r="S1046271"/>
      <c r="T1046271"/>
    </row>
    <row r="1046272" spans="1:20">
      <c r="A1046272"/>
      <c r="B1046272"/>
      <c r="C1046272"/>
      <c r="D1046272"/>
      <c r="E1046272"/>
      <c r="S1046272"/>
      <c r="T1046272"/>
    </row>
    <row r="1046273" spans="1:20">
      <c r="A1046273"/>
      <c r="B1046273"/>
      <c r="C1046273"/>
      <c r="D1046273"/>
      <c r="E1046273"/>
      <c r="S1046273"/>
      <c r="T1046273"/>
    </row>
    <row r="1046274" spans="1:20">
      <c r="A1046274"/>
      <c r="B1046274"/>
      <c r="C1046274"/>
      <c r="D1046274"/>
      <c r="E1046274"/>
      <c r="S1046274"/>
      <c r="T1046274"/>
    </row>
    <row r="1046275" spans="1:20">
      <c r="A1046275"/>
      <c r="B1046275"/>
      <c r="C1046275"/>
      <c r="D1046275"/>
      <c r="E1046275"/>
      <c r="S1046275"/>
      <c r="T1046275"/>
    </row>
    <row r="1046276" spans="1:20">
      <c r="A1046276"/>
      <c r="B1046276"/>
      <c r="C1046276"/>
      <c r="D1046276"/>
      <c r="E1046276"/>
      <c r="S1046276"/>
      <c r="T1046276"/>
    </row>
    <row r="1046277" spans="1:20">
      <c r="A1046277"/>
      <c r="B1046277"/>
      <c r="C1046277"/>
      <c r="D1046277"/>
      <c r="E1046277"/>
      <c r="S1046277"/>
      <c r="T1046277"/>
    </row>
    <row r="1046278" spans="1:20">
      <c r="A1046278"/>
      <c r="B1046278"/>
      <c r="C1046278"/>
      <c r="D1046278"/>
      <c r="E1046278"/>
      <c r="S1046278"/>
      <c r="T1046278"/>
    </row>
    <row r="1046279" spans="1:20">
      <c r="A1046279"/>
      <c r="B1046279"/>
      <c r="C1046279"/>
      <c r="D1046279"/>
      <c r="E1046279"/>
      <c r="S1046279"/>
      <c r="T1046279"/>
    </row>
    <row r="1046280" spans="1:20">
      <c r="A1046280"/>
      <c r="B1046280"/>
      <c r="C1046280"/>
      <c r="D1046280"/>
      <c r="E1046280"/>
      <c r="S1046280"/>
      <c r="T1046280"/>
    </row>
    <row r="1046281" spans="1:20">
      <c r="A1046281"/>
      <c r="B1046281"/>
      <c r="C1046281"/>
      <c r="D1046281"/>
      <c r="E1046281"/>
      <c r="S1046281"/>
      <c r="T1046281"/>
    </row>
    <row r="1046282" spans="1:20">
      <c r="A1046282"/>
      <c r="B1046282"/>
      <c r="C1046282"/>
      <c r="D1046282"/>
      <c r="E1046282"/>
      <c r="S1046282"/>
      <c r="T1046282"/>
    </row>
    <row r="1046283" spans="1:20">
      <c r="A1046283"/>
      <c r="B1046283"/>
      <c r="C1046283"/>
      <c r="D1046283"/>
      <c r="E1046283"/>
      <c r="S1046283"/>
      <c r="T1046283"/>
    </row>
    <row r="1046284" spans="1:20">
      <c r="A1046284"/>
      <c r="B1046284"/>
      <c r="C1046284"/>
      <c r="D1046284"/>
      <c r="E1046284"/>
      <c r="S1046284"/>
      <c r="T1046284"/>
    </row>
    <row r="1046285" spans="1:20">
      <c r="A1046285"/>
      <c r="B1046285"/>
      <c r="C1046285"/>
      <c r="D1046285"/>
      <c r="E1046285"/>
      <c r="S1046285"/>
      <c r="T1046285"/>
    </row>
    <row r="1046286" spans="1:20">
      <c r="A1046286"/>
      <c r="B1046286"/>
      <c r="C1046286"/>
      <c r="D1046286"/>
      <c r="E1046286"/>
      <c r="S1046286"/>
      <c r="T1046286"/>
    </row>
    <row r="1046287" spans="1:20">
      <c r="A1046287"/>
      <c r="B1046287"/>
      <c r="C1046287"/>
      <c r="D1046287"/>
      <c r="E1046287"/>
      <c r="S1046287"/>
      <c r="T1046287"/>
    </row>
    <row r="1046288" spans="1:20">
      <c r="A1046288"/>
      <c r="B1046288"/>
      <c r="C1046288"/>
      <c r="D1046288"/>
      <c r="E1046288"/>
      <c r="S1046288"/>
      <c r="T1046288"/>
    </row>
    <row r="1046289" spans="1:20">
      <c r="A1046289"/>
      <c r="B1046289"/>
      <c r="C1046289"/>
      <c r="D1046289"/>
      <c r="E1046289"/>
      <c r="S1046289"/>
      <c r="T1046289"/>
    </row>
    <row r="1046290" spans="1:20">
      <c r="A1046290"/>
      <c r="B1046290"/>
      <c r="C1046290"/>
      <c r="D1046290"/>
      <c r="E1046290"/>
      <c r="S1046290"/>
      <c r="T1046290"/>
    </row>
    <row r="1046291" spans="1:20">
      <c r="A1046291"/>
      <c r="B1046291"/>
      <c r="C1046291"/>
      <c r="D1046291"/>
      <c r="E1046291"/>
      <c r="S1046291"/>
      <c r="T1046291"/>
    </row>
    <row r="1046292" spans="1:20">
      <c r="A1046292"/>
      <c r="B1046292"/>
      <c r="C1046292"/>
      <c r="D1046292"/>
      <c r="E1046292"/>
      <c r="S1046292"/>
      <c r="T1046292"/>
    </row>
    <row r="1046293" spans="1:20">
      <c r="A1046293"/>
      <c r="B1046293"/>
      <c r="C1046293"/>
      <c r="D1046293"/>
      <c r="E1046293"/>
      <c r="S1046293"/>
      <c r="T1046293"/>
    </row>
    <row r="1046294" spans="1:20">
      <c r="A1046294"/>
      <c r="B1046294"/>
      <c r="C1046294"/>
      <c r="D1046294"/>
      <c r="E1046294"/>
      <c r="S1046294"/>
      <c r="T1046294"/>
    </row>
    <row r="1046295" spans="1:20">
      <c r="A1046295"/>
      <c r="B1046295"/>
      <c r="C1046295"/>
      <c r="D1046295"/>
      <c r="E1046295"/>
      <c r="S1046295"/>
      <c r="T1046295"/>
    </row>
    <row r="1046296" spans="1:20">
      <c r="A1046296"/>
      <c r="B1046296"/>
      <c r="C1046296"/>
      <c r="D1046296"/>
      <c r="E1046296"/>
      <c r="S1046296"/>
      <c r="T1046296"/>
    </row>
    <row r="1046297" spans="1:20">
      <c r="A1046297"/>
      <c r="B1046297"/>
      <c r="C1046297"/>
      <c r="D1046297"/>
      <c r="E1046297"/>
      <c r="S1046297"/>
      <c r="T1046297"/>
    </row>
    <row r="1046298" spans="1:20">
      <c r="A1046298"/>
      <c r="B1046298"/>
      <c r="C1046298"/>
      <c r="D1046298"/>
      <c r="E1046298"/>
      <c r="S1046298"/>
      <c r="T1046298"/>
    </row>
    <row r="1046299" spans="1:20">
      <c r="A1046299"/>
      <c r="B1046299"/>
      <c r="C1046299"/>
      <c r="D1046299"/>
      <c r="E1046299"/>
      <c r="S1046299"/>
      <c r="T1046299"/>
    </row>
    <row r="1046300" spans="1:20">
      <c r="A1046300"/>
      <c r="B1046300"/>
      <c r="C1046300"/>
      <c r="D1046300"/>
      <c r="E1046300"/>
      <c r="S1046300"/>
      <c r="T1046300"/>
    </row>
    <row r="1046301" spans="1:20">
      <c r="A1046301"/>
      <c r="B1046301"/>
      <c r="C1046301"/>
      <c r="D1046301"/>
      <c r="E1046301"/>
      <c r="S1046301"/>
      <c r="T1046301"/>
    </row>
    <row r="1046302" spans="1:20">
      <c r="A1046302"/>
      <c r="B1046302"/>
      <c r="C1046302"/>
      <c r="D1046302"/>
      <c r="E1046302"/>
      <c r="S1046302"/>
      <c r="T1046302"/>
    </row>
    <row r="1046303" spans="1:20">
      <c r="A1046303"/>
      <c r="B1046303"/>
      <c r="C1046303"/>
      <c r="D1046303"/>
      <c r="E1046303"/>
      <c r="S1046303"/>
      <c r="T1046303"/>
    </row>
    <row r="1046304" spans="1:20">
      <c r="A1046304"/>
      <c r="B1046304"/>
      <c r="C1046304"/>
      <c r="D1046304"/>
      <c r="E1046304"/>
      <c r="S1046304"/>
      <c r="T1046304"/>
    </row>
    <row r="1046305" spans="1:20">
      <c r="A1046305"/>
      <c r="B1046305"/>
      <c r="C1046305"/>
      <c r="D1046305"/>
      <c r="E1046305"/>
      <c r="S1046305"/>
      <c r="T1046305"/>
    </row>
    <row r="1046306" spans="1:20">
      <c r="A1046306"/>
      <c r="B1046306"/>
      <c r="C1046306"/>
      <c r="D1046306"/>
      <c r="E1046306"/>
      <c r="S1046306"/>
      <c r="T1046306"/>
    </row>
    <row r="1046307" spans="1:20">
      <c r="A1046307"/>
      <c r="B1046307"/>
      <c r="C1046307"/>
      <c r="D1046307"/>
      <c r="E1046307"/>
      <c r="S1046307"/>
      <c r="T1046307"/>
    </row>
    <row r="1046308" spans="1:20">
      <c r="A1046308"/>
      <c r="B1046308"/>
      <c r="C1046308"/>
      <c r="D1046308"/>
      <c r="E1046308"/>
      <c r="S1046308"/>
      <c r="T1046308"/>
    </row>
    <row r="1046309" spans="1:20">
      <c r="A1046309"/>
      <c r="B1046309"/>
      <c r="C1046309"/>
      <c r="D1046309"/>
      <c r="E1046309"/>
      <c r="S1046309"/>
      <c r="T1046309"/>
    </row>
    <row r="1046310" spans="1:20">
      <c r="A1046310"/>
      <c r="B1046310"/>
      <c r="C1046310"/>
      <c r="D1046310"/>
      <c r="E1046310"/>
      <c r="S1046310"/>
      <c r="T1046310"/>
    </row>
    <row r="1046311" spans="1:20">
      <c r="A1046311"/>
      <c r="B1046311"/>
      <c r="C1046311"/>
      <c r="D1046311"/>
      <c r="E1046311"/>
      <c r="S1046311"/>
      <c r="T1046311"/>
    </row>
    <row r="1046312" spans="1:20">
      <c r="A1046312"/>
      <c r="B1046312"/>
      <c r="C1046312"/>
      <c r="D1046312"/>
      <c r="E1046312"/>
      <c r="S1046312"/>
      <c r="T1046312"/>
    </row>
    <row r="1046313" spans="1:20">
      <c r="A1046313"/>
      <c r="B1046313"/>
      <c r="C1046313"/>
      <c r="D1046313"/>
      <c r="E1046313"/>
      <c r="S1046313"/>
      <c r="T1046313"/>
    </row>
    <row r="1046314" spans="1:20">
      <c r="A1046314"/>
      <c r="B1046314"/>
      <c r="C1046314"/>
      <c r="D1046314"/>
      <c r="E1046314"/>
      <c r="S1046314"/>
      <c r="T1046314"/>
    </row>
    <row r="1046315" spans="1:20">
      <c r="A1046315"/>
      <c r="B1046315"/>
      <c r="C1046315"/>
      <c r="D1046315"/>
      <c r="E1046315"/>
      <c r="S1046315"/>
      <c r="T1046315"/>
    </row>
    <row r="1046316" spans="1:20">
      <c r="A1046316"/>
      <c r="B1046316"/>
      <c r="C1046316"/>
      <c r="D1046316"/>
      <c r="E1046316"/>
      <c r="S1046316"/>
      <c r="T1046316"/>
    </row>
    <row r="1046317" spans="1:20">
      <c r="A1046317"/>
      <c r="B1046317"/>
      <c r="C1046317"/>
      <c r="D1046317"/>
      <c r="E1046317"/>
      <c r="S1046317"/>
      <c r="T1046317"/>
    </row>
    <row r="1046318" spans="1:20">
      <c r="A1046318"/>
      <c r="B1046318"/>
      <c r="C1046318"/>
      <c r="D1046318"/>
      <c r="E1046318"/>
      <c r="S1046318"/>
      <c r="T1046318"/>
    </row>
    <row r="1046319" spans="1:20">
      <c r="A1046319"/>
      <c r="B1046319"/>
      <c r="C1046319"/>
      <c r="D1046319"/>
      <c r="E1046319"/>
      <c r="S1046319"/>
      <c r="T1046319"/>
    </row>
    <row r="1046320" spans="1:20">
      <c r="A1046320"/>
      <c r="B1046320"/>
      <c r="C1046320"/>
      <c r="D1046320"/>
      <c r="E1046320"/>
      <c r="S1046320"/>
      <c r="T1046320"/>
    </row>
    <row r="1046321" spans="1:20">
      <c r="A1046321"/>
      <c r="B1046321"/>
      <c r="C1046321"/>
      <c r="D1046321"/>
      <c r="E1046321"/>
      <c r="S1046321"/>
      <c r="T1046321"/>
    </row>
    <row r="1046322" spans="1:20">
      <c r="A1046322"/>
      <c r="B1046322"/>
      <c r="C1046322"/>
      <c r="D1046322"/>
      <c r="E1046322"/>
      <c r="S1046322"/>
      <c r="T1046322"/>
    </row>
    <row r="1046323" spans="1:20">
      <c r="A1046323"/>
      <c r="B1046323"/>
      <c r="C1046323"/>
      <c r="D1046323"/>
      <c r="E1046323"/>
      <c r="S1046323"/>
      <c r="T1046323"/>
    </row>
    <row r="1046324" spans="1:20">
      <c r="A1046324"/>
      <c r="B1046324"/>
      <c r="C1046324"/>
      <c r="D1046324"/>
      <c r="E1046324"/>
      <c r="S1046324"/>
      <c r="T1046324"/>
    </row>
    <row r="1046325" spans="1:20">
      <c r="A1046325"/>
      <c r="B1046325"/>
      <c r="C1046325"/>
      <c r="D1046325"/>
      <c r="E1046325"/>
      <c r="S1046325"/>
      <c r="T1046325"/>
    </row>
    <row r="1046326" spans="1:20">
      <c r="A1046326"/>
      <c r="B1046326"/>
      <c r="C1046326"/>
      <c r="D1046326"/>
      <c r="E1046326"/>
      <c r="S1046326"/>
      <c r="T1046326"/>
    </row>
    <row r="1046327" spans="1:20">
      <c r="A1046327"/>
      <c r="B1046327"/>
      <c r="C1046327"/>
      <c r="D1046327"/>
      <c r="E1046327"/>
      <c r="S1046327"/>
      <c r="T1046327"/>
    </row>
    <row r="1046328" spans="1:20">
      <c r="A1046328"/>
      <c r="B1046328"/>
      <c r="C1046328"/>
      <c r="D1046328"/>
      <c r="E1046328"/>
      <c r="S1046328"/>
      <c r="T1046328"/>
    </row>
    <row r="1046329" spans="1:20">
      <c r="A1046329"/>
      <c r="B1046329"/>
      <c r="C1046329"/>
      <c r="D1046329"/>
      <c r="E1046329"/>
      <c r="S1046329"/>
      <c r="T1046329"/>
    </row>
    <row r="1046330" spans="1:20">
      <c r="A1046330"/>
      <c r="B1046330"/>
      <c r="C1046330"/>
      <c r="D1046330"/>
      <c r="E1046330"/>
      <c r="S1046330"/>
      <c r="T1046330"/>
    </row>
    <row r="1046331" spans="1:20">
      <c r="A1046331"/>
      <c r="B1046331"/>
      <c r="C1046331"/>
      <c r="D1046331"/>
      <c r="E1046331"/>
      <c r="S1046331"/>
      <c r="T1046331"/>
    </row>
    <row r="1046332" spans="1:20">
      <c r="A1046332"/>
      <c r="B1046332"/>
      <c r="C1046332"/>
      <c r="D1046332"/>
      <c r="E1046332"/>
      <c r="S1046332"/>
      <c r="T1046332"/>
    </row>
    <row r="1046333" spans="1:20">
      <c r="A1046333"/>
      <c r="B1046333"/>
      <c r="C1046333"/>
      <c r="D1046333"/>
      <c r="E1046333"/>
      <c r="S1046333"/>
      <c r="T1046333"/>
    </row>
    <row r="1046334" spans="1:20">
      <c r="A1046334"/>
      <c r="B1046334"/>
      <c r="C1046334"/>
      <c r="D1046334"/>
      <c r="E1046334"/>
      <c r="S1046334"/>
      <c r="T1046334"/>
    </row>
    <row r="1046335" spans="1:20">
      <c r="A1046335"/>
      <c r="B1046335"/>
      <c r="C1046335"/>
      <c r="D1046335"/>
      <c r="E1046335"/>
      <c r="S1046335"/>
      <c r="T1046335"/>
    </row>
    <row r="1046336" spans="1:20">
      <c r="A1046336"/>
      <c r="B1046336"/>
      <c r="C1046336"/>
      <c r="D1046336"/>
      <c r="E1046336"/>
      <c r="S1046336"/>
      <c r="T1046336"/>
    </row>
    <row r="1046337" spans="1:20">
      <c r="A1046337"/>
      <c r="B1046337"/>
      <c r="C1046337"/>
      <c r="D1046337"/>
      <c r="E1046337"/>
      <c r="S1046337"/>
      <c r="T1046337"/>
    </row>
    <row r="1046338" spans="1:20">
      <c r="A1046338"/>
      <c r="B1046338"/>
      <c r="C1046338"/>
      <c r="D1046338"/>
      <c r="E1046338"/>
      <c r="S1046338"/>
      <c r="T1046338"/>
    </row>
    <row r="1046339" spans="1:20">
      <c r="A1046339"/>
      <c r="B1046339"/>
      <c r="C1046339"/>
      <c r="D1046339"/>
      <c r="E1046339"/>
      <c r="S1046339"/>
      <c r="T1046339"/>
    </row>
    <row r="1046340" spans="1:20">
      <c r="A1046340"/>
      <c r="B1046340"/>
      <c r="C1046340"/>
      <c r="D1046340"/>
      <c r="E1046340"/>
      <c r="S1046340"/>
      <c r="T1046340"/>
    </row>
    <row r="1046341" spans="1:20">
      <c r="A1046341"/>
      <c r="B1046341"/>
      <c r="C1046341"/>
      <c r="D1046341"/>
      <c r="E1046341"/>
      <c r="S1046341"/>
      <c r="T1046341"/>
    </row>
    <row r="1046342" spans="1:20">
      <c r="A1046342"/>
      <c r="B1046342"/>
      <c r="C1046342"/>
      <c r="D1046342"/>
      <c r="E1046342"/>
      <c r="S1046342"/>
      <c r="T1046342"/>
    </row>
    <row r="1046343" spans="1:20">
      <c r="A1046343"/>
      <c r="B1046343"/>
      <c r="C1046343"/>
      <c r="D1046343"/>
      <c r="E1046343"/>
      <c r="S1046343"/>
      <c r="T1046343"/>
    </row>
    <row r="1046344" spans="1:20">
      <c r="A1046344"/>
      <c r="B1046344"/>
      <c r="C1046344"/>
      <c r="D1046344"/>
      <c r="E1046344"/>
      <c r="S1046344"/>
      <c r="T1046344"/>
    </row>
    <row r="1046345" spans="1:20">
      <c r="A1046345"/>
      <c r="B1046345"/>
      <c r="C1046345"/>
      <c r="D1046345"/>
      <c r="E1046345"/>
      <c r="S1046345"/>
      <c r="T1046345"/>
    </row>
    <row r="1046346" spans="1:20">
      <c r="A1046346"/>
      <c r="B1046346"/>
      <c r="C1046346"/>
      <c r="D1046346"/>
      <c r="E1046346"/>
      <c r="S1046346"/>
      <c r="T1046346"/>
    </row>
    <row r="1046347" spans="1:20">
      <c r="A1046347"/>
      <c r="B1046347"/>
      <c r="C1046347"/>
      <c r="D1046347"/>
      <c r="E1046347"/>
      <c r="S1046347"/>
      <c r="T1046347"/>
    </row>
    <row r="1046348" spans="1:20">
      <c r="A1046348"/>
      <c r="B1046348"/>
      <c r="C1046348"/>
      <c r="D1046348"/>
      <c r="E1046348"/>
      <c r="S1046348"/>
      <c r="T1046348"/>
    </row>
    <row r="1046349" spans="1:20">
      <c r="A1046349"/>
      <c r="B1046349"/>
      <c r="C1046349"/>
      <c r="D1046349"/>
      <c r="E1046349"/>
      <c r="S1046349"/>
      <c r="T1046349"/>
    </row>
    <row r="1046350" spans="1:20">
      <c r="A1046350"/>
      <c r="B1046350"/>
      <c r="C1046350"/>
      <c r="D1046350"/>
      <c r="E1046350"/>
      <c r="S1046350"/>
      <c r="T1046350"/>
    </row>
    <row r="1046351" spans="1:20">
      <c r="A1046351"/>
      <c r="B1046351"/>
      <c r="C1046351"/>
      <c r="D1046351"/>
      <c r="E1046351"/>
      <c r="S1046351"/>
      <c r="T1046351"/>
    </row>
    <row r="1046352" spans="1:20">
      <c r="A1046352"/>
      <c r="B1046352"/>
      <c r="C1046352"/>
      <c r="D1046352"/>
      <c r="E1046352"/>
      <c r="S1046352"/>
      <c r="T1046352"/>
    </row>
    <row r="1046353" spans="1:20">
      <c r="A1046353"/>
      <c r="B1046353"/>
      <c r="C1046353"/>
      <c r="D1046353"/>
      <c r="E1046353"/>
      <c r="S1046353"/>
      <c r="T1046353"/>
    </row>
    <row r="1046354" spans="1:20">
      <c r="A1046354"/>
      <c r="B1046354"/>
      <c r="C1046354"/>
      <c r="D1046354"/>
      <c r="E1046354"/>
      <c r="S1046354"/>
      <c r="T1046354"/>
    </row>
    <row r="1046355" spans="1:20">
      <c r="A1046355"/>
      <c r="B1046355"/>
      <c r="C1046355"/>
      <c r="D1046355"/>
      <c r="E1046355"/>
      <c r="S1046355"/>
      <c r="T1046355"/>
    </row>
    <row r="1046356" spans="1:20">
      <c r="A1046356"/>
      <c r="B1046356"/>
      <c r="C1046356"/>
      <c r="D1046356"/>
      <c r="E1046356"/>
      <c r="S1046356"/>
      <c r="T1046356"/>
    </row>
    <row r="1046357" spans="1:20">
      <c r="A1046357"/>
      <c r="B1046357"/>
      <c r="C1046357"/>
      <c r="D1046357"/>
      <c r="E1046357"/>
      <c r="S1046357"/>
      <c r="T1046357"/>
    </row>
    <row r="1046358" spans="1:20">
      <c r="A1046358"/>
      <c r="B1046358"/>
      <c r="C1046358"/>
      <c r="D1046358"/>
      <c r="E1046358"/>
      <c r="S1046358"/>
      <c r="T1046358"/>
    </row>
    <row r="1046359" spans="1:20">
      <c r="A1046359"/>
      <c r="B1046359"/>
      <c r="C1046359"/>
      <c r="D1046359"/>
      <c r="E1046359"/>
      <c r="S1046359"/>
      <c r="T1046359"/>
    </row>
    <row r="1046360" spans="1:20">
      <c r="A1046360"/>
      <c r="B1046360"/>
      <c r="C1046360"/>
      <c r="D1046360"/>
      <c r="E1046360"/>
      <c r="S1046360"/>
      <c r="T1046360"/>
    </row>
    <row r="1046361" spans="1:20">
      <c r="A1046361"/>
      <c r="B1046361"/>
      <c r="C1046361"/>
      <c r="D1046361"/>
      <c r="E1046361"/>
      <c r="S1046361"/>
      <c r="T1046361"/>
    </row>
    <row r="1046362" spans="1:20">
      <c r="A1046362"/>
      <c r="B1046362"/>
      <c r="C1046362"/>
      <c r="D1046362"/>
      <c r="E1046362"/>
      <c r="S1046362"/>
      <c r="T1046362"/>
    </row>
    <row r="1046363" spans="1:20">
      <c r="A1046363"/>
      <c r="B1046363"/>
      <c r="C1046363"/>
      <c r="D1046363"/>
      <c r="E1046363"/>
      <c r="S1046363"/>
      <c r="T1046363"/>
    </row>
    <row r="1046364" spans="1:20">
      <c r="A1046364"/>
      <c r="B1046364"/>
      <c r="C1046364"/>
      <c r="D1046364"/>
      <c r="E1046364"/>
      <c r="S1046364"/>
      <c r="T1046364"/>
    </row>
    <row r="1046365" spans="1:20">
      <c r="A1046365"/>
      <c r="B1046365"/>
      <c r="C1046365"/>
      <c r="D1046365"/>
      <c r="E1046365"/>
      <c r="S1046365"/>
      <c r="T1046365"/>
    </row>
    <row r="1046366" spans="1:20">
      <c r="A1046366"/>
      <c r="B1046366"/>
      <c r="C1046366"/>
      <c r="D1046366"/>
      <c r="E1046366"/>
      <c r="S1046366"/>
      <c r="T1046366"/>
    </row>
    <row r="1046367" spans="1:20">
      <c r="A1046367"/>
      <c r="B1046367"/>
      <c r="C1046367"/>
      <c r="D1046367"/>
      <c r="E1046367"/>
      <c r="S1046367"/>
      <c r="T1046367"/>
    </row>
    <row r="1046368" spans="1:20">
      <c r="A1046368"/>
      <c r="B1046368"/>
      <c r="C1046368"/>
      <c r="D1046368"/>
      <c r="E1046368"/>
      <c r="S1046368"/>
      <c r="T1046368"/>
    </row>
    <row r="1046369" spans="1:20">
      <c r="A1046369"/>
      <c r="B1046369"/>
      <c r="C1046369"/>
      <c r="D1046369"/>
      <c r="E1046369"/>
      <c r="S1046369"/>
      <c r="T1046369"/>
    </row>
    <row r="1046370" spans="1:20">
      <c r="A1046370"/>
      <c r="B1046370"/>
      <c r="C1046370"/>
      <c r="D1046370"/>
      <c r="E1046370"/>
      <c r="S1046370"/>
      <c r="T1046370"/>
    </row>
    <row r="1046371" spans="1:20">
      <c r="A1046371"/>
      <c r="B1046371"/>
      <c r="C1046371"/>
      <c r="D1046371"/>
      <c r="E1046371"/>
      <c r="S1046371"/>
      <c r="T1046371"/>
    </row>
    <row r="1046372" spans="1:20">
      <c r="A1046372"/>
      <c r="B1046372"/>
      <c r="C1046372"/>
      <c r="D1046372"/>
      <c r="E1046372"/>
      <c r="S1046372"/>
      <c r="T1046372"/>
    </row>
    <row r="1046373" spans="1:20">
      <c r="A1046373"/>
      <c r="B1046373"/>
      <c r="C1046373"/>
      <c r="D1046373"/>
      <c r="E1046373"/>
      <c r="S1046373"/>
      <c r="T1046373"/>
    </row>
    <row r="1046374" spans="1:20">
      <c r="A1046374"/>
      <c r="B1046374"/>
      <c r="C1046374"/>
      <c r="D1046374"/>
      <c r="E1046374"/>
      <c r="S1046374"/>
      <c r="T1046374"/>
    </row>
    <row r="1046375" spans="1:20">
      <c r="A1046375"/>
      <c r="B1046375"/>
      <c r="C1046375"/>
      <c r="D1046375"/>
      <c r="E1046375"/>
      <c r="S1046375"/>
      <c r="T1046375"/>
    </row>
    <row r="1046376" spans="1:20">
      <c r="A1046376"/>
      <c r="B1046376"/>
      <c r="C1046376"/>
      <c r="D1046376"/>
      <c r="E1046376"/>
      <c r="S1046376"/>
      <c r="T1046376"/>
    </row>
    <row r="1046377" spans="1:20">
      <c r="A1046377"/>
      <c r="B1046377"/>
      <c r="C1046377"/>
      <c r="D1046377"/>
      <c r="E1046377"/>
      <c r="S1046377"/>
      <c r="T1046377"/>
    </row>
    <row r="1046378" spans="1:20">
      <c r="A1046378"/>
      <c r="B1046378"/>
      <c r="C1046378"/>
      <c r="D1046378"/>
      <c r="E1046378"/>
      <c r="S1046378"/>
      <c r="T1046378"/>
    </row>
    <row r="1046379" spans="1:20">
      <c r="A1046379"/>
      <c r="B1046379"/>
      <c r="C1046379"/>
      <c r="D1046379"/>
      <c r="E1046379"/>
      <c r="S1046379"/>
      <c r="T1046379"/>
    </row>
    <row r="1046380" spans="1:20">
      <c r="A1046380"/>
      <c r="B1046380"/>
      <c r="C1046380"/>
      <c r="D1046380"/>
      <c r="E1046380"/>
      <c r="S1046380"/>
      <c r="T1046380"/>
    </row>
    <row r="1046381" spans="1:20">
      <c r="A1046381"/>
      <c r="B1046381"/>
      <c r="C1046381"/>
      <c r="D1046381"/>
      <c r="E1046381"/>
      <c r="S1046381"/>
      <c r="T1046381"/>
    </row>
    <row r="1046382" spans="1:20">
      <c r="A1046382"/>
      <c r="B1046382"/>
      <c r="C1046382"/>
      <c r="D1046382"/>
      <c r="E1046382"/>
      <c r="S1046382"/>
      <c r="T1046382"/>
    </row>
    <row r="1046383" spans="1:20">
      <c r="A1046383"/>
      <c r="B1046383"/>
      <c r="C1046383"/>
      <c r="D1046383"/>
      <c r="E1046383"/>
      <c r="S1046383"/>
      <c r="T1046383"/>
    </row>
    <row r="1046384" spans="1:20">
      <c r="A1046384"/>
      <c r="B1046384"/>
      <c r="C1046384"/>
      <c r="D1046384"/>
      <c r="E1046384"/>
      <c r="S1046384"/>
      <c r="T1046384"/>
    </row>
    <row r="1046385" spans="1:20">
      <c r="A1046385"/>
      <c r="B1046385"/>
      <c r="C1046385"/>
      <c r="D1046385"/>
      <c r="E1046385"/>
      <c r="S1046385"/>
      <c r="T1046385"/>
    </row>
    <row r="1046386" spans="1:20">
      <c r="A1046386"/>
      <c r="B1046386"/>
      <c r="C1046386"/>
      <c r="D1046386"/>
      <c r="E1046386"/>
      <c r="S1046386"/>
      <c r="T1046386"/>
    </row>
    <row r="1046387" spans="1:20">
      <c r="A1046387"/>
      <c r="B1046387"/>
      <c r="C1046387"/>
      <c r="D1046387"/>
      <c r="E1046387"/>
      <c r="S1046387"/>
      <c r="T1046387"/>
    </row>
    <row r="1046388" spans="1:20">
      <c r="A1046388"/>
      <c r="B1046388"/>
      <c r="C1046388"/>
      <c r="D1046388"/>
      <c r="E1046388"/>
      <c r="S1046388"/>
      <c r="T1046388"/>
    </row>
    <row r="1046389" spans="1:20">
      <c r="A1046389"/>
      <c r="B1046389"/>
      <c r="C1046389"/>
      <c r="D1046389"/>
      <c r="E1046389"/>
      <c r="S1046389"/>
      <c r="T1046389"/>
    </row>
    <row r="1046390" spans="1:20">
      <c r="A1046390"/>
      <c r="B1046390"/>
      <c r="C1046390"/>
      <c r="D1046390"/>
      <c r="E1046390"/>
      <c r="S1046390"/>
      <c r="T1046390"/>
    </row>
    <row r="1046391" spans="1:20">
      <c r="A1046391"/>
      <c r="B1046391"/>
      <c r="C1046391"/>
      <c r="D1046391"/>
      <c r="E1046391"/>
      <c r="S1046391"/>
      <c r="T1046391"/>
    </row>
    <row r="1046392" spans="1:20">
      <c r="A1046392"/>
      <c r="B1046392"/>
      <c r="C1046392"/>
      <c r="D1046392"/>
      <c r="E1046392"/>
      <c r="S1046392"/>
      <c r="T1046392"/>
    </row>
    <row r="1046393" spans="1:20">
      <c r="A1046393"/>
      <c r="B1046393"/>
      <c r="C1046393"/>
      <c r="D1046393"/>
      <c r="E1046393"/>
      <c r="S1046393"/>
      <c r="T1046393"/>
    </row>
    <row r="1046394" spans="1:20">
      <c r="A1046394"/>
      <c r="B1046394"/>
      <c r="C1046394"/>
      <c r="D1046394"/>
      <c r="E1046394"/>
      <c r="S1046394"/>
      <c r="T1046394"/>
    </row>
    <row r="1046395" spans="1:20">
      <c r="A1046395"/>
      <c r="B1046395"/>
      <c r="C1046395"/>
      <c r="D1046395"/>
      <c r="E1046395"/>
      <c r="S1046395"/>
      <c r="T1046395"/>
    </row>
    <row r="1046396" spans="1:20">
      <c r="A1046396"/>
      <c r="B1046396"/>
      <c r="C1046396"/>
      <c r="D1046396"/>
      <c r="E1046396"/>
      <c r="S1046396"/>
      <c r="T1046396"/>
    </row>
    <row r="1046397" spans="1:20">
      <c r="A1046397"/>
      <c r="B1046397"/>
      <c r="C1046397"/>
      <c r="D1046397"/>
      <c r="E1046397"/>
      <c r="S1046397"/>
      <c r="T1046397"/>
    </row>
    <row r="1046398" spans="1:20">
      <c r="A1046398"/>
      <c r="B1046398"/>
      <c r="C1046398"/>
      <c r="D1046398"/>
      <c r="E1046398"/>
      <c r="S1046398"/>
      <c r="T1046398"/>
    </row>
    <row r="1046399" spans="1:20">
      <c r="A1046399"/>
      <c r="B1046399"/>
      <c r="C1046399"/>
      <c r="D1046399"/>
      <c r="E1046399"/>
      <c r="S1046399"/>
      <c r="T1046399"/>
    </row>
    <row r="1046400" spans="1:20">
      <c r="A1046400"/>
      <c r="B1046400"/>
      <c r="C1046400"/>
      <c r="D1046400"/>
      <c r="E1046400"/>
      <c r="S1046400"/>
      <c r="T1046400"/>
    </row>
    <row r="1046401" spans="1:20">
      <c r="A1046401"/>
      <c r="B1046401"/>
      <c r="C1046401"/>
      <c r="D1046401"/>
      <c r="E1046401"/>
      <c r="S1046401"/>
      <c r="T1046401"/>
    </row>
    <row r="1046402" spans="1:20">
      <c r="A1046402"/>
      <c r="B1046402"/>
      <c r="C1046402"/>
      <c r="D1046402"/>
      <c r="E1046402"/>
      <c r="S1046402"/>
      <c r="T1046402"/>
    </row>
    <row r="1046403" spans="1:20">
      <c r="A1046403"/>
      <c r="B1046403"/>
      <c r="C1046403"/>
      <c r="D1046403"/>
      <c r="E1046403"/>
      <c r="S1046403"/>
      <c r="T1046403"/>
    </row>
    <row r="1046404" spans="1:20">
      <c r="A1046404"/>
      <c r="B1046404"/>
      <c r="C1046404"/>
      <c r="D1046404"/>
      <c r="E1046404"/>
      <c r="S1046404"/>
      <c r="T1046404"/>
    </row>
    <row r="1046405" spans="1:20">
      <c r="A1046405"/>
      <c r="B1046405"/>
      <c r="C1046405"/>
      <c r="D1046405"/>
      <c r="E1046405"/>
      <c r="S1046405"/>
      <c r="T1046405"/>
    </row>
    <row r="1046406" spans="1:20">
      <c r="A1046406"/>
      <c r="B1046406"/>
      <c r="C1046406"/>
      <c r="D1046406"/>
      <c r="E1046406"/>
      <c r="S1046406"/>
      <c r="T1046406"/>
    </row>
    <row r="1046407" spans="1:20">
      <c r="A1046407"/>
      <c r="B1046407"/>
      <c r="C1046407"/>
      <c r="D1046407"/>
      <c r="E1046407"/>
      <c r="S1046407"/>
      <c r="T1046407"/>
    </row>
    <row r="1046408" spans="1:20">
      <c r="A1046408"/>
      <c r="B1046408"/>
      <c r="C1046408"/>
      <c r="D1046408"/>
      <c r="E1046408"/>
      <c r="S1046408"/>
      <c r="T1046408"/>
    </row>
    <row r="1046409" spans="1:20">
      <c r="A1046409"/>
      <c r="B1046409"/>
      <c r="C1046409"/>
      <c r="D1046409"/>
      <c r="E1046409"/>
      <c r="S1046409"/>
      <c r="T1046409"/>
    </row>
    <row r="1046410" spans="1:20">
      <c r="A1046410"/>
      <c r="B1046410"/>
      <c r="C1046410"/>
      <c r="D1046410"/>
      <c r="E1046410"/>
      <c r="S1046410"/>
      <c r="T1046410"/>
    </row>
    <row r="1046411" spans="1:20">
      <c r="A1046411"/>
      <c r="B1046411"/>
      <c r="C1046411"/>
      <c r="D1046411"/>
      <c r="E1046411"/>
      <c r="S1046411"/>
      <c r="T1046411"/>
    </row>
    <row r="1046412" spans="1:20">
      <c r="A1046412"/>
      <c r="B1046412"/>
      <c r="C1046412"/>
      <c r="D1046412"/>
      <c r="E1046412"/>
      <c r="S1046412"/>
      <c r="T1046412"/>
    </row>
    <row r="1046413" spans="1:20">
      <c r="A1046413"/>
      <c r="B1046413"/>
      <c r="C1046413"/>
      <c r="D1046413"/>
      <c r="E1046413"/>
      <c r="S1046413"/>
      <c r="T1046413"/>
    </row>
    <row r="1046414" spans="1:20">
      <c r="A1046414"/>
      <c r="B1046414"/>
      <c r="C1046414"/>
      <c r="D1046414"/>
      <c r="E1046414"/>
      <c r="S1046414"/>
      <c r="T1046414"/>
    </row>
    <row r="1046415" spans="1:20">
      <c r="A1046415"/>
      <c r="B1046415"/>
      <c r="C1046415"/>
      <c r="D1046415"/>
      <c r="E1046415"/>
      <c r="S1046415"/>
      <c r="T1046415"/>
    </row>
    <row r="1046416" spans="1:20">
      <c r="A1046416"/>
      <c r="B1046416"/>
      <c r="C1046416"/>
      <c r="D1046416"/>
      <c r="E1046416"/>
      <c r="S1046416"/>
      <c r="T1046416"/>
    </row>
    <row r="1046417" spans="1:20">
      <c r="A1046417"/>
      <c r="B1046417"/>
      <c r="C1046417"/>
      <c r="D1046417"/>
      <c r="E1046417"/>
      <c r="S1046417"/>
      <c r="T1046417"/>
    </row>
    <row r="1046418" spans="1:20">
      <c r="A1046418"/>
      <c r="B1046418"/>
      <c r="C1046418"/>
      <c r="D1046418"/>
      <c r="E1046418"/>
      <c r="S1046418"/>
      <c r="T1046418"/>
    </row>
    <row r="1046419" spans="1:20">
      <c r="A1046419"/>
      <c r="B1046419"/>
      <c r="C1046419"/>
      <c r="D1046419"/>
      <c r="E1046419"/>
      <c r="S1046419"/>
      <c r="T1046419"/>
    </row>
    <row r="1046420" spans="1:20">
      <c r="A1046420"/>
      <c r="B1046420"/>
      <c r="C1046420"/>
      <c r="D1046420"/>
      <c r="E1046420"/>
      <c r="S1046420"/>
      <c r="T1046420"/>
    </row>
    <row r="1046421" spans="1:20">
      <c r="A1046421"/>
      <c r="B1046421"/>
      <c r="C1046421"/>
      <c r="D1046421"/>
      <c r="E1046421"/>
      <c r="S1046421"/>
      <c r="T1046421"/>
    </row>
    <row r="1046422" spans="1:20">
      <c r="A1046422"/>
      <c r="B1046422"/>
      <c r="C1046422"/>
      <c r="D1046422"/>
      <c r="E1046422"/>
      <c r="S1046422"/>
      <c r="T1046422"/>
    </row>
    <row r="1046423" spans="1:20">
      <c r="A1046423"/>
      <c r="B1046423"/>
      <c r="C1046423"/>
      <c r="D1046423"/>
      <c r="E1046423"/>
      <c r="S1046423"/>
      <c r="T1046423"/>
    </row>
    <row r="1046424" spans="1:20">
      <c r="A1046424"/>
      <c r="B1046424"/>
      <c r="C1046424"/>
      <c r="D1046424"/>
      <c r="E1046424"/>
      <c r="S1046424"/>
      <c r="T1046424"/>
    </row>
    <row r="1046425" spans="1:20">
      <c r="A1046425"/>
      <c r="B1046425"/>
      <c r="C1046425"/>
      <c r="D1046425"/>
      <c r="E1046425"/>
      <c r="S1046425"/>
      <c r="T1046425"/>
    </row>
    <row r="1046426" spans="1:20">
      <c r="A1046426"/>
      <c r="B1046426"/>
      <c r="C1046426"/>
      <c r="D1046426"/>
      <c r="E1046426"/>
      <c r="S1046426"/>
      <c r="T1046426"/>
    </row>
    <row r="1046427" spans="1:20">
      <c r="A1046427"/>
      <c r="B1046427"/>
      <c r="C1046427"/>
      <c r="D1046427"/>
      <c r="E1046427"/>
      <c r="S1046427"/>
      <c r="T1046427"/>
    </row>
    <row r="1046428" spans="1:20">
      <c r="A1046428"/>
      <c r="B1046428"/>
      <c r="C1046428"/>
      <c r="D1046428"/>
      <c r="E1046428"/>
      <c r="S1046428"/>
      <c r="T1046428"/>
    </row>
    <row r="1046429" spans="1:20">
      <c r="A1046429"/>
      <c r="B1046429"/>
      <c r="C1046429"/>
      <c r="D1046429"/>
      <c r="E1046429"/>
      <c r="S1046429"/>
      <c r="T1046429"/>
    </row>
    <row r="1046430" spans="1:20">
      <c r="A1046430"/>
      <c r="B1046430"/>
      <c r="C1046430"/>
      <c r="D1046430"/>
      <c r="E1046430"/>
      <c r="S1046430"/>
      <c r="T1046430"/>
    </row>
    <row r="1046431" spans="1:20">
      <c r="A1046431"/>
      <c r="B1046431"/>
      <c r="C1046431"/>
      <c r="D1046431"/>
      <c r="E1046431"/>
      <c r="S1046431"/>
      <c r="T1046431"/>
    </row>
    <row r="1046432" spans="1:20">
      <c r="A1046432"/>
      <c r="B1046432"/>
      <c r="C1046432"/>
      <c r="D1046432"/>
      <c r="E1046432"/>
      <c r="S1046432"/>
      <c r="T1046432"/>
    </row>
    <row r="1046433" spans="1:20">
      <c r="A1046433"/>
      <c r="B1046433"/>
      <c r="C1046433"/>
      <c r="D1046433"/>
      <c r="E1046433"/>
      <c r="S1046433"/>
      <c r="T1046433"/>
    </row>
    <row r="1046434" spans="1:20">
      <c r="A1046434"/>
      <c r="B1046434"/>
      <c r="C1046434"/>
      <c r="D1046434"/>
      <c r="E1046434"/>
      <c r="S1046434"/>
      <c r="T1046434"/>
    </row>
    <row r="1046435" spans="1:20">
      <c r="A1046435"/>
      <c r="B1046435"/>
      <c r="C1046435"/>
      <c r="D1046435"/>
      <c r="E1046435"/>
      <c r="S1046435"/>
      <c r="T1046435"/>
    </row>
    <row r="1046436" spans="1:20">
      <c r="A1046436"/>
      <c r="B1046436"/>
      <c r="C1046436"/>
      <c r="D1046436"/>
      <c r="E1046436"/>
      <c r="S1046436"/>
      <c r="T1046436"/>
    </row>
    <row r="1046437" spans="1:20">
      <c r="A1046437"/>
      <c r="B1046437"/>
      <c r="C1046437"/>
      <c r="D1046437"/>
      <c r="E1046437"/>
      <c r="S1046437"/>
      <c r="T1046437"/>
    </row>
    <row r="1046438" spans="1:20">
      <c r="A1046438"/>
      <c r="B1046438"/>
      <c r="C1046438"/>
      <c r="D1046438"/>
      <c r="E1046438"/>
      <c r="S1046438"/>
      <c r="T1046438"/>
    </row>
    <row r="1046439" spans="1:20">
      <c r="A1046439"/>
      <c r="B1046439"/>
      <c r="C1046439"/>
      <c r="D1046439"/>
      <c r="E1046439"/>
      <c r="S1046439"/>
      <c r="T1046439"/>
    </row>
    <row r="1046440" spans="1:20">
      <c r="A1046440"/>
      <c r="B1046440"/>
      <c r="C1046440"/>
      <c r="D1046440"/>
      <c r="E1046440"/>
      <c r="S1046440"/>
      <c r="T1046440"/>
    </row>
    <row r="1046441" spans="1:20">
      <c r="A1046441"/>
      <c r="B1046441"/>
      <c r="C1046441"/>
      <c r="D1046441"/>
      <c r="E1046441"/>
      <c r="S1046441"/>
      <c r="T1046441"/>
    </row>
    <row r="1046442" spans="1:20">
      <c r="A1046442"/>
      <c r="B1046442"/>
      <c r="C1046442"/>
      <c r="D1046442"/>
      <c r="E1046442"/>
      <c r="S1046442"/>
      <c r="T1046442"/>
    </row>
    <row r="1046443" spans="1:20">
      <c r="A1046443"/>
      <c r="B1046443"/>
      <c r="C1046443"/>
      <c r="D1046443"/>
      <c r="E1046443"/>
      <c r="S1046443"/>
      <c r="T1046443"/>
    </row>
    <row r="1046444" spans="1:20">
      <c r="A1046444"/>
      <c r="B1046444"/>
      <c r="C1046444"/>
      <c r="D1046444"/>
      <c r="E1046444"/>
      <c r="S1046444"/>
      <c r="T1046444"/>
    </row>
    <row r="1046445" spans="1:20">
      <c r="A1046445"/>
      <c r="B1046445"/>
      <c r="C1046445"/>
      <c r="D1046445"/>
      <c r="E1046445"/>
      <c r="S1046445"/>
      <c r="T1046445"/>
    </row>
    <row r="1046446" spans="1:20">
      <c r="A1046446"/>
      <c r="B1046446"/>
      <c r="C1046446"/>
      <c r="D1046446"/>
      <c r="E1046446"/>
      <c r="S1046446"/>
      <c r="T1046446"/>
    </row>
    <row r="1046447" spans="1:20">
      <c r="A1046447"/>
      <c r="B1046447"/>
      <c r="C1046447"/>
      <c r="D1046447"/>
      <c r="E1046447"/>
      <c r="S1046447"/>
      <c r="T1046447"/>
    </row>
    <row r="1046448" spans="1:20">
      <c r="A1046448"/>
      <c r="B1046448"/>
      <c r="C1046448"/>
      <c r="D1046448"/>
      <c r="E1046448"/>
      <c r="S1046448"/>
      <c r="T1046448"/>
    </row>
    <row r="1046449" spans="1:20">
      <c r="A1046449"/>
      <c r="B1046449"/>
      <c r="C1046449"/>
      <c r="D1046449"/>
      <c r="E1046449"/>
      <c r="S1046449"/>
      <c r="T1046449"/>
    </row>
    <row r="1046450" spans="1:20">
      <c r="A1046450"/>
      <c r="B1046450"/>
      <c r="C1046450"/>
      <c r="D1046450"/>
      <c r="E1046450"/>
      <c r="S1046450"/>
      <c r="T1046450"/>
    </row>
    <row r="1046451" spans="1:20">
      <c r="A1046451"/>
      <c r="B1046451"/>
      <c r="C1046451"/>
      <c r="D1046451"/>
      <c r="E1046451"/>
      <c r="S1046451"/>
      <c r="T1046451"/>
    </row>
    <row r="1046452" spans="1:20">
      <c r="A1046452"/>
      <c r="B1046452"/>
      <c r="C1046452"/>
      <c r="D1046452"/>
      <c r="E1046452"/>
      <c r="S1046452"/>
      <c r="T1046452"/>
    </row>
    <row r="1046453" spans="1:20">
      <c r="A1046453"/>
      <c r="B1046453"/>
      <c r="C1046453"/>
      <c r="D1046453"/>
      <c r="E1046453"/>
      <c r="S1046453"/>
      <c r="T1046453"/>
    </row>
    <row r="1046454" spans="1:20">
      <c r="A1046454"/>
      <c r="B1046454"/>
      <c r="C1046454"/>
      <c r="D1046454"/>
      <c r="E1046454"/>
      <c r="S1046454"/>
      <c r="T1046454"/>
    </row>
    <row r="1046455" spans="1:20">
      <c r="A1046455"/>
      <c r="B1046455"/>
      <c r="C1046455"/>
      <c r="D1046455"/>
      <c r="E1046455"/>
      <c r="S1046455"/>
      <c r="T1046455"/>
    </row>
    <row r="1046456" spans="1:20">
      <c r="A1046456"/>
      <c r="B1046456"/>
      <c r="C1046456"/>
      <c r="D1046456"/>
      <c r="E1046456"/>
      <c r="S1046456"/>
      <c r="T1046456"/>
    </row>
    <row r="1046457" spans="1:20">
      <c r="A1046457"/>
      <c r="B1046457"/>
      <c r="C1046457"/>
      <c r="D1046457"/>
      <c r="E1046457"/>
      <c r="S1046457"/>
      <c r="T1046457"/>
    </row>
    <row r="1046458" spans="1:20">
      <c r="A1046458"/>
      <c r="B1046458"/>
      <c r="C1046458"/>
      <c r="D1046458"/>
      <c r="E1046458"/>
      <c r="S1046458"/>
      <c r="T1046458"/>
    </row>
    <row r="1046459" spans="1:20">
      <c r="A1046459"/>
      <c r="B1046459"/>
      <c r="C1046459"/>
      <c r="D1046459"/>
      <c r="E1046459"/>
      <c r="S1046459"/>
      <c r="T1046459"/>
    </row>
    <row r="1046460" spans="1:20">
      <c r="A1046460"/>
      <c r="B1046460"/>
      <c r="C1046460"/>
      <c r="D1046460"/>
      <c r="E1046460"/>
      <c r="S1046460"/>
      <c r="T1046460"/>
    </row>
    <row r="1046461" spans="1:20">
      <c r="A1046461"/>
      <c r="B1046461"/>
      <c r="C1046461"/>
      <c r="D1046461"/>
      <c r="E1046461"/>
      <c r="S1046461"/>
      <c r="T1046461"/>
    </row>
    <row r="1046462" spans="1:20">
      <c r="A1046462"/>
      <c r="B1046462"/>
      <c r="C1046462"/>
      <c r="D1046462"/>
      <c r="E1046462"/>
      <c r="S1046462"/>
      <c r="T1046462"/>
    </row>
    <row r="1046463" spans="1:20">
      <c r="A1046463"/>
      <c r="B1046463"/>
      <c r="C1046463"/>
      <c r="D1046463"/>
      <c r="E1046463"/>
      <c r="S1046463"/>
      <c r="T1046463"/>
    </row>
    <row r="1046464" spans="1:20">
      <c r="A1046464"/>
      <c r="B1046464"/>
      <c r="C1046464"/>
      <c r="D1046464"/>
      <c r="E1046464"/>
      <c r="S1046464"/>
      <c r="T1046464"/>
    </row>
    <row r="1046465" spans="1:20">
      <c r="A1046465"/>
      <c r="B1046465"/>
      <c r="C1046465"/>
      <c r="D1046465"/>
      <c r="E1046465"/>
      <c r="S1046465"/>
      <c r="T1046465"/>
    </row>
    <row r="1046466" spans="1:20">
      <c r="A1046466"/>
      <c r="B1046466"/>
      <c r="C1046466"/>
      <c r="D1046466"/>
      <c r="E1046466"/>
      <c r="S1046466"/>
      <c r="T1046466"/>
    </row>
    <row r="1046467" spans="1:20">
      <c r="A1046467"/>
      <c r="B1046467"/>
      <c r="C1046467"/>
      <c r="D1046467"/>
      <c r="E1046467"/>
      <c r="S1046467"/>
      <c r="T1046467"/>
    </row>
    <row r="1046468" spans="1:20">
      <c r="A1046468"/>
      <c r="B1046468"/>
      <c r="C1046468"/>
      <c r="D1046468"/>
      <c r="E1046468"/>
      <c r="S1046468"/>
      <c r="T1046468"/>
    </row>
    <row r="1046469" spans="1:20">
      <c r="A1046469"/>
      <c r="B1046469"/>
      <c r="C1046469"/>
      <c r="D1046469"/>
      <c r="E1046469"/>
      <c r="S1046469"/>
      <c r="T1046469"/>
    </row>
    <row r="1046470" spans="1:20">
      <c r="A1046470"/>
      <c r="B1046470"/>
      <c r="C1046470"/>
      <c r="D1046470"/>
      <c r="E1046470"/>
      <c r="S1046470"/>
      <c r="T1046470"/>
    </row>
    <row r="1046471" spans="1:20">
      <c r="A1046471"/>
      <c r="B1046471"/>
      <c r="C1046471"/>
      <c r="D1046471"/>
      <c r="E1046471"/>
      <c r="S1046471"/>
      <c r="T1046471"/>
    </row>
    <row r="1046472" spans="1:20">
      <c r="A1046472"/>
      <c r="B1046472"/>
      <c r="C1046472"/>
      <c r="D1046472"/>
      <c r="E1046472"/>
      <c r="S1046472"/>
      <c r="T1046472"/>
    </row>
    <row r="1046473" spans="1:20">
      <c r="A1046473"/>
      <c r="B1046473"/>
      <c r="C1046473"/>
      <c r="D1046473"/>
      <c r="E1046473"/>
      <c r="S1046473"/>
      <c r="T1046473"/>
    </row>
    <row r="1046474" spans="1:20">
      <c r="A1046474"/>
      <c r="B1046474"/>
      <c r="C1046474"/>
      <c r="D1046474"/>
      <c r="E1046474"/>
      <c r="S1046474"/>
      <c r="T1046474"/>
    </row>
    <row r="1046475" spans="1:20">
      <c r="A1046475"/>
      <c r="B1046475"/>
      <c r="C1046475"/>
      <c r="D1046475"/>
      <c r="E1046475"/>
      <c r="S1046475"/>
      <c r="T1046475"/>
    </row>
    <row r="1046476" spans="1:20">
      <c r="A1046476"/>
      <c r="B1046476"/>
      <c r="C1046476"/>
      <c r="D1046476"/>
      <c r="E1046476"/>
      <c r="S1046476"/>
      <c r="T1046476"/>
    </row>
    <row r="1046477" spans="1:20">
      <c r="A1046477"/>
      <c r="B1046477"/>
      <c r="C1046477"/>
      <c r="D1046477"/>
      <c r="E1046477"/>
      <c r="S1046477"/>
      <c r="T1046477"/>
    </row>
    <row r="1046478" spans="1:20">
      <c r="A1046478"/>
      <c r="B1046478"/>
      <c r="C1046478"/>
      <c r="D1046478"/>
      <c r="E1046478"/>
      <c r="S1046478"/>
      <c r="T1046478"/>
    </row>
    <row r="1046479" spans="1:20">
      <c r="A1046479"/>
      <c r="B1046479"/>
      <c r="C1046479"/>
      <c r="D1046479"/>
      <c r="E1046479"/>
      <c r="S1046479"/>
      <c r="T1046479"/>
    </row>
    <row r="1046480" spans="1:20">
      <c r="A1046480"/>
      <c r="B1046480"/>
      <c r="C1046480"/>
      <c r="D1046480"/>
      <c r="E1046480"/>
      <c r="S1046480"/>
      <c r="T1046480"/>
    </row>
    <row r="1046481" spans="1:20">
      <c r="A1046481"/>
      <c r="B1046481"/>
      <c r="C1046481"/>
      <c r="D1046481"/>
      <c r="E1046481"/>
      <c r="S1046481"/>
      <c r="T1046481"/>
    </row>
    <row r="1046482" spans="1:20">
      <c r="A1046482"/>
      <c r="B1046482"/>
      <c r="C1046482"/>
      <c r="D1046482"/>
      <c r="E1046482"/>
      <c r="S1046482"/>
      <c r="T1046482"/>
    </row>
    <row r="1046483" spans="1:20">
      <c r="A1046483"/>
      <c r="B1046483"/>
      <c r="C1046483"/>
      <c r="D1046483"/>
      <c r="E1046483"/>
      <c r="S1046483"/>
      <c r="T1046483"/>
    </row>
    <row r="1046484" spans="1:20">
      <c r="A1046484"/>
      <c r="B1046484"/>
      <c r="C1046484"/>
      <c r="D1046484"/>
      <c r="E1046484"/>
      <c r="S1046484"/>
      <c r="T1046484"/>
    </row>
    <row r="1046485" spans="1:20">
      <c r="A1046485"/>
      <c r="B1046485"/>
      <c r="C1046485"/>
      <c r="D1046485"/>
      <c r="E1046485"/>
      <c r="S1046485"/>
      <c r="T1046485"/>
    </row>
    <row r="1046486" spans="1:20">
      <c r="A1046486"/>
      <c r="B1046486"/>
      <c r="C1046486"/>
      <c r="D1046486"/>
      <c r="E1046486"/>
      <c r="S1046486"/>
      <c r="T1046486"/>
    </row>
    <row r="1046487" spans="1:20">
      <c r="A1046487"/>
      <c r="B1046487"/>
      <c r="C1046487"/>
      <c r="D1046487"/>
      <c r="E1046487"/>
      <c r="S1046487"/>
      <c r="T1046487"/>
    </row>
    <row r="1046488" spans="1:20">
      <c r="A1046488"/>
      <c r="B1046488"/>
      <c r="C1046488"/>
      <c r="D1046488"/>
      <c r="E1046488"/>
      <c r="S1046488"/>
      <c r="T1046488"/>
    </row>
    <row r="1046489" spans="1:20">
      <c r="A1046489"/>
      <c r="B1046489"/>
      <c r="C1046489"/>
      <c r="D1046489"/>
      <c r="E1046489"/>
      <c r="S1046489"/>
      <c r="T1046489"/>
    </row>
    <row r="1046490" spans="1:20">
      <c r="A1046490"/>
      <c r="B1046490"/>
      <c r="C1046490"/>
      <c r="D1046490"/>
      <c r="E1046490"/>
      <c r="S1046490"/>
      <c r="T1046490"/>
    </row>
    <row r="1046491" spans="1:20">
      <c r="A1046491"/>
      <c r="B1046491"/>
      <c r="C1046491"/>
      <c r="D1046491"/>
      <c r="E1046491"/>
      <c r="S1046491"/>
      <c r="T1046491"/>
    </row>
    <row r="1046492" spans="1:20">
      <c r="A1046492"/>
      <c r="B1046492"/>
      <c r="C1046492"/>
      <c r="D1046492"/>
      <c r="E1046492"/>
      <c r="S1046492"/>
      <c r="T1046492"/>
    </row>
    <row r="1046493" spans="1:20">
      <c r="A1046493"/>
      <c r="B1046493"/>
      <c r="C1046493"/>
      <c r="D1046493"/>
      <c r="E1046493"/>
      <c r="S1046493"/>
      <c r="T1046493"/>
    </row>
    <row r="1046494" spans="1:20">
      <c r="A1046494"/>
      <c r="B1046494"/>
      <c r="C1046494"/>
      <c r="D1046494"/>
      <c r="E1046494"/>
      <c r="S1046494"/>
      <c r="T1046494"/>
    </row>
    <row r="1046495" spans="1:20">
      <c r="A1046495"/>
      <c r="B1046495"/>
      <c r="C1046495"/>
      <c r="D1046495"/>
      <c r="E1046495"/>
      <c r="S1046495"/>
      <c r="T1046495"/>
    </row>
    <row r="1046496" spans="1:20">
      <c r="A1046496"/>
      <c r="B1046496"/>
      <c r="C1046496"/>
      <c r="D1046496"/>
      <c r="E1046496"/>
      <c r="S1046496"/>
      <c r="T1046496"/>
    </row>
    <row r="1046497" spans="1:20">
      <c r="A1046497"/>
      <c r="B1046497"/>
      <c r="C1046497"/>
      <c r="D1046497"/>
      <c r="E1046497"/>
      <c r="S1046497"/>
      <c r="T1046497"/>
    </row>
    <row r="1046498" spans="1:20">
      <c r="A1046498"/>
      <c r="B1046498"/>
      <c r="C1046498"/>
      <c r="D1046498"/>
      <c r="E1046498"/>
      <c r="S1046498"/>
      <c r="T1046498"/>
    </row>
    <row r="1046499" spans="1:20">
      <c r="A1046499"/>
      <c r="B1046499"/>
      <c r="C1046499"/>
      <c r="D1046499"/>
      <c r="E1046499"/>
      <c r="S1046499"/>
      <c r="T1046499"/>
    </row>
    <row r="1046500" spans="1:20">
      <c r="A1046500"/>
      <c r="B1046500"/>
      <c r="C1046500"/>
      <c r="D1046500"/>
      <c r="E1046500"/>
      <c r="S1046500"/>
      <c r="T1046500"/>
    </row>
    <row r="1046501" spans="1:20">
      <c r="A1046501"/>
      <c r="B1046501"/>
      <c r="C1046501"/>
      <c r="D1046501"/>
      <c r="E1046501"/>
      <c r="S1046501"/>
      <c r="T1046501"/>
    </row>
    <row r="1046502" spans="1:20">
      <c r="A1046502"/>
      <c r="B1046502"/>
      <c r="C1046502"/>
      <c r="D1046502"/>
      <c r="E1046502"/>
      <c r="S1046502"/>
      <c r="T1046502"/>
    </row>
    <row r="1046503" spans="1:20">
      <c r="A1046503"/>
      <c r="B1046503"/>
      <c r="C1046503"/>
      <c r="D1046503"/>
      <c r="E1046503"/>
      <c r="S1046503"/>
      <c r="T1046503"/>
    </row>
    <row r="1046504" spans="1:20">
      <c r="A1046504"/>
      <c r="B1046504"/>
      <c r="C1046504"/>
      <c r="D1046504"/>
      <c r="E1046504"/>
      <c r="S1046504"/>
      <c r="T1046504"/>
    </row>
    <row r="1046505" spans="1:20">
      <c r="A1046505"/>
      <c r="B1046505"/>
      <c r="C1046505"/>
      <c r="D1046505"/>
      <c r="E1046505"/>
      <c r="S1046505"/>
      <c r="T1046505"/>
    </row>
    <row r="1046506" spans="1:20">
      <c r="A1046506"/>
      <c r="B1046506"/>
      <c r="C1046506"/>
      <c r="D1046506"/>
      <c r="E1046506"/>
      <c r="S1046506"/>
      <c r="T1046506"/>
    </row>
    <row r="1046507" spans="1:20">
      <c r="A1046507"/>
      <c r="B1046507"/>
      <c r="C1046507"/>
      <c r="D1046507"/>
      <c r="E1046507"/>
      <c r="S1046507"/>
      <c r="T1046507"/>
    </row>
    <row r="1046508" spans="1:20">
      <c r="A1046508"/>
      <c r="B1046508"/>
      <c r="C1046508"/>
      <c r="D1046508"/>
      <c r="E1046508"/>
      <c r="S1046508"/>
      <c r="T1046508"/>
    </row>
    <row r="1046509" spans="1:20">
      <c r="A1046509"/>
      <c r="B1046509"/>
      <c r="C1046509"/>
      <c r="D1046509"/>
      <c r="E1046509"/>
      <c r="S1046509"/>
      <c r="T1046509"/>
    </row>
    <row r="1046510" spans="1:20">
      <c r="A1046510"/>
      <c r="B1046510"/>
      <c r="C1046510"/>
      <c r="D1046510"/>
      <c r="E1046510"/>
      <c r="S1046510"/>
      <c r="T1046510"/>
    </row>
    <row r="1046511" spans="1:20">
      <c r="A1046511"/>
      <c r="B1046511"/>
      <c r="C1046511"/>
      <c r="D1046511"/>
      <c r="E1046511"/>
      <c r="S1046511"/>
      <c r="T1046511"/>
    </row>
    <row r="1046512" spans="1:20">
      <c r="A1046512"/>
      <c r="B1046512"/>
      <c r="C1046512"/>
      <c r="D1046512"/>
      <c r="E1046512"/>
      <c r="S1046512"/>
      <c r="T1046512"/>
    </row>
    <row r="1046513" spans="1:20">
      <c r="A1046513"/>
      <c r="B1046513"/>
      <c r="C1046513"/>
      <c r="D1046513"/>
      <c r="E1046513"/>
      <c r="S1046513"/>
      <c r="T1046513"/>
    </row>
    <row r="1046514" spans="1:20">
      <c r="A1046514"/>
      <c r="B1046514"/>
      <c r="C1046514"/>
      <c r="D1046514"/>
      <c r="E1046514"/>
      <c r="S1046514"/>
      <c r="T1046514"/>
    </row>
    <row r="1046515" spans="1:20">
      <c r="A1046515"/>
      <c r="B1046515"/>
      <c r="C1046515"/>
      <c r="D1046515"/>
      <c r="E1046515"/>
      <c r="S1046515"/>
      <c r="T1046515"/>
    </row>
    <row r="1046516" spans="1:20">
      <c r="A1046516"/>
      <c r="B1046516"/>
      <c r="C1046516"/>
      <c r="D1046516"/>
      <c r="E1046516"/>
      <c r="S1046516"/>
      <c r="T1046516"/>
    </row>
    <row r="1046517" spans="1:20">
      <c r="A1046517"/>
      <c r="B1046517"/>
      <c r="C1046517"/>
      <c r="D1046517"/>
      <c r="E1046517"/>
      <c r="S1046517"/>
      <c r="T1046517"/>
    </row>
    <row r="1046518" spans="1:20">
      <c r="A1046518"/>
      <c r="B1046518"/>
      <c r="C1046518"/>
      <c r="D1046518"/>
      <c r="E1046518"/>
      <c r="S1046518"/>
      <c r="T1046518"/>
    </row>
    <row r="1046519" spans="1:20">
      <c r="A1046519"/>
      <c r="B1046519"/>
      <c r="C1046519"/>
      <c r="D1046519"/>
      <c r="E1046519"/>
      <c r="S1046519"/>
      <c r="T1046519"/>
    </row>
    <row r="1046520" spans="1:20">
      <c r="A1046520"/>
      <c r="B1046520"/>
      <c r="C1046520"/>
      <c r="D1046520"/>
      <c r="E1046520"/>
      <c r="S1046520"/>
      <c r="T1046520"/>
    </row>
    <row r="1046521" spans="1:20">
      <c r="A1046521"/>
      <c r="B1046521"/>
      <c r="C1046521"/>
      <c r="D1046521"/>
      <c r="E1046521"/>
      <c r="S1046521"/>
      <c r="T1046521"/>
    </row>
    <row r="1046522" spans="1:20">
      <c r="A1046522"/>
      <c r="B1046522"/>
      <c r="C1046522"/>
      <c r="D1046522"/>
      <c r="E1046522"/>
      <c r="S1046522"/>
      <c r="T1046522"/>
    </row>
    <row r="1046523" spans="1:20">
      <c r="A1046523"/>
      <c r="B1046523"/>
      <c r="C1046523"/>
      <c r="D1046523"/>
      <c r="E1046523"/>
      <c r="S1046523"/>
      <c r="T1046523"/>
    </row>
    <row r="1046524" spans="1:20">
      <c r="A1046524"/>
      <c r="B1046524"/>
      <c r="C1046524"/>
      <c r="D1046524"/>
      <c r="E1046524"/>
      <c r="S1046524"/>
      <c r="T1046524"/>
    </row>
    <row r="1046525" spans="1:20">
      <c r="A1046525"/>
      <c r="B1046525"/>
      <c r="C1046525"/>
      <c r="D1046525"/>
      <c r="E1046525"/>
      <c r="S1046525"/>
      <c r="T1046525"/>
    </row>
    <row r="1046526" spans="1:20">
      <c r="A1046526"/>
      <c r="B1046526"/>
      <c r="C1046526"/>
      <c r="D1046526"/>
      <c r="E1046526"/>
      <c r="S1046526"/>
      <c r="T1046526"/>
    </row>
    <row r="1046527" spans="1:20">
      <c r="A1046527"/>
      <c r="B1046527"/>
      <c r="C1046527"/>
      <c r="D1046527"/>
      <c r="E1046527"/>
      <c r="S1046527"/>
      <c r="T1046527"/>
    </row>
    <row r="1046528" spans="1:20">
      <c r="A1046528"/>
      <c r="B1046528"/>
      <c r="C1046528"/>
      <c r="D1046528"/>
      <c r="E1046528"/>
      <c r="S1046528"/>
      <c r="T1046528"/>
    </row>
    <row r="1046529" spans="1:20">
      <c r="A1046529"/>
      <c r="B1046529"/>
      <c r="C1046529"/>
      <c r="D1046529"/>
      <c r="E1046529"/>
      <c r="S1046529"/>
      <c r="T1046529"/>
    </row>
    <row r="1046530" spans="1:20">
      <c r="A1046530"/>
      <c r="B1046530"/>
      <c r="C1046530"/>
      <c r="D1046530"/>
      <c r="E1046530"/>
      <c r="S1046530"/>
      <c r="T1046530"/>
    </row>
    <row r="1046531" spans="1:20">
      <c r="A1046531"/>
      <c r="B1046531"/>
      <c r="C1046531"/>
      <c r="D1046531"/>
      <c r="E1046531"/>
      <c r="S1046531"/>
      <c r="T1046531"/>
    </row>
    <row r="1046532" spans="1:20">
      <c r="A1046532"/>
      <c r="B1046532"/>
      <c r="C1046532"/>
      <c r="D1046532"/>
      <c r="E1046532"/>
      <c r="S1046532"/>
      <c r="T1046532"/>
    </row>
    <row r="1046533" spans="1:20">
      <c r="A1046533"/>
      <c r="B1046533"/>
      <c r="C1046533"/>
      <c r="D1046533"/>
      <c r="E1046533"/>
      <c r="S1046533"/>
      <c r="T1046533"/>
    </row>
    <row r="1046534" spans="1:20">
      <c r="A1046534"/>
      <c r="B1046534"/>
      <c r="C1046534"/>
      <c r="D1046534"/>
      <c r="E1046534"/>
      <c r="S1046534"/>
      <c r="T1046534"/>
    </row>
    <row r="1046535" spans="1:20">
      <c r="A1046535"/>
      <c r="B1046535"/>
      <c r="C1046535"/>
      <c r="D1046535"/>
      <c r="E1046535"/>
      <c r="S1046535"/>
      <c r="T1046535"/>
    </row>
    <row r="1046536" spans="1:20">
      <c r="A1046536"/>
      <c r="B1046536"/>
      <c r="C1046536"/>
      <c r="D1046536"/>
      <c r="E1046536"/>
      <c r="S1046536"/>
      <c r="T1046536"/>
    </row>
    <row r="1046537" spans="1:20">
      <c r="A1046537"/>
      <c r="B1046537"/>
      <c r="C1046537"/>
      <c r="D1046537"/>
      <c r="E1046537"/>
      <c r="S1046537"/>
      <c r="T1046537"/>
    </row>
    <row r="1046538" spans="1:20">
      <c r="A1046538"/>
      <c r="B1046538"/>
      <c r="C1046538"/>
      <c r="D1046538"/>
      <c r="E1046538"/>
      <c r="S1046538"/>
      <c r="T1046538"/>
    </row>
    <row r="1046539" spans="1:20">
      <c r="A1046539"/>
      <c r="B1046539"/>
      <c r="C1046539"/>
      <c r="D1046539"/>
      <c r="E1046539"/>
      <c r="S1046539"/>
      <c r="T1046539"/>
    </row>
    <row r="1046540" spans="1:20">
      <c r="A1046540"/>
      <c r="B1046540"/>
      <c r="C1046540"/>
      <c r="D1046540"/>
      <c r="E1046540"/>
      <c r="S1046540"/>
      <c r="T1046540"/>
    </row>
    <row r="1046541" spans="1:20">
      <c r="A1046541"/>
      <c r="B1046541"/>
      <c r="C1046541"/>
      <c r="D1046541"/>
      <c r="E1046541"/>
      <c r="S1046541"/>
      <c r="T1046541"/>
    </row>
    <row r="1046542" spans="1:20">
      <c r="A1046542"/>
      <c r="B1046542"/>
      <c r="C1046542"/>
      <c r="D1046542"/>
      <c r="E1046542"/>
      <c r="S1046542"/>
      <c r="T1046542"/>
    </row>
    <row r="1046543" spans="1:20">
      <c r="A1046543"/>
      <c r="B1046543"/>
      <c r="C1046543"/>
      <c r="D1046543"/>
      <c r="E1046543"/>
      <c r="S1046543"/>
      <c r="T1046543"/>
    </row>
    <row r="1046544" spans="1:20">
      <c r="A1046544"/>
      <c r="B1046544"/>
      <c r="C1046544"/>
      <c r="D1046544"/>
      <c r="E1046544"/>
      <c r="S1046544"/>
      <c r="T1046544"/>
    </row>
    <row r="1046545" spans="1:20">
      <c r="A1046545"/>
      <c r="B1046545"/>
      <c r="C1046545"/>
      <c r="D1046545"/>
      <c r="E1046545"/>
      <c r="S1046545"/>
      <c r="T1046545"/>
    </row>
    <row r="1046546" spans="1:20">
      <c r="A1046546"/>
      <c r="B1046546"/>
      <c r="C1046546"/>
      <c r="D1046546"/>
      <c r="E1046546"/>
      <c r="S1046546"/>
      <c r="T1046546"/>
    </row>
    <row r="1046547" spans="1:20">
      <c r="A1046547"/>
      <c r="B1046547"/>
      <c r="C1046547"/>
      <c r="D1046547"/>
      <c r="E1046547"/>
      <c r="S1046547"/>
      <c r="T1046547"/>
    </row>
    <row r="1046548" spans="1:20">
      <c r="A1046548"/>
      <c r="B1046548"/>
      <c r="C1046548"/>
      <c r="D1046548"/>
      <c r="E1046548"/>
      <c r="S1046548"/>
      <c r="T1046548"/>
    </row>
    <row r="1046549" spans="1:20">
      <c r="A1046549"/>
      <c r="B1046549"/>
      <c r="C1046549"/>
      <c r="D1046549"/>
      <c r="E1046549"/>
      <c r="S1046549"/>
      <c r="T1046549"/>
    </row>
    <row r="1046550" spans="1:20">
      <c r="A1046550"/>
      <c r="B1046550"/>
      <c r="C1046550"/>
      <c r="D1046550"/>
      <c r="E1046550"/>
      <c r="S1046550"/>
      <c r="T1046550"/>
    </row>
    <row r="1046551" spans="1:20">
      <c r="A1046551"/>
      <c r="B1046551"/>
      <c r="C1046551"/>
      <c r="D1046551"/>
      <c r="E1046551"/>
      <c r="S1046551"/>
      <c r="T1046551"/>
    </row>
    <row r="1046552" spans="1:20">
      <c r="A1046552"/>
      <c r="B1046552"/>
      <c r="C1046552"/>
      <c r="D1046552"/>
      <c r="E1046552"/>
      <c r="S1046552"/>
      <c r="T1046552"/>
    </row>
    <row r="1046553" spans="1:20">
      <c r="A1046553"/>
      <c r="B1046553"/>
      <c r="C1046553"/>
      <c r="D1046553"/>
      <c r="E1046553"/>
      <c r="S1046553"/>
      <c r="T1046553"/>
    </row>
    <row r="1046554" spans="1:20">
      <c r="A1046554"/>
      <c r="B1046554"/>
      <c r="C1046554"/>
      <c r="D1046554"/>
      <c r="E1046554"/>
      <c r="S1046554"/>
      <c r="T1046554"/>
    </row>
    <row r="1046555" spans="1:20">
      <c r="A1046555"/>
      <c r="B1046555"/>
      <c r="C1046555"/>
      <c r="D1046555"/>
      <c r="E1046555"/>
      <c r="S1046555"/>
      <c r="T1046555"/>
    </row>
    <row r="1046556" spans="1:20">
      <c r="A1046556"/>
      <c r="B1046556"/>
      <c r="C1046556"/>
      <c r="D1046556"/>
      <c r="E1046556"/>
      <c r="S1046556"/>
      <c r="T1046556"/>
    </row>
    <row r="1046557" spans="1:20">
      <c r="A1046557"/>
      <c r="B1046557"/>
      <c r="C1046557"/>
      <c r="D1046557"/>
      <c r="E1046557"/>
      <c r="S1046557"/>
      <c r="T1046557"/>
    </row>
    <row r="1046558" spans="1:20">
      <c r="A1046558"/>
      <c r="B1046558"/>
      <c r="C1046558"/>
      <c r="D1046558"/>
      <c r="E1046558"/>
      <c r="S1046558"/>
      <c r="T1046558"/>
    </row>
    <row r="1046559" spans="1:20">
      <c r="A1046559"/>
      <c r="B1046559"/>
      <c r="C1046559"/>
      <c r="D1046559"/>
      <c r="E1046559"/>
      <c r="S1046559"/>
      <c r="T1046559"/>
    </row>
    <row r="1046560" spans="1:20">
      <c r="A1046560"/>
      <c r="B1046560"/>
      <c r="C1046560"/>
      <c r="D1046560"/>
      <c r="E1046560"/>
      <c r="S1046560"/>
      <c r="T1046560"/>
    </row>
    <row r="1046561" spans="1:20">
      <c r="A1046561"/>
      <c r="B1046561"/>
      <c r="C1046561"/>
      <c r="D1046561"/>
      <c r="E1046561"/>
      <c r="S1046561"/>
      <c r="T1046561"/>
    </row>
    <row r="1046562" spans="1:20">
      <c r="A1046562"/>
      <c r="B1046562"/>
      <c r="C1046562"/>
      <c r="D1046562"/>
      <c r="E1046562"/>
      <c r="S1046562"/>
      <c r="T1046562"/>
    </row>
    <row r="1046563" spans="1:20">
      <c r="A1046563"/>
      <c r="B1046563"/>
      <c r="C1046563"/>
      <c r="D1046563"/>
      <c r="E1046563"/>
      <c r="S1046563"/>
      <c r="T1046563"/>
    </row>
    <row r="1046564" spans="1:20">
      <c r="A1046564"/>
      <c r="B1046564"/>
      <c r="C1046564"/>
      <c r="D1046564"/>
      <c r="E1046564"/>
      <c r="S1046564"/>
      <c r="T1046564"/>
    </row>
    <row r="1046565" spans="1:20">
      <c r="A1046565"/>
      <c r="B1046565"/>
      <c r="C1046565"/>
      <c r="D1046565"/>
      <c r="E1046565"/>
      <c r="S1046565"/>
      <c r="T1046565"/>
    </row>
    <row r="1046566" spans="1:20">
      <c r="A1046566"/>
      <c r="B1046566"/>
      <c r="C1046566"/>
      <c r="D1046566"/>
      <c r="E1046566"/>
      <c r="S1046566"/>
      <c r="T1046566"/>
    </row>
    <row r="1046567" spans="1:20">
      <c r="A1046567"/>
      <c r="B1046567"/>
      <c r="C1046567"/>
      <c r="D1046567"/>
      <c r="E1046567"/>
      <c r="S1046567"/>
      <c r="T1046567"/>
    </row>
    <row r="1046568" spans="1:20">
      <c r="A1046568"/>
      <c r="B1046568"/>
      <c r="C1046568"/>
      <c r="D1046568"/>
      <c r="E1046568"/>
      <c r="S1046568"/>
      <c r="T1046568"/>
    </row>
    <row r="1046569" spans="1:20">
      <c r="A1046569"/>
      <c r="B1046569"/>
      <c r="C1046569"/>
      <c r="D1046569"/>
      <c r="E1046569"/>
      <c r="S1046569"/>
      <c r="T1046569"/>
    </row>
    <row r="1046570" spans="1:20">
      <c r="A1046570"/>
      <c r="B1046570"/>
      <c r="C1046570"/>
      <c r="D1046570"/>
      <c r="E1046570"/>
      <c r="S1046570"/>
      <c r="T1046570"/>
    </row>
    <row r="1046571" spans="1:20">
      <c r="A1046571"/>
      <c r="B1046571"/>
      <c r="C1046571"/>
      <c r="D1046571"/>
      <c r="E1046571"/>
      <c r="S1046571"/>
      <c r="T1046571"/>
    </row>
    <row r="1046572" spans="1:20">
      <c r="A1046572"/>
      <c r="B1046572"/>
      <c r="C1046572"/>
      <c r="D1046572"/>
      <c r="E1046572"/>
      <c r="S1046572"/>
      <c r="T1046572"/>
    </row>
    <row r="1046573" spans="1:20">
      <c r="A1046573"/>
      <c r="B1046573"/>
      <c r="C1046573"/>
      <c r="D1046573"/>
      <c r="E1046573"/>
      <c r="S1046573"/>
      <c r="T1046573"/>
    </row>
    <row r="1046574" spans="1:20">
      <c r="A1046574"/>
      <c r="B1046574"/>
      <c r="C1046574"/>
      <c r="D1046574"/>
      <c r="E1046574"/>
      <c r="S1046574"/>
      <c r="T1046574"/>
    </row>
    <row r="1046575" spans="1:20">
      <c r="A1046575"/>
      <c r="B1046575"/>
      <c r="C1046575"/>
      <c r="D1046575"/>
      <c r="E1046575"/>
      <c r="S1046575"/>
      <c r="T1046575"/>
    </row>
    <row r="1046576" spans="1:20">
      <c r="A1046576"/>
      <c r="B1046576"/>
      <c r="C1046576"/>
      <c r="D1046576"/>
      <c r="E1046576"/>
      <c r="S1046576"/>
      <c r="T1046576"/>
    </row>
    <row r="1046577" spans="1:20">
      <c r="A1046577"/>
      <c r="B1046577"/>
      <c r="C1046577"/>
      <c r="D1046577"/>
      <c r="E1046577"/>
      <c r="S1046577"/>
      <c r="T1046577"/>
    </row>
    <row r="1046578" spans="1:20">
      <c r="A1046578"/>
      <c r="B1046578"/>
      <c r="C1046578"/>
      <c r="D1046578"/>
      <c r="E1046578"/>
      <c r="S1046578"/>
      <c r="T1046578"/>
    </row>
    <row r="1046579" spans="1:20">
      <c r="A1046579"/>
      <c r="B1046579"/>
      <c r="C1046579"/>
      <c r="D1046579"/>
      <c r="E1046579"/>
      <c r="S1046579"/>
      <c r="T1046579"/>
    </row>
    <row r="1046580" spans="1:20">
      <c r="A1046580"/>
      <c r="B1046580"/>
      <c r="C1046580"/>
      <c r="D1046580"/>
      <c r="E1046580"/>
      <c r="S1046580"/>
      <c r="T1046580"/>
    </row>
    <row r="1046581" spans="1:20">
      <c r="A1046581"/>
      <c r="B1046581"/>
      <c r="C1046581"/>
      <c r="D1046581"/>
      <c r="E1046581"/>
      <c r="S1046581"/>
      <c r="T1046581"/>
    </row>
    <row r="1046582" spans="1:20">
      <c r="A1046582"/>
      <c r="B1046582"/>
      <c r="C1046582"/>
      <c r="D1046582"/>
      <c r="E1046582"/>
      <c r="S1046582"/>
      <c r="T1046582"/>
    </row>
    <row r="1046583" spans="1:20">
      <c r="A1046583"/>
      <c r="B1046583"/>
      <c r="C1046583"/>
      <c r="D1046583"/>
      <c r="E1046583"/>
      <c r="S1046583"/>
      <c r="T1046583"/>
    </row>
    <row r="1046584" spans="1:20">
      <c r="A1046584"/>
      <c r="B1046584"/>
      <c r="C1046584"/>
      <c r="D1046584"/>
      <c r="E1046584"/>
      <c r="S1046584"/>
      <c r="T1046584"/>
    </row>
    <row r="1046585" spans="1:20">
      <c r="A1046585"/>
      <c r="B1046585"/>
      <c r="C1046585"/>
      <c r="D1046585"/>
      <c r="E1046585"/>
      <c r="S1046585"/>
      <c r="T1046585"/>
    </row>
    <row r="1046586" spans="1:20">
      <c r="A1046586"/>
      <c r="B1046586"/>
      <c r="C1046586"/>
      <c r="D1046586"/>
      <c r="E1046586"/>
      <c r="S1046586"/>
      <c r="T1046586"/>
    </row>
    <row r="1046587" spans="1:20">
      <c r="A1046587"/>
      <c r="B1046587"/>
      <c r="C1046587"/>
      <c r="D1046587"/>
      <c r="E1046587"/>
      <c r="S1046587"/>
      <c r="T1046587"/>
    </row>
    <row r="1046588" spans="1:20">
      <c r="A1046588"/>
      <c r="B1046588"/>
      <c r="C1046588"/>
      <c r="D1046588"/>
      <c r="E1046588"/>
      <c r="S1046588"/>
      <c r="T1046588"/>
    </row>
    <row r="1046589" spans="1:20">
      <c r="A1046589"/>
      <c r="B1046589"/>
      <c r="C1046589"/>
      <c r="D1046589"/>
      <c r="E1046589"/>
      <c r="S1046589"/>
      <c r="T1046589"/>
    </row>
    <row r="1046590" spans="1:20">
      <c r="A1046590"/>
      <c r="B1046590"/>
      <c r="C1046590"/>
      <c r="D1046590"/>
      <c r="E1046590"/>
      <c r="S1046590"/>
      <c r="T1046590"/>
    </row>
    <row r="1046591" spans="1:20">
      <c r="A1046591"/>
      <c r="B1046591"/>
      <c r="C1046591"/>
      <c r="D1046591"/>
      <c r="E1046591"/>
      <c r="S1046591"/>
      <c r="T1046591"/>
    </row>
    <row r="1046592" spans="1:20">
      <c r="A1046592"/>
      <c r="B1046592"/>
      <c r="C1046592"/>
      <c r="D1046592"/>
      <c r="E1046592"/>
      <c r="S1046592"/>
      <c r="T1046592"/>
    </row>
    <row r="1046593" spans="1:20">
      <c r="A1046593"/>
      <c r="B1046593"/>
      <c r="C1046593"/>
      <c r="D1046593"/>
      <c r="E1046593"/>
      <c r="S1046593"/>
      <c r="T1046593"/>
    </row>
    <row r="1046594" spans="1:20">
      <c r="A1046594"/>
      <c r="B1046594"/>
      <c r="C1046594"/>
      <c r="D1046594"/>
      <c r="E1046594"/>
      <c r="S1046594"/>
      <c r="T1046594"/>
    </row>
    <row r="1046595" spans="1:20">
      <c r="A1046595"/>
      <c r="B1046595"/>
      <c r="C1046595"/>
      <c r="D1046595"/>
      <c r="E1046595"/>
      <c r="S1046595"/>
      <c r="T1046595"/>
    </row>
    <row r="1046596" spans="1:20">
      <c r="A1046596"/>
      <c r="B1046596"/>
      <c r="C1046596"/>
      <c r="D1046596"/>
      <c r="E1046596"/>
      <c r="S1046596"/>
      <c r="T1046596"/>
    </row>
    <row r="1046597" spans="1:20">
      <c r="A1046597"/>
      <c r="B1046597"/>
      <c r="C1046597"/>
      <c r="D1046597"/>
      <c r="E1046597"/>
      <c r="S1046597"/>
      <c r="T1046597"/>
    </row>
    <row r="1046598" spans="1:20">
      <c r="A1046598"/>
      <c r="B1046598"/>
      <c r="C1046598"/>
      <c r="D1046598"/>
      <c r="E1046598"/>
      <c r="S1046598"/>
      <c r="T1046598"/>
    </row>
    <row r="1046599" spans="1:20">
      <c r="A1046599"/>
      <c r="B1046599"/>
      <c r="C1046599"/>
      <c r="D1046599"/>
      <c r="E1046599"/>
      <c r="S1046599"/>
      <c r="T1046599"/>
    </row>
    <row r="1046600" spans="1:20">
      <c r="A1046600"/>
      <c r="B1046600"/>
      <c r="C1046600"/>
      <c r="D1046600"/>
      <c r="E1046600"/>
      <c r="S1046600"/>
      <c r="T1046600"/>
    </row>
    <row r="1046601" spans="1:20">
      <c r="A1046601"/>
      <c r="B1046601"/>
      <c r="C1046601"/>
      <c r="D1046601"/>
      <c r="E1046601"/>
      <c r="S1046601"/>
      <c r="T1046601"/>
    </row>
    <row r="1046602" spans="1:20">
      <c r="A1046602"/>
      <c r="B1046602"/>
      <c r="C1046602"/>
      <c r="D1046602"/>
      <c r="E1046602"/>
      <c r="S1046602"/>
      <c r="T1046602"/>
    </row>
    <row r="1046603" spans="1:20">
      <c r="A1046603"/>
      <c r="B1046603"/>
      <c r="C1046603"/>
      <c r="D1046603"/>
      <c r="E1046603"/>
      <c r="S1046603"/>
      <c r="T1046603"/>
    </row>
    <row r="1046604" spans="1:20">
      <c r="A1046604"/>
      <c r="B1046604"/>
      <c r="C1046604"/>
      <c r="D1046604"/>
      <c r="E1046604"/>
      <c r="S1046604"/>
      <c r="T1046604"/>
    </row>
    <row r="1046605" spans="1:20">
      <c r="A1046605"/>
      <c r="B1046605"/>
      <c r="C1046605"/>
      <c r="D1046605"/>
      <c r="E1046605"/>
      <c r="S1046605"/>
      <c r="T1046605"/>
    </row>
    <row r="1046606" spans="1:20">
      <c r="A1046606"/>
      <c r="B1046606"/>
      <c r="C1046606"/>
      <c r="D1046606"/>
      <c r="E1046606"/>
      <c r="S1046606"/>
      <c r="T1046606"/>
    </row>
    <row r="1046607" spans="1:20">
      <c r="A1046607"/>
      <c r="B1046607"/>
      <c r="C1046607"/>
      <c r="D1046607"/>
      <c r="E1046607"/>
      <c r="S1046607"/>
      <c r="T1046607"/>
    </row>
    <row r="1046608" spans="1:20">
      <c r="A1046608"/>
      <c r="B1046608"/>
      <c r="C1046608"/>
      <c r="D1046608"/>
      <c r="E1046608"/>
      <c r="S1046608"/>
      <c r="T1046608"/>
    </row>
    <row r="1046609" spans="1:20">
      <c r="A1046609"/>
      <c r="B1046609"/>
      <c r="C1046609"/>
      <c r="D1046609"/>
      <c r="E1046609"/>
      <c r="S1046609"/>
      <c r="T1046609"/>
    </row>
    <row r="1046610" spans="1:20">
      <c r="A1046610"/>
      <c r="B1046610"/>
      <c r="C1046610"/>
      <c r="D1046610"/>
      <c r="E1046610"/>
      <c r="S1046610"/>
      <c r="T1046610"/>
    </row>
    <row r="1046611" spans="1:20">
      <c r="A1046611"/>
      <c r="B1046611"/>
      <c r="C1046611"/>
      <c r="D1046611"/>
      <c r="E1046611"/>
      <c r="S1046611"/>
      <c r="T1046611"/>
    </row>
    <row r="1046612" spans="1:20">
      <c r="A1046612"/>
      <c r="B1046612"/>
      <c r="C1046612"/>
      <c r="D1046612"/>
      <c r="E1046612"/>
      <c r="S1046612"/>
      <c r="T1046612"/>
    </row>
    <row r="1046613" spans="1:20">
      <c r="A1046613"/>
      <c r="B1046613"/>
      <c r="C1046613"/>
      <c r="D1046613"/>
      <c r="E1046613"/>
      <c r="S1046613"/>
      <c r="T1046613"/>
    </row>
    <row r="1046614" spans="1:20">
      <c r="A1046614"/>
      <c r="B1046614"/>
      <c r="C1046614"/>
      <c r="D1046614"/>
      <c r="E1046614"/>
      <c r="S1046614"/>
      <c r="T1046614"/>
    </row>
    <row r="1046615" spans="1:20">
      <c r="A1046615"/>
      <c r="B1046615"/>
      <c r="C1046615"/>
      <c r="D1046615"/>
      <c r="E1046615"/>
      <c r="S1046615"/>
      <c r="T1046615"/>
    </row>
    <row r="1046616" spans="1:20">
      <c r="A1046616"/>
      <c r="B1046616"/>
      <c r="C1046616"/>
      <c r="D1046616"/>
      <c r="E1046616"/>
      <c r="S1046616"/>
      <c r="T1046616"/>
    </row>
    <row r="1046617" spans="1:20">
      <c r="A1046617"/>
      <c r="B1046617"/>
      <c r="C1046617"/>
      <c r="D1046617"/>
      <c r="E1046617"/>
      <c r="S1046617"/>
      <c r="T1046617"/>
    </row>
    <row r="1046618" spans="1:20">
      <c r="A1046618"/>
      <c r="B1046618"/>
      <c r="C1046618"/>
      <c r="D1046618"/>
      <c r="E1046618"/>
      <c r="S1046618"/>
      <c r="T1046618"/>
    </row>
    <row r="1046619" spans="1:20">
      <c r="A1046619"/>
      <c r="B1046619"/>
      <c r="C1046619"/>
      <c r="D1046619"/>
      <c r="E1046619"/>
      <c r="S1046619"/>
      <c r="T1046619"/>
    </row>
    <row r="1046620" spans="1:20">
      <c r="A1046620"/>
      <c r="B1046620"/>
      <c r="C1046620"/>
      <c r="D1046620"/>
      <c r="E1046620"/>
      <c r="S1046620"/>
      <c r="T1046620"/>
    </row>
    <row r="1046621" spans="1:20">
      <c r="A1046621"/>
      <c r="B1046621"/>
      <c r="C1046621"/>
      <c r="D1046621"/>
      <c r="E1046621"/>
      <c r="S1046621"/>
      <c r="T1046621"/>
    </row>
    <row r="1046622" spans="1:20">
      <c r="A1046622"/>
      <c r="B1046622"/>
      <c r="C1046622"/>
      <c r="D1046622"/>
      <c r="E1046622"/>
      <c r="S1046622"/>
      <c r="T1046622"/>
    </row>
    <row r="1046623" spans="1:20">
      <c r="A1046623"/>
      <c r="B1046623"/>
      <c r="C1046623"/>
      <c r="D1046623"/>
      <c r="E1046623"/>
      <c r="S1046623"/>
      <c r="T1046623"/>
    </row>
    <row r="1046624" spans="1:20">
      <c r="A1046624"/>
      <c r="B1046624"/>
      <c r="C1046624"/>
      <c r="D1046624"/>
      <c r="E1046624"/>
      <c r="S1046624"/>
      <c r="T1046624"/>
    </row>
    <row r="1046625" spans="1:20">
      <c r="A1046625"/>
      <c r="B1046625"/>
      <c r="C1046625"/>
      <c r="D1046625"/>
      <c r="E1046625"/>
      <c r="S1046625"/>
      <c r="T1046625"/>
    </row>
    <row r="1046626" spans="1:20">
      <c r="A1046626"/>
      <c r="B1046626"/>
      <c r="C1046626"/>
      <c r="D1046626"/>
      <c r="E1046626"/>
      <c r="S1046626"/>
      <c r="T1046626"/>
    </row>
    <row r="1046627" spans="1:20">
      <c r="A1046627"/>
      <c r="B1046627"/>
      <c r="C1046627"/>
      <c r="D1046627"/>
      <c r="E1046627"/>
      <c r="S1046627"/>
      <c r="T1046627"/>
    </row>
    <row r="1046628" spans="1:20">
      <c r="A1046628"/>
      <c r="B1046628"/>
      <c r="C1046628"/>
      <c r="D1046628"/>
      <c r="E1046628"/>
      <c r="S1046628"/>
      <c r="T1046628"/>
    </row>
    <row r="1046629" spans="1:20">
      <c r="A1046629"/>
      <c r="B1046629"/>
      <c r="C1046629"/>
      <c r="D1046629"/>
      <c r="E1046629"/>
      <c r="S1046629"/>
      <c r="T1046629"/>
    </row>
    <row r="1046630" spans="1:20">
      <c r="A1046630"/>
      <c r="B1046630"/>
      <c r="C1046630"/>
      <c r="D1046630"/>
      <c r="E1046630"/>
      <c r="S1046630"/>
      <c r="T1046630"/>
    </row>
    <row r="1046631" spans="1:20">
      <c r="A1046631"/>
      <c r="B1046631"/>
      <c r="C1046631"/>
      <c r="D1046631"/>
      <c r="E1046631"/>
      <c r="S1046631"/>
      <c r="T1046631"/>
    </row>
    <row r="1046632" spans="1:20">
      <c r="A1046632"/>
      <c r="B1046632"/>
      <c r="C1046632"/>
      <c r="D1046632"/>
      <c r="E1046632"/>
      <c r="S1046632"/>
      <c r="T1046632"/>
    </row>
    <row r="1046633" spans="1:20">
      <c r="A1046633"/>
      <c r="B1046633"/>
      <c r="C1046633"/>
      <c r="D1046633"/>
      <c r="E1046633"/>
      <c r="S1046633"/>
      <c r="T1046633"/>
    </row>
    <row r="1046634" spans="1:20">
      <c r="A1046634"/>
      <c r="B1046634"/>
      <c r="C1046634"/>
      <c r="D1046634"/>
      <c r="E1046634"/>
      <c r="S1046634"/>
      <c r="T1046634"/>
    </row>
    <row r="1046635" spans="1:20">
      <c r="A1046635"/>
      <c r="B1046635"/>
      <c r="C1046635"/>
      <c r="D1046635"/>
      <c r="E1046635"/>
      <c r="S1046635"/>
      <c r="T1046635"/>
    </row>
    <row r="1046636" spans="1:20">
      <c r="A1046636"/>
      <c r="B1046636"/>
      <c r="C1046636"/>
      <c r="D1046636"/>
      <c r="E1046636"/>
      <c r="S1046636"/>
      <c r="T1046636"/>
    </row>
    <row r="1046637" spans="1:20">
      <c r="A1046637"/>
      <c r="B1046637"/>
      <c r="C1046637"/>
      <c r="D1046637"/>
      <c r="E1046637"/>
      <c r="S1046637"/>
      <c r="T1046637"/>
    </row>
    <row r="1046638" spans="1:20">
      <c r="A1046638"/>
      <c r="B1046638"/>
      <c r="C1046638"/>
      <c r="D1046638"/>
      <c r="E1046638"/>
      <c r="S1046638"/>
      <c r="T1046638"/>
    </row>
    <row r="1046639" spans="1:20">
      <c r="A1046639"/>
      <c r="B1046639"/>
      <c r="C1046639"/>
      <c r="D1046639"/>
      <c r="E1046639"/>
      <c r="S1046639"/>
      <c r="T1046639"/>
    </row>
    <row r="1046640" spans="1:20">
      <c r="A1046640"/>
      <c r="B1046640"/>
      <c r="C1046640"/>
      <c r="D1046640"/>
      <c r="E1046640"/>
      <c r="S1046640"/>
      <c r="T1046640"/>
    </row>
    <row r="1046641" spans="1:20">
      <c r="A1046641"/>
      <c r="B1046641"/>
      <c r="C1046641"/>
      <c r="D1046641"/>
      <c r="E1046641"/>
      <c r="S1046641"/>
      <c r="T1046641"/>
    </row>
    <row r="1046642" spans="1:20">
      <c r="A1046642"/>
      <c r="B1046642"/>
      <c r="C1046642"/>
      <c r="D1046642"/>
      <c r="E1046642"/>
      <c r="S1046642"/>
      <c r="T1046642"/>
    </row>
    <row r="1046643" spans="1:20">
      <c r="A1046643"/>
      <c r="B1046643"/>
      <c r="C1046643"/>
      <c r="D1046643"/>
      <c r="E1046643"/>
      <c r="S1046643"/>
      <c r="T1046643"/>
    </row>
    <row r="1046644" spans="1:20">
      <c r="A1046644"/>
      <c r="B1046644"/>
      <c r="C1046644"/>
      <c r="D1046644"/>
      <c r="E1046644"/>
      <c r="S1046644"/>
      <c r="T1046644"/>
    </row>
    <row r="1046645" spans="1:20">
      <c r="A1046645"/>
      <c r="B1046645"/>
      <c r="C1046645"/>
      <c r="D1046645"/>
      <c r="E1046645"/>
      <c r="S1046645"/>
      <c r="T1046645"/>
    </row>
    <row r="1046646" spans="1:20">
      <c r="A1046646"/>
      <c r="B1046646"/>
      <c r="C1046646"/>
      <c r="D1046646"/>
      <c r="E1046646"/>
      <c r="S1046646"/>
      <c r="T1046646"/>
    </row>
    <row r="1046647" spans="1:20">
      <c r="A1046647"/>
      <c r="B1046647"/>
      <c r="C1046647"/>
      <c r="D1046647"/>
      <c r="E1046647"/>
      <c r="S1046647"/>
      <c r="T1046647"/>
    </row>
    <row r="1046648" spans="1:20">
      <c r="A1046648"/>
      <c r="B1046648"/>
      <c r="C1046648"/>
      <c r="D1046648"/>
      <c r="E1046648"/>
      <c r="S1046648"/>
      <c r="T1046648"/>
    </row>
    <row r="1046649" spans="1:20">
      <c r="A1046649"/>
      <c r="B1046649"/>
      <c r="C1046649"/>
      <c r="D1046649"/>
      <c r="E1046649"/>
      <c r="S1046649"/>
      <c r="T1046649"/>
    </row>
    <row r="1046650" spans="1:20">
      <c r="A1046650"/>
      <c r="B1046650"/>
      <c r="C1046650"/>
      <c r="D1046650"/>
      <c r="E1046650"/>
      <c r="S1046650"/>
      <c r="T1046650"/>
    </row>
    <row r="1046651" spans="1:20">
      <c r="A1046651"/>
      <c r="B1046651"/>
      <c r="C1046651"/>
      <c r="D1046651"/>
      <c r="E1046651"/>
      <c r="S1046651"/>
      <c r="T1046651"/>
    </row>
    <row r="1046652" spans="1:20">
      <c r="A1046652"/>
      <c r="B1046652"/>
      <c r="C1046652"/>
      <c r="D1046652"/>
      <c r="E1046652"/>
      <c r="S1046652"/>
      <c r="T1046652"/>
    </row>
    <row r="1046653" spans="1:20">
      <c r="A1046653"/>
      <c r="B1046653"/>
      <c r="C1046653"/>
      <c r="D1046653"/>
      <c r="E1046653"/>
      <c r="S1046653"/>
      <c r="T1046653"/>
    </row>
    <row r="1046654" spans="1:20">
      <c r="A1046654"/>
      <c r="B1046654"/>
      <c r="C1046654"/>
      <c r="D1046654"/>
      <c r="E1046654"/>
      <c r="S1046654"/>
      <c r="T1046654"/>
    </row>
    <row r="1046655" spans="1:20">
      <c r="A1046655"/>
      <c r="B1046655"/>
      <c r="C1046655"/>
      <c r="D1046655"/>
      <c r="E1046655"/>
      <c r="S1046655"/>
      <c r="T1046655"/>
    </row>
    <row r="1046656" spans="1:20">
      <c r="A1046656"/>
      <c r="B1046656"/>
      <c r="C1046656"/>
      <c r="D1046656"/>
      <c r="E1046656"/>
      <c r="S1046656"/>
      <c r="T1046656"/>
    </row>
    <row r="1046657" spans="1:20">
      <c r="A1046657"/>
      <c r="B1046657"/>
      <c r="C1046657"/>
      <c r="D1046657"/>
      <c r="E1046657"/>
      <c r="S1046657"/>
      <c r="T1046657"/>
    </row>
    <row r="1046658" spans="1:20">
      <c r="A1046658"/>
      <c r="B1046658"/>
      <c r="C1046658"/>
      <c r="D1046658"/>
      <c r="E1046658"/>
      <c r="S1046658"/>
      <c r="T1046658"/>
    </row>
    <row r="1046659" spans="1:20">
      <c r="A1046659"/>
      <c r="B1046659"/>
      <c r="C1046659"/>
      <c r="D1046659"/>
      <c r="E1046659"/>
      <c r="S1046659"/>
      <c r="T1046659"/>
    </row>
    <row r="1046660" spans="1:20">
      <c r="A1046660"/>
      <c r="B1046660"/>
      <c r="C1046660"/>
      <c r="D1046660"/>
      <c r="E1046660"/>
      <c r="S1046660"/>
      <c r="T1046660"/>
    </row>
    <row r="1046661" spans="1:20">
      <c r="A1046661"/>
      <c r="B1046661"/>
      <c r="C1046661"/>
      <c r="D1046661"/>
      <c r="E1046661"/>
      <c r="S1046661"/>
      <c r="T1046661"/>
    </row>
    <row r="1046662" spans="1:20">
      <c r="A1046662"/>
      <c r="B1046662"/>
      <c r="C1046662"/>
      <c r="D1046662"/>
      <c r="E1046662"/>
      <c r="S1046662"/>
      <c r="T1046662"/>
    </row>
    <row r="1046663" spans="1:20">
      <c r="A1046663"/>
      <c r="B1046663"/>
      <c r="C1046663"/>
      <c r="D1046663"/>
      <c r="E1046663"/>
      <c r="S1046663"/>
      <c r="T1046663"/>
    </row>
    <row r="1046664" spans="1:20">
      <c r="A1046664"/>
      <c r="B1046664"/>
      <c r="C1046664"/>
      <c r="D1046664"/>
      <c r="E1046664"/>
      <c r="S1046664"/>
      <c r="T1046664"/>
    </row>
    <row r="1046665" spans="1:20">
      <c r="A1046665"/>
      <c r="B1046665"/>
      <c r="C1046665"/>
      <c r="D1046665"/>
      <c r="E1046665"/>
      <c r="S1046665"/>
      <c r="T1046665"/>
    </row>
    <row r="1046666" spans="1:20">
      <c r="A1046666"/>
      <c r="B1046666"/>
      <c r="C1046666"/>
      <c r="D1046666"/>
      <c r="E1046666"/>
      <c r="S1046666"/>
      <c r="T1046666"/>
    </row>
    <row r="1046667" spans="1:20">
      <c r="A1046667"/>
      <c r="B1046667"/>
      <c r="C1046667"/>
      <c r="D1046667"/>
      <c r="E1046667"/>
      <c r="S1046667"/>
      <c r="T1046667"/>
    </row>
    <row r="1046668" spans="1:20">
      <c r="A1046668"/>
      <c r="B1046668"/>
      <c r="C1046668"/>
      <c r="D1046668"/>
      <c r="E1046668"/>
      <c r="S1046668"/>
      <c r="T1046668"/>
    </row>
    <row r="1046669" spans="1:20">
      <c r="A1046669"/>
      <c r="B1046669"/>
      <c r="C1046669"/>
      <c r="D1046669"/>
      <c r="E1046669"/>
      <c r="S1046669"/>
      <c r="T1046669"/>
    </row>
    <row r="1046670" spans="1:20">
      <c r="A1046670"/>
      <c r="B1046670"/>
      <c r="C1046670"/>
      <c r="D1046670"/>
      <c r="E1046670"/>
      <c r="S1046670"/>
      <c r="T1046670"/>
    </row>
    <row r="1046671" spans="1:20">
      <c r="A1046671"/>
      <c r="B1046671"/>
      <c r="C1046671"/>
      <c r="D1046671"/>
      <c r="E1046671"/>
      <c r="S1046671"/>
      <c r="T1046671"/>
    </row>
    <row r="1046672" spans="1:20">
      <c r="A1046672"/>
      <c r="B1046672"/>
      <c r="C1046672"/>
      <c r="D1046672"/>
      <c r="E1046672"/>
      <c r="S1046672"/>
      <c r="T1046672"/>
    </row>
    <row r="1046673" spans="1:20">
      <c r="A1046673"/>
      <c r="B1046673"/>
      <c r="C1046673"/>
      <c r="D1046673"/>
      <c r="E1046673"/>
      <c r="S1046673"/>
      <c r="T1046673"/>
    </row>
    <row r="1046674" spans="1:20">
      <c r="A1046674"/>
      <c r="B1046674"/>
      <c r="C1046674"/>
      <c r="D1046674"/>
      <c r="E1046674"/>
      <c r="S1046674"/>
      <c r="T1046674"/>
    </row>
    <row r="1046675" spans="1:20">
      <c r="A1046675"/>
      <c r="B1046675"/>
      <c r="C1046675"/>
      <c r="D1046675"/>
      <c r="E1046675"/>
      <c r="S1046675"/>
      <c r="T1046675"/>
    </row>
    <row r="1046676" spans="1:20">
      <c r="A1046676"/>
      <c r="B1046676"/>
      <c r="C1046676"/>
      <c r="D1046676"/>
      <c r="E1046676"/>
      <c r="S1046676"/>
      <c r="T1046676"/>
    </row>
    <row r="1046677" spans="1:20">
      <c r="A1046677"/>
      <c r="B1046677"/>
      <c r="C1046677"/>
      <c r="D1046677"/>
      <c r="E1046677"/>
      <c r="S1046677"/>
      <c r="T1046677"/>
    </row>
    <row r="1046678" spans="1:20">
      <c r="A1046678"/>
      <c r="B1046678"/>
      <c r="C1046678"/>
      <c r="D1046678"/>
      <c r="E1046678"/>
      <c r="S1046678"/>
      <c r="T1046678"/>
    </row>
    <row r="1046679" spans="1:20">
      <c r="A1046679"/>
      <c r="B1046679"/>
      <c r="C1046679"/>
      <c r="D1046679"/>
      <c r="E1046679"/>
      <c r="S1046679"/>
      <c r="T1046679"/>
    </row>
    <row r="1046680" spans="1:20">
      <c r="A1046680"/>
      <c r="B1046680"/>
      <c r="C1046680"/>
      <c r="D1046680"/>
      <c r="E1046680"/>
      <c r="S1046680"/>
      <c r="T1046680"/>
    </row>
    <row r="1046681" spans="1:20">
      <c r="A1046681"/>
      <c r="B1046681"/>
      <c r="C1046681"/>
      <c r="D1046681"/>
      <c r="E1046681"/>
      <c r="S1046681"/>
      <c r="T1046681"/>
    </row>
    <row r="1046682" spans="1:20">
      <c r="A1046682"/>
      <c r="B1046682"/>
      <c r="C1046682"/>
      <c r="D1046682"/>
      <c r="E1046682"/>
      <c r="S1046682"/>
      <c r="T1046682"/>
    </row>
    <row r="1046683" spans="1:20">
      <c r="A1046683"/>
      <c r="B1046683"/>
      <c r="C1046683"/>
      <c r="D1046683"/>
      <c r="E1046683"/>
      <c r="S1046683"/>
      <c r="T1046683"/>
    </row>
    <row r="1046684" spans="1:20">
      <c r="A1046684"/>
      <c r="B1046684"/>
      <c r="C1046684"/>
      <c r="D1046684"/>
      <c r="E1046684"/>
      <c r="S1046684"/>
      <c r="T1046684"/>
    </row>
    <row r="1046685" spans="1:20">
      <c r="A1046685"/>
      <c r="B1046685"/>
      <c r="C1046685"/>
      <c r="D1046685"/>
      <c r="E1046685"/>
      <c r="S1046685"/>
      <c r="T1046685"/>
    </row>
    <row r="1046686" spans="1:20">
      <c r="A1046686"/>
      <c r="B1046686"/>
      <c r="C1046686"/>
      <c r="D1046686"/>
      <c r="E1046686"/>
      <c r="S1046686"/>
      <c r="T1046686"/>
    </row>
    <row r="1046687" spans="1:20">
      <c r="A1046687"/>
      <c r="B1046687"/>
      <c r="C1046687"/>
      <c r="D1046687"/>
      <c r="E1046687"/>
      <c r="S1046687"/>
      <c r="T1046687"/>
    </row>
    <row r="1046688" spans="1:20">
      <c r="A1046688"/>
      <c r="B1046688"/>
      <c r="C1046688"/>
      <c r="D1046688"/>
      <c r="E1046688"/>
      <c r="S1046688"/>
      <c r="T1046688"/>
    </row>
    <row r="1046689" spans="1:20">
      <c r="A1046689"/>
      <c r="B1046689"/>
      <c r="C1046689"/>
      <c r="D1046689"/>
      <c r="E1046689"/>
      <c r="S1046689"/>
      <c r="T1046689"/>
    </row>
    <row r="1046690" spans="1:20">
      <c r="A1046690"/>
      <c r="B1046690"/>
      <c r="C1046690"/>
      <c r="D1046690"/>
      <c r="E1046690"/>
      <c r="S1046690"/>
      <c r="T1046690"/>
    </row>
    <row r="1046691" spans="1:20">
      <c r="A1046691"/>
      <c r="B1046691"/>
      <c r="C1046691"/>
      <c r="D1046691"/>
      <c r="E1046691"/>
      <c r="S1046691"/>
      <c r="T1046691"/>
    </row>
    <row r="1046692" spans="1:20">
      <c r="A1046692"/>
      <c r="B1046692"/>
      <c r="C1046692"/>
      <c r="D1046692"/>
      <c r="E1046692"/>
      <c r="S1046692"/>
      <c r="T1046692"/>
    </row>
    <row r="1046693" spans="1:20">
      <c r="A1046693"/>
      <c r="B1046693"/>
      <c r="C1046693"/>
      <c r="D1046693"/>
      <c r="E1046693"/>
      <c r="S1046693"/>
      <c r="T1046693"/>
    </row>
    <row r="1046694" spans="1:20">
      <c r="A1046694"/>
      <c r="B1046694"/>
      <c r="C1046694"/>
      <c r="D1046694"/>
      <c r="E1046694"/>
      <c r="S1046694"/>
      <c r="T1046694"/>
    </row>
    <row r="1046695" spans="1:20">
      <c r="A1046695"/>
      <c r="B1046695"/>
      <c r="C1046695"/>
      <c r="D1046695"/>
      <c r="E1046695"/>
      <c r="S1046695"/>
      <c r="T1046695"/>
    </row>
    <row r="1046696" spans="1:20">
      <c r="A1046696"/>
      <c r="B1046696"/>
      <c r="C1046696"/>
      <c r="D1046696"/>
      <c r="E1046696"/>
      <c r="S1046696"/>
      <c r="T1046696"/>
    </row>
    <row r="1046697" spans="1:20">
      <c r="A1046697"/>
      <c r="B1046697"/>
      <c r="C1046697"/>
      <c r="D1046697"/>
      <c r="E1046697"/>
      <c r="S1046697"/>
      <c r="T1046697"/>
    </row>
    <row r="1046698" spans="1:20">
      <c r="A1046698"/>
      <c r="B1046698"/>
      <c r="C1046698"/>
      <c r="D1046698"/>
      <c r="E1046698"/>
      <c r="S1046698"/>
      <c r="T1046698"/>
    </row>
    <row r="1046699" spans="1:20">
      <c r="A1046699"/>
      <c r="B1046699"/>
      <c r="C1046699"/>
      <c r="D1046699"/>
      <c r="E1046699"/>
      <c r="S1046699"/>
      <c r="T1046699"/>
    </row>
    <row r="1046700" spans="1:20">
      <c r="A1046700"/>
      <c r="B1046700"/>
      <c r="C1046700"/>
      <c r="D1046700"/>
      <c r="E1046700"/>
      <c r="S1046700"/>
      <c r="T1046700"/>
    </row>
    <row r="1046701" spans="1:20">
      <c r="A1046701"/>
      <c r="B1046701"/>
      <c r="C1046701"/>
      <c r="D1046701"/>
      <c r="E1046701"/>
      <c r="S1046701"/>
      <c r="T1046701"/>
    </row>
    <row r="1046702" spans="1:20">
      <c r="A1046702"/>
      <c r="B1046702"/>
      <c r="C1046702"/>
      <c r="D1046702"/>
      <c r="E1046702"/>
      <c r="S1046702"/>
      <c r="T1046702"/>
    </row>
    <row r="1046703" spans="1:20">
      <c r="A1046703"/>
      <c r="B1046703"/>
      <c r="C1046703"/>
      <c r="D1046703"/>
      <c r="E1046703"/>
      <c r="S1046703"/>
      <c r="T1046703"/>
    </row>
    <row r="1046704" spans="1:20">
      <c r="A1046704"/>
      <c r="B1046704"/>
      <c r="C1046704"/>
      <c r="D1046704"/>
      <c r="E1046704"/>
      <c r="S1046704"/>
      <c r="T1046704"/>
    </row>
    <row r="1046705" spans="1:20">
      <c r="A1046705"/>
      <c r="B1046705"/>
      <c r="C1046705"/>
      <c r="D1046705"/>
      <c r="E1046705"/>
      <c r="S1046705"/>
      <c r="T1046705"/>
    </row>
    <row r="1046706" spans="1:20">
      <c r="A1046706"/>
      <c r="B1046706"/>
      <c r="C1046706"/>
      <c r="D1046706"/>
      <c r="E1046706"/>
      <c r="S1046706"/>
      <c r="T1046706"/>
    </row>
    <row r="1046707" spans="1:20">
      <c r="A1046707"/>
      <c r="B1046707"/>
      <c r="C1046707"/>
      <c r="D1046707"/>
      <c r="E1046707"/>
      <c r="S1046707"/>
      <c r="T1046707"/>
    </row>
    <row r="1046708" spans="1:20">
      <c r="A1046708"/>
      <c r="B1046708"/>
      <c r="C1046708"/>
      <c r="D1046708"/>
      <c r="E1046708"/>
      <c r="S1046708"/>
      <c r="T1046708"/>
    </row>
    <row r="1046709" spans="1:20">
      <c r="A1046709"/>
      <c r="B1046709"/>
      <c r="C1046709"/>
      <c r="D1046709"/>
      <c r="E1046709"/>
      <c r="S1046709"/>
      <c r="T1046709"/>
    </row>
    <row r="1046710" spans="1:20">
      <c r="A1046710"/>
      <c r="B1046710"/>
      <c r="C1046710"/>
      <c r="D1046710"/>
      <c r="E1046710"/>
      <c r="S1046710"/>
      <c r="T1046710"/>
    </row>
    <row r="1046711" spans="1:20">
      <c r="A1046711"/>
      <c r="B1046711"/>
      <c r="C1046711"/>
      <c r="D1046711"/>
      <c r="E1046711"/>
      <c r="S1046711"/>
      <c r="T1046711"/>
    </row>
    <row r="1046712" spans="1:20">
      <c r="A1046712"/>
      <c r="B1046712"/>
      <c r="C1046712"/>
      <c r="D1046712"/>
      <c r="E1046712"/>
      <c r="S1046712"/>
      <c r="T1046712"/>
    </row>
    <row r="1046713" spans="1:20">
      <c r="A1046713"/>
      <c r="B1046713"/>
      <c r="C1046713"/>
      <c r="D1046713"/>
      <c r="E1046713"/>
      <c r="S1046713"/>
      <c r="T1046713"/>
    </row>
    <row r="1046714" spans="1:20">
      <c r="A1046714"/>
      <c r="B1046714"/>
      <c r="C1046714"/>
      <c r="D1046714"/>
      <c r="E1046714"/>
      <c r="S1046714"/>
      <c r="T1046714"/>
    </row>
    <row r="1046715" spans="1:20">
      <c r="A1046715"/>
      <c r="B1046715"/>
      <c r="C1046715"/>
      <c r="D1046715"/>
      <c r="E1046715"/>
      <c r="S1046715"/>
      <c r="T1046715"/>
    </row>
    <row r="1046716" spans="1:20">
      <c r="A1046716"/>
      <c r="B1046716"/>
      <c r="C1046716"/>
      <c r="D1046716"/>
      <c r="E1046716"/>
      <c r="S1046716"/>
      <c r="T1046716"/>
    </row>
    <row r="1046717" spans="1:20">
      <c r="A1046717"/>
      <c r="B1046717"/>
      <c r="C1046717"/>
      <c r="D1046717"/>
      <c r="E1046717"/>
      <c r="S1046717"/>
      <c r="T1046717"/>
    </row>
    <row r="1046718" spans="1:20">
      <c r="A1046718"/>
      <c r="B1046718"/>
      <c r="C1046718"/>
      <c r="D1046718"/>
      <c r="E1046718"/>
      <c r="S1046718"/>
      <c r="T1046718"/>
    </row>
    <row r="1046719" spans="1:20">
      <c r="A1046719"/>
      <c r="B1046719"/>
      <c r="C1046719"/>
      <c r="D1046719"/>
      <c r="E1046719"/>
      <c r="S1046719"/>
      <c r="T1046719"/>
    </row>
    <row r="1046720" spans="1:20">
      <c r="A1046720"/>
      <c r="B1046720"/>
      <c r="C1046720"/>
      <c r="D1046720"/>
      <c r="E1046720"/>
      <c r="S1046720"/>
      <c r="T1046720"/>
    </row>
    <row r="1046721" spans="1:20">
      <c r="A1046721"/>
      <c r="B1046721"/>
      <c r="C1046721"/>
      <c r="D1046721"/>
      <c r="E1046721"/>
      <c r="S1046721"/>
      <c r="T1046721"/>
    </row>
    <row r="1046722" spans="1:20">
      <c r="A1046722"/>
      <c r="B1046722"/>
      <c r="C1046722"/>
      <c r="D1046722"/>
      <c r="E1046722"/>
      <c r="S1046722"/>
      <c r="T1046722"/>
    </row>
    <row r="1046723" spans="1:20">
      <c r="A1046723"/>
      <c r="B1046723"/>
      <c r="C1046723"/>
      <c r="D1046723"/>
      <c r="E1046723"/>
      <c r="S1046723"/>
      <c r="T1046723"/>
    </row>
    <row r="1046724" spans="1:20">
      <c r="A1046724"/>
      <c r="B1046724"/>
      <c r="C1046724"/>
      <c r="D1046724"/>
      <c r="E1046724"/>
      <c r="S1046724"/>
      <c r="T1046724"/>
    </row>
    <row r="1046725" spans="1:20">
      <c r="A1046725"/>
      <c r="B1046725"/>
      <c r="C1046725"/>
      <c r="D1046725"/>
      <c r="E1046725"/>
      <c r="S1046725"/>
      <c r="T1046725"/>
    </row>
    <row r="1046726" spans="1:20">
      <c r="A1046726"/>
      <c r="B1046726"/>
      <c r="C1046726"/>
      <c r="D1046726"/>
      <c r="E1046726"/>
      <c r="S1046726"/>
      <c r="T1046726"/>
    </row>
    <row r="1046727" spans="1:20">
      <c r="A1046727"/>
      <c r="B1046727"/>
      <c r="C1046727"/>
      <c r="D1046727"/>
      <c r="E1046727"/>
      <c r="S1046727"/>
      <c r="T1046727"/>
    </row>
    <row r="1046728" spans="1:20">
      <c r="A1046728"/>
      <c r="B1046728"/>
      <c r="C1046728"/>
      <c r="D1046728"/>
      <c r="E1046728"/>
      <c r="S1046728"/>
      <c r="T1046728"/>
    </row>
    <row r="1046729" spans="1:20">
      <c r="A1046729"/>
      <c r="B1046729"/>
      <c r="C1046729"/>
      <c r="D1046729"/>
      <c r="E1046729"/>
      <c r="S1046729"/>
      <c r="T1046729"/>
    </row>
    <row r="1046730" spans="1:20">
      <c r="A1046730"/>
      <c r="B1046730"/>
      <c r="C1046730"/>
      <c r="D1046730"/>
      <c r="E1046730"/>
      <c r="S1046730"/>
      <c r="T1046730"/>
    </row>
    <row r="1046731" spans="1:20">
      <c r="A1046731"/>
      <c r="B1046731"/>
      <c r="C1046731"/>
      <c r="D1046731"/>
      <c r="E1046731"/>
      <c r="S1046731"/>
      <c r="T1046731"/>
    </row>
    <row r="1046732" spans="1:20">
      <c r="A1046732"/>
      <c r="B1046732"/>
      <c r="C1046732"/>
      <c r="D1046732"/>
      <c r="E1046732"/>
      <c r="S1046732"/>
      <c r="T1046732"/>
    </row>
    <row r="1046733" spans="1:20">
      <c r="A1046733"/>
      <c r="B1046733"/>
      <c r="C1046733"/>
      <c r="D1046733"/>
      <c r="E1046733"/>
      <c r="S1046733"/>
      <c r="T1046733"/>
    </row>
    <row r="1046734" spans="1:20">
      <c r="A1046734"/>
      <c r="B1046734"/>
      <c r="C1046734"/>
      <c r="D1046734"/>
      <c r="E1046734"/>
      <c r="S1046734"/>
      <c r="T1046734"/>
    </row>
    <row r="1046735" spans="1:20">
      <c r="A1046735"/>
      <c r="B1046735"/>
      <c r="C1046735"/>
      <c r="D1046735"/>
      <c r="E1046735"/>
      <c r="S1046735"/>
      <c r="T1046735"/>
    </row>
    <row r="1046736" spans="1:20">
      <c r="A1046736"/>
      <c r="B1046736"/>
      <c r="C1046736"/>
      <c r="D1046736"/>
      <c r="E1046736"/>
      <c r="S1046736"/>
      <c r="T1046736"/>
    </row>
    <row r="1046737" spans="1:20">
      <c r="A1046737"/>
      <c r="B1046737"/>
      <c r="C1046737"/>
      <c r="D1046737"/>
      <c r="E1046737"/>
      <c r="S1046737"/>
      <c r="T1046737"/>
    </row>
    <row r="1046738" spans="1:20">
      <c r="A1046738"/>
      <c r="B1046738"/>
      <c r="C1046738"/>
      <c r="D1046738"/>
      <c r="E1046738"/>
      <c r="S1046738"/>
      <c r="T1046738"/>
    </row>
    <row r="1046739" spans="1:20">
      <c r="A1046739"/>
      <c r="B1046739"/>
      <c r="C1046739"/>
      <c r="D1046739"/>
      <c r="E1046739"/>
      <c r="S1046739"/>
      <c r="T1046739"/>
    </row>
    <row r="1046740" spans="1:20">
      <c r="A1046740"/>
      <c r="B1046740"/>
      <c r="C1046740"/>
      <c r="D1046740"/>
      <c r="E1046740"/>
      <c r="S1046740"/>
      <c r="T1046740"/>
    </row>
    <row r="1046741" spans="1:20">
      <c r="A1046741"/>
      <c r="B1046741"/>
      <c r="C1046741"/>
      <c r="D1046741"/>
      <c r="E1046741"/>
      <c r="S1046741"/>
      <c r="T1046741"/>
    </row>
    <row r="1046742" spans="1:20">
      <c r="A1046742"/>
      <c r="B1046742"/>
      <c r="C1046742"/>
      <c r="D1046742"/>
      <c r="E1046742"/>
      <c r="S1046742"/>
      <c r="T1046742"/>
    </row>
    <row r="1046743" spans="1:20">
      <c r="A1046743"/>
      <c r="B1046743"/>
      <c r="C1046743"/>
      <c r="D1046743"/>
      <c r="E1046743"/>
      <c r="S1046743"/>
      <c r="T1046743"/>
    </row>
    <row r="1046744" spans="1:20">
      <c r="A1046744"/>
      <c r="B1046744"/>
      <c r="C1046744"/>
      <c r="D1046744"/>
      <c r="E1046744"/>
      <c r="S1046744"/>
      <c r="T1046744"/>
    </row>
    <row r="1046745" spans="1:20">
      <c r="A1046745"/>
      <c r="B1046745"/>
      <c r="C1046745"/>
      <c r="D1046745"/>
      <c r="E1046745"/>
      <c r="S1046745"/>
      <c r="T1046745"/>
    </row>
    <row r="1046746" spans="1:20">
      <c r="A1046746"/>
      <c r="B1046746"/>
      <c r="C1046746"/>
      <c r="D1046746"/>
      <c r="E1046746"/>
      <c r="S1046746"/>
      <c r="T1046746"/>
    </row>
    <row r="1046747" spans="1:20">
      <c r="A1046747"/>
      <c r="B1046747"/>
      <c r="C1046747"/>
      <c r="D1046747"/>
      <c r="E1046747"/>
      <c r="S1046747"/>
      <c r="T1046747"/>
    </row>
    <row r="1046748" spans="1:20">
      <c r="A1046748"/>
      <c r="B1046748"/>
      <c r="C1046748"/>
      <c r="D1046748"/>
      <c r="E1046748"/>
      <c r="S1046748"/>
      <c r="T1046748"/>
    </row>
    <row r="1046749" spans="1:20">
      <c r="A1046749"/>
      <c r="B1046749"/>
      <c r="C1046749"/>
      <c r="D1046749"/>
      <c r="E1046749"/>
      <c r="S1046749"/>
      <c r="T1046749"/>
    </row>
    <row r="1046750" spans="1:20">
      <c r="A1046750"/>
      <c r="B1046750"/>
      <c r="C1046750"/>
      <c r="D1046750"/>
      <c r="E1046750"/>
      <c r="S1046750"/>
      <c r="T1046750"/>
    </row>
    <row r="1046751" spans="1:20">
      <c r="A1046751"/>
      <c r="B1046751"/>
      <c r="C1046751"/>
      <c r="D1046751"/>
      <c r="E1046751"/>
      <c r="S1046751"/>
      <c r="T1046751"/>
    </row>
    <row r="1046752" spans="1:20">
      <c r="A1046752"/>
      <c r="B1046752"/>
      <c r="C1046752"/>
      <c r="D1046752"/>
      <c r="E1046752"/>
      <c r="S1046752"/>
      <c r="T1046752"/>
    </row>
    <row r="1046753" spans="1:20">
      <c r="A1046753"/>
      <c r="B1046753"/>
      <c r="C1046753"/>
      <c r="D1046753"/>
      <c r="E1046753"/>
      <c r="S1046753"/>
      <c r="T1046753"/>
    </row>
    <row r="1046754" spans="1:20">
      <c r="A1046754"/>
      <c r="B1046754"/>
      <c r="C1046754"/>
      <c r="D1046754"/>
      <c r="E1046754"/>
      <c r="S1046754"/>
      <c r="T1046754"/>
    </row>
    <row r="1046755" spans="1:20">
      <c r="A1046755"/>
      <c r="B1046755"/>
      <c r="C1046755"/>
      <c r="D1046755"/>
      <c r="E1046755"/>
      <c r="S1046755"/>
      <c r="T1046755"/>
    </row>
    <row r="1046756" spans="1:20">
      <c r="A1046756"/>
      <c r="B1046756"/>
      <c r="C1046756"/>
      <c r="D1046756"/>
      <c r="E1046756"/>
      <c r="S1046756"/>
      <c r="T1046756"/>
    </row>
    <row r="1046757" spans="1:20">
      <c r="A1046757"/>
      <c r="B1046757"/>
      <c r="C1046757"/>
      <c r="D1046757"/>
      <c r="E1046757"/>
      <c r="S1046757"/>
      <c r="T1046757"/>
    </row>
    <row r="1046758" spans="1:20">
      <c r="A1046758"/>
      <c r="B1046758"/>
      <c r="C1046758"/>
      <c r="D1046758"/>
      <c r="E1046758"/>
      <c r="S1046758"/>
      <c r="T1046758"/>
    </row>
    <row r="1046759" spans="1:20">
      <c r="A1046759"/>
      <c r="B1046759"/>
      <c r="C1046759"/>
      <c r="D1046759"/>
      <c r="E1046759"/>
      <c r="S1046759"/>
      <c r="T1046759"/>
    </row>
    <row r="1046760" spans="1:20">
      <c r="A1046760"/>
      <c r="B1046760"/>
      <c r="C1046760"/>
      <c r="D1046760"/>
      <c r="E1046760"/>
      <c r="S1046760"/>
      <c r="T1046760"/>
    </row>
    <row r="1046761" spans="1:20">
      <c r="A1046761"/>
      <c r="B1046761"/>
      <c r="C1046761"/>
      <c r="D1046761"/>
      <c r="E1046761"/>
      <c r="S1046761"/>
      <c r="T1046761"/>
    </row>
    <row r="1046762" spans="1:20">
      <c r="A1046762"/>
      <c r="B1046762"/>
      <c r="C1046762"/>
      <c r="D1046762"/>
      <c r="E1046762"/>
      <c r="S1046762"/>
      <c r="T1046762"/>
    </row>
    <row r="1046763" spans="1:20">
      <c r="A1046763"/>
      <c r="B1046763"/>
      <c r="C1046763"/>
      <c r="D1046763"/>
      <c r="E1046763"/>
      <c r="S1046763"/>
      <c r="T1046763"/>
    </row>
    <row r="1046764" spans="1:20">
      <c r="A1046764"/>
      <c r="B1046764"/>
      <c r="C1046764"/>
      <c r="D1046764"/>
      <c r="E1046764"/>
      <c r="S1046764"/>
      <c r="T1046764"/>
    </row>
    <row r="1046765" spans="1:20">
      <c r="A1046765"/>
      <c r="B1046765"/>
      <c r="C1046765"/>
      <c r="D1046765"/>
      <c r="E1046765"/>
      <c r="S1046765"/>
      <c r="T1046765"/>
    </row>
    <row r="1046766" spans="1:20">
      <c r="A1046766"/>
      <c r="B1046766"/>
      <c r="C1046766"/>
      <c r="D1046766"/>
      <c r="E1046766"/>
      <c r="S1046766"/>
      <c r="T1046766"/>
    </row>
    <row r="1046767" spans="1:20">
      <c r="A1046767"/>
      <c r="B1046767"/>
      <c r="C1046767"/>
      <c r="D1046767"/>
      <c r="E1046767"/>
      <c r="S1046767"/>
      <c r="T1046767"/>
    </row>
    <row r="1046768" spans="1:20">
      <c r="A1046768"/>
      <c r="B1046768"/>
      <c r="C1046768"/>
      <c r="D1046768"/>
      <c r="E1046768"/>
      <c r="S1046768"/>
      <c r="T1046768"/>
    </row>
    <row r="1046769" spans="1:20">
      <c r="A1046769"/>
      <c r="B1046769"/>
      <c r="C1046769"/>
      <c r="D1046769"/>
      <c r="E1046769"/>
      <c r="S1046769"/>
      <c r="T1046769"/>
    </row>
    <row r="1046770" spans="1:20">
      <c r="A1046770"/>
      <c r="B1046770"/>
      <c r="C1046770"/>
      <c r="D1046770"/>
      <c r="E1046770"/>
      <c r="S1046770"/>
      <c r="T1046770"/>
    </row>
    <row r="1046771" spans="1:20">
      <c r="A1046771"/>
      <c r="B1046771"/>
      <c r="C1046771"/>
      <c r="D1046771"/>
      <c r="E1046771"/>
      <c r="S1046771"/>
      <c r="T1046771"/>
    </row>
    <row r="1046772" spans="1:20">
      <c r="A1046772"/>
      <c r="B1046772"/>
      <c r="C1046772"/>
      <c r="D1046772"/>
      <c r="E1046772"/>
      <c r="S1046772"/>
      <c r="T1046772"/>
    </row>
    <row r="1046773" spans="1:20">
      <c r="A1046773"/>
      <c r="B1046773"/>
      <c r="C1046773"/>
      <c r="D1046773"/>
      <c r="E1046773"/>
      <c r="S1046773"/>
      <c r="T1046773"/>
    </row>
    <row r="1046774" spans="1:20">
      <c r="A1046774"/>
      <c r="B1046774"/>
      <c r="C1046774"/>
      <c r="D1046774"/>
      <c r="E1046774"/>
      <c r="S1046774"/>
      <c r="T1046774"/>
    </row>
    <row r="1046775" spans="1:20">
      <c r="A1046775"/>
      <c r="B1046775"/>
      <c r="C1046775"/>
      <c r="D1046775"/>
      <c r="E1046775"/>
      <c r="S1046775"/>
      <c r="T1046775"/>
    </row>
    <row r="1046776" spans="1:20">
      <c r="A1046776"/>
      <c r="B1046776"/>
      <c r="C1046776"/>
      <c r="D1046776"/>
      <c r="E1046776"/>
      <c r="S1046776"/>
      <c r="T1046776"/>
    </row>
    <row r="1046777" spans="1:20">
      <c r="A1046777"/>
      <c r="B1046777"/>
      <c r="C1046777"/>
      <c r="D1046777"/>
      <c r="E1046777"/>
      <c r="S1046777"/>
      <c r="T1046777"/>
    </row>
    <row r="1046778" spans="1:20">
      <c r="A1046778"/>
      <c r="B1046778"/>
      <c r="C1046778"/>
      <c r="D1046778"/>
      <c r="E1046778"/>
      <c r="S1046778"/>
      <c r="T1046778"/>
    </row>
    <row r="1046779" spans="1:20">
      <c r="A1046779"/>
      <c r="B1046779"/>
      <c r="C1046779"/>
      <c r="D1046779"/>
      <c r="E1046779"/>
      <c r="S1046779"/>
      <c r="T1046779"/>
    </row>
    <row r="1046780" spans="1:20">
      <c r="A1046780"/>
      <c r="B1046780"/>
      <c r="C1046780"/>
      <c r="D1046780"/>
      <c r="E1046780"/>
      <c r="S1046780"/>
      <c r="T1046780"/>
    </row>
    <row r="1046781" spans="1:20">
      <c r="A1046781"/>
      <c r="B1046781"/>
      <c r="C1046781"/>
      <c r="D1046781"/>
      <c r="E1046781"/>
      <c r="S1046781"/>
      <c r="T1046781"/>
    </row>
    <row r="1046782" spans="1:20">
      <c r="A1046782"/>
      <c r="B1046782"/>
      <c r="C1046782"/>
      <c r="D1046782"/>
      <c r="E1046782"/>
      <c r="S1046782"/>
      <c r="T1046782"/>
    </row>
    <row r="1046783" spans="1:20">
      <c r="A1046783"/>
      <c r="B1046783"/>
      <c r="C1046783"/>
      <c r="D1046783"/>
      <c r="E1046783"/>
      <c r="S1046783"/>
      <c r="T1046783"/>
    </row>
    <row r="1046784" spans="1:20">
      <c r="A1046784"/>
      <c r="B1046784"/>
      <c r="C1046784"/>
      <c r="D1046784"/>
      <c r="E1046784"/>
      <c r="S1046784"/>
      <c r="T1046784"/>
    </row>
    <row r="1046785" spans="1:20">
      <c r="A1046785"/>
      <c r="B1046785"/>
      <c r="C1046785"/>
      <c r="D1046785"/>
      <c r="E1046785"/>
      <c r="S1046785"/>
      <c r="T1046785"/>
    </row>
    <row r="1046786" spans="1:20">
      <c r="A1046786"/>
      <c r="B1046786"/>
      <c r="C1046786"/>
      <c r="D1046786"/>
      <c r="E1046786"/>
      <c r="S1046786"/>
      <c r="T1046786"/>
    </row>
    <row r="1046787" spans="1:20">
      <c r="A1046787"/>
      <c r="B1046787"/>
      <c r="C1046787"/>
      <c r="D1046787"/>
      <c r="E1046787"/>
      <c r="S1046787"/>
      <c r="T1046787"/>
    </row>
    <row r="1046788" spans="1:20">
      <c r="A1046788"/>
      <c r="B1046788"/>
      <c r="C1046788"/>
      <c r="D1046788"/>
      <c r="E1046788"/>
      <c r="S1046788"/>
      <c r="T1046788"/>
    </row>
    <row r="1046789" spans="1:20">
      <c r="A1046789"/>
      <c r="B1046789"/>
      <c r="C1046789"/>
      <c r="D1046789"/>
      <c r="E1046789"/>
      <c r="S1046789"/>
      <c r="T1046789"/>
    </row>
    <row r="1046790" spans="1:20">
      <c r="A1046790"/>
      <c r="B1046790"/>
      <c r="C1046790"/>
      <c r="D1046790"/>
      <c r="E1046790"/>
      <c r="S1046790"/>
      <c r="T1046790"/>
    </row>
    <row r="1046791" spans="1:20">
      <c r="A1046791"/>
      <c r="B1046791"/>
      <c r="C1046791"/>
      <c r="D1046791"/>
      <c r="E1046791"/>
      <c r="S1046791"/>
      <c r="T1046791"/>
    </row>
    <row r="1046792" spans="1:20">
      <c r="A1046792"/>
      <c r="B1046792"/>
      <c r="C1046792"/>
      <c r="D1046792"/>
      <c r="E1046792"/>
      <c r="S1046792"/>
      <c r="T1046792"/>
    </row>
    <row r="1046793" spans="1:20">
      <c r="A1046793"/>
      <c r="B1046793"/>
      <c r="C1046793"/>
      <c r="D1046793"/>
      <c r="E1046793"/>
      <c r="S1046793"/>
      <c r="T1046793"/>
    </row>
    <row r="1046794" spans="1:20">
      <c r="A1046794"/>
      <c r="B1046794"/>
      <c r="C1046794"/>
      <c r="D1046794"/>
      <c r="E1046794"/>
      <c r="S1046794"/>
      <c r="T1046794"/>
    </row>
    <row r="1046795" spans="1:20">
      <c r="A1046795"/>
      <c r="B1046795"/>
      <c r="C1046795"/>
      <c r="D1046795"/>
      <c r="E1046795"/>
      <c r="S1046795"/>
      <c r="T1046795"/>
    </row>
    <row r="1046796" spans="1:20">
      <c r="A1046796"/>
      <c r="B1046796"/>
      <c r="C1046796"/>
      <c r="D1046796"/>
      <c r="E1046796"/>
      <c r="S1046796"/>
      <c r="T1046796"/>
    </row>
    <row r="1046797" spans="1:20">
      <c r="A1046797"/>
      <c r="B1046797"/>
      <c r="C1046797"/>
      <c r="D1046797"/>
      <c r="E1046797"/>
      <c r="S1046797"/>
      <c r="T1046797"/>
    </row>
    <row r="1046798" spans="1:20">
      <c r="A1046798"/>
      <c r="B1046798"/>
      <c r="C1046798"/>
      <c r="D1046798"/>
      <c r="E1046798"/>
      <c r="S1046798"/>
      <c r="T1046798"/>
    </row>
    <row r="1046799" spans="1:20">
      <c r="A1046799"/>
      <c r="B1046799"/>
      <c r="C1046799"/>
      <c r="D1046799"/>
      <c r="E1046799"/>
      <c r="S1046799"/>
      <c r="T1046799"/>
    </row>
    <row r="1046800" spans="1:20">
      <c r="A1046800"/>
      <c r="B1046800"/>
      <c r="C1046800"/>
      <c r="D1046800"/>
      <c r="E1046800"/>
      <c r="S1046800"/>
      <c r="T1046800"/>
    </row>
    <row r="1046801" spans="1:20">
      <c r="A1046801"/>
      <c r="B1046801"/>
      <c r="C1046801"/>
      <c r="D1046801"/>
      <c r="E1046801"/>
      <c r="S1046801"/>
      <c r="T1046801"/>
    </row>
    <row r="1046802" spans="1:20">
      <c r="A1046802"/>
      <c r="B1046802"/>
      <c r="C1046802"/>
      <c r="D1046802"/>
      <c r="E1046802"/>
      <c r="S1046802"/>
      <c r="T1046802"/>
    </row>
    <row r="1046803" spans="1:20">
      <c r="A1046803"/>
      <c r="B1046803"/>
      <c r="C1046803"/>
      <c r="D1046803"/>
      <c r="E1046803"/>
      <c r="S1046803"/>
      <c r="T1046803"/>
    </row>
    <row r="1046804" spans="1:20">
      <c r="A1046804"/>
      <c r="B1046804"/>
      <c r="C1046804"/>
      <c r="D1046804"/>
      <c r="E1046804"/>
      <c r="S1046804"/>
      <c r="T1046804"/>
    </row>
    <row r="1046805" spans="1:20">
      <c r="A1046805"/>
      <c r="B1046805"/>
      <c r="C1046805"/>
      <c r="D1046805"/>
      <c r="E1046805"/>
      <c r="S1046805"/>
      <c r="T1046805"/>
    </row>
    <row r="1046806" spans="1:20">
      <c r="A1046806"/>
      <c r="B1046806"/>
      <c r="C1046806"/>
      <c r="D1046806"/>
      <c r="E1046806"/>
      <c r="S1046806"/>
      <c r="T1046806"/>
    </row>
    <row r="1046807" spans="1:20">
      <c r="A1046807"/>
      <c r="B1046807"/>
      <c r="C1046807"/>
      <c r="D1046807"/>
      <c r="E1046807"/>
      <c r="S1046807"/>
      <c r="T1046807"/>
    </row>
    <row r="1046808" spans="1:20">
      <c r="A1046808"/>
      <c r="B1046808"/>
      <c r="C1046808"/>
      <c r="D1046808"/>
      <c r="E1046808"/>
      <c r="S1046808"/>
      <c r="T1046808"/>
    </row>
    <row r="1046809" spans="1:20">
      <c r="A1046809"/>
      <c r="B1046809"/>
      <c r="C1046809"/>
      <c r="D1046809"/>
      <c r="E1046809"/>
      <c r="S1046809"/>
      <c r="T1046809"/>
    </row>
    <row r="1046810" spans="1:20">
      <c r="A1046810"/>
      <c r="B1046810"/>
      <c r="C1046810"/>
      <c r="D1046810"/>
      <c r="E1046810"/>
      <c r="S1046810"/>
      <c r="T1046810"/>
    </row>
    <row r="1046811" spans="1:20">
      <c r="A1046811"/>
      <c r="B1046811"/>
      <c r="C1046811"/>
      <c r="D1046811"/>
      <c r="E1046811"/>
      <c r="S1046811"/>
      <c r="T1046811"/>
    </row>
    <row r="1046812" spans="1:20">
      <c r="A1046812"/>
      <c r="B1046812"/>
      <c r="C1046812"/>
      <c r="D1046812"/>
      <c r="E1046812"/>
      <c r="S1046812"/>
      <c r="T1046812"/>
    </row>
    <row r="1046813" spans="1:20">
      <c r="A1046813"/>
      <c r="B1046813"/>
      <c r="C1046813"/>
      <c r="D1046813"/>
      <c r="E1046813"/>
      <c r="S1046813"/>
      <c r="T1046813"/>
    </row>
    <row r="1046814" spans="1:20">
      <c r="A1046814"/>
      <c r="B1046814"/>
      <c r="C1046814"/>
      <c r="D1046814"/>
      <c r="E1046814"/>
      <c r="S1046814"/>
      <c r="T1046814"/>
    </row>
    <row r="1046815" spans="1:20">
      <c r="A1046815"/>
      <c r="B1046815"/>
      <c r="C1046815"/>
      <c r="D1046815"/>
      <c r="E1046815"/>
      <c r="S1046815"/>
      <c r="T1046815"/>
    </row>
    <row r="1046816" spans="1:20">
      <c r="A1046816"/>
      <c r="B1046816"/>
      <c r="C1046816"/>
      <c r="D1046816"/>
      <c r="E1046816"/>
      <c r="S1046816"/>
      <c r="T1046816"/>
    </row>
    <row r="1046817" spans="1:20">
      <c r="A1046817"/>
      <c r="B1046817"/>
      <c r="C1046817"/>
      <c r="D1046817"/>
      <c r="E1046817"/>
      <c r="S1046817"/>
      <c r="T1046817"/>
    </row>
    <row r="1046818" spans="1:20">
      <c r="A1046818"/>
      <c r="B1046818"/>
      <c r="C1046818"/>
      <c r="D1046818"/>
      <c r="E1046818"/>
      <c r="S1046818"/>
      <c r="T1046818"/>
    </row>
    <row r="1046819" spans="1:20">
      <c r="A1046819"/>
      <c r="B1046819"/>
      <c r="C1046819"/>
      <c r="D1046819"/>
      <c r="E1046819"/>
      <c r="S1046819"/>
      <c r="T1046819"/>
    </row>
    <row r="1046820" spans="1:20">
      <c r="A1046820"/>
      <c r="B1046820"/>
      <c r="C1046820"/>
      <c r="D1046820"/>
      <c r="E1046820"/>
      <c r="S1046820"/>
      <c r="T1046820"/>
    </row>
    <row r="1046821" spans="1:20">
      <c r="A1046821"/>
      <c r="B1046821"/>
      <c r="C1046821"/>
      <c r="D1046821"/>
      <c r="E1046821"/>
      <c r="S1046821"/>
      <c r="T1046821"/>
    </row>
    <row r="1046822" spans="1:20">
      <c r="A1046822"/>
      <c r="B1046822"/>
      <c r="C1046822"/>
      <c r="D1046822"/>
      <c r="E1046822"/>
      <c r="S1046822"/>
      <c r="T1046822"/>
    </row>
    <row r="1046823" spans="1:20">
      <c r="A1046823"/>
      <c r="B1046823"/>
      <c r="C1046823"/>
      <c r="D1046823"/>
      <c r="E1046823"/>
      <c r="S1046823"/>
      <c r="T1046823"/>
    </row>
    <row r="1046824" spans="1:20">
      <c r="A1046824"/>
      <c r="B1046824"/>
      <c r="C1046824"/>
      <c r="D1046824"/>
      <c r="E1046824"/>
      <c r="S1046824"/>
      <c r="T1046824"/>
    </row>
    <row r="1046825" spans="1:20">
      <c r="A1046825"/>
      <c r="B1046825"/>
      <c r="C1046825"/>
      <c r="D1046825"/>
      <c r="E1046825"/>
      <c r="S1046825"/>
      <c r="T1046825"/>
    </row>
    <row r="1046826" spans="1:20">
      <c r="A1046826"/>
      <c r="B1046826"/>
      <c r="C1046826"/>
      <c r="D1046826"/>
      <c r="E1046826"/>
      <c r="S1046826"/>
      <c r="T1046826"/>
    </row>
    <row r="1046827" spans="1:20">
      <c r="A1046827"/>
      <c r="B1046827"/>
      <c r="C1046827"/>
      <c r="D1046827"/>
      <c r="E1046827"/>
      <c r="S1046827"/>
      <c r="T1046827"/>
    </row>
    <row r="1046828" spans="1:20">
      <c r="A1046828"/>
      <c r="B1046828"/>
      <c r="C1046828"/>
      <c r="D1046828"/>
      <c r="E1046828"/>
      <c r="S1046828"/>
      <c r="T1046828"/>
    </row>
    <row r="1046829" spans="1:20">
      <c r="A1046829"/>
      <c r="B1046829"/>
      <c r="C1046829"/>
      <c r="D1046829"/>
      <c r="E1046829"/>
      <c r="S1046829"/>
      <c r="T1046829"/>
    </row>
    <row r="1046830" spans="1:20">
      <c r="A1046830"/>
      <c r="B1046830"/>
      <c r="C1046830"/>
      <c r="D1046830"/>
      <c r="E1046830"/>
      <c r="S1046830"/>
      <c r="T1046830"/>
    </row>
    <row r="1046831" spans="1:20">
      <c r="A1046831"/>
      <c r="B1046831"/>
      <c r="C1046831"/>
      <c r="D1046831"/>
      <c r="E1046831"/>
      <c r="S1046831"/>
      <c r="T1046831"/>
    </row>
    <row r="1046832" spans="1:20">
      <c r="A1046832"/>
      <c r="B1046832"/>
      <c r="C1046832"/>
      <c r="D1046832"/>
      <c r="E1046832"/>
      <c r="S1046832"/>
      <c r="T1046832"/>
    </row>
    <row r="1046833" spans="1:20">
      <c r="A1046833"/>
      <c r="B1046833"/>
      <c r="C1046833"/>
      <c r="D1046833"/>
      <c r="E1046833"/>
      <c r="S1046833"/>
      <c r="T1046833"/>
    </row>
    <row r="1046834" spans="1:20">
      <c r="A1046834"/>
      <c r="B1046834"/>
      <c r="C1046834"/>
      <c r="D1046834"/>
      <c r="E1046834"/>
      <c r="S1046834"/>
      <c r="T1046834"/>
    </row>
    <row r="1046835" spans="1:20">
      <c r="A1046835"/>
      <c r="B1046835"/>
      <c r="C1046835"/>
      <c r="D1046835"/>
      <c r="E1046835"/>
      <c r="S1046835"/>
      <c r="T1046835"/>
    </row>
    <row r="1046836" spans="1:20">
      <c r="A1046836"/>
      <c r="B1046836"/>
      <c r="C1046836"/>
      <c r="D1046836"/>
      <c r="E1046836"/>
      <c r="S1046836"/>
      <c r="T1046836"/>
    </row>
    <row r="1046837" spans="1:20">
      <c r="A1046837"/>
      <c r="B1046837"/>
      <c r="C1046837"/>
      <c r="D1046837"/>
      <c r="E1046837"/>
      <c r="S1046837"/>
      <c r="T1046837"/>
    </row>
    <row r="1046838" spans="1:20">
      <c r="A1046838"/>
      <c r="B1046838"/>
      <c r="C1046838"/>
      <c r="D1046838"/>
      <c r="E1046838"/>
      <c r="S1046838"/>
      <c r="T1046838"/>
    </row>
    <row r="1046839" spans="1:20">
      <c r="A1046839"/>
      <c r="B1046839"/>
      <c r="C1046839"/>
      <c r="D1046839"/>
      <c r="E1046839"/>
      <c r="S1046839"/>
      <c r="T1046839"/>
    </row>
    <row r="1046840" spans="1:20">
      <c r="A1046840"/>
      <c r="B1046840"/>
      <c r="C1046840"/>
      <c r="D1046840"/>
      <c r="E1046840"/>
      <c r="S1046840"/>
      <c r="T1046840"/>
    </row>
    <row r="1046841" spans="1:20">
      <c r="A1046841"/>
      <c r="B1046841"/>
      <c r="C1046841"/>
      <c r="D1046841"/>
      <c r="E1046841"/>
      <c r="S1046841"/>
      <c r="T1046841"/>
    </row>
    <row r="1046842" spans="1:20">
      <c r="A1046842"/>
      <c r="B1046842"/>
      <c r="C1046842"/>
      <c r="D1046842"/>
      <c r="E1046842"/>
      <c r="S1046842"/>
      <c r="T1046842"/>
    </row>
    <row r="1046843" spans="1:20">
      <c r="A1046843"/>
      <c r="B1046843"/>
      <c r="C1046843"/>
      <c r="D1046843"/>
      <c r="E1046843"/>
      <c r="S1046843"/>
      <c r="T1046843"/>
    </row>
    <row r="1046844" spans="1:20">
      <c r="A1046844"/>
      <c r="B1046844"/>
      <c r="C1046844"/>
      <c r="D1046844"/>
      <c r="E1046844"/>
      <c r="S1046844"/>
      <c r="T1046844"/>
    </row>
    <row r="1046845" spans="1:20">
      <c r="A1046845"/>
      <c r="B1046845"/>
      <c r="C1046845"/>
      <c r="D1046845"/>
      <c r="E1046845"/>
      <c r="S1046845"/>
      <c r="T1046845"/>
    </row>
    <row r="1046846" spans="1:20">
      <c r="A1046846"/>
      <c r="B1046846"/>
      <c r="C1046846"/>
      <c r="D1046846"/>
      <c r="E1046846"/>
      <c r="S1046846"/>
      <c r="T1046846"/>
    </row>
    <row r="1046847" spans="1:20">
      <c r="A1046847"/>
      <c r="B1046847"/>
      <c r="C1046847"/>
      <c r="D1046847"/>
      <c r="E1046847"/>
      <c r="S1046847"/>
      <c r="T1046847"/>
    </row>
    <row r="1046848" spans="1:20">
      <c r="A1046848"/>
      <c r="B1046848"/>
      <c r="C1046848"/>
      <c r="D1046848"/>
      <c r="E1046848"/>
      <c r="S1046848"/>
      <c r="T1046848"/>
    </row>
    <row r="1046849" spans="1:20">
      <c r="A1046849"/>
      <c r="B1046849"/>
      <c r="C1046849"/>
      <c r="D1046849"/>
      <c r="E1046849"/>
      <c r="S1046849"/>
      <c r="T1046849"/>
    </row>
    <row r="1046850" spans="1:20">
      <c r="A1046850"/>
      <c r="B1046850"/>
      <c r="C1046850"/>
      <c r="D1046850"/>
      <c r="E1046850"/>
      <c r="S1046850"/>
      <c r="T1046850"/>
    </row>
    <row r="1046851" spans="1:20">
      <c r="A1046851"/>
      <c r="B1046851"/>
      <c r="C1046851"/>
      <c r="D1046851"/>
      <c r="E1046851"/>
      <c r="S1046851"/>
      <c r="T1046851"/>
    </row>
    <row r="1046852" spans="1:20">
      <c r="A1046852"/>
      <c r="B1046852"/>
      <c r="C1046852"/>
      <c r="D1046852"/>
      <c r="E1046852"/>
      <c r="S1046852"/>
      <c r="T1046852"/>
    </row>
    <row r="1046853" spans="1:20">
      <c r="A1046853"/>
      <c r="B1046853"/>
      <c r="C1046853"/>
      <c r="D1046853"/>
      <c r="E1046853"/>
      <c r="S1046853"/>
      <c r="T1046853"/>
    </row>
    <row r="1046854" spans="1:20">
      <c r="A1046854"/>
      <c r="B1046854"/>
      <c r="C1046854"/>
      <c r="D1046854"/>
      <c r="E1046854"/>
      <c r="S1046854"/>
      <c r="T1046854"/>
    </row>
    <row r="1046855" spans="1:20">
      <c r="A1046855"/>
      <c r="B1046855"/>
      <c r="C1046855"/>
      <c r="D1046855"/>
      <c r="E1046855"/>
      <c r="S1046855"/>
      <c r="T1046855"/>
    </row>
    <row r="1046856" spans="1:20">
      <c r="A1046856"/>
      <c r="B1046856"/>
      <c r="C1046856"/>
      <c r="D1046856"/>
      <c r="E1046856"/>
      <c r="S1046856"/>
      <c r="T1046856"/>
    </row>
    <row r="1046857" spans="1:20">
      <c r="A1046857"/>
      <c r="B1046857"/>
      <c r="C1046857"/>
      <c r="D1046857"/>
      <c r="E1046857"/>
      <c r="S1046857"/>
      <c r="T1046857"/>
    </row>
    <row r="1046858" spans="1:20">
      <c r="A1046858"/>
      <c r="B1046858"/>
      <c r="C1046858"/>
      <c r="D1046858"/>
      <c r="E1046858"/>
      <c r="S1046858"/>
      <c r="T1046858"/>
    </row>
    <row r="1046859" spans="1:20">
      <c r="A1046859"/>
      <c r="B1046859"/>
      <c r="C1046859"/>
      <c r="D1046859"/>
      <c r="E1046859"/>
      <c r="S1046859"/>
      <c r="T1046859"/>
    </row>
    <row r="1046860" spans="1:20">
      <c r="A1046860"/>
      <c r="B1046860"/>
      <c r="C1046860"/>
      <c r="D1046860"/>
      <c r="E1046860"/>
      <c r="S1046860"/>
      <c r="T1046860"/>
    </row>
    <row r="1046861" spans="1:20">
      <c r="A1046861"/>
      <c r="B1046861"/>
      <c r="C1046861"/>
      <c r="D1046861"/>
      <c r="E1046861"/>
      <c r="S1046861"/>
      <c r="T1046861"/>
    </row>
    <row r="1046862" spans="1:20">
      <c r="A1046862"/>
      <c r="B1046862"/>
      <c r="C1046862"/>
      <c r="D1046862"/>
      <c r="E1046862"/>
      <c r="S1046862"/>
      <c r="T1046862"/>
    </row>
    <row r="1046863" spans="1:20">
      <c r="A1046863"/>
      <c r="B1046863"/>
      <c r="C1046863"/>
      <c r="D1046863"/>
      <c r="E1046863"/>
      <c r="S1046863"/>
      <c r="T1046863"/>
    </row>
    <row r="1046864" spans="1:20">
      <c r="A1046864"/>
      <c r="B1046864"/>
      <c r="C1046864"/>
      <c r="D1046864"/>
      <c r="E1046864"/>
      <c r="S1046864"/>
      <c r="T1046864"/>
    </row>
    <row r="1046865" spans="1:20">
      <c r="A1046865"/>
      <c r="B1046865"/>
      <c r="C1046865"/>
      <c r="D1046865"/>
      <c r="E1046865"/>
      <c r="S1046865"/>
      <c r="T1046865"/>
    </row>
    <row r="1046866" spans="1:20">
      <c r="A1046866"/>
      <c r="B1046866"/>
      <c r="C1046866"/>
      <c r="D1046866"/>
      <c r="E1046866"/>
      <c r="S1046866"/>
      <c r="T1046866"/>
    </row>
    <row r="1046867" spans="1:20">
      <c r="A1046867"/>
      <c r="B1046867"/>
      <c r="C1046867"/>
      <c r="D1046867"/>
      <c r="E1046867"/>
      <c r="S1046867"/>
      <c r="T1046867"/>
    </row>
    <row r="1046868" spans="1:20">
      <c r="A1046868"/>
      <c r="B1046868"/>
      <c r="C1046868"/>
      <c r="D1046868"/>
      <c r="E1046868"/>
      <c r="S1046868"/>
      <c r="T1046868"/>
    </row>
    <row r="1046869" spans="1:20">
      <c r="A1046869"/>
      <c r="B1046869"/>
      <c r="C1046869"/>
      <c r="D1046869"/>
      <c r="E1046869"/>
      <c r="S1046869"/>
      <c r="T1046869"/>
    </row>
    <row r="1046870" spans="1:20">
      <c r="A1046870"/>
      <c r="B1046870"/>
      <c r="C1046870"/>
      <c r="D1046870"/>
      <c r="E1046870"/>
      <c r="S1046870"/>
      <c r="T1046870"/>
    </row>
    <row r="1046871" spans="1:20">
      <c r="A1046871"/>
      <c r="B1046871"/>
      <c r="C1046871"/>
      <c r="D1046871"/>
      <c r="E1046871"/>
      <c r="S1046871"/>
      <c r="T1046871"/>
    </row>
    <row r="1046872" spans="1:20">
      <c r="A1046872"/>
      <c r="B1046872"/>
      <c r="C1046872"/>
      <c r="D1046872"/>
      <c r="E1046872"/>
      <c r="S1046872"/>
      <c r="T1046872"/>
    </row>
    <row r="1046873" spans="1:20">
      <c r="A1046873"/>
      <c r="B1046873"/>
      <c r="C1046873"/>
      <c r="D1046873"/>
      <c r="E1046873"/>
      <c r="S1046873"/>
      <c r="T1046873"/>
    </row>
    <row r="1046874" spans="1:20">
      <c r="A1046874"/>
      <c r="B1046874"/>
      <c r="C1046874"/>
      <c r="D1046874"/>
      <c r="E1046874"/>
      <c r="S1046874"/>
      <c r="T1046874"/>
    </row>
    <row r="1046875" spans="1:20">
      <c r="A1046875"/>
      <c r="B1046875"/>
      <c r="C1046875"/>
      <c r="D1046875"/>
      <c r="E1046875"/>
      <c r="S1046875"/>
      <c r="T1046875"/>
    </row>
    <row r="1046876" spans="1:20">
      <c r="A1046876"/>
      <c r="B1046876"/>
      <c r="C1046876"/>
      <c r="D1046876"/>
      <c r="E1046876"/>
      <c r="S1046876"/>
      <c r="T1046876"/>
    </row>
    <row r="1046877" spans="1:20">
      <c r="A1046877"/>
      <c r="B1046877"/>
      <c r="C1046877"/>
      <c r="D1046877"/>
      <c r="E1046877"/>
      <c r="S1046877"/>
      <c r="T1046877"/>
    </row>
    <row r="1046878" spans="1:20">
      <c r="A1046878"/>
      <c r="B1046878"/>
      <c r="C1046878"/>
      <c r="D1046878"/>
      <c r="E1046878"/>
      <c r="S1046878"/>
      <c r="T1046878"/>
    </row>
    <row r="1046879" spans="1:20">
      <c r="A1046879"/>
      <c r="B1046879"/>
      <c r="C1046879"/>
      <c r="D1046879"/>
      <c r="E1046879"/>
      <c r="S1046879"/>
      <c r="T1046879"/>
    </row>
    <row r="1046880" spans="1:20">
      <c r="A1046880"/>
      <c r="B1046880"/>
      <c r="C1046880"/>
      <c r="D1046880"/>
      <c r="E1046880"/>
      <c r="S1046880"/>
      <c r="T1046880"/>
    </row>
    <row r="1046881" spans="1:20">
      <c r="A1046881"/>
      <c r="B1046881"/>
      <c r="C1046881"/>
      <c r="D1046881"/>
      <c r="E1046881"/>
      <c r="S1046881"/>
      <c r="T1046881"/>
    </row>
    <row r="1046882" spans="1:20">
      <c r="A1046882"/>
      <c r="B1046882"/>
      <c r="C1046882"/>
      <c r="D1046882"/>
      <c r="E1046882"/>
      <c r="S1046882"/>
      <c r="T1046882"/>
    </row>
    <row r="1046883" spans="1:20">
      <c r="A1046883"/>
      <c r="B1046883"/>
      <c r="C1046883"/>
      <c r="D1046883"/>
      <c r="E1046883"/>
      <c r="S1046883"/>
      <c r="T1046883"/>
    </row>
    <row r="1046884" spans="1:20">
      <c r="A1046884"/>
      <c r="B1046884"/>
      <c r="C1046884"/>
      <c r="D1046884"/>
      <c r="E1046884"/>
      <c r="S1046884"/>
      <c r="T1046884"/>
    </row>
    <row r="1046885" spans="1:20">
      <c r="A1046885"/>
      <c r="B1046885"/>
      <c r="C1046885"/>
      <c r="D1046885"/>
      <c r="E1046885"/>
      <c r="S1046885"/>
      <c r="T1046885"/>
    </row>
    <row r="1046886" spans="1:20">
      <c r="A1046886"/>
      <c r="B1046886"/>
      <c r="C1046886"/>
      <c r="D1046886"/>
      <c r="E1046886"/>
      <c r="S1046886"/>
      <c r="T1046886"/>
    </row>
    <row r="1046887" spans="1:20">
      <c r="A1046887"/>
      <c r="B1046887"/>
      <c r="C1046887"/>
      <c r="D1046887"/>
      <c r="E1046887"/>
      <c r="S1046887"/>
      <c r="T1046887"/>
    </row>
    <row r="1046888" spans="1:20">
      <c r="A1046888"/>
      <c r="B1046888"/>
      <c r="C1046888"/>
      <c r="D1046888"/>
      <c r="E1046888"/>
      <c r="S1046888"/>
      <c r="T1046888"/>
    </row>
    <row r="1046889" spans="1:20">
      <c r="A1046889"/>
      <c r="B1046889"/>
      <c r="C1046889"/>
      <c r="D1046889"/>
      <c r="E1046889"/>
      <c r="S1046889"/>
      <c r="T1046889"/>
    </row>
    <row r="1046890" spans="1:20">
      <c r="A1046890"/>
      <c r="B1046890"/>
      <c r="C1046890"/>
      <c r="D1046890"/>
      <c r="E1046890"/>
      <c r="S1046890"/>
      <c r="T1046890"/>
    </row>
    <row r="1046891" spans="1:20">
      <c r="A1046891"/>
      <c r="B1046891"/>
      <c r="C1046891"/>
      <c r="D1046891"/>
      <c r="E1046891"/>
      <c r="S1046891"/>
      <c r="T1046891"/>
    </row>
    <row r="1046892" spans="1:20">
      <c r="A1046892"/>
      <c r="B1046892"/>
      <c r="C1046892"/>
      <c r="D1046892"/>
      <c r="E1046892"/>
      <c r="S1046892"/>
      <c r="T1046892"/>
    </row>
    <row r="1046893" spans="1:20">
      <c r="A1046893"/>
      <c r="B1046893"/>
      <c r="C1046893"/>
      <c r="D1046893"/>
      <c r="E1046893"/>
      <c r="S1046893"/>
      <c r="T1046893"/>
    </row>
    <row r="1046894" spans="1:20">
      <c r="A1046894"/>
      <c r="B1046894"/>
      <c r="C1046894"/>
      <c r="D1046894"/>
      <c r="E1046894"/>
      <c r="S1046894"/>
      <c r="T1046894"/>
    </row>
    <row r="1046895" spans="1:20">
      <c r="A1046895"/>
      <c r="B1046895"/>
      <c r="C1046895"/>
      <c r="D1046895"/>
      <c r="E1046895"/>
      <c r="S1046895"/>
      <c r="T1046895"/>
    </row>
    <row r="1046896" spans="1:20">
      <c r="A1046896"/>
      <c r="B1046896"/>
      <c r="C1046896"/>
      <c r="D1046896"/>
      <c r="E1046896"/>
      <c r="S1046896"/>
      <c r="T1046896"/>
    </row>
    <row r="1046897" spans="1:20">
      <c r="A1046897"/>
      <c r="B1046897"/>
      <c r="C1046897"/>
      <c r="D1046897"/>
      <c r="E1046897"/>
      <c r="S1046897"/>
      <c r="T1046897"/>
    </row>
    <row r="1046898" spans="1:20">
      <c r="A1046898"/>
      <c r="B1046898"/>
      <c r="C1046898"/>
      <c r="D1046898"/>
      <c r="E1046898"/>
      <c r="S1046898"/>
      <c r="T1046898"/>
    </row>
    <row r="1046899" spans="1:20">
      <c r="A1046899"/>
      <c r="B1046899"/>
      <c r="C1046899"/>
      <c r="D1046899"/>
      <c r="E1046899"/>
      <c r="S1046899"/>
      <c r="T1046899"/>
    </row>
    <row r="1046900" spans="1:20">
      <c r="A1046900"/>
      <c r="B1046900"/>
      <c r="C1046900"/>
      <c r="D1046900"/>
      <c r="E1046900"/>
      <c r="S1046900"/>
      <c r="T1046900"/>
    </row>
    <row r="1046901" spans="1:20">
      <c r="A1046901"/>
      <c r="B1046901"/>
      <c r="C1046901"/>
      <c r="D1046901"/>
      <c r="E1046901"/>
      <c r="S1046901"/>
      <c r="T1046901"/>
    </row>
    <row r="1046902" spans="1:20">
      <c r="A1046902"/>
      <c r="B1046902"/>
      <c r="C1046902"/>
      <c r="D1046902"/>
      <c r="E1046902"/>
      <c r="S1046902"/>
      <c r="T1046902"/>
    </row>
    <row r="1046903" spans="1:20">
      <c r="A1046903"/>
      <c r="B1046903"/>
      <c r="C1046903"/>
      <c r="D1046903"/>
      <c r="E1046903"/>
      <c r="S1046903"/>
      <c r="T1046903"/>
    </row>
    <row r="1046904" spans="1:20">
      <c r="A1046904"/>
      <c r="B1046904"/>
      <c r="C1046904"/>
      <c r="D1046904"/>
      <c r="E1046904"/>
      <c r="S1046904"/>
      <c r="T1046904"/>
    </row>
    <row r="1046905" spans="1:20">
      <c r="A1046905"/>
      <c r="B1046905"/>
      <c r="C1046905"/>
      <c r="D1046905"/>
      <c r="E1046905"/>
      <c r="S1046905"/>
      <c r="T1046905"/>
    </row>
    <row r="1046906" spans="1:20">
      <c r="A1046906"/>
      <c r="B1046906"/>
      <c r="C1046906"/>
      <c r="D1046906"/>
      <c r="E1046906"/>
      <c r="S1046906"/>
      <c r="T1046906"/>
    </row>
    <row r="1046907" spans="1:20">
      <c r="A1046907"/>
      <c r="B1046907"/>
      <c r="C1046907"/>
      <c r="D1046907"/>
      <c r="E1046907"/>
      <c r="S1046907"/>
      <c r="T1046907"/>
    </row>
    <row r="1046908" spans="1:20">
      <c r="A1046908"/>
      <c r="B1046908"/>
      <c r="C1046908"/>
      <c r="D1046908"/>
      <c r="E1046908"/>
      <c r="S1046908"/>
      <c r="T1046908"/>
    </row>
    <row r="1046909" spans="1:20">
      <c r="A1046909"/>
      <c r="B1046909"/>
      <c r="C1046909"/>
      <c r="D1046909"/>
      <c r="E1046909"/>
      <c r="S1046909"/>
      <c r="T1046909"/>
    </row>
    <row r="1046910" spans="1:20">
      <c r="A1046910"/>
      <c r="B1046910"/>
      <c r="C1046910"/>
      <c r="D1046910"/>
      <c r="E1046910"/>
      <c r="S1046910"/>
      <c r="T1046910"/>
    </row>
    <row r="1046911" spans="1:20">
      <c r="A1046911"/>
      <c r="B1046911"/>
      <c r="C1046911"/>
      <c r="D1046911"/>
      <c r="E1046911"/>
      <c r="S1046911"/>
      <c r="T1046911"/>
    </row>
    <row r="1046912" spans="1:20">
      <c r="A1046912"/>
      <c r="B1046912"/>
      <c r="C1046912"/>
      <c r="D1046912"/>
      <c r="E1046912"/>
      <c r="S1046912"/>
      <c r="T1046912"/>
    </row>
    <row r="1046913" spans="1:20">
      <c r="A1046913"/>
      <c r="B1046913"/>
      <c r="C1046913"/>
      <c r="D1046913"/>
      <c r="E1046913"/>
      <c r="S1046913"/>
      <c r="T1046913"/>
    </row>
    <row r="1046914" spans="1:20">
      <c r="A1046914"/>
      <c r="B1046914"/>
      <c r="C1046914"/>
      <c r="D1046914"/>
      <c r="E1046914"/>
      <c r="S1046914"/>
      <c r="T1046914"/>
    </row>
    <row r="1046915" spans="1:20">
      <c r="A1046915"/>
      <c r="B1046915"/>
      <c r="C1046915"/>
      <c r="D1046915"/>
      <c r="E1046915"/>
      <c r="S1046915"/>
      <c r="T1046915"/>
    </row>
    <row r="1046916" spans="1:20">
      <c r="A1046916"/>
      <c r="B1046916"/>
      <c r="C1046916"/>
      <c r="D1046916"/>
      <c r="E1046916"/>
      <c r="S1046916"/>
      <c r="T1046916"/>
    </row>
    <row r="1046917" spans="1:20">
      <c r="A1046917"/>
      <c r="B1046917"/>
      <c r="C1046917"/>
      <c r="D1046917"/>
      <c r="E1046917"/>
      <c r="S1046917"/>
      <c r="T1046917"/>
    </row>
    <row r="1046918" spans="1:20">
      <c r="A1046918"/>
      <c r="B1046918"/>
      <c r="C1046918"/>
      <c r="D1046918"/>
      <c r="E1046918"/>
      <c r="S1046918"/>
      <c r="T1046918"/>
    </row>
    <row r="1046919" spans="1:20">
      <c r="A1046919"/>
      <c r="B1046919"/>
      <c r="C1046919"/>
      <c r="D1046919"/>
      <c r="E1046919"/>
      <c r="S1046919"/>
      <c r="T1046919"/>
    </row>
    <row r="1046920" spans="1:20">
      <c r="A1046920"/>
      <c r="B1046920"/>
      <c r="C1046920"/>
      <c r="D1046920"/>
      <c r="E1046920"/>
      <c r="S1046920"/>
      <c r="T1046920"/>
    </row>
    <row r="1046921" spans="1:20">
      <c r="A1046921"/>
      <c r="B1046921"/>
      <c r="C1046921"/>
      <c r="D1046921"/>
      <c r="E1046921"/>
      <c r="S1046921"/>
      <c r="T1046921"/>
    </row>
    <row r="1046922" spans="1:20">
      <c r="A1046922"/>
      <c r="B1046922"/>
      <c r="C1046922"/>
      <c r="D1046922"/>
      <c r="E1046922"/>
      <c r="S1046922"/>
      <c r="T1046922"/>
    </row>
    <row r="1046923" spans="1:20">
      <c r="A1046923"/>
      <c r="B1046923"/>
      <c r="C1046923"/>
      <c r="D1046923"/>
      <c r="E1046923"/>
      <c r="S1046923"/>
      <c r="T1046923"/>
    </row>
    <row r="1046924" spans="1:20">
      <c r="A1046924"/>
      <c r="B1046924"/>
      <c r="C1046924"/>
      <c r="D1046924"/>
      <c r="E1046924"/>
      <c r="S1046924"/>
      <c r="T1046924"/>
    </row>
    <row r="1046925" spans="1:20">
      <c r="A1046925"/>
      <c r="B1046925"/>
      <c r="C1046925"/>
      <c r="D1046925"/>
      <c r="E1046925"/>
      <c r="S1046925"/>
      <c r="T1046925"/>
    </row>
    <row r="1046926" spans="1:20">
      <c r="A1046926"/>
      <c r="B1046926"/>
      <c r="C1046926"/>
      <c r="D1046926"/>
      <c r="E1046926"/>
      <c r="S1046926"/>
      <c r="T1046926"/>
    </row>
    <row r="1046927" spans="1:20">
      <c r="A1046927"/>
      <c r="B1046927"/>
      <c r="C1046927"/>
      <c r="D1046927"/>
      <c r="E1046927"/>
      <c r="S1046927"/>
      <c r="T1046927"/>
    </row>
    <row r="1046928" spans="1:20">
      <c r="A1046928"/>
      <c r="B1046928"/>
      <c r="C1046928"/>
      <c r="D1046928"/>
      <c r="E1046928"/>
      <c r="S1046928"/>
      <c r="T1046928"/>
    </row>
    <row r="1046929" spans="1:20">
      <c r="A1046929"/>
      <c r="B1046929"/>
      <c r="C1046929"/>
      <c r="D1046929"/>
      <c r="E1046929"/>
      <c r="S1046929"/>
      <c r="T1046929"/>
    </row>
    <row r="1046930" spans="1:20">
      <c r="A1046930"/>
      <c r="B1046930"/>
      <c r="C1046930"/>
      <c r="D1046930"/>
      <c r="E1046930"/>
      <c r="S1046930"/>
      <c r="T1046930"/>
    </row>
    <row r="1046931" spans="1:20">
      <c r="A1046931"/>
      <c r="B1046931"/>
      <c r="C1046931"/>
      <c r="D1046931"/>
      <c r="E1046931"/>
      <c r="S1046931"/>
      <c r="T1046931"/>
    </row>
    <row r="1046932" spans="1:20">
      <c r="A1046932"/>
      <c r="B1046932"/>
      <c r="C1046932"/>
      <c r="D1046932"/>
      <c r="E1046932"/>
      <c r="S1046932"/>
      <c r="T1046932"/>
    </row>
    <row r="1046933" spans="1:20">
      <c r="A1046933"/>
      <c r="B1046933"/>
      <c r="C1046933"/>
      <c r="D1046933"/>
      <c r="E1046933"/>
      <c r="S1046933"/>
      <c r="T1046933"/>
    </row>
    <row r="1046934" spans="1:20">
      <c r="A1046934"/>
      <c r="B1046934"/>
      <c r="C1046934"/>
      <c r="D1046934"/>
      <c r="E1046934"/>
      <c r="S1046934"/>
      <c r="T1046934"/>
    </row>
    <row r="1046935" spans="1:20">
      <c r="A1046935"/>
      <c r="B1046935"/>
      <c r="C1046935"/>
      <c r="D1046935"/>
      <c r="E1046935"/>
      <c r="S1046935"/>
      <c r="T1046935"/>
    </row>
    <row r="1046936" spans="1:20">
      <c r="A1046936"/>
      <c r="B1046936"/>
      <c r="C1046936"/>
      <c r="D1046936"/>
      <c r="E1046936"/>
      <c r="S1046936"/>
      <c r="T1046936"/>
    </row>
    <row r="1046937" spans="1:20">
      <c r="A1046937"/>
      <c r="B1046937"/>
      <c r="C1046937"/>
      <c r="D1046937"/>
      <c r="E1046937"/>
      <c r="S1046937"/>
      <c r="T1046937"/>
    </row>
    <row r="1046938" spans="1:20">
      <c r="A1046938"/>
      <c r="B1046938"/>
      <c r="C1046938"/>
      <c r="D1046938"/>
      <c r="E1046938"/>
      <c r="S1046938"/>
      <c r="T1046938"/>
    </row>
    <row r="1046939" spans="1:20">
      <c r="A1046939"/>
      <c r="B1046939"/>
      <c r="C1046939"/>
      <c r="D1046939"/>
      <c r="E1046939"/>
      <c r="S1046939"/>
      <c r="T1046939"/>
    </row>
    <row r="1046940" spans="1:20">
      <c r="A1046940"/>
      <c r="B1046940"/>
      <c r="C1046940"/>
      <c r="D1046940"/>
      <c r="E1046940"/>
      <c r="S1046940"/>
      <c r="T1046940"/>
    </row>
    <row r="1046941" spans="1:20">
      <c r="A1046941"/>
      <c r="B1046941"/>
      <c r="C1046941"/>
      <c r="D1046941"/>
      <c r="E1046941"/>
      <c r="S1046941"/>
      <c r="T1046941"/>
    </row>
    <row r="1046942" spans="1:20">
      <c r="A1046942"/>
      <c r="B1046942"/>
      <c r="C1046942"/>
      <c r="D1046942"/>
      <c r="E1046942"/>
      <c r="S1046942"/>
      <c r="T1046942"/>
    </row>
    <row r="1046943" spans="1:20">
      <c r="A1046943"/>
      <c r="B1046943"/>
      <c r="C1046943"/>
      <c r="D1046943"/>
      <c r="E1046943"/>
      <c r="S1046943"/>
      <c r="T1046943"/>
    </row>
    <row r="1046944" spans="1:20">
      <c r="A1046944"/>
      <c r="B1046944"/>
      <c r="C1046944"/>
      <c r="D1046944"/>
      <c r="E1046944"/>
      <c r="S1046944"/>
      <c r="T1046944"/>
    </row>
    <row r="1046945" spans="1:20">
      <c r="A1046945"/>
      <c r="B1046945"/>
      <c r="C1046945"/>
      <c r="D1046945"/>
      <c r="E1046945"/>
      <c r="S1046945"/>
      <c r="T1046945"/>
    </row>
    <row r="1046946" spans="1:20">
      <c r="A1046946"/>
      <c r="B1046946"/>
      <c r="C1046946"/>
      <c r="D1046946"/>
      <c r="E1046946"/>
      <c r="S1046946"/>
      <c r="T1046946"/>
    </row>
    <row r="1046947" spans="1:20">
      <c r="A1046947"/>
      <c r="B1046947"/>
      <c r="C1046947"/>
      <c r="D1046947"/>
      <c r="E1046947"/>
      <c r="S1046947"/>
      <c r="T1046947"/>
    </row>
    <row r="1046948" spans="1:20">
      <c r="A1046948"/>
      <c r="B1046948"/>
      <c r="C1046948"/>
      <c r="D1046948"/>
      <c r="E1046948"/>
      <c r="S1046948"/>
      <c r="T1046948"/>
    </row>
    <row r="1046949" spans="1:20">
      <c r="A1046949"/>
      <c r="B1046949"/>
      <c r="C1046949"/>
      <c r="D1046949"/>
      <c r="E1046949"/>
      <c r="S1046949"/>
      <c r="T1046949"/>
    </row>
    <row r="1046950" spans="1:20">
      <c r="A1046950"/>
      <c r="B1046950"/>
      <c r="C1046950"/>
      <c r="D1046950"/>
      <c r="E1046950"/>
      <c r="S1046950"/>
      <c r="T1046950"/>
    </row>
    <row r="1046951" spans="1:20">
      <c r="A1046951"/>
      <c r="B1046951"/>
      <c r="C1046951"/>
      <c r="D1046951"/>
      <c r="E1046951"/>
      <c r="S1046951"/>
      <c r="T1046951"/>
    </row>
    <row r="1046952" spans="1:20">
      <c r="A1046952"/>
      <c r="B1046952"/>
      <c r="C1046952"/>
      <c r="D1046952"/>
      <c r="E1046952"/>
      <c r="S1046952"/>
      <c r="T1046952"/>
    </row>
    <row r="1046953" spans="1:20">
      <c r="A1046953"/>
      <c r="B1046953"/>
      <c r="C1046953"/>
      <c r="D1046953"/>
      <c r="E1046953"/>
      <c r="S1046953"/>
      <c r="T1046953"/>
    </row>
    <row r="1046954" spans="1:20">
      <c r="A1046954"/>
      <c r="B1046954"/>
      <c r="C1046954"/>
      <c r="D1046954"/>
      <c r="E1046954"/>
      <c r="S1046954"/>
      <c r="T1046954"/>
    </row>
    <row r="1046955" spans="1:20">
      <c r="A1046955"/>
      <c r="B1046955"/>
      <c r="C1046955"/>
      <c r="D1046955"/>
      <c r="E1046955"/>
      <c r="S1046955"/>
      <c r="T1046955"/>
    </row>
    <row r="1046956" spans="1:20">
      <c r="A1046956"/>
      <c r="B1046956"/>
      <c r="C1046956"/>
      <c r="D1046956"/>
      <c r="E1046956"/>
      <c r="S1046956"/>
      <c r="T1046956"/>
    </row>
    <row r="1046957" spans="1:20">
      <c r="A1046957"/>
      <c r="B1046957"/>
      <c r="C1046957"/>
      <c r="D1046957"/>
      <c r="E1046957"/>
      <c r="S1046957"/>
      <c r="T1046957"/>
    </row>
    <row r="1046958" spans="1:20">
      <c r="A1046958"/>
      <c r="B1046958"/>
      <c r="C1046958"/>
      <c r="D1046958"/>
      <c r="E1046958"/>
      <c r="S1046958"/>
      <c r="T1046958"/>
    </row>
    <row r="1046959" spans="1:20">
      <c r="A1046959"/>
      <c r="B1046959"/>
      <c r="C1046959"/>
      <c r="D1046959"/>
      <c r="E1046959"/>
      <c r="S1046959"/>
      <c r="T1046959"/>
    </row>
    <row r="1046960" spans="1:20">
      <c r="A1046960"/>
      <c r="B1046960"/>
      <c r="C1046960"/>
      <c r="D1046960"/>
      <c r="E1046960"/>
      <c r="S1046960"/>
      <c r="T1046960"/>
    </row>
    <row r="1046961" spans="1:20">
      <c r="A1046961"/>
      <c r="B1046961"/>
      <c r="C1046961"/>
      <c r="D1046961"/>
      <c r="E1046961"/>
      <c r="S1046961"/>
      <c r="T1046961"/>
    </row>
    <row r="1046962" spans="1:20">
      <c r="A1046962"/>
      <c r="B1046962"/>
      <c r="C1046962"/>
      <c r="D1046962"/>
      <c r="E1046962"/>
      <c r="S1046962"/>
      <c r="T1046962"/>
    </row>
    <row r="1046963" spans="1:20">
      <c r="A1046963"/>
      <c r="B1046963"/>
      <c r="C1046963"/>
      <c r="D1046963"/>
      <c r="E1046963"/>
      <c r="S1046963"/>
      <c r="T1046963"/>
    </row>
    <row r="1046964" spans="1:20">
      <c r="A1046964"/>
      <c r="B1046964"/>
      <c r="C1046964"/>
      <c r="D1046964"/>
      <c r="E1046964"/>
      <c r="S1046964"/>
      <c r="T1046964"/>
    </row>
    <row r="1046965" spans="1:20">
      <c r="A1046965"/>
      <c r="B1046965"/>
      <c r="C1046965"/>
      <c r="D1046965"/>
      <c r="E1046965"/>
      <c r="S1046965"/>
      <c r="T1046965"/>
    </row>
    <row r="1046966" spans="1:20">
      <c r="A1046966"/>
      <c r="B1046966"/>
      <c r="C1046966"/>
      <c r="D1046966"/>
      <c r="E1046966"/>
      <c r="S1046966"/>
      <c r="T1046966"/>
    </row>
    <row r="1046967" spans="1:20">
      <c r="A1046967"/>
      <c r="B1046967"/>
      <c r="C1046967"/>
      <c r="D1046967"/>
      <c r="E1046967"/>
      <c r="S1046967"/>
      <c r="T1046967"/>
    </row>
    <row r="1046968" spans="1:20">
      <c r="A1046968"/>
      <c r="B1046968"/>
      <c r="C1046968"/>
      <c r="D1046968"/>
      <c r="E1046968"/>
      <c r="S1046968"/>
      <c r="T1046968"/>
    </row>
    <row r="1046969" spans="1:20">
      <c r="A1046969"/>
      <c r="B1046969"/>
      <c r="C1046969"/>
      <c r="D1046969"/>
      <c r="E1046969"/>
      <c r="S1046969"/>
      <c r="T1046969"/>
    </row>
    <row r="1046970" spans="1:20">
      <c r="A1046970"/>
      <c r="B1046970"/>
      <c r="C1046970"/>
      <c r="D1046970"/>
      <c r="E1046970"/>
      <c r="S1046970"/>
      <c r="T1046970"/>
    </row>
    <row r="1046971" spans="1:20">
      <c r="A1046971"/>
      <c r="B1046971"/>
      <c r="C1046971"/>
      <c r="D1046971"/>
      <c r="E1046971"/>
      <c r="S1046971"/>
      <c r="T1046971"/>
    </row>
    <row r="1046972" spans="1:20">
      <c r="A1046972"/>
      <c r="B1046972"/>
      <c r="C1046972"/>
      <c r="D1046972"/>
      <c r="E1046972"/>
      <c r="S1046972"/>
      <c r="T1046972"/>
    </row>
    <row r="1046973" spans="1:20">
      <c r="A1046973"/>
      <c r="B1046973"/>
      <c r="C1046973"/>
      <c r="D1046973"/>
      <c r="E1046973"/>
      <c r="S1046973"/>
      <c r="T1046973"/>
    </row>
    <row r="1046974" spans="1:20">
      <c r="A1046974"/>
      <c r="B1046974"/>
      <c r="C1046974"/>
      <c r="D1046974"/>
      <c r="E1046974"/>
      <c r="S1046974"/>
      <c r="T1046974"/>
    </row>
    <row r="1046975" spans="1:20">
      <c r="A1046975"/>
      <c r="B1046975"/>
      <c r="C1046975"/>
      <c r="D1046975"/>
      <c r="E1046975"/>
      <c r="S1046975"/>
      <c r="T1046975"/>
    </row>
    <row r="1046976" spans="1:20">
      <c r="A1046976"/>
      <c r="B1046976"/>
      <c r="C1046976"/>
      <c r="D1046976"/>
      <c r="E1046976"/>
      <c r="S1046976"/>
      <c r="T1046976"/>
    </row>
    <row r="1046977" spans="1:20">
      <c r="A1046977"/>
      <c r="B1046977"/>
      <c r="C1046977"/>
      <c r="D1046977"/>
      <c r="E1046977"/>
      <c r="S1046977"/>
      <c r="T1046977"/>
    </row>
    <row r="1046978" spans="1:20">
      <c r="A1046978"/>
      <c r="B1046978"/>
      <c r="C1046978"/>
      <c r="D1046978"/>
      <c r="E1046978"/>
      <c r="S1046978"/>
      <c r="T1046978"/>
    </row>
    <row r="1046979" spans="1:20">
      <c r="A1046979"/>
      <c r="B1046979"/>
      <c r="C1046979"/>
      <c r="D1046979"/>
      <c r="E1046979"/>
      <c r="S1046979"/>
      <c r="T1046979"/>
    </row>
    <row r="1046980" spans="1:20">
      <c r="A1046980"/>
      <c r="B1046980"/>
      <c r="C1046980"/>
      <c r="D1046980"/>
      <c r="E1046980"/>
      <c r="S1046980"/>
      <c r="T1046980"/>
    </row>
    <row r="1046981" spans="1:20">
      <c r="A1046981"/>
      <c r="B1046981"/>
      <c r="C1046981"/>
      <c r="D1046981"/>
      <c r="E1046981"/>
      <c r="S1046981"/>
      <c r="T1046981"/>
    </row>
    <row r="1046982" spans="1:20">
      <c r="A1046982"/>
      <c r="B1046982"/>
      <c r="C1046982"/>
      <c r="D1046982"/>
      <c r="E1046982"/>
      <c r="S1046982"/>
      <c r="T1046982"/>
    </row>
    <row r="1046983" spans="1:20">
      <c r="A1046983"/>
      <c r="B1046983"/>
      <c r="C1046983"/>
      <c r="D1046983"/>
      <c r="E1046983"/>
      <c r="S1046983"/>
      <c r="T1046983"/>
    </row>
    <row r="1046984" spans="1:20">
      <c r="A1046984"/>
      <c r="B1046984"/>
      <c r="C1046984"/>
      <c r="D1046984"/>
      <c r="E1046984"/>
      <c r="S1046984"/>
      <c r="T1046984"/>
    </row>
    <row r="1046985" spans="1:20">
      <c r="A1046985"/>
      <c r="B1046985"/>
      <c r="C1046985"/>
      <c r="D1046985"/>
      <c r="E1046985"/>
      <c r="S1046985"/>
      <c r="T1046985"/>
    </row>
    <row r="1046986" spans="1:20">
      <c r="A1046986"/>
      <c r="B1046986"/>
      <c r="C1046986"/>
      <c r="D1046986"/>
      <c r="E1046986"/>
      <c r="S1046986"/>
      <c r="T1046986"/>
    </row>
    <row r="1046987" spans="1:20">
      <c r="A1046987"/>
      <c r="B1046987"/>
      <c r="C1046987"/>
      <c r="D1046987"/>
      <c r="E1046987"/>
      <c r="S1046987"/>
      <c r="T1046987"/>
    </row>
    <row r="1046988" spans="1:20">
      <c r="A1046988"/>
      <c r="B1046988"/>
      <c r="C1046988"/>
      <c r="D1046988"/>
      <c r="E1046988"/>
      <c r="S1046988"/>
      <c r="T1046988"/>
    </row>
    <row r="1046989" spans="1:20">
      <c r="A1046989"/>
      <c r="B1046989"/>
      <c r="C1046989"/>
      <c r="D1046989"/>
      <c r="E1046989"/>
      <c r="S1046989"/>
      <c r="T1046989"/>
    </row>
    <row r="1046990" spans="1:20">
      <c r="A1046990"/>
      <c r="B1046990"/>
      <c r="C1046990"/>
      <c r="D1046990"/>
      <c r="E1046990"/>
      <c r="S1046990"/>
      <c r="T1046990"/>
    </row>
    <row r="1046991" spans="1:20">
      <c r="A1046991"/>
      <c r="B1046991"/>
      <c r="C1046991"/>
      <c r="D1046991"/>
      <c r="E1046991"/>
      <c r="S1046991"/>
      <c r="T1046991"/>
    </row>
    <row r="1046992" spans="1:20">
      <c r="A1046992"/>
      <c r="B1046992"/>
      <c r="C1046992"/>
      <c r="D1046992"/>
      <c r="E1046992"/>
      <c r="S1046992"/>
      <c r="T1046992"/>
    </row>
    <row r="1046993" spans="1:20">
      <c r="A1046993"/>
      <c r="B1046993"/>
      <c r="C1046993"/>
      <c r="D1046993"/>
      <c r="E1046993"/>
      <c r="S1046993"/>
      <c r="T1046993"/>
    </row>
    <row r="1046994" spans="1:20">
      <c r="A1046994"/>
      <c r="B1046994"/>
      <c r="C1046994"/>
      <c r="D1046994"/>
      <c r="E1046994"/>
      <c r="S1046994"/>
      <c r="T1046994"/>
    </row>
    <row r="1046995" spans="1:20">
      <c r="A1046995"/>
      <c r="B1046995"/>
      <c r="C1046995"/>
      <c r="D1046995"/>
      <c r="E1046995"/>
      <c r="S1046995"/>
      <c r="T1046995"/>
    </row>
    <row r="1046996" spans="1:20">
      <c r="A1046996"/>
      <c r="B1046996"/>
      <c r="C1046996"/>
      <c r="D1046996"/>
      <c r="E1046996"/>
      <c r="S1046996"/>
      <c r="T1046996"/>
    </row>
    <row r="1046997" spans="1:20">
      <c r="A1046997"/>
      <c r="B1046997"/>
      <c r="C1046997"/>
      <c r="D1046997"/>
      <c r="E1046997"/>
      <c r="S1046997"/>
      <c r="T1046997"/>
    </row>
    <row r="1046998" spans="1:20">
      <c r="A1046998"/>
      <c r="B1046998"/>
      <c r="C1046998"/>
      <c r="D1046998"/>
      <c r="E1046998"/>
      <c r="S1046998"/>
      <c r="T1046998"/>
    </row>
    <row r="1046999" spans="1:20">
      <c r="A1046999"/>
      <c r="B1046999"/>
      <c r="C1046999"/>
      <c r="D1046999"/>
      <c r="E1046999"/>
      <c r="S1046999"/>
      <c r="T1046999"/>
    </row>
    <row r="1047000" spans="1:20">
      <c r="A1047000"/>
      <c r="B1047000"/>
      <c r="C1047000"/>
      <c r="D1047000"/>
      <c r="E1047000"/>
      <c r="S1047000"/>
      <c r="T1047000"/>
    </row>
    <row r="1047001" spans="1:20">
      <c r="A1047001"/>
      <c r="B1047001"/>
      <c r="C1047001"/>
      <c r="D1047001"/>
      <c r="E1047001"/>
      <c r="S1047001"/>
      <c r="T1047001"/>
    </row>
    <row r="1047002" spans="1:20">
      <c r="A1047002"/>
      <c r="B1047002"/>
      <c r="C1047002"/>
      <c r="D1047002"/>
      <c r="E1047002"/>
      <c r="S1047002"/>
      <c r="T1047002"/>
    </row>
    <row r="1047003" spans="1:20">
      <c r="A1047003"/>
      <c r="B1047003"/>
      <c r="C1047003"/>
      <c r="D1047003"/>
      <c r="E1047003"/>
      <c r="S1047003"/>
      <c r="T1047003"/>
    </row>
    <row r="1047004" spans="1:20">
      <c r="A1047004"/>
      <c r="B1047004"/>
      <c r="C1047004"/>
      <c r="D1047004"/>
      <c r="E1047004"/>
      <c r="S1047004"/>
      <c r="T1047004"/>
    </row>
    <row r="1047005" spans="1:20">
      <c r="A1047005"/>
      <c r="B1047005"/>
      <c r="C1047005"/>
      <c r="D1047005"/>
      <c r="E1047005"/>
      <c r="S1047005"/>
      <c r="T1047005"/>
    </row>
    <row r="1047006" spans="1:20">
      <c r="A1047006"/>
      <c r="B1047006"/>
      <c r="C1047006"/>
      <c r="D1047006"/>
      <c r="E1047006"/>
      <c r="S1047006"/>
      <c r="T1047006"/>
    </row>
    <row r="1047007" spans="1:20">
      <c r="A1047007"/>
      <c r="B1047007"/>
      <c r="C1047007"/>
      <c r="D1047007"/>
      <c r="E1047007"/>
      <c r="S1047007"/>
      <c r="T1047007"/>
    </row>
    <row r="1047008" spans="1:20">
      <c r="A1047008"/>
      <c r="B1047008"/>
      <c r="C1047008"/>
      <c r="D1047008"/>
      <c r="E1047008"/>
      <c r="S1047008"/>
      <c r="T1047008"/>
    </row>
    <row r="1047009" spans="1:20">
      <c r="A1047009"/>
      <c r="B1047009"/>
      <c r="C1047009"/>
      <c r="D1047009"/>
      <c r="E1047009"/>
      <c r="S1047009"/>
      <c r="T1047009"/>
    </row>
    <row r="1047010" spans="1:20">
      <c r="A1047010"/>
      <c r="B1047010"/>
      <c r="C1047010"/>
      <c r="D1047010"/>
      <c r="E1047010"/>
      <c r="S1047010"/>
      <c r="T1047010"/>
    </row>
    <row r="1047011" spans="1:20">
      <c r="A1047011"/>
      <c r="B1047011"/>
      <c r="C1047011"/>
      <c r="D1047011"/>
      <c r="E1047011"/>
      <c r="S1047011"/>
      <c r="T1047011"/>
    </row>
    <row r="1047012" spans="1:20">
      <c r="A1047012"/>
      <c r="B1047012"/>
      <c r="C1047012"/>
      <c r="D1047012"/>
      <c r="E1047012"/>
      <c r="S1047012"/>
      <c r="T1047012"/>
    </row>
    <row r="1047013" spans="1:20">
      <c r="A1047013"/>
      <c r="B1047013"/>
      <c r="C1047013"/>
      <c r="D1047013"/>
      <c r="E1047013"/>
      <c r="S1047013"/>
      <c r="T1047013"/>
    </row>
    <row r="1047014" spans="1:20">
      <c r="A1047014"/>
      <c r="B1047014"/>
      <c r="C1047014"/>
      <c r="D1047014"/>
      <c r="E1047014"/>
      <c r="S1047014"/>
      <c r="T1047014"/>
    </row>
    <row r="1047015" spans="1:20">
      <c r="A1047015"/>
      <c r="B1047015"/>
      <c r="C1047015"/>
      <c r="D1047015"/>
      <c r="E1047015"/>
      <c r="S1047015"/>
      <c r="T1047015"/>
    </row>
    <row r="1047016" spans="1:20">
      <c r="A1047016"/>
      <c r="B1047016"/>
      <c r="C1047016"/>
      <c r="D1047016"/>
      <c r="E1047016"/>
      <c r="S1047016"/>
      <c r="T1047016"/>
    </row>
    <row r="1047017" spans="1:20">
      <c r="A1047017"/>
      <c r="B1047017"/>
      <c r="C1047017"/>
      <c r="D1047017"/>
      <c r="E1047017"/>
      <c r="S1047017"/>
      <c r="T1047017"/>
    </row>
    <row r="1047018" spans="1:20">
      <c r="A1047018"/>
      <c r="B1047018"/>
      <c r="C1047018"/>
      <c r="D1047018"/>
      <c r="E1047018"/>
      <c r="S1047018"/>
      <c r="T1047018"/>
    </row>
    <row r="1047019" spans="1:20">
      <c r="A1047019"/>
      <c r="B1047019"/>
      <c r="C1047019"/>
      <c r="D1047019"/>
      <c r="E1047019"/>
      <c r="S1047019"/>
      <c r="T1047019"/>
    </row>
    <row r="1047020" spans="1:20">
      <c r="A1047020"/>
      <c r="B1047020"/>
      <c r="C1047020"/>
      <c r="D1047020"/>
      <c r="E1047020"/>
      <c r="S1047020"/>
      <c r="T1047020"/>
    </row>
    <row r="1047021" spans="1:20">
      <c r="A1047021"/>
      <c r="B1047021"/>
      <c r="C1047021"/>
      <c r="D1047021"/>
      <c r="E1047021"/>
      <c r="S1047021"/>
      <c r="T1047021"/>
    </row>
    <row r="1047022" spans="1:20">
      <c r="A1047022"/>
      <c r="B1047022"/>
      <c r="C1047022"/>
      <c r="D1047022"/>
      <c r="E1047022"/>
      <c r="S1047022"/>
      <c r="T1047022"/>
    </row>
    <row r="1047023" spans="1:20">
      <c r="A1047023"/>
      <c r="B1047023"/>
      <c r="C1047023"/>
      <c r="D1047023"/>
      <c r="E1047023"/>
      <c r="S1047023"/>
      <c r="T1047023"/>
    </row>
    <row r="1047024" spans="1:20">
      <c r="A1047024"/>
      <c r="B1047024"/>
      <c r="C1047024"/>
      <c r="D1047024"/>
      <c r="E1047024"/>
      <c r="S1047024"/>
      <c r="T1047024"/>
    </row>
    <row r="1047025" spans="1:20">
      <c r="A1047025"/>
      <c r="B1047025"/>
      <c r="C1047025"/>
      <c r="D1047025"/>
      <c r="E1047025"/>
      <c r="S1047025"/>
      <c r="T1047025"/>
    </row>
    <row r="1047026" spans="1:20">
      <c r="A1047026"/>
      <c r="B1047026"/>
      <c r="C1047026"/>
      <c r="D1047026"/>
      <c r="E1047026"/>
      <c r="S1047026"/>
      <c r="T1047026"/>
    </row>
    <row r="1047027" spans="1:20">
      <c r="A1047027"/>
      <c r="B1047027"/>
      <c r="C1047027"/>
      <c r="D1047027"/>
      <c r="E1047027"/>
      <c r="S1047027"/>
      <c r="T1047027"/>
    </row>
    <row r="1047028" spans="1:20">
      <c r="A1047028"/>
      <c r="B1047028"/>
      <c r="C1047028"/>
      <c r="D1047028"/>
      <c r="E1047028"/>
      <c r="S1047028"/>
      <c r="T1047028"/>
    </row>
    <row r="1047029" spans="1:20">
      <c r="A1047029"/>
      <c r="B1047029"/>
      <c r="C1047029"/>
      <c r="D1047029"/>
      <c r="E1047029"/>
      <c r="S1047029"/>
      <c r="T1047029"/>
    </row>
    <row r="1047030" spans="1:20">
      <c r="A1047030"/>
      <c r="B1047030"/>
      <c r="C1047030"/>
      <c r="D1047030"/>
      <c r="E1047030"/>
      <c r="S1047030"/>
      <c r="T1047030"/>
    </row>
    <row r="1047031" spans="1:20">
      <c r="A1047031"/>
      <c r="B1047031"/>
      <c r="C1047031"/>
      <c r="D1047031"/>
      <c r="E1047031"/>
      <c r="S1047031"/>
      <c r="T1047031"/>
    </row>
    <row r="1047032" spans="1:20">
      <c r="A1047032"/>
      <c r="B1047032"/>
      <c r="C1047032"/>
      <c r="D1047032"/>
      <c r="E1047032"/>
      <c r="S1047032"/>
      <c r="T1047032"/>
    </row>
    <row r="1047033" spans="1:20">
      <c r="A1047033"/>
      <c r="B1047033"/>
      <c r="C1047033"/>
      <c r="D1047033"/>
      <c r="E1047033"/>
      <c r="S1047033"/>
      <c r="T1047033"/>
    </row>
    <row r="1047034" spans="1:20">
      <c r="A1047034"/>
      <c r="B1047034"/>
      <c r="C1047034"/>
      <c r="D1047034"/>
      <c r="E1047034"/>
      <c r="S1047034"/>
      <c r="T1047034"/>
    </row>
    <row r="1047035" spans="1:20">
      <c r="A1047035"/>
      <c r="B1047035"/>
      <c r="C1047035"/>
      <c r="D1047035"/>
      <c r="E1047035"/>
      <c r="S1047035"/>
      <c r="T1047035"/>
    </row>
    <row r="1047036" spans="1:20">
      <c r="A1047036"/>
      <c r="B1047036"/>
      <c r="C1047036"/>
      <c r="D1047036"/>
      <c r="E1047036"/>
      <c r="S1047036"/>
      <c r="T1047036"/>
    </row>
    <row r="1047037" spans="1:20">
      <c r="A1047037"/>
      <c r="B1047037"/>
      <c r="C1047037"/>
      <c r="D1047037"/>
      <c r="E1047037"/>
      <c r="S1047037"/>
      <c r="T1047037"/>
    </row>
    <row r="1047038" spans="1:20">
      <c r="A1047038"/>
      <c r="B1047038"/>
      <c r="C1047038"/>
      <c r="D1047038"/>
      <c r="E1047038"/>
      <c r="S1047038"/>
      <c r="T1047038"/>
    </row>
    <row r="1047039" spans="1:20">
      <c r="A1047039"/>
      <c r="B1047039"/>
      <c r="C1047039"/>
      <c r="D1047039"/>
      <c r="E1047039"/>
      <c r="S1047039"/>
      <c r="T1047039"/>
    </row>
    <row r="1047040" spans="1:20">
      <c r="A1047040"/>
      <c r="B1047040"/>
      <c r="C1047040"/>
      <c r="D1047040"/>
      <c r="E1047040"/>
      <c r="S1047040"/>
      <c r="T1047040"/>
    </row>
    <row r="1047041" spans="1:20">
      <c r="A1047041"/>
      <c r="B1047041"/>
      <c r="C1047041"/>
      <c r="D1047041"/>
      <c r="E1047041"/>
      <c r="S1047041"/>
      <c r="T1047041"/>
    </row>
    <row r="1047042" spans="1:20">
      <c r="A1047042"/>
      <c r="B1047042"/>
      <c r="C1047042"/>
      <c r="D1047042"/>
      <c r="E1047042"/>
      <c r="S1047042"/>
      <c r="T1047042"/>
    </row>
    <row r="1047043" spans="1:20">
      <c r="A1047043"/>
      <c r="B1047043"/>
      <c r="C1047043"/>
      <c r="D1047043"/>
      <c r="E1047043"/>
      <c r="S1047043"/>
      <c r="T1047043"/>
    </row>
    <row r="1047044" spans="1:20">
      <c r="A1047044"/>
      <c r="B1047044"/>
      <c r="C1047044"/>
      <c r="D1047044"/>
      <c r="E1047044"/>
      <c r="S1047044"/>
      <c r="T1047044"/>
    </row>
    <row r="1047045" spans="1:20">
      <c r="A1047045"/>
      <c r="B1047045"/>
      <c r="C1047045"/>
      <c r="D1047045"/>
      <c r="E1047045"/>
      <c r="S1047045"/>
      <c r="T1047045"/>
    </row>
    <row r="1047046" spans="1:20">
      <c r="A1047046"/>
      <c r="B1047046"/>
      <c r="C1047046"/>
      <c r="D1047046"/>
      <c r="E1047046"/>
      <c r="S1047046"/>
      <c r="T1047046"/>
    </row>
    <row r="1047047" spans="1:20">
      <c r="A1047047"/>
      <c r="B1047047"/>
      <c r="C1047047"/>
      <c r="D1047047"/>
      <c r="E1047047"/>
      <c r="S1047047"/>
      <c r="T1047047"/>
    </row>
    <row r="1047048" spans="1:20">
      <c r="A1047048"/>
      <c r="B1047048"/>
      <c r="C1047048"/>
      <c r="D1047048"/>
      <c r="E1047048"/>
      <c r="S1047048"/>
      <c r="T1047048"/>
    </row>
    <row r="1047049" spans="1:20">
      <c r="A1047049"/>
      <c r="B1047049"/>
      <c r="C1047049"/>
      <c r="D1047049"/>
      <c r="E1047049"/>
      <c r="S1047049"/>
      <c r="T1047049"/>
    </row>
    <row r="1047050" spans="1:20">
      <c r="A1047050"/>
      <c r="B1047050"/>
      <c r="C1047050"/>
      <c r="D1047050"/>
      <c r="E1047050"/>
      <c r="S1047050"/>
      <c r="T1047050"/>
    </row>
    <row r="1047051" spans="1:20">
      <c r="A1047051"/>
      <c r="B1047051"/>
      <c r="C1047051"/>
      <c r="D1047051"/>
      <c r="E1047051"/>
      <c r="S1047051"/>
      <c r="T1047051"/>
    </row>
    <row r="1047052" spans="1:20">
      <c r="A1047052"/>
      <c r="B1047052"/>
      <c r="C1047052"/>
      <c r="D1047052"/>
      <c r="E1047052"/>
      <c r="S1047052"/>
      <c r="T1047052"/>
    </row>
    <row r="1047053" spans="1:20">
      <c r="A1047053"/>
      <c r="B1047053"/>
      <c r="C1047053"/>
      <c r="D1047053"/>
      <c r="E1047053"/>
      <c r="S1047053"/>
      <c r="T1047053"/>
    </row>
    <row r="1047054" spans="1:20">
      <c r="A1047054"/>
      <c r="B1047054"/>
      <c r="C1047054"/>
      <c r="D1047054"/>
      <c r="E1047054"/>
      <c r="S1047054"/>
      <c r="T1047054"/>
    </row>
    <row r="1047055" spans="1:20">
      <c r="A1047055"/>
      <c r="B1047055"/>
      <c r="C1047055"/>
      <c r="D1047055"/>
      <c r="E1047055"/>
      <c r="S1047055"/>
      <c r="T1047055"/>
    </row>
    <row r="1047056" spans="1:20">
      <c r="A1047056"/>
      <c r="B1047056"/>
      <c r="C1047056"/>
      <c r="D1047056"/>
      <c r="E1047056"/>
      <c r="S1047056"/>
      <c r="T1047056"/>
    </row>
    <row r="1047057" spans="1:20">
      <c r="A1047057"/>
      <c r="B1047057"/>
      <c r="C1047057"/>
      <c r="D1047057"/>
      <c r="E1047057"/>
      <c r="S1047057"/>
      <c r="T1047057"/>
    </row>
    <row r="1047058" spans="1:20">
      <c r="A1047058"/>
      <c r="B1047058"/>
      <c r="C1047058"/>
      <c r="D1047058"/>
      <c r="E1047058"/>
      <c r="S1047058"/>
      <c r="T1047058"/>
    </row>
    <row r="1047059" spans="1:20">
      <c r="A1047059"/>
      <c r="B1047059"/>
      <c r="C1047059"/>
      <c r="D1047059"/>
      <c r="E1047059"/>
      <c r="S1047059"/>
      <c r="T1047059"/>
    </row>
    <row r="1047060" spans="1:20">
      <c r="A1047060"/>
      <c r="B1047060"/>
      <c r="C1047060"/>
      <c r="D1047060"/>
      <c r="E1047060"/>
      <c r="S1047060"/>
      <c r="T1047060"/>
    </row>
    <row r="1047061" spans="1:20">
      <c r="A1047061"/>
      <c r="B1047061"/>
      <c r="C1047061"/>
      <c r="D1047061"/>
      <c r="E1047061"/>
      <c r="S1047061"/>
      <c r="T1047061"/>
    </row>
    <row r="1047062" spans="1:20">
      <c r="A1047062"/>
      <c r="B1047062"/>
      <c r="C1047062"/>
      <c r="D1047062"/>
      <c r="E1047062"/>
      <c r="S1047062"/>
      <c r="T1047062"/>
    </row>
    <row r="1047063" spans="1:20">
      <c r="A1047063"/>
      <c r="B1047063"/>
      <c r="C1047063"/>
      <c r="D1047063"/>
      <c r="E1047063"/>
      <c r="S1047063"/>
      <c r="T1047063"/>
    </row>
    <row r="1047064" spans="1:20">
      <c r="A1047064"/>
      <c r="B1047064"/>
      <c r="C1047064"/>
      <c r="D1047064"/>
      <c r="E1047064"/>
      <c r="S1047064"/>
      <c r="T1047064"/>
    </row>
    <row r="1047065" spans="1:20">
      <c r="A1047065"/>
      <c r="B1047065"/>
      <c r="C1047065"/>
      <c r="D1047065"/>
      <c r="E1047065"/>
      <c r="S1047065"/>
      <c r="T1047065"/>
    </row>
    <row r="1047066" spans="1:20">
      <c r="A1047066"/>
      <c r="B1047066"/>
      <c r="C1047066"/>
      <c r="D1047066"/>
      <c r="E1047066"/>
      <c r="S1047066"/>
      <c r="T1047066"/>
    </row>
    <row r="1047067" spans="1:20">
      <c r="A1047067"/>
      <c r="B1047067"/>
      <c r="C1047067"/>
      <c r="D1047067"/>
      <c r="E1047067"/>
      <c r="S1047067"/>
      <c r="T1047067"/>
    </row>
    <row r="1047068" spans="1:20">
      <c r="A1047068"/>
      <c r="B1047068"/>
      <c r="C1047068"/>
      <c r="D1047068"/>
      <c r="E1047068"/>
      <c r="S1047068"/>
      <c r="T1047068"/>
    </row>
    <row r="1047069" spans="1:20">
      <c r="A1047069"/>
      <c r="B1047069"/>
      <c r="C1047069"/>
      <c r="D1047069"/>
      <c r="E1047069"/>
      <c r="S1047069"/>
      <c r="T1047069"/>
    </row>
    <row r="1047070" spans="1:20">
      <c r="A1047070"/>
      <c r="B1047070"/>
      <c r="C1047070"/>
      <c r="D1047070"/>
      <c r="E1047070"/>
      <c r="S1047070"/>
      <c r="T1047070"/>
    </row>
    <row r="1047071" spans="1:20">
      <c r="A1047071"/>
      <c r="B1047071"/>
      <c r="C1047071"/>
      <c r="D1047071"/>
      <c r="E1047071"/>
      <c r="S1047071"/>
      <c r="T1047071"/>
    </row>
    <row r="1047072" spans="1:20">
      <c r="A1047072"/>
      <c r="B1047072"/>
      <c r="C1047072"/>
      <c r="D1047072"/>
      <c r="E1047072"/>
      <c r="S1047072"/>
      <c r="T1047072"/>
    </row>
    <row r="1047073" spans="1:20">
      <c r="A1047073"/>
      <c r="B1047073"/>
      <c r="C1047073"/>
      <c r="D1047073"/>
      <c r="E1047073"/>
      <c r="S1047073"/>
      <c r="T1047073"/>
    </row>
    <row r="1047074" spans="1:20">
      <c r="A1047074"/>
      <c r="B1047074"/>
      <c r="C1047074"/>
      <c r="D1047074"/>
      <c r="E1047074"/>
      <c r="S1047074"/>
      <c r="T1047074"/>
    </row>
    <row r="1047075" spans="1:20">
      <c r="A1047075"/>
      <c r="B1047075"/>
      <c r="C1047075"/>
      <c r="D1047075"/>
      <c r="E1047075"/>
      <c r="S1047075"/>
      <c r="T1047075"/>
    </row>
    <row r="1047076" spans="1:20">
      <c r="A1047076"/>
      <c r="B1047076"/>
      <c r="C1047076"/>
      <c r="D1047076"/>
      <c r="E1047076"/>
      <c r="S1047076"/>
      <c r="T1047076"/>
    </row>
    <row r="1047077" spans="1:20">
      <c r="A1047077"/>
      <c r="B1047077"/>
      <c r="C1047077"/>
      <c r="D1047077"/>
      <c r="E1047077"/>
      <c r="S1047077"/>
      <c r="T1047077"/>
    </row>
    <row r="1047078" spans="1:20">
      <c r="A1047078"/>
      <c r="B1047078"/>
      <c r="C1047078"/>
      <c r="D1047078"/>
      <c r="E1047078"/>
      <c r="S1047078"/>
      <c r="T1047078"/>
    </row>
    <row r="1047079" spans="1:20">
      <c r="A1047079"/>
      <c r="B1047079"/>
      <c r="C1047079"/>
      <c r="D1047079"/>
      <c r="E1047079"/>
      <c r="S1047079"/>
      <c r="T1047079"/>
    </row>
    <row r="1047080" spans="1:20">
      <c r="A1047080"/>
      <c r="B1047080"/>
      <c r="C1047080"/>
      <c r="D1047080"/>
      <c r="E1047080"/>
      <c r="S1047080"/>
      <c r="T1047080"/>
    </row>
    <row r="1047081" spans="1:20">
      <c r="A1047081"/>
      <c r="B1047081"/>
      <c r="C1047081"/>
      <c r="D1047081"/>
      <c r="E1047081"/>
      <c r="S1047081"/>
      <c r="T1047081"/>
    </row>
    <row r="1047082" spans="1:20">
      <c r="A1047082"/>
      <c r="B1047082"/>
      <c r="C1047082"/>
      <c r="D1047082"/>
      <c r="E1047082"/>
      <c r="S1047082"/>
      <c r="T1047082"/>
    </row>
    <row r="1047083" spans="1:20">
      <c r="A1047083"/>
      <c r="B1047083"/>
      <c r="C1047083"/>
      <c r="D1047083"/>
      <c r="E1047083"/>
      <c r="S1047083"/>
      <c r="T1047083"/>
    </row>
    <row r="1047084" spans="1:20">
      <c r="A1047084"/>
      <c r="B1047084"/>
      <c r="C1047084"/>
      <c r="D1047084"/>
      <c r="E1047084"/>
      <c r="S1047084"/>
      <c r="T1047084"/>
    </row>
    <row r="1047085" spans="1:20">
      <c r="A1047085"/>
      <c r="B1047085"/>
      <c r="C1047085"/>
      <c r="D1047085"/>
      <c r="E1047085"/>
      <c r="S1047085"/>
      <c r="T1047085"/>
    </row>
    <row r="1047086" spans="1:20">
      <c r="A1047086"/>
      <c r="B1047086"/>
      <c r="C1047086"/>
      <c r="D1047086"/>
      <c r="E1047086"/>
      <c r="S1047086"/>
      <c r="T1047086"/>
    </row>
    <row r="1047087" spans="1:20">
      <c r="A1047087"/>
      <c r="B1047087"/>
      <c r="C1047087"/>
      <c r="D1047087"/>
      <c r="E1047087"/>
      <c r="S1047087"/>
      <c r="T1047087"/>
    </row>
    <row r="1047088" spans="1:20">
      <c r="A1047088"/>
      <c r="B1047088"/>
      <c r="C1047088"/>
      <c r="D1047088"/>
      <c r="E1047088"/>
      <c r="S1047088"/>
      <c r="T1047088"/>
    </row>
    <row r="1047089" spans="1:20">
      <c r="A1047089"/>
      <c r="B1047089"/>
      <c r="C1047089"/>
      <c r="D1047089"/>
      <c r="E1047089"/>
      <c r="S1047089"/>
      <c r="T1047089"/>
    </row>
    <row r="1047090" spans="1:20">
      <c r="A1047090"/>
      <c r="B1047090"/>
      <c r="C1047090"/>
      <c r="D1047090"/>
      <c r="E1047090"/>
      <c r="S1047090"/>
      <c r="T1047090"/>
    </row>
    <row r="1047091" spans="1:20">
      <c r="A1047091"/>
      <c r="B1047091"/>
      <c r="C1047091"/>
      <c r="D1047091"/>
      <c r="E1047091"/>
      <c r="S1047091"/>
      <c r="T1047091"/>
    </row>
    <row r="1047092" spans="1:20">
      <c r="A1047092"/>
      <c r="B1047092"/>
      <c r="C1047092"/>
      <c r="D1047092"/>
      <c r="E1047092"/>
      <c r="S1047092"/>
      <c r="T1047092"/>
    </row>
    <row r="1047093" spans="1:20">
      <c r="A1047093"/>
      <c r="B1047093"/>
      <c r="C1047093"/>
      <c r="D1047093"/>
      <c r="E1047093"/>
      <c r="S1047093"/>
      <c r="T1047093"/>
    </row>
    <row r="1047094" spans="1:20">
      <c r="A1047094"/>
      <c r="B1047094"/>
      <c r="C1047094"/>
      <c r="D1047094"/>
      <c r="E1047094"/>
      <c r="S1047094"/>
      <c r="T1047094"/>
    </row>
    <row r="1047095" spans="1:20">
      <c r="A1047095"/>
      <c r="B1047095"/>
      <c r="C1047095"/>
      <c r="D1047095"/>
      <c r="E1047095"/>
      <c r="S1047095"/>
      <c r="T1047095"/>
    </row>
    <row r="1047096" spans="1:20">
      <c r="A1047096"/>
      <c r="B1047096"/>
      <c r="C1047096"/>
      <c r="D1047096"/>
      <c r="E1047096"/>
      <c r="S1047096"/>
      <c r="T1047096"/>
    </row>
    <row r="1047097" spans="1:20">
      <c r="A1047097"/>
      <c r="B1047097"/>
      <c r="C1047097"/>
      <c r="D1047097"/>
      <c r="E1047097"/>
      <c r="S1047097"/>
      <c r="T1047097"/>
    </row>
    <row r="1047098" spans="1:20">
      <c r="A1047098"/>
      <c r="B1047098"/>
      <c r="C1047098"/>
      <c r="D1047098"/>
      <c r="E1047098"/>
      <c r="S1047098"/>
      <c r="T1047098"/>
    </row>
    <row r="1047099" spans="1:20">
      <c r="A1047099"/>
      <c r="B1047099"/>
      <c r="C1047099"/>
      <c r="D1047099"/>
      <c r="E1047099"/>
      <c r="S1047099"/>
      <c r="T1047099"/>
    </row>
    <row r="1047100" spans="1:20">
      <c r="A1047100"/>
      <c r="B1047100"/>
      <c r="C1047100"/>
      <c r="D1047100"/>
      <c r="E1047100"/>
      <c r="S1047100"/>
      <c r="T1047100"/>
    </row>
    <row r="1047101" spans="1:20">
      <c r="A1047101"/>
      <c r="B1047101"/>
      <c r="C1047101"/>
      <c r="D1047101"/>
      <c r="E1047101"/>
      <c r="S1047101"/>
      <c r="T1047101"/>
    </row>
    <row r="1047102" spans="1:20">
      <c r="A1047102"/>
      <c r="B1047102"/>
      <c r="C1047102"/>
      <c r="D1047102"/>
      <c r="E1047102"/>
      <c r="S1047102"/>
      <c r="T1047102"/>
    </row>
    <row r="1047103" spans="1:20">
      <c r="A1047103"/>
      <c r="B1047103"/>
      <c r="C1047103"/>
      <c r="D1047103"/>
      <c r="E1047103"/>
      <c r="S1047103"/>
      <c r="T1047103"/>
    </row>
    <row r="1047104" spans="1:20">
      <c r="A1047104"/>
      <c r="B1047104"/>
      <c r="C1047104"/>
      <c r="D1047104"/>
      <c r="E1047104"/>
      <c r="S1047104"/>
      <c r="T1047104"/>
    </row>
    <row r="1047105" spans="1:20">
      <c r="A1047105"/>
      <c r="B1047105"/>
      <c r="C1047105"/>
      <c r="D1047105"/>
      <c r="E1047105"/>
      <c r="S1047105"/>
      <c r="T1047105"/>
    </row>
    <row r="1047106" spans="1:20">
      <c r="A1047106"/>
      <c r="B1047106"/>
      <c r="C1047106"/>
      <c r="D1047106"/>
      <c r="E1047106"/>
      <c r="S1047106"/>
      <c r="T1047106"/>
    </row>
    <row r="1047107" spans="1:20">
      <c r="A1047107"/>
      <c r="B1047107"/>
      <c r="C1047107"/>
      <c r="D1047107"/>
      <c r="E1047107"/>
      <c r="S1047107"/>
      <c r="T1047107"/>
    </row>
    <row r="1047108" spans="1:20">
      <c r="A1047108"/>
      <c r="B1047108"/>
      <c r="C1047108"/>
      <c r="D1047108"/>
      <c r="E1047108"/>
      <c r="S1047108"/>
      <c r="T1047108"/>
    </row>
    <row r="1047109" spans="1:20">
      <c r="A1047109"/>
      <c r="B1047109"/>
      <c r="C1047109"/>
      <c r="D1047109"/>
      <c r="E1047109"/>
      <c r="S1047109"/>
      <c r="T1047109"/>
    </row>
    <row r="1047110" spans="1:20">
      <c r="A1047110"/>
      <c r="B1047110"/>
      <c r="C1047110"/>
      <c r="D1047110"/>
      <c r="E1047110"/>
      <c r="S1047110"/>
      <c r="T1047110"/>
    </row>
    <row r="1047111" spans="1:20">
      <c r="A1047111"/>
      <c r="B1047111"/>
      <c r="C1047111"/>
      <c r="D1047111"/>
      <c r="E1047111"/>
      <c r="S1047111"/>
      <c r="T1047111"/>
    </row>
    <row r="1047112" spans="1:20">
      <c r="A1047112"/>
      <c r="B1047112"/>
      <c r="C1047112"/>
      <c r="D1047112"/>
      <c r="E1047112"/>
      <c r="S1047112"/>
      <c r="T1047112"/>
    </row>
    <row r="1047113" spans="1:20">
      <c r="A1047113"/>
      <c r="B1047113"/>
      <c r="C1047113"/>
      <c r="D1047113"/>
      <c r="E1047113"/>
      <c r="S1047113"/>
      <c r="T1047113"/>
    </row>
    <row r="1047114" spans="1:20">
      <c r="A1047114"/>
      <c r="B1047114"/>
      <c r="C1047114"/>
      <c r="D1047114"/>
      <c r="E1047114"/>
      <c r="S1047114"/>
      <c r="T1047114"/>
    </row>
    <row r="1047115" spans="1:20">
      <c r="A1047115"/>
      <c r="B1047115"/>
      <c r="C1047115"/>
      <c r="D1047115"/>
      <c r="E1047115"/>
      <c r="S1047115"/>
      <c r="T1047115"/>
    </row>
    <row r="1047116" spans="1:20">
      <c r="A1047116"/>
      <c r="B1047116"/>
      <c r="C1047116"/>
      <c r="D1047116"/>
      <c r="E1047116"/>
      <c r="S1047116"/>
      <c r="T1047116"/>
    </row>
    <row r="1047117" spans="1:20">
      <c r="A1047117"/>
      <c r="B1047117"/>
      <c r="C1047117"/>
      <c r="D1047117"/>
      <c r="E1047117"/>
      <c r="S1047117"/>
      <c r="T1047117"/>
    </row>
    <row r="1047118" spans="1:20">
      <c r="A1047118"/>
      <c r="B1047118"/>
      <c r="C1047118"/>
      <c r="D1047118"/>
      <c r="E1047118"/>
      <c r="S1047118"/>
      <c r="T1047118"/>
    </row>
    <row r="1047119" spans="1:20">
      <c r="A1047119"/>
      <c r="B1047119"/>
      <c r="C1047119"/>
      <c r="D1047119"/>
      <c r="E1047119"/>
      <c r="S1047119"/>
      <c r="T1047119"/>
    </row>
    <row r="1047120" spans="1:20">
      <c r="A1047120"/>
      <c r="B1047120"/>
      <c r="C1047120"/>
      <c r="D1047120"/>
      <c r="E1047120"/>
      <c r="S1047120"/>
      <c r="T1047120"/>
    </row>
    <row r="1047121" spans="1:20">
      <c r="A1047121"/>
      <c r="B1047121"/>
      <c r="C1047121"/>
      <c r="D1047121"/>
      <c r="E1047121"/>
      <c r="S1047121"/>
      <c r="T1047121"/>
    </row>
    <row r="1047122" spans="1:20">
      <c r="A1047122"/>
      <c r="B1047122"/>
      <c r="C1047122"/>
      <c r="D1047122"/>
      <c r="E1047122"/>
      <c r="S1047122"/>
      <c r="T1047122"/>
    </row>
    <row r="1047123" spans="1:20">
      <c r="A1047123"/>
      <c r="B1047123"/>
      <c r="C1047123"/>
      <c r="D1047123"/>
      <c r="E1047123"/>
      <c r="S1047123"/>
      <c r="T1047123"/>
    </row>
    <row r="1047124" spans="1:20">
      <c r="A1047124"/>
      <c r="B1047124"/>
      <c r="C1047124"/>
      <c r="D1047124"/>
      <c r="E1047124"/>
      <c r="S1047124"/>
      <c r="T1047124"/>
    </row>
    <row r="1047125" spans="1:20">
      <c r="A1047125"/>
      <c r="B1047125"/>
      <c r="C1047125"/>
      <c r="D1047125"/>
      <c r="E1047125"/>
      <c r="S1047125"/>
      <c r="T1047125"/>
    </row>
    <row r="1047126" spans="1:20">
      <c r="A1047126"/>
      <c r="B1047126"/>
      <c r="C1047126"/>
      <c r="D1047126"/>
      <c r="E1047126"/>
      <c r="S1047126"/>
      <c r="T1047126"/>
    </row>
    <row r="1047127" spans="1:20">
      <c r="A1047127"/>
      <c r="B1047127"/>
      <c r="C1047127"/>
      <c r="D1047127"/>
      <c r="E1047127"/>
      <c r="S1047127"/>
      <c r="T1047127"/>
    </row>
    <row r="1047128" spans="1:20">
      <c r="A1047128"/>
      <c r="B1047128"/>
      <c r="C1047128"/>
      <c r="D1047128"/>
      <c r="E1047128"/>
      <c r="S1047128"/>
      <c r="T1047128"/>
    </row>
    <row r="1047129" spans="1:20">
      <c r="A1047129"/>
      <c r="B1047129"/>
      <c r="C1047129"/>
      <c r="D1047129"/>
      <c r="E1047129"/>
      <c r="S1047129"/>
      <c r="T1047129"/>
    </row>
    <row r="1047130" spans="1:20">
      <c r="A1047130"/>
      <c r="B1047130"/>
      <c r="C1047130"/>
      <c r="D1047130"/>
      <c r="E1047130"/>
      <c r="S1047130"/>
      <c r="T1047130"/>
    </row>
    <row r="1047131" spans="1:20">
      <c r="A1047131"/>
      <c r="B1047131"/>
      <c r="C1047131"/>
      <c r="D1047131"/>
      <c r="E1047131"/>
      <c r="S1047131"/>
      <c r="T1047131"/>
    </row>
    <row r="1047132" spans="1:20">
      <c r="A1047132"/>
      <c r="B1047132"/>
      <c r="C1047132"/>
      <c r="D1047132"/>
      <c r="E1047132"/>
      <c r="S1047132"/>
      <c r="T1047132"/>
    </row>
    <row r="1047133" spans="1:20">
      <c r="A1047133"/>
      <c r="B1047133"/>
      <c r="C1047133"/>
      <c r="D1047133"/>
      <c r="E1047133"/>
      <c r="S1047133"/>
      <c r="T1047133"/>
    </row>
    <row r="1047134" spans="1:20">
      <c r="A1047134"/>
      <c r="B1047134"/>
      <c r="C1047134"/>
      <c r="D1047134"/>
      <c r="E1047134"/>
      <c r="S1047134"/>
      <c r="T1047134"/>
    </row>
    <row r="1047135" spans="1:20">
      <c r="A1047135"/>
      <c r="B1047135"/>
      <c r="C1047135"/>
      <c r="D1047135"/>
      <c r="E1047135"/>
      <c r="S1047135"/>
      <c r="T1047135"/>
    </row>
    <row r="1047136" spans="1:20">
      <c r="A1047136"/>
      <c r="B1047136"/>
      <c r="C1047136"/>
      <c r="D1047136"/>
      <c r="E1047136"/>
      <c r="S1047136"/>
      <c r="T1047136"/>
    </row>
    <row r="1047137" spans="1:20">
      <c r="A1047137"/>
      <c r="B1047137"/>
      <c r="C1047137"/>
      <c r="D1047137"/>
      <c r="E1047137"/>
      <c r="S1047137"/>
      <c r="T1047137"/>
    </row>
    <row r="1047138" spans="1:20">
      <c r="A1047138"/>
      <c r="B1047138"/>
      <c r="C1047138"/>
      <c r="D1047138"/>
      <c r="E1047138"/>
      <c r="S1047138"/>
      <c r="T1047138"/>
    </row>
    <row r="1047139" spans="1:20">
      <c r="A1047139"/>
      <c r="B1047139"/>
      <c r="C1047139"/>
      <c r="D1047139"/>
      <c r="E1047139"/>
      <c r="S1047139"/>
      <c r="T1047139"/>
    </row>
    <row r="1047140" spans="1:20">
      <c r="A1047140"/>
      <c r="B1047140"/>
      <c r="C1047140"/>
      <c r="D1047140"/>
      <c r="E1047140"/>
      <c r="S1047140"/>
      <c r="T1047140"/>
    </row>
    <row r="1047141" spans="1:20">
      <c r="A1047141"/>
      <c r="B1047141"/>
      <c r="C1047141"/>
      <c r="D1047141"/>
      <c r="E1047141"/>
      <c r="S1047141"/>
      <c r="T1047141"/>
    </row>
    <row r="1047142" spans="1:20">
      <c r="A1047142"/>
      <c r="B1047142"/>
      <c r="C1047142"/>
      <c r="D1047142"/>
      <c r="E1047142"/>
      <c r="S1047142"/>
      <c r="T1047142"/>
    </row>
    <row r="1047143" spans="1:20">
      <c r="A1047143"/>
      <c r="B1047143"/>
      <c r="C1047143"/>
      <c r="D1047143"/>
      <c r="E1047143"/>
      <c r="S1047143"/>
      <c r="T1047143"/>
    </row>
    <row r="1047144" spans="1:20">
      <c r="A1047144"/>
      <c r="B1047144"/>
      <c r="C1047144"/>
      <c r="D1047144"/>
      <c r="E1047144"/>
      <c r="S1047144"/>
      <c r="T1047144"/>
    </row>
    <row r="1047145" spans="1:20">
      <c r="A1047145"/>
      <c r="B1047145"/>
      <c r="C1047145"/>
      <c r="D1047145"/>
      <c r="E1047145"/>
      <c r="S1047145"/>
      <c r="T1047145"/>
    </row>
    <row r="1047146" spans="1:20">
      <c r="A1047146"/>
      <c r="B1047146"/>
      <c r="C1047146"/>
      <c r="D1047146"/>
      <c r="E1047146"/>
      <c r="S1047146"/>
      <c r="T1047146"/>
    </row>
    <row r="1047147" spans="1:20">
      <c r="A1047147"/>
      <c r="B1047147"/>
      <c r="C1047147"/>
      <c r="D1047147"/>
      <c r="E1047147"/>
      <c r="S1047147"/>
      <c r="T1047147"/>
    </row>
    <row r="1047148" spans="1:20">
      <c r="A1047148"/>
      <c r="B1047148"/>
      <c r="C1047148"/>
      <c r="D1047148"/>
      <c r="E1047148"/>
      <c r="S1047148"/>
      <c r="T1047148"/>
    </row>
    <row r="1047149" spans="1:20">
      <c r="A1047149"/>
      <c r="B1047149"/>
      <c r="C1047149"/>
      <c r="D1047149"/>
      <c r="E1047149"/>
      <c r="S1047149"/>
      <c r="T1047149"/>
    </row>
    <row r="1047150" spans="1:20">
      <c r="A1047150"/>
      <c r="B1047150"/>
      <c r="C1047150"/>
      <c r="D1047150"/>
      <c r="E1047150"/>
      <c r="S1047150"/>
      <c r="T1047150"/>
    </row>
    <row r="1047151" spans="1:20">
      <c r="A1047151"/>
      <c r="B1047151"/>
      <c r="C1047151"/>
      <c r="D1047151"/>
      <c r="E1047151"/>
      <c r="S1047151"/>
      <c r="T1047151"/>
    </row>
    <row r="1047152" spans="1:20">
      <c r="A1047152"/>
      <c r="B1047152"/>
      <c r="C1047152"/>
      <c r="D1047152"/>
      <c r="E1047152"/>
      <c r="S1047152"/>
      <c r="T1047152"/>
    </row>
    <row r="1047153" spans="1:20">
      <c r="A1047153"/>
      <c r="B1047153"/>
      <c r="C1047153"/>
      <c r="D1047153"/>
      <c r="E1047153"/>
      <c r="S1047153"/>
      <c r="T1047153"/>
    </row>
    <row r="1047154" spans="1:20">
      <c r="A1047154"/>
      <c r="B1047154"/>
      <c r="C1047154"/>
      <c r="D1047154"/>
      <c r="E1047154"/>
      <c r="S1047154"/>
      <c r="T1047154"/>
    </row>
    <row r="1047155" spans="1:20">
      <c r="A1047155"/>
      <c r="B1047155"/>
      <c r="C1047155"/>
      <c r="D1047155"/>
      <c r="E1047155"/>
      <c r="S1047155"/>
      <c r="T1047155"/>
    </row>
    <row r="1047156" spans="1:20">
      <c r="A1047156"/>
      <c r="B1047156"/>
      <c r="C1047156"/>
      <c r="D1047156"/>
      <c r="E1047156"/>
      <c r="S1047156"/>
      <c r="T1047156"/>
    </row>
    <row r="1047157" spans="1:20">
      <c r="A1047157"/>
      <c r="B1047157"/>
      <c r="C1047157"/>
      <c r="D1047157"/>
      <c r="E1047157"/>
      <c r="S1047157"/>
      <c r="T1047157"/>
    </row>
    <row r="1047158" spans="1:20">
      <c r="A1047158"/>
      <c r="B1047158"/>
      <c r="C1047158"/>
      <c r="D1047158"/>
      <c r="E1047158"/>
      <c r="S1047158"/>
      <c r="T1047158"/>
    </row>
    <row r="1047159" spans="1:20">
      <c r="A1047159"/>
      <c r="B1047159"/>
      <c r="C1047159"/>
      <c r="D1047159"/>
      <c r="E1047159"/>
      <c r="S1047159"/>
      <c r="T1047159"/>
    </row>
    <row r="1047160" spans="1:20">
      <c r="A1047160"/>
      <c r="B1047160"/>
      <c r="C1047160"/>
      <c r="D1047160"/>
      <c r="E1047160"/>
      <c r="S1047160"/>
      <c r="T1047160"/>
    </row>
    <row r="1047161" spans="1:20">
      <c r="A1047161"/>
      <c r="B1047161"/>
      <c r="C1047161"/>
      <c r="D1047161"/>
      <c r="E1047161"/>
      <c r="S1047161"/>
      <c r="T1047161"/>
    </row>
    <row r="1047162" spans="1:20">
      <c r="A1047162"/>
      <c r="B1047162"/>
      <c r="C1047162"/>
      <c r="D1047162"/>
      <c r="E1047162"/>
      <c r="S1047162"/>
      <c r="T1047162"/>
    </row>
    <row r="1047163" spans="1:20">
      <c r="A1047163"/>
      <c r="B1047163"/>
      <c r="C1047163"/>
      <c r="D1047163"/>
      <c r="E1047163"/>
      <c r="S1047163"/>
      <c r="T1047163"/>
    </row>
    <row r="1047164" spans="1:20">
      <c r="A1047164"/>
      <c r="B1047164"/>
      <c r="C1047164"/>
      <c r="D1047164"/>
      <c r="E1047164"/>
      <c r="S1047164"/>
      <c r="T1047164"/>
    </row>
    <row r="1047165" spans="1:20">
      <c r="A1047165"/>
      <c r="B1047165"/>
      <c r="C1047165"/>
      <c r="D1047165"/>
      <c r="E1047165"/>
      <c r="S1047165"/>
      <c r="T1047165"/>
    </row>
    <row r="1047166" spans="1:20">
      <c r="A1047166"/>
      <c r="B1047166"/>
      <c r="C1047166"/>
      <c r="D1047166"/>
      <c r="E1047166"/>
      <c r="S1047166"/>
      <c r="T1047166"/>
    </row>
    <row r="1047167" spans="1:20">
      <c r="A1047167"/>
      <c r="B1047167"/>
      <c r="C1047167"/>
      <c r="D1047167"/>
      <c r="E1047167"/>
      <c r="S1047167"/>
      <c r="T1047167"/>
    </row>
    <row r="1047168" spans="1:20">
      <c r="A1047168"/>
      <c r="B1047168"/>
      <c r="C1047168"/>
      <c r="D1047168"/>
      <c r="E1047168"/>
      <c r="S1047168"/>
      <c r="T1047168"/>
    </row>
    <row r="1047169" spans="1:20">
      <c r="A1047169"/>
      <c r="B1047169"/>
      <c r="C1047169"/>
      <c r="D1047169"/>
      <c r="E1047169"/>
      <c r="S1047169"/>
      <c r="T1047169"/>
    </row>
    <row r="1047170" spans="1:20">
      <c r="A1047170"/>
      <c r="B1047170"/>
      <c r="C1047170"/>
      <c r="D1047170"/>
      <c r="E1047170"/>
      <c r="S1047170"/>
      <c r="T1047170"/>
    </row>
    <row r="1047171" spans="1:20">
      <c r="A1047171"/>
      <c r="B1047171"/>
      <c r="C1047171"/>
      <c r="D1047171"/>
      <c r="E1047171"/>
      <c r="S1047171"/>
      <c r="T1047171"/>
    </row>
    <row r="1047172" spans="1:20">
      <c r="A1047172"/>
      <c r="B1047172"/>
      <c r="C1047172"/>
      <c r="D1047172"/>
      <c r="E1047172"/>
      <c r="S1047172"/>
      <c r="T1047172"/>
    </row>
    <row r="1047173" spans="1:20">
      <c r="A1047173"/>
      <c r="B1047173"/>
      <c r="C1047173"/>
      <c r="D1047173"/>
      <c r="E1047173"/>
      <c r="S1047173"/>
      <c r="T1047173"/>
    </row>
    <row r="1047174" spans="1:20">
      <c r="A1047174"/>
      <c r="B1047174"/>
      <c r="C1047174"/>
      <c r="D1047174"/>
      <c r="E1047174"/>
      <c r="S1047174"/>
      <c r="T1047174"/>
    </row>
    <row r="1047175" spans="1:20">
      <c r="A1047175"/>
      <c r="B1047175"/>
      <c r="C1047175"/>
      <c r="D1047175"/>
      <c r="E1047175"/>
      <c r="S1047175"/>
      <c r="T1047175"/>
    </row>
    <row r="1047176" spans="1:20">
      <c r="A1047176"/>
      <c r="B1047176"/>
      <c r="C1047176"/>
      <c r="D1047176"/>
      <c r="E1047176"/>
      <c r="S1047176"/>
      <c r="T1047176"/>
    </row>
    <row r="1047177" spans="1:20">
      <c r="A1047177"/>
      <c r="B1047177"/>
      <c r="C1047177"/>
      <c r="D1047177"/>
      <c r="E1047177"/>
      <c r="S1047177"/>
      <c r="T1047177"/>
    </row>
    <row r="1047178" spans="1:20">
      <c r="A1047178"/>
      <c r="B1047178"/>
      <c r="C1047178"/>
      <c r="D1047178"/>
      <c r="E1047178"/>
      <c r="S1047178"/>
      <c r="T1047178"/>
    </row>
    <row r="1047179" spans="1:20">
      <c r="A1047179"/>
      <c r="B1047179"/>
      <c r="C1047179"/>
      <c r="D1047179"/>
      <c r="E1047179"/>
      <c r="S1047179"/>
      <c r="T1047179"/>
    </row>
    <row r="1047180" spans="1:20">
      <c r="A1047180"/>
      <c r="B1047180"/>
      <c r="C1047180"/>
      <c r="D1047180"/>
      <c r="E1047180"/>
      <c r="S1047180"/>
      <c r="T1047180"/>
    </row>
    <row r="1047181" spans="1:20">
      <c r="A1047181"/>
      <c r="B1047181"/>
      <c r="C1047181"/>
      <c r="D1047181"/>
      <c r="E1047181"/>
      <c r="S1047181"/>
      <c r="T1047181"/>
    </row>
    <row r="1047182" spans="1:20">
      <c r="A1047182"/>
      <c r="B1047182"/>
      <c r="C1047182"/>
      <c r="D1047182"/>
      <c r="E1047182"/>
      <c r="S1047182"/>
      <c r="T1047182"/>
    </row>
    <row r="1047183" spans="1:20">
      <c r="A1047183"/>
      <c r="B1047183"/>
      <c r="C1047183"/>
      <c r="D1047183"/>
      <c r="E1047183"/>
      <c r="S1047183"/>
      <c r="T1047183"/>
    </row>
    <row r="1047184" spans="1:20">
      <c r="A1047184"/>
      <c r="B1047184"/>
      <c r="C1047184"/>
      <c r="D1047184"/>
      <c r="E1047184"/>
      <c r="S1047184"/>
      <c r="T1047184"/>
    </row>
    <row r="1047185" spans="1:20">
      <c r="A1047185"/>
      <c r="B1047185"/>
      <c r="C1047185"/>
      <c r="D1047185"/>
      <c r="E1047185"/>
      <c r="S1047185"/>
      <c r="T1047185"/>
    </row>
    <row r="1047186" spans="1:20">
      <c r="A1047186"/>
      <c r="B1047186"/>
      <c r="C1047186"/>
      <c r="D1047186"/>
      <c r="E1047186"/>
      <c r="S1047186"/>
      <c r="T1047186"/>
    </row>
    <row r="1047187" spans="1:20">
      <c r="A1047187"/>
      <c r="B1047187"/>
      <c r="C1047187"/>
      <c r="D1047187"/>
      <c r="E1047187"/>
      <c r="S1047187"/>
      <c r="T1047187"/>
    </row>
    <row r="1047188" spans="1:20">
      <c r="A1047188"/>
      <c r="B1047188"/>
      <c r="C1047188"/>
      <c r="D1047188"/>
      <c r="E1047188"/>
      <c r="S1047188"/>
      <c r="T1047188"/>
    </row>
    <row r="1047189" spans="1:20">
      <c r="A1047189"/>
      <c r="B1047189"/>
      <c r="C1047189"/>
      <c r="D1047189"/>
      <c r="E1047189"/>
      <c r="S1047189"/>
      <c r="T1047189"/>
    </row>
    <row r="1047190" spans="1:20">
      <c r="A1047190"/>
      <c r="B1047190"/>
      <c r="C1047190"/>
      <c r="D1047190"/>
      <c r="E1047190"/>
      <c r="S1047190"/>
      <c r="T1047190"/>
    </row>
    <row r="1047191" spans="1:20">
      <c r="A1047191"/>
      <c r="B1047191"/>
      <c r="C1047191"/>
      <c r="D1047191"/>
      <c r="E1047191"/>
      <c r="S1047191"/>
      <c r="T1047191"/>
    </row>
    <row r="1047192" spans="1:20">
      <c r="A1047192"/>
      <c r="B1047192"/>
      <c r="C1047192"/>
      <c r="D1047192"/>
      <c r="E1047192"/>
      <c r="S1047192"/>
      <c r="T1047192"/>
    </row>
    <row r="1047193" spans="1:20">
      <c r="A1047193"/>
      <c r="B1047193"/>
      <c r="C1047193"/>
      <c r="D1047193"/>
      <c r="E1047193"/>
      <c r="S1047193"/>
      <c r="T1047193"/>
    </row>
    <row r="1047194" spans="1:20">
      <c r="A1047194"/>
      <c r="B1047194"/>
      <c r="C1047194"/>
      <c r="D1047194"/>
      <c r="E1047194"/>
      <c r="S1047194"/>
      <c r="T1047194"/>
    </row>
    <row r="1047195" spans="1:20">
      <c r="A1047195"/>
      <c r="B1047195"/>
      <c r="C1047195"/>
      <c r="D1047195"/>
      <c r="E1047195"/>
      <c r="S1047195"/>
      <c r="T1047195"/>
    </row>
    <row r="1047196" spans="1:20">
      <c r="A1047196"/>
      <c r="B1047196"/>
      <c r="C1047196"/>
      <c r="D1047196"/>
      <c r="E1047196"/>
      <c r="S1047196"/>
      <c r="T1047196"/>
    </row>
    <row r="1047197" spans="1:20">
      <c r="A1047197"/>
      <c r="B1047197"/>
      <c r="C1047197"/>
      <c r="D1047197"/>
      <c r="E1047197"/>
      <c r="S1047197"/>
      <c r="T1047197"/>
    </row>
    <row r="1047198" spans="1:20">
      <c r="A1047198"/>
      <c r="B1047198"/>
      <c r="C1047198"/>
      <c r="D1047198"/>
      <c r="E1047198"/>
      <c r="S1047198"/>
      <c r="T1047198"/>
    </row>
    <row r="1047199" spans="1:20">
      <c r="A1047199"/>
      <c r="B1047199"/>
      <c r="C1047199"/>
      <c r="D1047199"/>
      <c r="E1047199"/>
      <c r="S1047199"/>
      <c r="T1047199"/>
    </row>
    <row r="1047200" spans="1:20">
      <c r="A1047200"/>
      <c r="B1047200"/>
      <c r="C1047200"/>
      <c r="D1047200"/>
      <c r="E1047200"/>
      <c r="S1047200"/>
      <c r="T1047200"/>
    </row>
    <row r="1047201" spans="1:20">
      <c r="A1047201"/>
      <c r="B1047201"/>
      <c r="C1047201"/>
      <c r="D1047201"/>
      <c r="E1047201"/>
      <c r="S1047201"/>
      <c r="T1047201"/>
    </row>
    <row r="1047202" spans="1:20">
      <c r="A1047202"/>
      <c r="B1047202"/>
      <c r="C1047202"/>
      <c r="D1047202"/>
      <c r="E1047202"/>
      <c r="S1047202"/>
      <c r="T1047202"/>
    </row>
    <row r="1047203" spans="1:20">
      <c r="A1047203"/>
      <c r="B1047203"/>
      <c r="C1047203"/>
      <c r="D1047203"/>
      <c r="E1047203"/>
      <c r="S1047203"/>
      <c r="T1047203"/>
    </row>
    <row r="1047204" spans="1:20">
      <c r="A1047204"/>
      <c r="B1047204"/>
      <c r="C1047204"/>
      <c r="D1047204"/>
      <c r="E1047204"/>
      <c r="S1047204"/>
      <c r="T1047204"/>
    </row>
    <row r="1047205" spans="1:20">
      <c r="A1047205"/>
      <c r="B1047205"/>
      <c r="C1047205"/>
      <c r="D1047205"/>
      <c r="E1047205"/>
      <c r="S1047205"/>
      <c r="T1047205"/>
    </row>
    <row r="1047206" spans="1:20">
      <c r="A1047206"/>
      <c r="B1047206"/>
      <c r="C1047206"/>
      <c r="D1047206"/>
      <c r="E1047206"/>
      <c r="S1047206"/>
      <c r="T1047206"/>
    </row>
    <row r="1047207" spans="1:20">
      <c r="A1047207"/>
      <c r="B1047207"/>
      <c r="C1047207"/>
      <c r="D1047207"/>
      <c r="E1047207"/>
      <c r="S1047207"/>
      <c r="T1047207"/>
    </row>
    <row r="1047208" spans="1:20">
      <c r="A1047208"/>
      <c r="B1047208"/>
      <c r="C1047208"/>
      <c r="D1047208"/>
      <c r="E1047208"/>
      <c r="S1047208"/>
      <c r="T1047208"/>
    </row>
    <row r="1047209" spans="1:20">
      <c r="A1047209"/>
      <c r="B1047209"/>
      <c r="C1047209"/>
      <c r="D1047209"/>
      <c r="E1047209"/>
      <c r="S1047209"/>
      <c r="T1047209"/>
    </row>
    <row r="1047210" spans="1:20">
      <c r="A1047210"/>
      <c r="B1047210"/>
      <c r="C1047210"/>
      <c r="D1047210"/>
      <c r="E1047210"/>
      <c r="S1047210"/>
      <c r="T1047210"/>
    </row>
    <row r="1047211" spans="1:20">
      <c r="A1047211"/>
      <c r="B1047211"/>
      <c r="C1047211"/>
      <c r="D1047211"/>
      <c r="E1047211"/>
      <c r="S1047211"/>
      <c r="T1047211"/>
    </row>
    <row r="1047212" spans="1:20">
      <c r="A1047212"/>
      <c r="B1047212"/>
      <c r="C1047212"/>
      <c r="D1047212"/>
      <c r="E1047212"/>
      <c r="S1047212"/>
      <c r="T1047212"/>
    </row>
    <row r="1047213" spans="1:20">
      <c r="A1047213"/>
      <c r="B1047213"/>
      <c r="C1047213"/>
      <c r="D1047213"/>
      <c r="E1047213"/>
      <c r="S1047213"/>
      <c r="T1047213"/>
    </row>
    <row r="1047214" spans="1:20">
      <c r="A1047214"/>
      <c r="B1047214"/>
      <c r="C1047214"/>
      <c r="D1047214"/>
      <c r="E1047214"/>
      <c r="S1047214"/>
      <c r="T1047214"/>
    </row>
    <row r="1047215" spans="1:20">
      <c r="A1047215"/>
      <c r="B1047215"/>
      <c r="C1047215"/>
      <c r="D1047215"/>
      <c r="E1047215"/>
      <c r="S1047215"/>
      <c r="T1047215"/>
    </row>
    <row r="1047216" spans="1:20">
      <c r="A1047216"/>
      <c r="B1047216"/>
      <c r="C1047216"/>
      <c r="D1047216"/>
      <c r="E1047216"/>
      <c r="S1047216"/>
      <c r="T1047216"/>
    </row>
    <row r="1047217" spans="1:20">
      <c r="A1047217"/>
      <c r="B1047217"/>
      <c r="C1047217"/>
      <c r="D1047217"/>
      <c r="E1047217"/>
      <c r="S1047217"/>
      <c r="T1047217"/>
    </row>
    <row r="1047218" spans="1:20">
      <c r="A1047218"/>
      <c r="B1047218"/>
      <c r="C1047218"/>
      <c r="D1047218"/>
      <c r="E1047218"/>
      <c r="S1047218"/>
      <c r="T1047218"/>
    </row>
    <row r="1047219" spans="1:20">
      <c r="A1047219"/>
      <c r="B1047219"/>
      <c r="C1047219"/>
      <c r="D1047219"/>
      <c r="E1047219"/>
      <c r="S1047219"/>
      <c r="T1047219"/>
    </row>
    <row r="1047220" spans="1:20">
      <c r="A1047220"/>
      <c r="B1047220"/>
      <c r="C1047220"/>
      <c r="D1047220"/>
      <c r="E1047220"/>
      <c r="S1047220"/>
      <c r="T1047220"/>
    </row>
    <row r="1047221" spans="1:20">
      <c r="A1047221"/>
      <c r="B1047221"/>
      <c r="C1047221"/>
      <c r="D1047221"/>
      <c r="E1047221"/>
      <c r="S1047221"/>
      <c r="T1047221"/>
    </row>
    <row r="1047222" spans="1:20">
      <c r="A1047222"/>
      <c r="B1047222"/>
      <c r="C1047222"/>
      <c r="D1047222"/>
      <c r="E1047222"/>
      <c r="S1047222"/>
      <c r="T1047222"/>
    </row>
    <row r="1047223" spans="1:20">
      <c r="A1047223"/>
      <c r="B1047223"/>
      <c r="C1047223"/>
      <c r="D1047223"/>
      <c r="E1047223"/>
      <c r="S1047223"/>
      <c r="T1047223"/>
    </row>
    <row r="1047224" spans="1:20">
      <c r="A1047224"/>
      <c r="B1047224"/>
      <c r="C1047224"/>
      <c r="D1047224"/>
      <c r="E1047224"/>
      <c r="S1047224"/>
      <c r="T1047224"/>
    </row>
    <row r="1047225" spans="1:20">
      <c r="A1047225"/>
      <c r="B1047225"/>
      <c r="C1047225"/>
      <c r="D1047225"/>
      <c r="E1047225"/>
      <c r="S1047225"/>
      <c r="T1047225"/>
    </row>
    <row r="1047226" spans="1:20">
      <c r="A1047226"/>
      <c r="B1047226"/>
      <c r="C1047226"/>
      <c r="D1047226"/>
      <c r="E1047226"/>
      <c r="S1047226"/>
      <c r="T1047226"/>
    </row>
    <row r="1047227" spans="1:20">
      <c r="A1047227"/>
      <c r="B1047227"/>
      <c r="C1047227"/>
      <c r="D1047227"/>
      <c r="E1047227"/>
      <c r="S1047227"/>
      <c r="T1047227"/>
    </row>
    <row r="1047228" spans="1:20">
      <c r="A1047228"/>
      <c r="B1047228"/>
      <c r="C1047228"/>
      <c r="D1047228"/>
      <c r="E1047228"/>
      <c r="S1047228"/>
      <c r="T1047228"/>
    </row>
    <row r="1047229" spans="1:20">
      <c r="A1047229"/>
      <c r="B1047229"/>
      <c r="C1047229"/>
      <c r="D1047229"/>
      <c r="E1047229"/>
      <c r="S1047229"/>
      <c r="T1047229"/>
    </row>
    <row r="1047230" spans="1:20">
      <c r="A1047230"/>
      <c r="B1047230"/>
      <c r="C1047230"/>
      <c r="D1047230"/>
      <c r="E1047230"/>
      <c r="S1047230"/>
      <c r="T1047230"/>
    </row>
    <row r="1047231" spans="1:20">
      <c r="A1047231"/>
      <c r="B1047231"/>
      <c r="C1047231"/>
      <c r="D1047231"/>
      <c r="E1047231"/>
      <c r="S1047231"/>
      <c r="T1047231"/>
    </row>
    <row r="1047232" spans="1:20">
      <c r="A1047232"/>
      <c r="B1047232"/>
      <c r="C1047232"/>
      <c r="D1047232"/>
      <c r="E1047232"/>
      <c r="S1047232"/>
      <c r="T1047232"/>
    </row>
    <row r="1047233" spans="1:20">
      <c r="A1047233"/>
      <c r="B1047233"/>
      <c r="C1047233"/>
      <c r="D1047233"/>
      <c r="E1047233"/>
      <c r="S1047233"/>
      <c r="T1047233"/>
    </row>
    <row r="1047234" spans="1:20">
      <c r="A1047234"/>
      <c r="B1047234"/>
      <c r="C1047234"/>
      <c r="D1047234"/>
      <c r="E1047234"/>
      <c r="S1047234"/>
      <c r="T1047234"/>
    </row>
    <row r="1047235" spans="1:20">
      <c r="A1047235"/>
      <c r="B1047235"/>
      <c r="C1047235"/>
      <c r="D1047235"/>
      <c r="E1047235"/>
      <c r="S1047235"/>
      <c r="T1047235"/>
    </row>
    <row r="1047236" spans="1:20">
      <c r="A1047236"/>
      <c r="B1047236"/>
      <c r="C1047236"/>
      <c r="D1047236"/>
      <c r="E1047236"/>
      <c r="S1047236"/>
      <c r="T1047236"/>
    </row>
    <row r="1047237" spans="1:20">
      <c r="A1047237"/>
      <c r="B1047237"/>
      <c r="C1047237"/>
      <c r="D1047237"/>
      <c r="E1047237"/>
      <c r="S1047237"/>
      <c r="T1047237"/>
    </row>
    <row r="1047238" spans="1:20">
      <c r="A1047238"/>
      <c r="B1047238"/>
      <c r="C1047238"/>
      <c r="D1047238"/>
      <c r="E1047238"/>
      <c r="S1047238"/>
      <c r="T1047238"/>
    </row>
    <row r="1047239" spans="1:20">
      <c r="A1047239"/>
      <c r="B1047239"/>
      <c r="C1047239"/>
      <c r="D1047239"/>
      <c r="E1047239"/>
      <c r="S1047239"/>
      <c r="T1047239"/>
    </row>
    <row r="1047240" spans="1:20">
      <c r="A1047240"/>
      <c r="B1047240"/>
      <c r="C1047240"/>
      <c r="D1047240"/>
      <c r="E1047240"/>
      <c r="S1047240"/>
      <c r="T1047240"/>
    </row>
    <row r="1047241" spans="1:20">
      <c r="A1047241"/>
      <c r="B1047241"/>
      <c r="C1047241"/>
      <c r="D1047241"/>
      <c r="E1047241"/>
      <c r="S1047241"/>
      <c r="T1047241"/>
    </row>
    <row r="1047242" spans="1:20">
      <c r="A1047242"/>
      <c r="B1047242"/>
      <c r="C1047242"/>
      <c r="D1047242"/>
      <c r="E1047242"/>
      <c r="S1047242"/>
      <c r="T1047242"/>
    </row>
    <row r="1047243" spans="1:20">
      <c r="A1047243"/>
      <c r="B1047243"/>
      <c r="C1047243"/>
      <c r="D1047243"/>
      <c r="E1047243"/>
      <c r="S1047243"/>
      <c r="T1047243"/>
    </row>
    <row r="1047244" spans="1:20">
      <c r="A1047244"/>
      <c r="B1047244"/>
      <c r="C1047244"/>
      <c r="D1047244"/>
      <c r="E1047244"/>
      <c r="S1047244"/>
      <c r="T1047244"/>
    </row>
    <row r="1047245" spans="1:20">
      <c r="A1047245"/>
      <c r="B1047245"/>
      <c r="C1047245"/>
      <c r="D1047245"/>
      <c r="E1047245"/>
      <c r="S1047245"/>
      <c r="T1047245"/>
    </row>
    <row r="1047246" spans="1:20">
      <c r="A1047246"/>
      <c r="B1047246"/>
      <c r="C1047246"/>
      <c r="D1047246"/>
      <c r="E1047246"/>
      <c r="S1047246"/>
      <c r="T1047246"/>
    </row>
    <row r="1047247" spans="1:20">
      <c r="A1047247"/>
      <c r="B1047247"/>
      <c r="C1047247"/>
      <c r="D1047247"/>
      <c r="E1047247"/>
      <c r="S1047247"/>
      <c r="T1047247"/>
    </row>
    <row r="1047248" spans="1:20">
      <c r="A1047248"/>
      <c r="B1047248"/>
      <c r="C1047248"/>
      <c r="D1047248"/>
      <c r="E1047248"/>
      <c r="S1047248"/>
      <c r="T1047248"/>
    </row>
    <row r="1047249" spans="1:20">
      <c r="A1047249"/>
      <c r="B1047249"/>
      <c r="C1047249"/>
      <c r="D1047249"/>
      <c r="E1047249"/>
      <c r="S1047249"/>
      <c r="T1047249"/>
    </row>
    <row r="1047250" spans="1:20">
      <c r="A1047250"/>
      <c r="B1047250"/>
      <c r="C1047250"/>
      <c r="D1047250"/>
      <c r="E1047250"/>
      <c r="S1047250"/>
      <c r="T1047250"/>
    </row>
    <row r="1047251" spans="1:20">
      <c r="A1047251"/>
      <c r="B1047251"/>
      <c r="C1047251"/>
      <c r="D1047251"/>
      <c r="E1047251"/>
      <c r="S1047251"/>
      <c r="T1047251"/>
    </row>
    <row r="1047252" spans="1:20">
      <c r="A1047252"/>
      <c r="B1047252"/>
      <c r="C1047252"/>
      <c r="D1047252"/>
      <c r="E1047252"/>
      <c r="S1047252"/>
      <c r="T1047252"/>
    </row>
    <row r="1047253" spans="1:20">
      <c r="A1047253"/>
      <c r="B1047253"/>
      <c r="C1047253"/>
      <c r="D1047253"/>
      <c r="E1047253"/>
      <c r="S1047253"/>
      <c r="T1047253"/>
    </row>
    <row r="1047254" spans="1:20">
      <c r="A1047254"/>
      <c r="B1047254"/>
      <c r="C1047254"/>
      <c r="D1047254"/>
      <c r="E1047254"/>
      <c r="S1047254"/>
      <c r="T1047254"/>
    </row>
    <row r="1047255" spans="1:20">
      <c r="A1047255"/>
      <c r="B1047255"/>
      <c r="C1047255"/>
      <c r="D1047255"/>
      <c r="E1047255"/>
      <c r="S1047255"/>
      <c r="T1047255"/>
    </row>
    <row r="1047256" spans="1:20">
      <c r="A1047256"/>
      <c r="B1047256"/>
      <c r="C1047256"/>
      <c r="D1047256"/>
      <c r="E1047256"/>
      <c r="S1047256"/>
      <c r="T1047256"/>
    </row>
    <row r="1047257" spans="1:20">
      <c r="A1047257"/>
      <c r="B1047257"/>
      <c r="C1047257"/>
      <c r="D1047257"/>
      <c r="E1047257"/>
      <c r="S1047257"/>
      <c r="T1047257"/>
    </row>
    <row r="1047258" spans="1:20">
      <c r="A1047258"/>
      <c r="B1047258"/>
      <c r="C1047258"/>
      <c r="D1047258"/>
      <c r="E1047258"/>
      <c r="S1047258"/>
      <c r="T1047258"/>
    </row>
    <row r="1047259" spans="1:20">
      <c r="A1047259"/>
      <c r="B1047259"/>
      <c r="C1047259"/>
      <c r="D1047259"/>
      <c r="E1047259"/>
      <c r="S1047259"/>
      <c r="T1047259"/>
    </row>
    <row r="1047260" spans="1:20">
      <c r="A1047260"/>
      <c r="B1047260"/>
      <c r="C1047260"/>
      <c r="D1047260"/>
      <c r="E1047260"/>
      <c r="S1047260"/>
      <c r="T1047260"/>
    </row>
    <row r="1047261" spans="1:20">
      <c r="A1047261"/>
      <c r="B1047261"/>
      <c r="C1047261"/>
      <c r="D1047261"/>
      <c r="E1047261"/>
      <c r="S1047261"/>
      <c r="T1047261"/>
    </row>
    <row r="1047262" spans="1:20">
      <c r="A1047262"/>
      <c r="B1047262"/>
      <c r="C1047262"/>
      <c r="D1047262"/>
      <c r="E1047262"/>
      <c r="S1047262"/>
      <c r="T1047262"/>
    </row>
    <row r="1047263" spans="1:20">
      <c r="A1047263"/>
      <c r="B1047263"/>
      <c r="C1047263"/>
      <c r="D1047263"/>
      <c r="E1047263"/>
      <c r="S1047263"/>
      <c r="T1047263"/>
    </row>
    <row r="1047264" spans="1:20">
      <c r="A1047264"/>
      <c r="B1047264"/>
      <c r="C1047264"/>
      <c r="D1047264"/>
      <c r="E1047264"/>
      <c r="S1047264"/>
      <c r="T1047264"/>
    </row>
    <row r="1047265" spans="1:20">
      <c r="A1047265"/>
      <c r="B1047265"/>
      <c r="C1047265"/>
      <c r="D1047265"/>
      <c r="E1047265"/>
      <c r="S1047265"/>
      <c r="T1047265"/>
    </row>
    <row r="1047266" spans="1:20">
      <c r="A1047266"/>
      <c r="B1047266"/>
      <c r="C1047266"/>
      <c r="D1047266"/>
      <c r="E1047266"/>
      <c r="S1047266"/>
      <c r="T1047266"/>
    </row>
    <row r="1047267" spans="1:20">
      <c r="A1047267"/>
      <c r="B1047267"/>
      <c r="C1047267"/>
      <c r="D1047267"/>
      <c r="E1047267"/>
      <c r="S1047267"/>
      <c r="T1047267"/>
    </row>
    <row r="1047268" spans="1:20">
      <c r="A1047268"/>
      <c r="B1047268"/>
      <c r="C1047268"/>
      <c r="D1047268"/>
      <c r="E1047268"/>
      <c r="S1047268"/>
      <c r="T1047268"/>
    </row>
    <row r="1047269" spans="1:20">
      <c r="A1047269"/>
      <c r="B1047269"/>
      <c r="C1047269"/>
      <c r="D1047269"/>
      <c r="E1047269"/>
      <c r="S1047269"/>
      <c r="T1047269"/>
    </row>
    <row r="1047270" spans="1:20">
      <c r="A1047270"/>
      <c r="B1047270"/>
      <c r="C1047270"/>
      <c r="D1047270"/>
      <c r="E1047270"/>
      <c r="S1047270"/>
      <c r="T1047270"/>
    </row>
    <row r="1047271" spans="1:20">
      <c r="A1047271"/>
      <c r="B1047271"/>
      <c r="C1047271"/>
      <c r="D1047271"/>
      <c r="E1047271"/>
      <c r="S1047271"/>
      <c r="T1047271"/>
    </row>
    <row r="1047272" spans="1:20">
      <c r="A1047272"/>
      <c r="B1047272"/>
      <c r="C1047272"/>
      <c r="D1047272"/>
      <c r="E1047272"/>
      <c r="S1047272"/>
      <c r="T1047272"/>
    </row>
    <row r="1047273" spans="1:20">
      <c r="A1047273"/>
      <c r="B1047273"/>
      <c r="C1047273"/>
      <c r="D1047273"/>
      <c r="E1047273"/>
      <c r="S1047273"/>
      <c r="T1047273"/>
    </row>
    <row r="1047274" spans="1:20">
      <c r="A1047274"/>
      <c r="B1047274"/>
      <c r="C1047274"/>
      <c r="D1047274"/>
      <c r="E1047274"/>
      <c r="S1047274"/>
      <c r="T1047274"/>
    </row>
    <row r="1047275" spans="1:20">
      <c r="A1047275"/>
      <c r="B1047275"/>
      <c r="C1047275"/>
      <c r="D1047275"/>
      <c r="E1047275"/>
      <c r="S1047275"/>
      <c r="T1047275"/>
    </row>
    <row r="1047276" spans="1:20">
      <c r="A1047276"/>
      <c r="B1047276"/>
      <c r="C1047276"/>
      <c r="D1047276"/>
      <c r="E1047276"/>
      <c r="S1047276"/>
      <c r="T1047276"/>
    </row>
    <row r="1047277" spans="1:20">
      <c r="A1047277"/>
      <c r="B1047277"/>
      <c r="C1047277"/>
      <c r="D1047277"/>
      <c r="E1047277"/>
      <c r="S1047277"/>
      <c r="T1047277"/>
    </row>
    <row r="1047278" spans="1:20">
      <c r="A1047278"/>
      <c r="B1047278"/>
      <c r="C1047278"/>
      <c r="D1047278"/>
      <c r="E1047278"/>
      <c r="S1047278"/>
      <c r="T1047278"/>
    </row>
    <row r="1047279" spans="1:20">
      <c r="A1047279"/>
      <c r="B1047279"/>
      <c r="C1047279"/>
      <c r="D1047279"/>
      <c r="E1047279"/>
      <c r="S1047279"/>
      <c r="T1047279"/>
    </row>
    <row r="1047280" spans="1:20">
      <c r="A1047280"/>
      <c r="B1047280"/>
      <c r="C1047280"/>
      <c r="D1047280"/>
      <c r="E1047280"/>
      <c r="S1047280"/>
      <c r="T1047280"/>
    </row>
    <row r="1047281" spans="1:20">
      <c r="A1047281"/>
      <c r="B1047281"/>
      <c r="C1047281"/>
      <c r="D1047281"/>
      <c r="E1047281"/>
      <c r="S1047281"/>
      <c r="T1047281"/>
    </row>
    <row r="1047282" spans="1:20">
      <c r="A1047282"/>
      <c r="B1047282"/>
      <c r="C1047282"/>
      <c r="D1047282"/>
      <c r="E1047282"/>
      <c r="S1047282"/>
      <c r="T1047282"/>
    </row>
    <row r="1047283" spans="1:20">
      <c r="A1047283"/>
      <c r="B1047283"/>
      <c r="C1047283"/>
      <c r="D1047283"/>
      <c r="E1047283"/>
      <c r="S1047283"/>
      <c r="T1047283"/>
    </row>
    <row r="1047284" spans="1:20">
      <c r="A1047284"/>
      <c r="B1047284"/>
      <c r="C1047284"/>
      <c r="D1047284"/>
      <c r="E1047284"/>
      <c r="S1047284"/>
      <c r="T1047284"/>
    </row>
    <row r="1047285" spans="1:20">
      <c r="A1047285"/>
      <c r="B1047285"/>
      <c r="C1047285"/>
      <c r="D1047285"/>
      <c r="E1047285"/>
      <c r="S1047285"/>
      <c r="T1047285"/>
    </row>
    <row r="1047286" spans="1:20">
      <c r="A1047286"/>
      <c r="B1047286"/>
      <c r="C1047286"/>
      <c r="D1047286"/>
      <c r="E1047286"/>
      <c r="S1047286"/>
      <c r="T1047286"/>
    </row>
    <row r="1047287" spans="1:20">
      <c r="A1047287"/>
      <c r="B1047287"/>
      <c r="C1047287"/>
      <c r="D1047287"/>
      <c r="E1047287"/>
      <c r="S1047287"/>
      <c r="T1047287"/>
    </row>
    <row r="1047288" spans="1:20">
      <c r="A1047288"/>
      <c r="B1047288"/>
      <c r="C1047288"/>
      <c r="D1047288"/>
      <c r="E1047288"/>
      <c r="S1047288"/>
      <c r="T1047288"/>
    </row>
    <row r="1047289" spans="1:20">
      <c r="A1047289"/>
      <c r="B1047289"/>
      <c r="C1047289"/>
      <c r="D1047289"/>
      <c r="E1047289"/>
      <c r="S1047289"/>
      <c r="T1047289"/>
    </row>
    <row r="1047290" spans="1:20">
      <c r="A1047290"/>
      <c r="B1047290"/>
      <c r="C1047290"/>
      <c r="D1047290"/>
      <c r="E1047290"/>
      <c r="S1047290"/>
      <c r="T1047290"/>
    </row>
    <row r="1047291" spans="1:20">
      <c r="A1047291"/>
      <c r="B1047291"/>
      <c r="C1047291"/>
      <c r="D1047291"/>
      <c r="E1047291"/>
      <c r="S1047291"/>
      <c r="T1047291"/>
    </row>
    <row r="1047292" spans="1:20">
      <c r="A1047292"/>
      <c r="B1047292"/>
      <c r="C1047292"/>
      <c r="D1047292"/>
      <c r="E1047292"/>
      <c r="S1047292"/>
      <c r="T1047292"/>
    </row>
    <row r="1047293" spans="1:20">
      <c r="A1047293"/>
      <c r="B1047293"/>
      <c r="C1047293"/>
      <c r="D1047293"/>
      <c r="E1047293"/>
      <c r="S1047293"/>
      <c r="T1047293"/>
    </row>
    <row r="1047294" spans="1:20">
      <c r="A1047294"/>
      <c r="B1047294"/>
      <c r="C1047294"/>
      <c r="D1047294"/>
      <c r="E1047294"/>
      <c r="S1047294"/>
      <c r="T1047294"/>
    </row>
    <row r="1047295" spans="1:20">
      <c r="A1047295"/>
      <c r="B1047295"/>
      <c r="C1047295"/>
      <c r="D1047295"/>
      <c r="E1047295"/>
      <c r="S1047295"/>
      <c r="T1047295"/>
    </row>
    <row r="1047296" spans="1:20">
      <c r="A1047296"/>
      <c r="B1047296"/>
      <c r="C1047296"/>
      <c r="D1047296"/>
      <c r="E1047296"/>
      <c r="S1047296"/>
      <c r="T1047296"/>
    </row>
    <row r="1047297" spans="1:20">
      <c r="A1047297"/>
      <c r="B1047297"/>
      <c r="C1047297"/>
      <c r="D1047297"/>
      <c r="E1047297"/>
      <c r="S1047297"/>
      <c r="T1047297"/>
    </row>
    <row r="1047298" spans="1:20">
      <c r="A1047298"/>
      <c r="B1047298"/>
      <c r="C1047298"/>
      <c r="D1047298"/>
      <c r="E1047298"/>
      <c r="S1047298"/>
      <c r="T1047298"/>
    </row>
    <row r="1047299" spans="1:20">
      <c r="A1047299"/>
      <c r="B1047299"/>
      <c r="C1047299"/>
      <c r="D1047299"/>
      <c r="E1047299"/>
      <c r="S1047299"/>
      <c r="T1047299"/>
    </row>
    <row r="1047300" spans="1:20">
      <c r="A1047300"/>
      <c r="B1047300"/>
      <c r="C1047300"/>
      <c r="D1047300"/>
      <c r="E1047300"/>
      <c r="S1047300"/>
      <c r="T1047300"/>
    </row>
    <row r="1047301" spans="1:20">
      <c r="A1047301"/>
      <c r="B1047301"/>
      <c r="C1047301"/>
      <c r="D1047301"/>
      <c r="E1047301"/>
      <c r="S1047301"/>
      <c r="T1047301"/>
    </row>
    <row r="1047302" spans="1:20">
      <c r="A1047302"/>
      <c r="B1047302"/>
      <c r="C1047302"/>
      <c r="D1047302"/>
      <c r="E1047302"/>
      <c r="S1047302"/>
      <c r="T1047302"/>
    </row>
    <row r="1047303" spans="1:20">
      <c r="A1047303"/>
      <c r="B1047303"/>
      <c r="C1047303"/>
      <c r="D1047303"/>
      <c r="E1047303"/>
      <c r="S1047303"/>
      <c r="T1047303"/>
    </row>
    <row r="1047304" spans="1:20">
      <c r="A1047304"/>
      <c r="B1047304"/>
      <c r="C1047304"/>
      <c r="D1047304"/>
      <c r="E1047304"/>
      <c r="S1047304"/>
      <c r="T1047304"/>
    </row>
    <row r="1047305" spans="1:20">
      <c r="A1047305"/>
      <c r="B1047305"/>
      <c r="C1047305"/>
      <c r="D1047305"/>
      <c r="E1047305"/>
      <c r="S1047305"/>
      <c r="T1047305"/>
    </row>
    <row r="1047306" spans="1:20">
      <c r="A1047306"/>
      <c r="B1047306"/>
      <c r="C1047306"/>
      <c r="D1047306"/>
      <c r="E1047306"/>
      <c r="S1047306"/>
      <c r="T1047306"/>
    </row>
    <row r="1047307" spans="1:20">
      <c r="A1047307"/>
      <c r="B1047307"/>
      <c r="C1047307"/>
      <c r="D1047307"/>
      <c r="E1047307"/>
      <c r="S1047307"/>
      <c r="T1047307"/>
    </row>
    <row r="1047308" spans="1:20">
      <c r="A1047308"/>
      <c r="B1047308"/>
      <c r="C1047308"/>
      <c r="D1047308"/>
      <c r="E1047308"/>
      <c r="S1047308"/>
      <c r="T1047308"/>
    </row>
    <row r="1047309" spans="1:20">
      <c r="A1047309"/>
      <c r="B1047309"/>
      <c r="C1047309"/>
      <c r="D1047309"/>
      <c r="E1047309"/>
      <c r="S1047309"/>
      <c r="T1047309"/>
    </row>
    <row r="1047310" spans="1:20">
      <c r="A1047310"/>
      <c r="B1047310"/>
      <c r="C1047310"/>
      <c r="D1047310"/>
      <c r="E1047310"/>
      <c r="S1047310"/>
      <c r="T1047310"/>
    </row>
    <row r="1047311" spans="1:20">
      <c r="A1047311"/>
      <c r="B1047311"/>
      <c r="C1047311"/>
      <c r="D1047311"/>
      <c r="E1047311"/>
      <c r="S1047311"/>
      <c r="T1047311"/>
    </row>
    <row r="1047312" spans="1:20">
      <c r="A1047312"/>
      <c r="B1047312"/>
      <c r="C1047312"/>
      <c r="D1047312"/>
      <c r="E1047312"/>
      <c r="S1047312"/>
      <c r="T1047312"/>
    </row>
    <row r="1047313" spans="1:20">
      <c r="A1047313"/>
      <c r="B1047313"/>
      <c r="C1047313"/>
      <c r="D1047313"/>
      <c r="E1047313"/>
      <c r="S1047313"/>
      <c r="T1047313"/>
    </row>
    <row r="1047314" spans="1:20">
      <c r="A1047314"/>
      <c r="B1047314"/>
      <c r="C1047314"/>
      <c r="D1047314"/>
      <c r="E1047314"/>
      <c r="S1047314"/>
      <c r="T1047314"/>
    </row>
    <row r="1047315" spans="1:20">
      <c r="A1047315"/>
      <c r="B1047315"/>
      <c r="C1047315"/>
      <c r="D1047315"/>
      <c r="E1047315"/>
      <c r="S1047315"/>
      <c r="T1047315"/>
    </row>
    <row r="1047316" spans="1:20">
      <c r="A1047316"/>
      <c r="B1047316"/>
      <c r="C1047316"/>
      <c r="D1047316"/>
      <c r="E1047316"/>
      <c r="S1047316"/>
      <c r="T1047316"/>
    </row>
    <row r="1047317" spans="1:20">
      <c r="A1047317"/>
      <c r="B1047317"/>
      <c r="C1047317"/>
      <c r="D1047317"/>
      <c r="E1047317"/>
      <c r="S1047317"/>
      <c r="T1047317"/>
    </row>
    <row r="1047318" spans="1:20">
      <c r="A1047318"/>
      <c r="B1047318"/>
      <c r="C1047318"/>
      <c r="D1047318"/>
      <c r="E1047318"/>
      <c r="S1047318"/>
      <c r="T1047318"/>
    </row>
    <row r="1047319" spans="1:20">
      <c r="A1047319"/>
      <c r="B1047319"/>
      <c r="C1047319"/>
      <c r="D1047319"/>
      <c r="E1047319"/>
      <c r="S1047319"/>
      <c r="T1047319"/>
    </row>
    <row r="1047320" spans="1:20">
      <c r="A1047320"/>
      <c r="B1047320"/>
      <c r="C1047320"/>
      <c r="D1047320"/>
      <c r="E1047320"/>
      <c r="S1047320"/>
      <c r="T1047320"/>
    </row>
    <row r="1047321" spans="1:20">
      <c r="A1047321"/>
      <c r="B1047321"/>
      <c r="C1047321"/>
      <c r="D1047321"/>
      <c r="E1047321"/>
      <c r="S1047321"/>
      <c r="T1047321"/>
    </row>
    <row r="1047322" spans="1:20">
      <c r="A1047322"/>
      <c r="B1047322"/>
      <c r="C1047322"/>
      <c r="D1047322"/>
      <c r="E1047322"/>
      <c r="S1047322"/>
      <c r="T1047322"/>
    </row>
    <row r="1047323" spans="1:20">
      <c r="A1047323"/>
      <c r="B1047323"/>
      <c r="C1047323"/>
      <c r="D1047323"/>
      <c r="E1047323"/>
      <c r="S1047323"/>
      <c r="T1047323"/>
    </row>
    <row r="1047324" spans="1:20">
      <c r="A1047324"/>
      <c r="B1047324"/>
      <c r="C1047324"/>
      <c r="D1047324"/>
      <c r="E1047324"/>
      <c r="S1047324"/>
      <c r="T1047324"/>
    </row>
    <row r="1047325" spans="1:20">
      <c r="A1047325"/>
      <c r="B1047325"/>
      <c r="C1047325"/>
      <c r="D1047325"/>
      <c r="E1047325"/>
      <c r="S1047325"/>
      <c r="T1047325"/>
    </row>
    <row r="1047326" spans="1:20">
      <c r="A1047326"/>
      <c r="B1047326"/>
      <c r="C1047326"/>
      <c r="D1047326"/>
      <c r="E1047326"/>
      <c r="S1047326"/>
      <c r="T1047326"/>
    </row>
    <row r="1047327" spans="1:20">
      <c r="A1047327"/>
      <c r="B1047327"/>
      <c r="C1047327"/>
      <c r="D1047327"/>
      <c r="E1047327"/>
      <c r="S1047327"/>
      <c r="T1047327"/>
    </row>
    <row r="1047328" spans="1:20">
      <c r="A1047328"/>
      <c r="B1047328"/>
      <c r="C1047328"/>
      <c r="D1047328"/>
      <c r="E1047328"/>
      <c r="S1047328"/>
      <c r="T1047328"/>
    </row>
    <row r="1047329" spans="1:20">
      <c r="A1047329"/>
      <c r="B1047329"/>
      <c r="C1047329"/>
      <c r="D1047329"/>
      <c r="E1047329"/>
      <c r="S1047329"/>
      <c r="T1047329"/>
    </row>
    <row r="1047330" spans="1:20">
      <c r="A1047330"/>
      <c r="B1047330"/>
      <c r="C1047330"/>
      <c r="D1047330"/>
      <c r="E1047330"/>
      <c r="S1047330"/>
      <c r="T1047330"/>
    </row>
    <row r="1047331" spans="1:20">
      <c r="A1047331"/>
      <c r="B1047331"/>
      <c r="C1047331"/>
      <c r="D1047331"/>
      <c r="E1047331"/>
      <c r="S1047331"/>
      <c r="T1047331"/>
    </row>
    <row r="1047332" spans="1:20">
      <c r="A1047332"/>
      <c r="B1047332"/>
      <c r="C1047332"/>
      <c r="D1047332"/>
      <c r="E1047332"/>
      <c r="S1047332"/>
      <c r="T1047332"/>
    </row>
    <row r="1047333" spans="1:20">
      <c r="A1047333"/>
      <c r="B1047333"/>
      <c r="C1047333"/>
      <c r="D1047333"/>
      <c r="E1047333"/>
      <c r="S1047333"/>
      <c r="T1047333"/>
    </row>
    <row r="1047334" spans="1:20">
      <c r="A1047334"/>
      <c r="B1047334"/>
      <c r="C1047334"/>
      <c r="D1047334"/>
      <c r="E1047334"/>
      <c r="S1047334"/>
      <c r="T1047334"/>
    </row>
    <row r="1047335" spans="1:20">
      <c r="A1047335"/>
      <c r="B1047335"/>
      <c r="C1047335"/>
      <c r="D1047335"/>
      <c r="E1047335"/>
      <c r="S1047335"/>
      <c r="T1047335"/>
    </row>
    <row r="1047336" spans="1:20">
      <c r="A1047336"/>
      <c r="B1047336"/>
      <c r="C1047336"/>
      <c r="D1047336"/>
      <c r="E1047336"/>
      <c r="S1047336"/>
      <c r="T1047336"/>
    </row>
    <row r="1047337" spans="1:20">
      <c r="A1047337"/>
      <c r="B1047337"/>
      <c r="C1047337"/>
      <c r="D1047337"/>
      <c r="E1047337"/>
      <c r="S1047337"/>
      <c r="T1047337"/>
    </row>
    <row r="1047338" spans="1:20">
      <c r="A1047338"/>
      <c r="B1047338"/>
      <c r="C1047338"/>
      <c r="D1047338"/>
      <c r="E1047338"/>
      <c r="S1047338"/>
      <c r="T1047338"/>
    </row>
    <row r="1047339" spans="1:20">
      <c r="A1047339"/>
      <c r="B1047339"/>
      <c r="C1047339"/>
      <c r="D1047339"/>
      <c r="E1047339"/>
      <c r="S1047339"/>
      <c r="T1047339"/>
    </row>
    <row r="1047340" spans="1:20">
      <c r="A1047340"/>
      <c r="B1047340"/>
      <c r="C1047340"/>
      <c r="D1047340"/>
      <c r="E1047340"/>
      <c r="S1047340"/>
      <c r="T1047340"/>
    </row>
    <row r="1047341" spans="1:20">
      <c r="A1047341"/>
      <c r="B1047341"/>
      <c r="C1047341"/>
      <c r="D1047341"/>
      <c r="E1047341"/>
      <c r="S1047341"/>
      <c r="T1047341"/>
    </row>
    <row r="1047342" spans="1:20">
      <c r="A1047342"/>
      <c r="B1047342"/>
      <c r="C1047342"/>
      <c r="D1047342"/>
      <c r="E1047342"/>
      <c r="S1047342"/>
      <c r="T1047342"/>
    </row>
    <row r="1047343" spans="1:20">
      <c r="A1047343"/>
      <c r="B1047343"/>
      <c r="C1047343"/>
      <c r="D1047343"/>
      <c r="E1047343"/>
      <c r="S1047343"/>
      <c r="T1047343"/>
    </row>
    <row r="1047344" spans="1:20">
      <c r="A1047344"/>
      <c r="B1047344"/>
      <c r="C1047344"/>
      <c r="D1047344"/>
      <c r="E1047344"/>
      <c r="S1047344"/>
      <c r="T1047344"/>
    </row>
    <row r="1047345" spans="1:20">
      <c r="A1047345"/>
      <c r="B1047345"/>
      <c r="C1047345"/>
      <c r="D1047345"/>
      <c r="E1047345"/>
      <c r="S1047345"/>
      <c r="T1047345"/>
    </row>
    <row r="1047346" spans="1:20">
      <c r="A1047346"/>
      <c r="B1047346"/>
      <c r="C1047346"/>
      <c r="D1047346"/>
      <c r="E1047346"/>
      <c r="S1047346"/>
      <c r="T1047346"/>
    </row>
    <row r="1047347" spans="1:20">
      <c r="A1047347"/>
      <c r="B1047347"/>
      <c r="C1047347"/>
      <c r="D1047347"/>
      <c r="E1047347"/>
      <c r="S1047347"/>
      <c r="T1047347"/>
    </row>
    <row r="1047348" spans="1:20">
      <c r="A1047348"/>
      <c r="B1047348"/>
      <c r="C1047348"/>
      <c r="D1047348"/>
      <c r="E1047348"/>
      <c r="S1047348"/>
      <c r="T1047348"/>
    </row>
    <row r="1047349" spans="1:20">
      <c r="A1047349"/>
      <c r="B1047349"/>
      <c r="C1047349"/>
      <c r="D1047349"/>
      <c r="E1047349"/>
      <c r="S1047349"/>
      <c r="T1047349"/>
    </row>
    <row r="1047350" spans="1:20">
      <c r="A1047350"/>
      <c r="B1047350"/>
      <c r="C1047350"/>
      <c r="D1047350"/>
      <c r="E1047350"/>
      <c r="S1047350"/>
      <c r="T1047350"/>
    </row>
    <row r="1047351" spans="1:20">
      <c r="A1047351"/>
      <c r="B1047351"/>
      <c r="C1047351"/>
      <c r="D1047351"/>
      <c r="E1047351"/>
      <c r="S1047351"/>
      <c r="T1047351"/>
    </row>
    <row r="1047352" spans="1:20">
      <c r="A1047352"/>
      <c r="B1047352"/>
      <c r="C1047352"/>
      <c r="D1047352"/>
      <c r="E1047352"/>
      <c r="S1047352"/>
      <c r="T1047352"/>
    </row>
    <row r="1047353" spans="1:20">
      <c r="A1047353"/>
      <c r="B1047353"/>
      <c r="C1047353"/>
      <c r="D1047353"/>
      <c r="E1047353"/>
      <c r="S1047353"/>
      <c r="T1047353"/>
    </row>
    <row r="1047354" spans="1:20">
      <c r="A1047354"/>
      <c r="B1047354"/>
      <c r="C1047354"/>
      <c r="D1047354"/>
      <c r="E1047354"/>
      <c r="S1047354"/>
      <c r="T1047354"/>
    </row>
    <row r="1047355" spans="1:20">
      <c r="A1047355"/>
      <c r="B1047355"/>
      <c r="C1047355"/>
      <c r="D1047355"/>
      <c r="E1047355"/>
      <c r="S1047355"/>
      <c r="T1047355"/>
    </row>
    <row r="1047356" spans="1:20">
      <c r="A1047356"/>
      <c r="B1047356"/>
      <c r="C1047356"/>
      <c r="D1047356"/>
      <c r="E1047356"/>
      <c r="S1047356"/>
      <c r="T1047356"/>
    </row>
    <row r="1047357" spans="1:20">
      <c r="A1047357"/>
      <c r="B1047357"/>
      <c r="C1047357"/>
      <c r="D1047357"/>
      <c r="E1047357"/>
      <c r="S1047357"/>
      <c r="T1047357"/>
    </row>
    <row r="1047358" spans="1:20">
      <c r="A1047358"/>
      <c r="B1047358"/>
      <c r="C1047358"/>
      <c r="D1047358"/>
      <c r="E1047358"/>
      <c r="S1047358"/>
      <c r="T1047358"/>
    </row>
    <row r="1047359" spans="1:20">
      <c r="A1047359"/>
      <c r="B1047359"/>
      <c r="C1047359"/>
      <c r="D1047359"/>
      <c r="E1047359"/>
      <c r="S1047359"/>
      <c r="T1047359"/>
    </row>
    <row r="1047360" spans="1:20">
      <c r="A1047360"/>
      <c r="B1047360"/>
      <c r="C1047360"/>
      <c r="D1047360"/>
      <c r="E1047360"/>
      <c r="S1047360"/>
      <c r="T1047360"/>
    </row>
    <row r="1047361" spans="1:20">
      <c r="A1047361"/>
      <c r="B1047361"/>
      <c r="C1047361"/>
      <c r="D1047361"/>
      <c r="E1047361"/>
      <c r="S1047361"/>
      <c r="T1047361"/>
    </row>
    <row r="1047362" spans="1:20">
      <c r="A1047362"/>
      <c r="B1047362"/>
      <c r="C1047362"/>
      <c r="D1047362"/>
      <c r="E1047362"/>
      <c r="S1047362"/>
      <c r="T1047362"/>
    </row>
    <row r="1047363" spans="1:20">
      <c r="A1047363"/>
      <c r="B1047363"/>
      <c r="C1047363"/>
      <c r="D1047363"/>
      <c r="E1047363"/>
      <c r="S1047363"/>
      <c r="T1047363"/>
    </row>
    <row r="1047364" spans="1:20">
      <c r="A1047364"/>
      <c r="B1047364"/>
      <c r="C1047364"/>
      <c r="D1047364"/>
      <c r="E1047364"/>
      <c r="S1047364"/>
      <c r="T1047364"/>
    </row>
    <row r="1047365" spans="1:20">
      <c r="A1047365"/>
      <c r="B1047365"/>
      <c r="C1047365"/>
      <c r="D1047365"/>
      <c r="E1047365"/>
      <c r="S1047365"/>
      <c r="T1047365"/>
    </row>
    <row r="1047366" spans="1:20">
      <c r="A1047366"/>
      <c r="B1047366"/>
      <c r="C1047366"/>
      <c r="D1047366"/>
      <c r="E1047366"/>
      <c r="S1047366"/>
      <c r="T1047366"/>
    </row>
    <row r="1047367" spans="1:20">
      <c r="A1047367"/>
      <c r="B1047367"/>
      <c r="C1047367"/>
      <c r="D1047367"/>
      <c r="E1047367"/>
      <c r="S1047367"/>
      <c r="T1047367"/>
    </row>
    <row r="1047368" spans="1:20">
      <c r="A1047368"/>
      <c r="B1047368"/>
      <c r="C1047368"/>
      <c r="D1047368"/>
      <c r="E1047368"/>
      <c r="S1047368"/>
      <c r="T1047368"/>
    </row>
    <row r="1047369" spans="1:20">
      <c r="A1047369"/>
      <c r="B1047369"/>
      <c r="C1047369"/>
      <c r="D1047369"/>
      <c r="E1047369"/>
      <c r="S1047369"/>
      <c r="T1047369"/>
    </row>
    <row r="1047370" spans="1:20">
      <c r="A1047370"/>
      <c r="B1047370"/>
      <c r="C1047370"/>
      <c r="D1047370"/>
      <c r="E1047370"/>
      <c r="S1047370"/>
      <c r="T1047370"/>
    </row>
    <row r="1047371" spans="1:20">
      <c r="A1047371"/>
      <c r="B1047371"/>
      <c r="C1047371"/>
      <c r="D1047371"/>
      <c r="E1047371"/>
      <c r="S1047371"/>
      <c r="T1047371"/>
    </row>
    <row r="1047372" spans="1:20">
      <c r="A1047372"/>
      <c r="B1047372"/>
      <c r="C1047372"/>
      <c r="D1047372"/>
      <c r="E1047372"/>
      <c r="S1047372"/>
      <c r="T1047372"/>
    </row>
    <row r="1047373" spans="1:20">
      <c r="A1047373"/>
      <c r="B1047373"/>
      <c r="C1047373"/>
      <c r="D1047373"/>
      <c r="E1047373"/>
      <c r="S1047373"/>
      <c r="T1047373"/>
    </row>
    <row r="1047374" spans="1:20">
      <c r="A1047374"/>
      <c r="B1047374"/>
      <c r="C1047374"/>
      <c r="D1047374"/>
      <c r="E1047374"/>
      <c r="S1047374"/>
      <c r="T1047374"/>
    </row>
    <row r="1047375" spans="1:20">
      <c r="A1047375"/>
      <c r="B1047375"/>
      <c r="C1047375"/>
      <c r="D1047375"/>
      <c r="E1047375"/>
      <c r="S1047375"/>
      <c r="T1047375"/>
    </row>
    <row r="1047376" spans="1:20">
      <c r="A1047376"/>
      <c r="B1047376"/>
      <c r="C1047376"/>
      <c r="D1047376"/>
      <c r="E1047376"/>
      <c r="S1047376"/>
      <c r="T1047376"/>
    </row>
    <row r="1047377" spans="1:20">
      <c r="A1047377"/>
      <c r="B1047377"/>
      <c r="C1047377"/>
      <c r="D1047377"/>
      <c r="E1047377"/>
      <c r="S1047377"/>
      <c r="T1047377"/>
    </row>
    <row r="1047378" spans="1:20">
      <c r="A1047378"/>
      <c r="B1047378"/>
      <c r="C1047378"/>
      <c r="D1047378"/>
      <c r="E1047378"/>
      <c r="S1047378"/>
      <c r="T1047378"/>
    </row>
    <row r="1047379" spans="1:20">
      <c r="A1047379"/>
      <c r="B1047379"/>
      <c r="C1047379"/>
      <c r="D1047379"/>
      <c r="E1047379"/>
      <c r="S1047379"/>
      <c r="T1047379"/>
    </row>
    <row r="1047380" spans="1:20">
      <c r="A1047380"/>
      <c r="B1047380"/>
      <c r="C1047380"/>
      <c r="D1047380"/>
      <c r="E1047380"/>
      <c r="S1047380"/>
      <c r="T1047380"/>
    </row>
    <row r="1047381" spans="1:20">
      <c r="A1047381"/>
      <c r="B1047381"/>
      <c r="C1047381"/>
      <c r="D1047381"/>
      <c r="E1047381"/>
      <c r="S1047381"/>
      <c r="T1047381"/>
    </row>
    <row r="1047382" spans="1:20">
      <c r="A1047382"/>
      <c r="B1047382"/>
      <c r="C1047382"/>
      <c r="D1047382"/>
      <c r="E1047382"/>
      <c r="S1047382"/>
      <c r="T1047382"/>
    </row>
    <row r="1047383" spans="1:20">
      <c r="A1047383"/>
      <c r="B1047383"/>
      <c r="C1047383"/>
      <c r="D1047383"/>
      <c r="E1047383"/>
      <c r="S1047383"/>
      <c r="T1047383"/>
    </row>
    <row r="1047384" spans="1:20">
      <c r="A1047384"/>
      <c r="B1047384"/>
      <c r="C1047384"/>
      <c r="D1047384"/>
      <c r="E1047384"/>
      <c r="S1047384"/>
      <c r="T1047384"/>
    </row>
    <row r="1047385" spans="1:20">
      <c r="A1047385"/>
      <c r="B1047385"/>
      <c r="C1047385"/>
      <c r="D1047385"/>
      <c r="E1047385"/>
      <c r="S1047385"/>
      <c r="T1047385"/>
    </row>
    <row r="1047386" spans="1:20">
      <c r="A1047386"/>
      <c r="B1047386"/>
      <c r="C1047386"/>
      <c r="D1047386"/>
      <c r="E1047386"/>
      <c r="S1047386"/>
      <c r="T1047386"/>
    </row>
    <row r="1047387" spans="1:20">
      <c r="A1047387"/>
      <c r="B1047387"/>
      <c r="C1047387"/>
      <c r="D1047387"/>
      <c r="E1047387"/>
      <c r="S1047387"/>
      <c r="T1047387"/>
    </row>
    <row r="1047388" spans="1:20">
      <c r="A1047388"/>
      <c r="B1047388"/>
      <c r="C1047388"/>
      <c r="D1047388"/>
      <c r="E1047388"/>
      <c r="S1047388"/>
      <c r="T1047388"/>
    </row>
    <row r="1047389" spans="1:20">
      <c r="A1047389"/>
      <c r="B1047389"/>
      <c r="C1047389"/>
      <c r="D1047389"/>
      <c r="E1047389"/>
      <c r="S1047389"/>
      <c r="T1047389"/>
    </row>
    <row r="1047390" spans="1:20">
      <c r="A1047390"/>
      <c r="B1047390"/>
      <c r="C1047390"/>
      <c r="D1047390"/>
      <c r="E1047390"/>
      <c r="S1047390"/>
      <c r="T1047390"/>
    </row>
    <row r="1047391" spans="1:20">
      <c r="A1047391"/>
      <c r="B1047391"/>
      <c r="C1047391"/>
      <c r="D1047391"/>
      <c r="E1047391"/>
      <c r="S1047391"/>
      <c r="T1047391"/>
    </row>
    <row r="1047392" spans="1:20">
      <c r="A1047392"/>
      <c r="B1047392"/>
      <c r="C1047392"/>
      <c r="D1047392"/>
      <c r="E1047392"/>
      <c r="S1047392"/>
      <c r="T1047392"/>
    </row>
    <row r="1047393" spans="1:20">
      <c r="A1047393"/>
      <c r="B1047393"/>
      <c r="C1047393"/>
      <c r="D1047393"/>
      <c r="E1047393"/>
      <c r="S1047393"/>
      <c r="T1047393"/>
    </row>
    <row r="1047394" spans="1:20">
      <c r="A1047394"/>
      <c r="B1047394"/>
      <c r="C1047394"/>
      <c r="D1047394"/>
      <c r="E1047394"/>
      <c r="S1047394"/>
      <c r="T1047394"/>
    </row>
    <row r="1047395" spans="1:20">
      <c r="A1047395"/>
      <c r="B1047395"/>
      <c r="C1047395"/>
      <c r="D1047395"/>
      <c r="E1047395"/>
      <c r="S1047395"/>
      <c r="T1047395"/>
    </row>
    <row r="1047396" spans="1:20">
      <c r="A1047396"/>
      <c r="B1047396"/>
      <c r="C1047396"/>
      <c r="D1047396"/>
      <c r="E1047396"/>
      <c r="S1047396"/>
      <c r="T1047396"/>
    </row>
    <row r="1047397" spans="1:20">
      <c r="A1047397"/>
      <c r="B1047397"/>
      <c r="C1047397"/>
      <c r="D1047397"/>
      <c r="E1047397"/>
      <c r="S1047397"/>
      <c r="T1047397"/>
    </row>
    <row r="1047398" spans="1:20">
      <c r="A1047398"/>
      <c r="B1047398"/>
      <c r="C1047398"/>
      <c r="D1047398"/>
      <c r="E1047398"/>
      <c r="S1047398"/>
      <c r="T1047398"/>
    </row>
    <row r="1047399" spans="1:20">
      <c r="A1047399"/>
      <c r="B1047399"/>
      <c r="C1047399"/>
      <c r="D1047399"/>
      <c r="E1047399"/>
      <c r="S1047399"/>
      <c r="T1047399"/>
    </row>
    <row r="1047400" spans="1:20">
      <c r="A1047400"/>
      <c r="B1047400"/>
      <c r="C1047400"/>
      <c r="D1047400"/>
      <c r="E1047400"/>
      <c r="S1047400"/>
      <c r="T1047400"/>
    </row>
    <row r="1047401" spans="1:20">
      <c r="A1047401"/>
      <c r="B1047401"/>
      <c r="C1047401"/>
      <c r="D1047401"/>
      <c r="E1047401"/>
      <c r="S1047401"/>
      <c r="T1047401"/>
    </row>
    <row r="1047402" spans="1:20">
      <c r="A1047402"/>
      <c r="B1047402"/>
      <c r="C1047402"/>
      <c r="D1047402"/>
      <c r="E1047402"/>
      <c r="S1047402"/>
      <c r="T1047402"/>
    </row>
    <row r="1047403" spans="1:20">
      <c r="A1047403"/>
      <c r="B1047403"/>
      <c r="C1047403"/>
      <c r="D1047403"/>
      <c r="E1047403"/>
      <c r="S1047403"/>
      <c r="T1047403"/>
    </row>
    <row r="1047404" spans="1:20">
      <c r="A1047404"/>
      <c r="B1047404"/>
      <c r="C1047404"/>
      <c r="D1047404"/>
      <c r="E1047404"/>
      <c r="S1047404"/>
      <c r="T1047404"/>
    </row>
    <row r="1047405" spans="1:20">
      <c r="A1047405"/>
      <c r="B1047405"/>
      <c r="C1047405"/>
      <c r="D1047405"/>
      <c r="E1047405"/>
      <c r="S1047405"/>
      <c r="T1047405"/>
    </row>
    <row r="1047406" spans="1:20">
      <c r="A1047406"/>
      <c r="B1047406"/>
      <c r="C1047406"/>
      <c r="D1047406"/>
      <c r="E1047406"/>
      <c r="S1047406"/>
      <c r="T1047406"/>
    </row>
    <row r="1047407" spans="1:20">
      <c r="A1047407"/>
      <c r="B1047407"/>
      <c r="C1047407"/>
      <c r="D1047407"/>
      <c r="E1047407"/>
      <c r="S1047407"/>
      <c r="T1047407"/>
    </row>
    <row r="1047408" spans="1:20">
      <c r="A1047408"/>
      <c r="B1047408"/>
      <c r="C1047408"/>
      <c r="D1047408"/>
      <c r="E1047408"/>
      <c r="S1047408"/>
      <c r="T1047408"/>
    </row>
    <row r="1047409" spans="1:20">
      <c r="A1047409"/>
      <c r="B1047409"/>
      <c r="C1047409"/>
      <c r="D1047409"/>
      <c r="E1047409"/>
      <c r="S1047409"/>
      <c r="T1047409"/>
    </row>
    <row r="1047410" spans="1:20">
      <c r="A1047410"/>
      <c r="B1047410"/>
      <c r="C1047410"/>
      <c r="D1047410"/>
      <c r="E1047410"/>
      <c r="S1047410"/>
      <c r="T1047410"/>
    </row>
    <row r="1047411" spans="1:20">
      <c r="A1047411"/>
      <c r="B1047411"/>
      <c r="C1047411"/>
      <c r="D1047411"/>
      <c r="E1047411"/>
      <c r="S1047411"/>
      <c r="T1047411"/>
    </row>
    <row r="1047412" spans="1:20">
      <c r="A1047412"/>
      <c r="B1047412"/>
      <c r="C1047412"/>
      <c r="D1047412"/>
      <c r="E1047412"/>
      <c r="S1047412"/>
      <c r="T1047412"/>
    </row>
    <row r="1047413" spans="1:20">
      <c r="A1047413"/>
      <c r="B1047413"/>
      <c r="C1047413"/>
      <c r="D1047413"/>
      <c r="E1047413"/>
      <c r="S1047413"/>
      <c r="T1047413"/>
    </row>
    <row r="1047414" spans="1:20">
      <c r="A1047414"/>
      <c r="B1047414"/>
      <c r="C1047414"/>
      <c r="D1047414"/>
      <c r="E1047414"/>
      <c r="S1047414"/>
      <c r="T1047414"/>
    </row>
    <row r="1047415" spans="1:20">
      <c r="A1047415"/>
      <c r="B1047415"/>
      <c r="C1047415"/>
      <c r="D1047415"/>
      <c r="E1047415"/>
      <c r="S1047415"/>
      <c r="T1047415"/>
    </row>
    <row r="1047416" spans="1:20">
      <c r="A1047416"/>
      <c r="B1047416"/>
      <c r="C1047416"/>
      <c r="D1047416"/>
      <c r="E1047416"/>
      <c r="S1047416"/>
      <c r="T1047416"/>
    </row>
    <row r="1047417" spans="1:20">
      <c r="A1047417"/>
      <c r="B1047417"/>
      <c r="C1047417"/>
      <c r="D1047417"/>
      <c r="E1047417"/>
      <c r="S1047417"/>
      <c r="T1047417"/>
    </row>
    <row r="1047418" spans="1:20">
      <c r="A1047418"/>
      <c r="B1047418"/>
      <c r="C1047418"/>
      <c r="D1047418"/>
      <c r="E1047418"/>
      <c r="S1047418"/>
      <c r="T1047418"/>
    </row>
    <row r="1047419" spans="1:20">
      <c r="A1047419"/>
      <c r="B1047419"/>
      <c r="C1047419"/>
      <c r="D1047419"/>
      <c r="E1047419"/>
      <c r="S1047419"/>
      <c r="T1047419"/>
    </row>
    <row r="1047420" spans="1:20">
      <c r="A1047420"/>
      <c r="B1047420"/>
      <c r="C1047420"/>
      <c r="D1047420"/>
      <c r="E1047420"/>
      <c r="S1047420"/>
      <c r="T1047420"/>
    </row>
    <row r="1047421" spans="1:20">
      <c r="A1047421"/>
      <c r="B1047421"/>
      <c r="C1047421"/>
      <c r="D1047421"/>
      <c r="E1047421"/>
      <c r="S1047421"/>
      <c r="T1047421"/>
    </row>
    <row r="1047422" spans="1:20">
      <c r="A1047422"/>
      <c r="B1047422"/>
      <c r="C1047422"/>
      <c r="D1047422"/>
      <c r="E1047422"/>
      <c r="S1047422"/>
      <c r="T1047422"/>
    </row>
    <row r="1047423" spans="1:20">
      <c r="A1047423"/>
      <c r="B1047423"/>
      <c r="C1047423"/>
      <c r="D1047423"/>
      <c r="E1047423"/>
      <c r="S1047423"/>
      <c r="T1047423"/>
    </row>
    <row r="1047424" spans="1:20">
      <c r="A1047424"/>
      <c r="B1047424"/>
      <c r="C1047424"/>
      <c r="D1047424"/>
      <c r="E1047424"/>
      <c r="S1047424"/>
      <c r="T1047424"/>
    </row>
    <row r="1047425" spans="1:20">
      <c r="A1047425"/>
      <c r="B1047425"/>
      <c r="C1047425"/>
      <c r="D1047425"/>
      <c r="E1047425"/>
      <c r="S1047425"/>
      <c r="T1047425"/>
    </row>
    <row r="1047426" spans="1:20">
      <c r="A1047426"/>
      <c r="B1047426"/>
      <c r="C1047426"/>
      <c r="D1047426"/>
      <c r="E1047426"/>
      <c r="S1047426"/>
      <c r="T1047426"/>
    </row>
    <row r="1047427" spans="1:20">
      <c r="A1047427"/>
      <c r="B1047427"/>
      <c r="C1047427"/>
      <c r="D1047427"/>
      <c r="E1047427"/>
      <c r="S1047427"/>
      <c r="T1047427"/>
    </row>
    <row r="1047428" spans="1:20">
      <c r="A1047428"/>
      <c r="B1047428"/>
      <c r="C1047428"/>
      <c r="D1047428"/>
      <c r="E1047428"/>
      <c r="S1047428"/>
      <c r="T1047428"/>
    </row>
    <row r="1047429" spans="1:20">
      <c r="A1047429"/>
      <c r="B1047429"/>
      <c r="C1047429"/>
      <c r="D1047429"/>
      <c r="E1047429"/>
      <c r="S1047429"/>
      <c r="T1047429"/>
    </row>
    <row r="1047430" spans="1:20">
      <c r="A1047430"/>
      <c r="B1047430"/>
      <c r="C1047430"/>
      <c r="D1047430"/>
      <c r="E1047430"/>
      <c r="S1047430"/>
      <c r="T1047430"/>
    </row>
    <row r="1047431" spans="1:20">
      <c r="A1047431"/>
      <c r="B1047431"/>
      <c r="C1047431"/>
      <c r="D1047431"/>
      <c r="E1047431"/>
      <c r="S1047431"/>
      <c r="T1047431"/>
    </row>
    <row r="1047432" spans="1:20">
      <c r="A1047432"/>
      <c r="B1047432"/>
      <c r="C1047432"/>
      <c r="D1047432"/>
      <c r="E1047432"/>
      <c r="S1047432"/>
      <c r="T1047432"/>
    </row>
    <row r="1047433" spans="1:20">
      <c r="A1047433"/>
      <c r="B1047433"/>
      <c r="C1047433"/>
      <c r="D1047433"/>
      <c r="E1047433"/>
      <c r="S1047433"/>
      <c r="T1047433"/>
    </row>
    <row r="1047434" spans="1:20">
      <c r="A1047434"/>
      <c r="B1047434"/>
      <c r="C1047434"/>
      <c r="D1047434"/>
      <c r="E1047434"/>
      <c r="S1047434"/>
      <c r="T1047434"/>
    </row>
    <row r="1047435" spans="1:20">
      <c r="A1047435"/>
      <c r="B1047435"/>
      <c r="C1047435"/>
      <c r="D1047435"/>
      <c r="E1047435"/>
      <c r="S1047435"/>
      <c r="T1047435"/>
    </row>
    <row r="1047436" spans="1:20">
      <c r="A1047436"/>
      <c r="B1047436"/>
      <c r="C1047436"/>
      <c r="D1047436"/>
      <c r="E1047436"/>
      <c r="S1047436"/>
      <c r="T1047436"/>
    </row>
    <row r="1047437" spans="1:20">
      <c r="A1047437"/>
      <c r="B1047437"/>
      <c r="C1047437"/>
      <c r="D1047437"/>
      <c r="E1047437"/>
      <c r="S1047437"/>
      <c r="T1047437"/>
    </row>
    <row r="1047438" spans="1:20">
      <c r="A1047438"/>
      <c r="B1047438"/>
      <c r="C1047438"/>
      <c r="D1047438"/>
      <c r="E1047438"/>
      <c r="S1047438"/>
      <c r="T1047438"/>
    </row>
    <row r="1047439" spans="1:20">
      <c r="A1047439"/>
      <c r="B1047439"/>
      <c r="C1047439"/>
      <c r="D1047439"/>
      <c r="E1047439"/>
      <c r="S1047439"/>
      <c r="T1047439"/>
    </row>
    <row r="1047440" spans="1:20">
      <c r="A1047440"/>
      <c r="B1047440"/>
      <c r="C1047440"/>
      <c r="D1047440"/>
      <c r="E1047440"/>
      <c r="S1047440"/>
      <c r="T1047440"/>
    </row>
    <row r="1047441" spans="1:20">
      <c r="A1047441"/>
      <c r="B1047441"/>
      <c r="C1047441"/>
      <c r="D1047441"/>
      <c r="E1047441"/>
      <c r="S1047441"/>
      <c r="T1047441"/>
    </row>
    <row r="1047442" spans="1:20">
      <c r="A1047442"/>
      <c r="B1047442"/>
      <c r="C1047442"/>
      <c r="D1047442"/>
      <c r="E1047442"/>
      <c r="S1047442"/>
      <c r="T1047442"/>
    </row>
    <row r="1047443" spans="1:20">
      <c r="A1047443"/>
      <c r="B1047443"/>
      <c r="C1047443"/>
      <c r="D1047443"/>
      <c r="E1047443"/>
      <c r="S1047443"/>
      <c r="T1047443"/>
    </row>
    <row r="1047444" spans="1:20">
      <c r="A1047444"/>
      <c r="B1047444"/>
      <c r="C1047444"/>
      <c r="D1047444"/>
      <c r="E1047444"/>
      <c r="S1047444"/>
      <c r="T1047444"/>
    </row>
    <row r="1047445" spans="1:20">
      <c r="A1047445"/>
      <c r="B1047445"/>
      <c r="C1047445"/>
      <c r="D1047445"/>
      <c r="E1047445"/>
      <c r="S1047445"/>
      <c r="T1047445"/>
    </row>
    <row r="1047446" spans="1:20">
      <c r="A1047446"/>
      <c r="B1047446"/>
      <c r="C1047446"/>
      <c r="D1047446"/>
      <c r="E1047446"/>
      <c r="S1047446"/>
      <c r="T1047446"/>
    </row>
    <row r="1047447" spans="1:20">
      <c r="A1047447"/>
      <c r="B1047447"/>
      <c r="C1047447"/>
      <c r="D1047447"/>
      <c r="E1047447"/>
      <c r="S1047447"/>
      <c r="T1047447"/>
    </row>
    <row r="1047448" spans="1:20">
      <c r="A1047448"/>
      <c r="B1047448"/>
      <c r="C1047448"/>
      <c r="D1047448"/>
      <c r="E1047448"/>
      <c r="S1047448"/>
      <c r="T1047448"/>
    </row>
    <row r="1047449" spans="1:20">
      <c r="A1047449"/>
      <c r="B1047449"/>
      <c r="C1047449"/>
      <c r="D1047449"/>
      <c r="E1047449"/>
      <c r="S1047449"/>
      <c r="T1047449"/>
    </row>
    <row r="1047450" spans="1:20">
      <c r="A1047450"/>
      <c r="B1047450"/>
      <c r="C1047450"/>
      <c r="D1047450"/>
      <c r="E1047450"/>
      <c r="S1047450"/>
      <c r="T1047450"/>
    </row>
    <row r="1047451" spans="1:20">
      <c r="A1047451"/>
      <c r="B1047451"/>
      <c r="C1047451"/>
      <c r="D1047451"/>
      <c r="E1047451"/>
      <c r="S1047451"/>
      <c r="T1047451"/>
    </row>
    <row r="1047452" spans="1:20">
      <c r="A1047452"/>
      <c r="B1047452"/>
      <c r="C1047452"/>
      <c r="D1047452"/>
      <c r="E1047452"/>
      <c r="S1047452"/>
      <c r="T1047452"/>
    </row>
    <row r="1047453" spans="1:20">
      <c r="A1047453"/>
      <c r="B1047453"/>
      <c r="C1047453"/>
      <c r="D1047453"/>
      <c r="E1047453"/>
      <c r="S1047453"/>
      <c r="T1047453"/>
    </row>
    <row r="1047454" spans="1:20">
      <c r="A1047454"/>
      <c r="B1047454"/>
      <c r="C1047454"/>
      <c r="D1047454"/>
      <c r="E1047454"/>
      <c r="S1047454"/>
      <c r="T1047454"/>
    </row>
    <row r="1047455" spans="1:20">
      <c r="A1047455"/>
      <c r="B1047455"/>
      <c r="C1047455"/>
      <c r="D1047455"/>
      <c r="E1047455"/>
      <c r="S1047455"/>
      <c r="T1047455"/>
    </row>
    <row r="1047456" spans="1:20">
      <c r="A1047456"/>
      <c r="B1047456"/>
      <c r="C1047456"/>
      <c r="D1047456"/>
      <c r="E1047456"/>
      <c r="S1047456"/>
      <c r="T1047456"/>
    </row>
    <row r="1047457" spans="1:20">
      <c r="A1047457"/>
      <c r="B1047457"/>
      <c r="C1047457"/>
      <c r="D1047457"/>
      <c r="E1047457"/>
      <c r="S1047457"/>
      <c r="T1047457"/>
    </row>
    <row r="1047458" spans="1:20">
      <c r="A1047458"/>
      <c r="B1047458"/>
      <c r="C1047458"/>
      <c r="D1047458"/>
      <c r="E1047458"/>
      <c r="S1047458"/>
      <c r="T1047458"/>
    </row>
    <row r="1047459" spans="1:20">
      <c r="A1047459"/>
      <c r="B1047459"/>
      <c r="C1047459"/>
      <c r="D1047459"/>
      <c r="E1047459"/>
      <c r="S1047459"/>
      <c r="T1047459"/>
    </row>
    <row r="1047460" spans="1:20">
      <c r="A1047460"/>
      <c r="B1047460"/>
      <c r="C1047460"/>
      <c r="D1047460"/>
      <c r="E1047460"/>
      <c r="S1047460"/>
      <c r="T1047460"/>
    </row>
    <row r="1047461" spans="1:20">
      <c r="A1047461"/>
      <c r="B1047461"/>
      <c r="C1047461"/>
      <c r="D1047461"/>
      <c r="E1047461"/>
      <c r="S1047461"/>
      <c r="T1047461"/>
    </row>
    <row r="1047462" spans="1:20">
      <c r="A1047462"/>
      <c r="B1047462"/>
      <c r="C1047462"/>
      <c r="D1047462"/>
      <c r="E1047462"/>
      <c r="S1047462"/>
      <c r="T1047462"/>
    </row>
    <row r="1047463" spans="1:20">
      <c r="A1047463"/>
      <c r="B1047463"/>
      <c r="C1047463"/>
      <c r="D1047463"/>
      <c r="E1047463"/>
      <c r="S1047463"/>
      <c r="T1047463"/>
    </row>
    <row r="1047464" spans="1:20">
      <c r="A1047464"/>
      <c r="B1047464"/>
      <c r="C1047464"/>
      <c r="D1047464"/>
      <c r="E1047464"/>
      <c r="S1047464"/>
      <c r="T1047464"/>
    </row>
    <row r="1047465" spans="1:20">
      <c r="A1047465"/>
      <c r="B1047465"/>
      <c r="C1047465"/>
      <c r="D1047465"/>
      <c r="E1047465"/>
      <c r="S1047465"/>
      <c r="T1047465"/>
    </row>
    <row r="1047466" spans="1:20">
      <c r="A1047466"/>
      <c r="B1047466"/>
      <c r="C1047466"/>
      <c r="D1047466"/>
      <c r="E1047466"/>
      <c r="S1047466"/>
      <c r="T1047466"/>
    </row>
    <row r="1047467" spans="1:20">
      <c r="A1047467"/>
      <c r="B1047467"/>
      <c r="C1047467"/>
      <c r="D1047467"/>
      <c r="E1047467"/>
      <c r="S1047467"/>
      <c r="T1047467"/>
    </row>
    <row r="1047468" spans="1:20">
      <c r="A1047468"/>
      <c r="B1047468"/>
      <c r="C1047468"/>
      <c r="D1047468"/>
      <c r="E1047468"/>
      <c r="S1047468"/>
      <c r="T1047468"/>
    </row>
    <row r="1047469" spans="1:20">
      <c r="A1047469"/>
      <c r="B1047469"/>
      <c r="C1047469"/>
      <c r="D1047469"/>
      <c r="E1047469"/>
      <c r="S1047469"/>
      <c r="T1047469"/>
    </row>
    <row r="1047470" spans="1:20">
      <c r="A1047470"/>
      <c r="B1047470"/>
      <c r="C1047470"/>
      <c r="D1047470"/>
      <c r="E1047470"/>
      <c r="S1047470"/>
      <c r="T1047470"/>
    </row>
    <row r="1047471" spans="1:20">
      <c r="A1047471"/>
      <c r="B1047471"/>
      <c r="C1047471"/>
      <c r="D1047471"/>
      <c r="E1047471"/>
      <c r="S1047471"/>
      <c r="T1047471"/>
    </row>
    <row r="1047472" spans="1:20">
      <c r="A1047472"/>
      <c r="B1047472"/>
      <c r="C1047472"/>
      <c r="D1047472"/>
      <c r="E1047472"/>
      <c r="S1047472"/>
      <c r="T1047472"/>
    </row>
    <row r="1047473" spans="1:20">
      <c r="A1047473"/>
      <c r="B1047473"/>
      <c r="C1047473"/>
      <c r="D1047473"/>
      <c r="E1047473"/>
      <c r="S1047473"/>
      <c r="T1047473"/>
    </row>
    <row r="1047474" spans="1:20">
      <c r="A1047474"/>
      <c r="B1047474"/>
      <c r="C1047474"/>
      <c r="D1047474"/>
      <c r="E1047474"/>
      <c r="S1047474"/>
      <c r="T1047474"/>
    </row>
    <row r="1047475" spans="1:20">
      <c r="A1047475"/>
      <c r="B1047475"/>
      <c r="C1047475"/>
      <c r="D1047475"/>
      <c r="E1047475"/>
      <c r="S1047475"/>
      <c r="T1047475"/>
    </row>
    <row r="1047476" spans="1:20">
      <c r="A1047476"/>
      <c r="B1047476"/>
      <c r="C1047476"/>
      <c r="D1047476"/>
      <c r="E1047476"/>
      <c r="S1047476"/>
      <c r="T1047476"/>
    </row>
    <row r="1047477" spans="1:20">
      <c r="A1047477"/>
      <c r="B1047477"/>
      <c r="C1047477"/>
      <c r="D1047477"/>
      <c r="E1047477"/>
      <c r="S1047477"/>
      <c r="T1047477"/>
    </row>
    <row r="1047478" spans="1:20">
      <c r="A1047478"/>
      <c r="B1047478"/>
      <c r="C1047478"/>
      <c r="D1047478"/>
      <c r="E1047478"/>
      <c r="S1047478"/>
      <c r="T1047478"/>
    </row>
    <row r="1047479" spans="1:20">
      <c r="A1047479"/>
      <c r="B1047479"/>
      <c r="C1047479"/>
      <c r="D1047479"/>
      <c r="E1047479"/>
      <c r="S1047479"/>
      <c r="T1047479"/>
    </row>
    <row r="1047480" spans="1:20">
      <c r="A1047480"/>
      <c r="B1047480"/>
      <c r="C1047480"/>
      <c r="D1047480"/>
      <c r="E1047480"/>
      <c r="S1047480"/>
      <c r="T1047480"/>
    </row>
    <row r="1047481" spans="1:20">
      <c r="A1047481"/>
      <c r="B1047481"/>
      <c r="C1047481"/>
      <c r="D1047481"/>
      <c r="E1047481"/>
      <c r="S1047481"/>
      <c r="T1047481"/>
    </row>
    <row r="1047482" spans="1:20">
      <c r="A1047482"/>
      <c r="B1047482"/>
      <c r="C1047482"/>
      <c r="D1047482"/>
      <c r="E1047482"/>
      <c r="S1047482"/>
      <c r="T1047482"/>
    </row>
    <row r="1047483" spans="1:20">
      <c r="A1047483"/>
      <c r="B1047483"/>
      <c r="C1047483"/>
      <c r="D1047483"/>
      <c r="E1047483"/>
      <c r="S1047483"/>
      <c r="T1047483"/>
    </row>
    <row r="1047484" spans="1:20">
      <c r="A1047484"/>
      <c r="B1047484"/>
      <c r="C1047484"/>
      <c r="D1047484"/>
      <c r="E1047484"/>
      <c r="S1047484"/>
      <c r="T1047484"/>
    </row>
    <row r="1047485" spans="1:20">
      <c r="A1047485"/>
      <c r="B1047485"/>
      <c r="C1047485"/>
      <c r="D1047485"/>
      <c r="E1047485"/>
      <c r="S1047485"/>
      <c r="T1047485"/>
    </row>
    <row r="1047486" spans="1:20">
      <c r="A1047486"/>
      <c r="B1047486"/>
      <c r="C1047486"/>
      <c r="D1047486"/>
      <c r="E1047486"/>
      <c r="S1047486"/>
      <c r="T1047486"/>
    </row>
    <row r="1047487" spans="1:20">
      <c r="A1047487"/>
      <c r="B1047487"/>
      <c r="C1047487"/>
      <c r="D1047487"/>
      <c r="E1047487"/>
      <c r="S1047487"/>
      <c r="T1047487"/>
    </row>
    <row r="1047488" spans="1:20">
      <c r="A1047488"/>
      <c r="B1047488"/>
      <c r="C1047488"/>
      <c r="D1047488"/>
      <c r="E1047488"/>
      <c r="S1047488"/>
      <c r="T1047488"/>
    </row>
    <row r="1047489" spans="1:20">
      <c r="A1047489"/>
      <c r="B1047489"/>
      <c r="C1047489"/>
      <c r="D1047489"/>
      <c r="E1047489"/>
      <c r="S1047489"/>
      <c r="T1047489"/>
    </row>
    <row r="1047490" spans="1:20">
      <c r="A1047490"/>
      <c r="B1047490"/>
      <c r="C1047490"/>
      <c r="D1047490"/>
      <c r="E1047490"/>
      <c r="S1047490"/>
      <c r="T1047490"/>
    </row>
    <row r="1047491" spans="1:20">
      <c r="A1047491"/>
      <c r="B1047491"/>
      <c r="C1047491"/>
      <c r="D1047491"/>
      <c r="E1047491"/>
      <c r="S1047491"/>
      <c r="T1047491"/>
    </row>
    <row r="1047492" spans="1:20">
      <c r="A1047492"/>
      <c r="B1047492"/>
      <c r="C1047492"/>
      <c r="D1047492"/>
      <c r="E1047492"/>
      <c r="S1047492"/>
      <c r="T1047492"/>
    </row>
    <row r="1047493" spans="1:20">
      <c r="A1047493"/>
      <c r="B1047493"/>
      <c r="C1047493"/>
      <c r="D1047493"/>
      <c r="E1047493"/>
      <c r="S1047493"/>
      <c r="T1047493"/>
    </row>
    <row r="1047494" spans="1:20">
      <c r="A1047494"/>
      <c r="B1047494"/>
      <c r="C1047494"/>
      <c r="D1047494"/>
      <c r="E1047494"/>
      <c r="S1047494"/>
      <c r="T1047494"/>
    </row>
    <row r="1047495" spans="1:20">
      <c r="A1047495"/>
      <c r="B1047495"/>
      <c r="C1047495"/>
      <c r="D1047495"/>
      <c r="E1047495"/>
      <c r="S1047495"/>
      <c r="T1047495"/>
    </row>
    <row r="1047496" spans="1:20">
      <c r="A1047496"/>
      <c r="B1047496"/>
      <c r="C1047496"/>
      <c r="D1047496"/>
      <c r="E1047496"/>
      <c r="S1047496"/>
      <c r="T1047496"/>
    </row>
    <row r="1047497" spans="1:20">
      <c r="A1047497"/>
      <c r="B1047497"/>
      <c r="C1047497"/>
      <c r="D1047497"/>
      <c r="E1047497"/>
      <c r="S1047497"/>
      <c r="T1047497"/>
    </row>
    <row r="1047498" spans="1:20">
      <c r="A1047498"/>
      <c r="B1047498"/>
      <c r="C1047498"/>
      <c r="D1047498"/>
      <c r="E1047498"/>
      <c r="S1047498"/>
      <c r="T1047498"/>
    </row>
    <row r="1047499" spans="1:20">
      <c r="A1047499"/>
      <c r="B1047499"/>
      <c r="C1047499"/>
      <c r="D1047499"/>
      <c r="E1047499"/>
      <c r="S1047499"/>
      <c r="T1047499"/>
    </row>
    <row r="1047500" spans="1:20">
      <c r="A1047500"/>
      <c r="B1047500"/>
      <c r="C1047500"/>
      <c r="D1047500"/>
      <c r="E1047500"/>
      <c r="S1047500"/>
      <c r="T1047500"/>
    </row>
    <row r="1047501" spans="1:20">
      <c r="A1047501"/>
      <c r="B1047501"/>
      <c r="C1047501"/>
      <c r="D1047501"/>
      <c r="E1047501"/>
      <c r="S1047501"/>
      <c r="T1047501"/>
    </row>
    <row r="1047502" spans="1:20">
      <c r="A1047502"/>
      <c r="B1047502"/>
      <c r="C1047502"/>
      <c r="D1047502"/>
      <c r="E1047502"/>
      <c r="S1047502"/>
      <c r="T1047502"/>
    </row>
    <row r="1047503" spans="1:20">
      <c r="A1047503"/>
      <c r="B1047503"/>
      <c r="C1047503"/>
      <c r="D1047503"/>
      <c r="E1047503"/>
      <c r="S1047503"/>
      <c r="T1047503"/>
    </row>
    <row r="1047504" spans="1:20">
      <c r="A1047504"/>
      <c r="B1047504"/>
      <c r="C1047504"/>
      <c r="D1047504"/>
      <c r="E1047504"/>
      <c r="S1047504"/>
      <c r="T1047504"/>
    </row>
    <row r="1047505" spans="1:20">
      <c r="A1047505"/>
      <c r="B1047505"/>
      <c r="C1047505"/>
      <c r="D1047505"/>
      <c r="E1047505"/>
      <c r="S1047505"/>
      <c r="T1047505"/>
    </row>
    <row r="1047506" spans="1:20">
      <c r="A1047506"/>
      <c r="B1047506"/>
      <c r="C1047506"/>
      <c r="D1047506"/>
      <c r="E1047506"/>
      <c r="S1047506"/>
      <c r="T1047506"/>
    </row>
    <row r="1047507" spans="1:20">
      <c r="A1047507"/>
      <c r="B1047507"/>
      <c r="C1047507"/>
      <c r="D1047507"/>
      <c r="E1047507"/>
      <c r="S1047507"/>
      <c r="T1047507"/>
    </row>
    <row r="1047508" spans="1:20">
      <c r="A1047508"/>
      <c r="B1047508"/>
      <c r="C1047508"/>
      <c r="D1047508"/>
      <c r="E1047508"/>
      <c r="S1047508"/>
      <c r="T1047508"/>
    </row>
    <row r="1047509" spans="1:20">
      <c r="A1047509"/>
      <c r="B1047509"/>
      <c r="C1047509"/>
      <c r="D1047509"/>
      <c r="E1047509"/>
      <c r="S1047509"/>
      <c r="T1047509"/>
    </row>
    <row r="1047510" spans="1:20">
      <c r="A1047510"/>
      <c r="B1047510"/>
      <c r="C1047510"/>
      <c r="D1047510"/>
      <c r="E1047510"/>
      <c r="S1047510"/>
      <c r="T1047510"/>
    </row>
    <row r="1047511" spans="1:20">
      <c r="A1047511"/>
      <c r="B1047511"/>
      <c r="C1047511"/>
      <c r="D1047511"/>
      <c r="E1047511"/>
      <c r="S1047511"/>
      <c r="T1047511"/>
    </row>
    <row r="1047512" spans="1:20">
      <c r="A1047512"/>
      <c r="B1047512"/>
      <c r="C1047512"/>
      <c r="D1047512"/>
      <c r="E1047512"/>
      <c r="S1047512"/>
      <c r="T1047512"/>
    </row>
    <row r="1047513" spans="1:20">
      <c r="A1047513"/>
      <c r="B1047513"/>
      <c r="C1047513"/>
      <c r="D1047513"/>
      <c r="E1047513"/>
      <c r="S1047513"/>
      <c r="T1047513"/>
    </row>
    <row r="1047514" spans="1:20">
      <c r="A1047514"/>
      <c r="B1047514"/>
      <c r="C1047514"/>
      <c r="D1047514"/>
      <c r="E1047514"/>
      <c r="S1047514"/>
      <c r="T1047514"/>
    </row>
    <row r="1047515" spans="1:20">
      <c r="A1047515"/>
      <c r="B1047515"/>
      <c r="C1047515"/>
      <c r="D1047515"/>
      <c r="E1047515"/>
      <c r="S1047515"/>
      <c r="T1047515"/>
    </row>
    <row r="1047516" spans="1:20">
      <c r="A1047516"/>
      <c r="B1047516"/>
      <c r="C1047516"/>
      <c r="D1047516"/>
      <c r="E1047516"/>
      <c r="S1047516"/>
      <c r="T1047516"/>
    </row>
    <row r="1047517" spans="1:20">
      <c r="A1047517"/>
      <c r="B1047517"/>
      <c r="C1047517"/>
      <c r="D1047517"/>
      <c r="E1047517"/>
      <c r="S1047517"/>
      <c r="T1047517"/>
    </row>
    <row r="1047518" spans="1:20">
      <c r="A1047518"/>
      <c r="B1047518"/>
      <c r="C1047518"/>
      <c r="D1047518"/>
      <c r="E1047518"/>
      <c r="S1047518"/>
      <c r="T1047518"/>
    </row>
    <row r="1047519" spans="1:20">
      <c r="A1047519"/>
      <c r="B1047519"/>
      <c r="C1047519"/>
      <c r="D1047519"/>
      <c r="E1047519"/>
      <c r="S1047519"/>
      <c r="T1047519"/>
    </row>
    <row r="1047520" spans="1:20">
      <c r="A1047520"/>
      <c r="B1047520"/>
      <c r="C1047520"/>
      <c r="D1047520"/>
      <c r="E1047520"/>
      <c r="S1047520"/>
      <c r="T1047520"/>
    </row>
    <row r="1047521" spans="1:20">
      <c r="A1047521"/>
      <c r="B1047521"/>
      <c r="C1047521"/>
      <c r="D1047521"/>
      <c r="E1047521"/>
      <c r="S1047521"/>
      <c r="T1047521"/>
    </row>
    <row r="1047522" spans="1:20">
      <c r="A1047522"/>
      <c r="B1047522"/>
      <c r="C1047522"/>
      <c r="D1047522"/>
      <c r="E1047522"/>
      <c r="S1047522"/>
      <c r="T1047522"/>
    </row>
    <row r="1047523" spans="1:20">
      <c r="A1047523"/>
      <c r="B1047523"/>
      <c r="C1047523"/>
      <c r="D1047523"/>
      <c r="E1047523"/>
      <c r="S1047523"/>
      <c r="T1047523"/>
    </row>
    <row r="1047524" spans="1:20">
      <c r="A1047524"/>
      <c r="B1047524"/>
      <c r="C1047524"/>
      <c r="D1047524"/>
      <c r="E1047524"/>
      <c r="S1047524"/>
      <c r="T1047524"/>
    </row>
    <row r="1047525" spans="1:20">
      <c r="A1047525"/>
      <c r="B1047525"/>
      <c r="C1047525"/>
      <c r="D1047525"/>
      <c r="E1047525"/>
      <c r="S1047525"/>
      <c r="T1047525"/>
    </row>
    <row r="1047526" spans="1:20">
      <c r="A1047526"/>
      <c r="B1047526"/>
      <c r="C1047526"/>
      <c r="D1047526"/>
      <c r="E1047526"/>
      <c r="S1047526"/>
      <c r="T1047526"/>
    </row>
    <row r="1047527" spans="1:20">
      <c r="A1047527"/>
      <c r="B1047527"/>
      <c r="C1047527"/>
      <c r="D1047527"/>
      <c r="E1047527"/>
      <c r="S1047527"/>
      <c r="T1047527"/>
    </row>
    <row r="1047528" spans="1:20">
      <c r="A1047528"/>
      <c r="B1047528"/>
      <c r="C1047528"/>
      <c r="D1047528"/>
      <c r="E1047528"/>
      <c r="S1047528"/>
      <c r="T1047528"/>
    </row>
    <row r="1047529" spans="1:20">
      <c r="A1047529"/>
      <c r="B1047529"/>
      <c r="C1047529"/>
      <c r="D1047529"/>
      <c r="E1047529"/>
      <c r="S1047529"/>
      <c r="T1047529"/>
    </row>
    <row r="1047530" spans="1:20">
      <c r="A1047530"/>
      <c r="B1047530"/>
      <c r="C1047530"/>
      <c r="D1047530"/>
      <c r="E1047530"/>
      <c r="S1047530"/>
      <c r="T1047530"/>
    </row>
    <row r="1047531" spans="1:20">
      <c r="A1047531"/>
      <c r="B1047531"/>
      <c r="C1047531"/>
      <c r="D1047531"/>
      <c r="E1047531"/>
      <c r="S1047531"/>
      <c r="T1047531"/>
    </row>
    <row r="1047532" spans="1:20">
      <c r="A1047532"/>
      <c r="B1047532"/>
      <c r="C1047532"/>
      <c r="D1047532"/>
      <c r="E1047532"/>
      <c r="S1047532"/>
      <c r="T1047532"/>
    </row>
    <row r="1047533" spans="1:20">
      <c r="A1047533"/>
      <c r="B1047533"/>
      <c r="C1047533"/>
      <c r="D1047533"/>
      <c r="E1047533"/>
      <c r="S1047533"/>
      <c r="T1047533"/>
    </row>
    <row r="1047534" spans="1:20">
      <c r="A1047534"/>
      <c r="B1047534"/>
      <c r="C1047534"/>
      <c r="D1047534"/>
      <c r="E1047534"/>
      <c r="S1047534"/>
      <c r="T1047534"/>
    </row>
    <row r="1047535" spans="1:20">
      <c r="A1047535"/>
      <c r="B1047535"/>
      <c r="C1047535"/>
      <c r="D1047535"/>
      <c r="E1047535"/>
      <c r="S1047535"/>
      <c r="T1047535"/>
    </row>
    <row r="1047536" spans="1:20">
      <c r="A1047536"/>
      <c r="B1047536"/>
      <c r="C1047536"/>
      <c r="D1047536"/>
      <c r="E1047536"/>
      <c r="S1047536"/>
      <c r="T1047536"/>
    </row>
    <row r="1047537" spans="1:20">
      <c r="A1047537"/>
      <c r="B1047537"/>
      <c r="C1047537"/>
      <c r="D1047537"/>
      <c r="E1047537"/>
      <c r="S1047537"/>
      <c r="T1047537"/>
    </row>
    <row r="1047538" spans="1:20">
      <c r="A1047538"/>
      <c r="B1047538"/>
      <c r="C1047538"/>
      <c r="D1047538"/>
      <c r="E1047538"/>
      <c r="S1047538"/>
      <c r="T1047538"/>
    </row>
    <row r="1047539" spans="1:20">
      <c r="A1047539"/>
      <c r="B1047539"/>
      <c r="C1047539"/>
      <c r="D1047539"/>
      <c r="E1047539"/>
      <c r="S1047539"/>
      <c r="T1047539"/>
    </row>
    <row r="1047540" spans="1:20">
      <c r="A1047540"/>
      <c r="B1047540"/>
      <c r="C1047540"/>
      <c r="D1047540"/>
      <c r="E1047540"/>
      <c r="S1047540"/>
      <c r="T1047540"/>
    </row>
    <row r="1047541" spans="1:20">
      <c r="A1047541"/>
      <c r="B1047541"/>
      <c r="C1047541"/>
      <c r="D1047541"/>
      <c r="E1047541"/>
      <c r="S1047541"/>
      <c r="T1047541"/>
    </row>
    <row r="1047542" spans="1:20">
      <c r="A1047542"/>
      <c r="B1047542"/>
      <c r="C1047542"/>
      <c r="D1047542"/>
      <c r="E1047542"/>
      <c r="S1047542"/>
      <c r="T1047542"/>
    </row>
    <row r="1047543" spans="1:20">
      <c r="A1047543"/>
      <c r="B1047543"/>
      <c r="C1047543"/>
      <c r="D1047543"/>
      <c r="E1047543"/>
      <c r="S1047543"/>
      <c r="T1047543"/>
    </row>
    <row r="1047544" spans="1:20">
      <c r="A1047544"/>
      <c r="B1047544"/>
      <c r="C1047544"/>
      <c r="D1047544"/>
      <c r="E1047544"/>
      <c r="S1047544"/>
      <c r="T1047544"/>
    </row>
    <row r="1047545" spans="1:20">
      <c r="A1047545"/>
      <c r="B1047545"/>
      <c r="C1047545"/>
      <c r="D1047545"/>
      <c r="E1047545"/>
      <c r="S1047545"/>
      <c r="T1047545"/>
    </row>
    <row r="1047546" spans="1:20">
      <c r="A1047546"/>
      <c r="B1047546"/>
      <c r="C1047546"/>
      <c r="D1047546"/>
      <c r="E1047546"/>
      <c r="S1047546"/>
      <c r="T1047546"/>
    </row>
    <row r="1047547" spans="1:20">
      <c r="A1047547"/>
      <c r="B1047547"/>
      <c r="C1047547"/>
      <c r="D1047547"/>
      <c r="E1047547"/>
      <c r="S1047547"/>
      <c r="T1047547"/>
    </row>
    <row r="1047548" spans="1:20">
      <c r="A1047548"/>
      <c r="B1047548"/>
      <c r="C1047548"/>
      <c r="D1047548"/>
      <c r="E1047548"/>
      <c r="S1047548"/>
      <c r="T1047548"/>
    </row>
    <row r="1047549" spans="1:20">
      <c r="A1047549"/>
      <c r="B1047549"/>
      <c r="C1047549"/>
      <c r="D1047549"/>
      <c r="E1047549"/>
      <c r="S1047549"/>
      <c r="T1047549"/>
    </row>
    <row r="1047550" spans="1:20">
      <c r="A1047550"/>
      <c r="B1047550"/>
      <c r="C1047550"/>
      <c r="D1047550"/>
      <c r="E1047550"/>
      <c r="S1047550"/>
      <c r="T1047550"/>
    </row>
    <row r="1047551" spans="1:20">
      <c r="A1047551"/>
      <c r="B1047551"/>
      <c r="C1047551"/>
      <c r="D1047551"/>
      <c r="E1047551"/>
      <c r="S1047551"/>
      <c r="T1047551"/>
    </row>
    <row r="1047552" spans="1:20">
      <c r="A1047552"/>
      <c r="B1047552"/>
      <c r="C1047552"/>
      <c r="D1047552"/>
      <c r="E1047552"/>
      <c r="S1047552"/>
      <c r="T1047552"/>
    </row>
    <row r="1047553" spans="1:20">
      <c r="A1047553"/>
      <c r="B1047553"/>
      <c r="C1047553"/>
      <c r="D1047553"/>
      <c r="E1047553"/>
      <c r="S1047553"/>
      <c r="T1047553"/>
    </row>
    <row r="1047554" spans="1:20">
      <c r="A1047554"/>
      <c r="B1047554"/>
      <c r="C1047554"/>
      <c r="D1047554"/>
      <c r="E1047554"/>
      <c r="S1047554"/>
      <c r="T1047554"/>
    </row>
    <row r="1047555" spans="1:20">
      <c r="A1047555"/>
      <c r="B1047555"/>
      <c r="C1047555"/>
      <c r="D1047555"/>
      <c r="E1047555"/>
      <c r="S1047555"/>
      <c r="T1047555"/>
    </row>
    <row r="1047556" spans="1:20">
      <c r="A1047556"/>
      <c r="B1047556"/>
      <c r="C1047556"/>
      <c r="D1047556"/>
      <c r="E1047556"/>
      <c r="S1047556"/>
      <c r="T1047556"/>
    </row>
    <row r="1047557" spans="1:20">
      <c r="A1047557"/>
      <c r="B1047557"/>
      <c r="C1047557"/>
      <c r="D1047557"/>
      <c r="E1047557"/>
      <c r="S1047557"/>
      <c r="T1047557"/>
    </row>
    <row r="1047558" spans="1:20">
      <c r="A1047558"/>
      <c r="B1047558"/>
      <c r="C1047558"/>
      <c r="D1047558"/>
      <c r="E1047558"/>
      <c r="S1047558"/>
      <c r="T1047558"/>
    </row>
    <row r="1047559" spans="1:20">
      <c r="A1047559"/>
      <c r="B1047559"/>
      <c r="C1047559"/>
      <c r="D1047559"/>
      <c r="E1047559"/>
      <c r="S1047559"/>
      <c r="T1047559"/>
    </row>
    <row r="1047560" spans="1:20">
      <c r="A1047560"/>
      <c r="B1047560"/>
      <c r="C1047560"/>
      <c r="D1047560"/>
      <c r="E1047560"/>
      <c r="S1047560"/>
      <c r="T1047560"/>
    </row>
    <row r="1047561" spans="1:20">
      <c r="A1047561"/>
      <c r="B1047561"/>
      <c r="C1047561"/>
      <c r="D1047561"/>
      <c r="E1047561"/>
      <c r="S1047561"/>
      <c r="T1047561"/>
    </row>
    <row r="1047562" spans="1:20">
      <c r="A1047562"/>
      <c r="B1047562"/>
      <c r="C1047562"/>
      <c r="D1047562"/>
      <c r="E1047562"/>
      <c r="S1047562"/>
      <c r="T1047562"/>
    </row>
    <row r="1047563" spans="1:20">
      <c r="A1047563"/>
      <c r="B1047563"/>
      <c r="C1047563"/>
      <c r="D1047563"/>
      <c r="E1047563"/>
      <c r="S1047563"/>
      <c r="T1047563"/>
    </row>
    <row r="1047564" spans="1:20">
      <c r="A1047564"/>
      <c r="B1047564"/>
      <c r="C1047564"/>
      <c r="D1047564"/>
      <c r="E1047564"/>
      <c r="S1047564"/>
      <c r="T1047564"/>
    </row>
    <row r="1047565" spans="1:20">
      <c r="A1047565"/>
      <c r="B1047565"/>
      <c r="C1047565"/>
      <c r="D1047565"/>
      <c r="E1047565"/>
      <c r="S1047565"/>
      <c r="T1047565"/>
    </row>
    <row r="1047566" spans="1:20">
      <c r="A1047566"/>
      <c r="B1047566"/>
      <c r="C1047566"/>
      <c r="D1047566"/>
      <c r="E1047566"/>
      <c r="S1047566"/>
      <c r="T1047566"/>
    </row>
    <row r="1047567" spans="1:20">
      <c r="A1047567"/>
      <c r="B1047567"/>
      <c r="C1047567"/>
      <c r="D1047567"/>
      <c r="E1047567"/>
      <c r="S1047567"/>
      <c r="T1047567"/>
    </row>
    <row r="1047568" spans="1:20">
      <c r="A1047568"/>
      <c r="B1047568"/>
      <c r="C1047568"/>
      <c r="D1047568"/>
      <c r="E1047568"/>
      <c r="S1047568"/>
      <c r="T1047568"/>
    </row>
    <row r="1047569" spans="1:20">
      <c r="A1047569"/>
      <c r="B1047569"/>
      <c r="C1047569"/>
      <c r="D1047569"/>
      <c r="E1047569"/>
      <c r="S1047569"/>
      <c r="T1047569"/>
    </row>
    <row r="1047570" spans="1:20">
      <c r="A1047570"/>
      <c r="B1047570"/>
      <c r="C1047570"/>
      <c r="D1047570"/>
      <c r="E1047570"/>
      <c r="S1047570"/>
      <c r="T1047570"/>
    </row>
    <row r="1047571" spans="1:20">
      <c r="A1047571"/>
      <c r="B1047571"/>
      <c r="C1047571"/>
      <c r="D1047571"/>
      <c r="E1047571"/>
      <c r="S1047571"/>
      <c r="T1047571"/>
    </row>
    <row r="1047572" spans="1:20">
      <c r="A1047572"/>
      <c r="B1047572"/>
      <c r="C1047572"/>
      <c r="D1047572"/>
      <c r="E1047572"/>
      <c r="S1047572"/>
      <c r="T1047572"/>
    </row>
    <row r="1047573" spans="1:20">
      <c r="A1047573"/>
      <c r="B1047573"/>
      <c r="C1047573"/>
      <c r="D1047573"/>
      <c r="E1047573"/>
      <c r="S1047573"/>
      <c r="T1047573"/>
    </row>
    <row r="1047574" spans="1:20">
      <c r="A1047574"/>
      <c r="B1047574"/>
      <c r="C1047574"/>
      <c r="D1047574"/>
      <c r="E1047574"/>
      <c r="S1047574"/>
      <c r="T1047574"/>
    </row>
    <row r="1047575" spans="1:20">
      <c r="A1047575"/>
      <c r="B1047575"/>
      <c r="C1047575"/>
      <c r="D1047575"/>
      <c r="E1047575"/>
      <c r="S1047575"/>
      <c r="T1047575"/>
    </row>
    <row r="1047576" spans="1:20">
      <c r="A1047576"/>
      <c r="B1047576"/>
      <c r="C1047576"/>
      <c r="D1047576"/>
      <c r="E1047576"/>
      <c r="S1047576"/>
      <c r="T1047576"/>
    </row>
    <row r="1047577" spans="1:20">
      <c r="A1047577"/>
      <c r="B1047577"/>
      <c r="C1047577"/>
      <c r="D1047577"/>
      <c r="E1047577"/>
      <c r="S1047577"/>
      <c r="T1047577"/>
    </row>
    <row r="1047578" spans="1:20">
      <c r="A1047578"/>
      <c r="B1047578"/>
      <c r="C1047578"/>
      <c r="D1047578"/>
      <c r="E1047578"/>
      <c r="S1047578"/>
      <c r="T1047578"/>
    </row>
    <row r="1047579" spans="1:20">
      <c r="A1047579"/>
      <c r="B1047579"/>
      <c r="C1047579"/>
      <c r="D1047579"/>
      <c r="E1047579"/>
      <c r="S1047579"/>
      <c r="T1047579"/>
    </row>
    <row r="1047580" spans="1:20">
      <c r="A1047580"/>
      <c r="B1047580"/>
      <c r="C1047580"/>
      <c r="D1047580"/>
      <c r="E1047580"/>
      <c r="S1047580"/>
      <c r="T1047580"/>
    </row>
    <row r="1047581" spans="1:20">
      <c r="A1047581"/>
      <c r="B1047581"/>
      <c r="C1047581"/>
      <c r="D1047581"/>
      <c r="E1047581"/>
      <c r="S1047581"/>
      <c r="T1047581"/>
    </row>
    <row r="1047582" spans="1:20">
      <c r="A1047582"/>
      <c r="B1047582"/>
      <c r="C1047582"/>
      <c r="D1047582"/>
      <c r="E1047582"/>
      <c r="S1047582"/>
      <c r="T1047582"/>
    </row>
    <row r="1047583" spans="1:20">
      <c r="A1047583"/>
      <c r="B1047583"/>
      <c r="C1047583"/>
      <c r="D1047583"/>
      <c r="E1047583"/>
      <c r="S1047583"/>
      <c r="T1047583"/>
    </row>
    <row r="1047584" spans="1:20">
      <c r="A1047584"/>
      <c r="B1047584"/>
      <c r="C1047584"/>
      <c r="D1047584"/>
      <c r="E1047584"/>
      <c r="S1047584"/>
      <c r="T1047584"/>
    </row>
    <row r="1047585" spans="1:20">
      <c r="A1047585"/>
      <c r="B1047585"/>
      <c r="C1047585"/>
      <c r="D1047585"/>
      <c r="E1047585"/>
      <c r="S1047585"/>
      <c r="T1047585"/>
    </row>
    <row r="1047586" spans="1:20">
      <c r="A1047586"/>
      <c r="B1047586"/>
      <c r="C1047586"/>
      <c r="D1047586"/>
      <c r="E1047586"/>
      <c r="S1047586"/>
      <c r="T1047586"/>
    </row>
    <row r="1047587" spans="1:20">
      <c r="A1047587"/>
      <c r="B1047587"/>
      <c r="C1047587"/>
      <c r="D1047587"/>
      <c r="E1047587"/>
      <c r="S1047587"/>
      <c r="T1047587"/>
    </row>
    <row r="1047588" spans="1:20">
      <c r="A1047588"/>
      <c r="B1047588"/>
      <c r="C1047588"/>
      <c r="D1047588"/>
      <c r="E1047588"/>
      <c r="S1047588"/>
      <c r="T1047588"/>
    </row>
    <row r="1047589" spans="1:20">
      <c r="A1047589"/>
      <c r="B1047589"/>
      <c r="C1047589"/>
      <c r="D1047589"/>
      <c r="E1047589"/>
      <c r="S1047589"/>
      <c r="T1047589"/>
    </row>
    <row r="1047590" spans="1:20">
      <c r="A1047590"/>
      <c r="B1047590"/>
      <c r="C1047590"/>
      <c r="D1047590"/>
      <c r="E1047590"/>
      <c r="S1047590"/>
      <c r="T1047590"/>
    </row>
    <row r="1047591" spans="1:20">
      <c r="A1047591"/>
      <c r="B1047591"/>
      <c r="C1047591"/>
      <c r="D1047591"/>
      <c r="E1047591"/>
      <c r="S1047591"/>
      <c r="T1047591"/>
    </row>
    <row r="1047592" spans="1:20">
      <c r="A1047592"/>
      <c r="B1047592"/>
      <c r="C1047592"/>
      <c r="D1047592"/>
      <c r="E1047592"/>
      <c r="S1047592"/>
      <c r="T1047592"/>
    </row>
    <row r="1047593" spans="1:20">
      <c r="A1047593"/>
      <c r="B1047593"/>
      <c r="C1047593"/>
      <c r="D1047593"/>
      <c r="E1047593"/>
      <c r="S1047593"/>
      <c r="T1047593"/>
    </row>
    <row r="1047594" spans="1:20">
      <c r="A1047594"/>
      <c r="B1047594"/>
      <c r="C1047594"/>
      <c r="D1047594"/>
      <c r="E1047594"/>
      <c r="S1047594"/>
      <c r="T1047594"/>
    </row>
    <row r="1047595" spans="1:20">
      <c r="A1047595"/>
      <c r="B1047595"/>
      <c r="C1047595"/>
      <c r="D1047595"/>
      <c r="E1047595"/>
      <c r="S1047595"/>
      <c r="T1047595"/>
    </row>
    <row r="1047596" spans="1:20">
      <c r="A1047596"/>
      <c r="B1047596"/>
      <c r="C1047596"/>
      <c r="D1047596"/>
      <c r="E1047596"/>
      <c r="S1047596"/>
      <c r="T1047596"/>
    </row>
    <row r="1047597" spans="1:20">
      <c r="A1047597"/>
      <c r="B1047597"/>
      <c r="C1047597"/>
      <c r="D1047597"/>
      <c r="E1047597"/>
      <c r="S1047597"/>
      <c r="T1047597"/>
    </row>
    <row r="1047598" spans="1:20">
      <c r="A1047598"/>
      <c r="B1047598"/>
      <c r="C1047598"/>
      <c r="D1047598"/>
      <c r="E1047598"/>
      <c r="S1047598"/>
      <c r="T1047598"/>
    </row>
    <row r="1047599" spans="1:20">
      <c r="A1047599"/>
      <c r="B1047599"/>
      <c r="C1047599"/>
      <c r="D1047599"/>
      <c r="E1047599"/>
      <c r="S1047599"/>
      <c r="T1047599"/>
    </row>
    <row r="1047600" spans="1:20">
      <c r="A1047600"/>
      <c r="B1047600"/>
      <c r="C1047600"/>
      <c r="D1047600"/>
      <c r="E1047600"/>
      <c r="S1047600"/>
      <c r="T1047600"/>
    </row>
    <row r="1047601" spans="1:20">
      <c r="A1047601"/>
      <c r="B1047601"/>
      <c r="C1047601"/>
      <c r="D1047601"/>
      <c r="E1047601"/>
      <c r="S1047601"/>
      <c r="T1047601"/>
    </row>
    <row r="1047602" spans="1:20">
      <c r="A1047602"/>
      <c r="B1047602"/>
      <c r="C1047602"/>
      <c r="D1047602"/>
      <c r="E1047602"/>
      <c r="S1047602"/>
      <c r="T1047602"/>
    </row>
    <row r="1047603" spans="1:20">
      <c r="A1047603"/>
      <c r="B1047603"/>
      <c r="C1047603"/>
      <c r="D1047603"/>
      <c r="E1047603"/>
      <c r="S1047603"/>
      <c r="T1047603"/>
    </row>
    <row r="1047604" spans="1:20">
      <c r="A1047604"/>
      <c r="B1047604"/>
      <c r="C1047604"/>
      <c r="D1047604"/>
      <c r="E1047604"/>
      <c r="S1047604"/>
      <c r="T1047604"/>
    </row>
    <row r="1047605" spans="1:20">
      <c r="A1047605"/>
      <c r="B1047605"/>
      <c r="C1047605"/>
      <c r="D1047605"/>
      <c r="E1047605"/>
      <c r="S1047605"/>
      <c r="T1047605"/>
    </row>
    <row r="1047606" spans="1:20">
      <c r="A1047606"/>
      <c r="B1047606"/>
      <c r="C1047606"/>
      <c r="D1047606"/>
      <c r="E1047606"/>
      <c r="S1047606"/>
      <c r="T1047606"/>
    </row>
    <row r="1047607" spans="1:20">
      <c r="A1047607"/>
      <c r="B1047607"/>
      <c r="C1047607"/>
      <c r="D1047607"/>
      <c r="E1047607"/>
      <c r="S1047607"/>
      <c r="T1047607"/>
    </row>
    <row r="1047608" spans="1:20">
      <c r="A1047608"/>
      <c r="B1047608"/>
      <c r="C1047608"/>
      <c r="D1047608"/>
      <c r="E1047608"/>
      <c r="S1047608"/>
      <c r="T1047608"/>
    </row>
    <row r="1047609" spans="1:20">
      <c r="A1047609"/>
      <c r="B1047609"/>
      <c r="C1047609"/>
      <c r="D1047609"/>
      <c r="E1047609"/>
      <c r="S1047609"/>
      <c r="T1047609"/>
    </row>
    <row r="1047610" spans="1:20">
      <c r="A1047610"/>
      <c r="B1047610"/>
      <c r="C1047610"/>
      <c r="D1047610"/>
      <c r="E1047610"/>
      <c r="S1047610"/>
      <c r="T1047610"/>
    </row>
    <row r="1047611" spans="1:20">
      <c r="A1047611"/>
      <c r="B1047611"/>
      <c r="C1047611"/>
      <c r="D1047611"/>
      <c r="E1047611"/>
      <c r="S1047611"/>
      <c r="T1047611"/>
    </row>
    <row r="1047612" spans="1:20">
      <c r="A1047612"/>
      <c r="B1047612"/>
      <c r="C1047612"/>
      <c r="D1047612"/>
      <c r="E1047612"/>
      <c r="S1047612"/>
      <c r="T1047612"/>
    </row>
    <row r="1047613" spans="1:20">
      <c r="A1047613"/>
      <c r="B1047613"/>
      <c r="C1047613"/>
      <c r="D1047613"/>
      <c r="E1047613"/>
      <c r="S1047613"/>
      <c r="T1047613"/>
    </row>
    <row r="1047614" spans="1:20">
      <c r="A1047614"/>
      <c r="B1047614"/>
      <c r="C1047614"/>
      <c r="D1047614"/>
      <c r="E1047614"/>
      <c r="S1047614"/>
      <c r="T1047614"/>
    </row>
    <row r="1047615" spans="1:20">
      <c r="A1047615"/>
      <c r="B1047615"/>
      <c r="C1047615"/>
      <c r="D1047615"/>
      <c r="E1047615"/>
      <c r="S1047615"/>
      <c r="T1047615"/>
    </row>
    <row r="1047616" spans="1:20">
      <c r="A1047616"/>
      <c r="B1047616"/>
      <c r="C1047616"/>
      <c r="D1047616"/>
      <c r="E1047616"/>
      <c r="S1047616"/>
      <c r="T1047616"/>
    </row>
    <row r="1047617" spans="1:20">
      <c r="A1047617"/>
      <c r="B1047617"/>
      <c r="C1047617"/>
      <c r="D1047617"/>
      <c r="E1047617"/>
      <c r="S1047617"/>
      <c r="T1047617"/>
    </row>
    <row r="1047618" spans="1:20">
      <c r="A1047618"/>
      <c r="B1047618"/>
      <c r="C1047618"/>
      <c r="D1047618"/>
      <c r="E1047618"/>
      <c r="S1047618"/>
      <c r="T1047618"/>
    </row>
    <row r="1047619" spans="1:20">
      <c r="A1047619"/>
      <c r="B1047619"/>
      <c r="C1047619"/>
      <c r="D1047619"/>
      <c r="E1047619"/>
      <c r="S1047619"/>
      <c r="T1047619"/>
    </row>
    <row r="1047620" spans="1:20">
      <c r="A1047620"/>
      <c r="B1047620"/>
      <c r="C1047620"/>
      <c r="D1047620"/>
      <c r="E1047620"/>
      <c r="S1047620"/>
      <c r="T1047620"/>
    </row>
    <row r="1047621" spans="1:20">
      <c r="A1047621"/>
      <c r="B1047621"/>
      <c r="C1047621"/>
      <c r="D1047621"/>
      <c r="E1047621"/>
      <c r="S1047621"/>
      <c r="T1047621"/>
    </row>
    <row r="1047622" spans="1:20">
      <c r="A1047622"/>
      <c r="B1047622"/>
      <c r="C1047622"/>
      <c r="D1047622"/>
      <c r="E1047622"/>
      <c r="S1047622"/>
      <c r="T1047622"/>
    </row>
    <row r="1047623" spans="1:20">
      <c r="A1047623"/>
      <c r="B1047623"/>
      <c r="C1047623"/>
      <c r="D1047623"/>
      <c r="E1047623"/>
      <c r="S1047623"/>
      <c r="T1047623"/>
    </row>
    <row r="1047624" spans="1:20">
      <c r="A1047624"/>
      <c r="B1047624"/>
      <c r="C1047624"/>
      <c r="D1047624"/>
      <c r="E1047624"/>
      <c r="S1047624"/>
      <c r="T1047624"/>
    </row>
    <row r="1047625" spans="1:20">
      <c r="A1047625"/>
      <c r="B1047625"/>
      <c r="C1047625"/>
      <c r="D1047625"/>
      <c r="E1047625"/>
      <c r="S1047625"/>
      <c r="T1047625"/>
    </row>
    <row r="1047626" spans="1:20">
      <c r="A1047626"/>
      <c r="B1047626"/>
      <c r="C1047626"/>
      <c r="D1047626"/>
      <c r="E1047626"/>
      <c r="S1047626"/>
      <c r="T1047626"/>
    </row>
    <row r="1047627" spans="1:20">
      <c r="A1047627"/>
      <c r="B1047627"/>
      <c r="C1047627"/>
      <c r="D1047627"/>
      <c r="E1047627"/>
      <c r="S1047627"/>
      <c r="T1047627"/>
    </row>
    <row r="1047628" spans="1:20">
      <c r="A1047628"/>
      <c r="B1047628"/>
      <c r="C1047628"/>
      <c r="D1047628"/>
      <c r="E1047628"/>
      <c r="S1047628"/>
      <c r="T1047628"/>
    </row>
    <row r="1047629" spans="1:20">
      <c r="A1047629"/>
      <c r="B1047629"/>
      <c r="C1047629"/>
      <c r="D1047629"/>
      <c r="E1047629"/>
      <c r="S1047629"/>
      <c r="T1047629"/>
    </row>
    <row r="1047630" spans="1:20">
      <c r="A1047630"/>
      <c r="B1047630"/>
      <c r="C1047630"/>
      <c r="D1047630"/>
      <c r="E1047630"/>
      <c r="S1047630"/>
      <c r="T1047630"/>
    </row>
    <row r="1047631" spans="1:20">
      <c r="A1047631"/>
      <c r="B1047631"/>
      <c r="C1047631"/>
      <c r="D1047631"/>
      <c r="E1047631"/>
      <c r="S1047631"/>
      <c r="T1047631"/>
    </row>
    <row r="1047632" spans="1:20">
      <c r="A1047632"/>
      <c r="B1047632"/>
      <c r="C1047632"/>
      <c r="D1047632"/>
      <c r="E1047632"/>
      <c r="S1047632"/>
      <c r="T1047632"/>
    </row>
    <row r="1047633" spans="1:20">
      <c r="A1047633"/>
      <c r="B1047633"/>
      <c r="C1047633"/>
      <c r="D1047633"/>
      <c r="E1047633"/>
      <c r="S1047633"/>
      <c r="T1047633"/>
    </row>
    <row r="1047634" spans="1:20">
      <c r="A1047634"/>
      <c r="B1047634"/>
      <c r="C1047634"/>
      <c r="D1047634"/>
      <c r="E1047634"/>
      <c r="S1047634"/>
      <c r="T1047634"/>
    </row>
    <row r="1047635" spans="1:20">
      <c r="A1047635"/>
      <c r="B1047635"/>
      <c r="C1047635"/>
      <c r="D1047635"/>
      <c r="E1047635"/>
      <c r="S1047635"/>
      <c r="T1047635"/>
    </row>
    <row r="1047636" spans="1:20">
      <c r="A1047636"/>
      <c r="B1047636"/>
      <c r="C1047636"/>
      <c r="D1047636"/>
      <c r="E1047636"/>
      <c r="S1047636"/>
      <c r="T1047636"/>
    </row>
    <row r="1047637" spans="1:20">
      <c r="A1047637"/>
      <c r="B1047637"/>
      <c r="C1047637"/>
      <c r="D1047637"/>
      <c r="E1047637"/>
      <c r="S1047637"/>
      <c r="T1047637"/>
    </row>
    <row r="1047638" spans="1:20">
      <c r="A1047638"/>
      <c r="B1047638"/>
      <c r="C1047638"/>
      <c r="D1047638"/>
      <c r="E1047638"/>
      <c r="S1047638"/>
      <c r="T1047638"/>
    </row>
    <row r="1047639" spans="1:20">
      <c r="A1047639"/>
      <c r="B1047639"/>
      <c r="C1047639"/>
      <c r="D1047639"/>
      <c r="E1047639"/>
      <c r="S1047639"/>
      <c r="T1047639"/>
    </row>
    <row r="1047640" spans="1:20">
      <c r="A1047640"/>
      <c r="B1047640"/>
      <c r="C1047640"/>
      <c r="D1047640"/>
      <c r="E1047640"/>
      <c r="S1047640"/>
      <c r="T1047640"/>
    </row>
    <row r="1047641" spans="1:20">
      <c r="A1047641"/>
      <c r="B1047641"/>
      <c r="C1047641"/>
      <c r="D1047641"/>
      <c r="E1047641"/>
      <c r="S1047641"/>
      <c r="T1047641"/>
    </row>
    <row r="1047642" spans="1:20">
      <c r="A1047642"/>
      <c r="B1047642"/>
      <c r="C1047642"/>
      <c r="D1047642"/>
      <c r="E1047642"/>
      <c r="S1047642"/>
      <c r="T1047642"/>
    </row>
    <row r="1047643" spans="1:20">
      <c r="A1047643"/>
      <c r="B1047643"/>
      <c r="C1047643"/>
      <c r="D1047643"/>
      <c r="E1047643"/>
      <c r="S1047643"/>
      <c r="T1047643"/>
    </row>
    <row r="1047644" spans="1:20">
      <c r="A1047644"/>
      <c r="B1047644"/>
      <c r="C1047644"/>
      <c r="D1047644"/>
      <c r="E1047644"/>
      <c r="S1047644"/>
      <c r="T1047644"/>
    </row>
    <row r="1047645" spans="1:20">
      <c r="A1047645"/>
      <c r="B1047645"/>
      <c r="C1047645"/>
      <c r="D1047645"/>
      <c r="E1047645"/>
      <c r="S1047645"/>
      <c r="T1047645"/>
    </row>
    <row r="1047646" spans="1:20">
      <c r="A1047646"/>
      <c r="B1047646"/>
      <c r="C1047646"/>
      <c r="D1047646"/>
      <c r="E1047646"/>
      <c r="S1047646"/>
      <c r="T1047646"/>
    </row>
    <row r="1047647" spans="1:20">
      <c r="A1047647"/>
      <c r="B1047647"/>
      <c r="C1047647"/>
      <c r="D1047647"/>
      <c r="E1047647"/>
      <c r="S1047647"/>
      <c r="T1047647"/>
    </row>
    <row r="1047648" spans="1:20">
      <c r="A1047648"/>
      <c r="B1047648"/>
      <c r="C1047648"/>
      <c r="D1047648"/>
      <c r="E1047648"/>
      <c r="S1047648"/>
      <c r="T1047648"/>
    </row>
    <row r="1047649" spans="1:20">
      <c r="A1047649"/>
      <c r="B1047649"/>
      <c r="C1047649"/>
      <c r="D1047649"/>
      <c r="E1047649"/>
      <c r="S1047649"/>
      <c r="T1047649"/>
    </row>
    <row r="1047650" spans="1:20">
      <c r="A1047650"/>
      <c r="B1047650"/>
      <c r="C1047650"/>
      <c r="D1047650"/>
      <c r="E1047650"/>
      <c r="S1047650"/>
      <c r="T1047650"/>
    </row>
    <row r="1047651" spans="1:20">
      <c r="A1047651"/>
      <c r="B1047651"/>
      <c r="C1047651"/>
      <c r="D1047651"/>
      <c r="E1047651"/>
      <c r="S1047651"/>
      <c r="T1047651"/>
    </row>
    <row r="1047652" spans="1:20">
      <c r="A1047652"/>
      <c r="B1047652"/>
      <c r="C1047652"/>
      <c r="D1047652"/>
      <c r="E1047652"/>
      <c r="S1047652"/>
      <c r="T1047652"/>
    </row>
    <row r="1047653" spans="1:20">
      <c r="A1047653"/>
      <c r="B1047653"/>
      <c r="C1047653"/>
      <c r="D1047653"/>
      <c r="E1047653"/>
      <c r="S1047653"/>
      <c r="T1047653"/>
    </row>
    <row r="1047654" spans="1:20">
      <c r="A1047654"/>
      <c r="B1047654"/>
      <c r="C1047654"/>
      <c r="D1047654"/>
      <c r="E1047654"/>
      <c r="S1047654"/>
      <c r="T1047654"/>
    </row>
    <row r="1047655" spans="1:20">
      <c r="A1047655"/>
      <c r="B1047655"/>
      <c r="C1047655"/>
      <c r="D1047655"/>
      <c r="E1047655"/>
      <c r="S1047655"/>
      <c r="T1047655"/>
    </row>
    <row r="1047656" spans="1:20">
      <c r="A1047656"/>
      <c r="B1047656"/>
      <c r="C1047656"/>
      <c r="D1047656"/>
      <c r="E1047656"/>
      <c r="S1047656"/>
      <c r="T1047656"/>
    </row>
    <row r="1047657" spans="1:20">
      <c r="A1047657"/>
      <c r="B1047657"/>
      <c r="C1047657"/>
      <c r="D1047657"/>
      <c r="E1047657"/>
      <c r="S1047657"/>
      <c r="T1047657"/>
    </row>
    <row r="1047658" spans="1:20">
      <c r="A1047658"/>
      <c r="B1047658"/>
      <c r="C1047658"/>
      <c r="D1047658"/>
      <c r="E1047658"/>
      <c r="S1047658"/>
      <c r="T1047658"/>
    </row>
    <row r="1047659" spans="1:20">
      <c r="A1047659"/>
      <c r="B1047659"/>
      <c r="C1047659"/>
      <c r="D1047659"/>
      <c r="E1047659"/>
      <c r="S1047659"/>
      <c r="T1047659"/>
    </row>
    <row r="1047660" spans="1:20">
      <c r="A1047660"/>
      <c r="B1047660"/>
      <c r="C1047660"/>
      <c r="D1047660"/>
      <c r="E1047660"/>
      <c r="S1047660"/>
      <c r="T1047660"/>
    </row>
    <row r="1047661" spans="1:20">
      <c r="A1047661"/>
      <c r="B1047661"/>
      <c r="C1047661"/>
      <c r="D1047661"/>
      <c r="E1047661"/>
      <c r="S1047661"/>
      <c r="T1047661"/>
    </row>
    <row r="1047662" spans="1:20">
      <c r="A1047662"/>
      <c r="B1047662"/>
      <c r="C1047662"/>
      <c r="D1047662"/>
      <c r="E1047662"/>
      <c r="S1047662"/>
      <c r="T1047662"/>
    </row>
    <row r="1047663" spans="1:20">
      <c r="A1047663"/>
      <c r="B1047663"/>
      <c r="C1047663"/>
      <c r="D1047663"/>
      <c r="E1047663"/>
      <c r="S1047663"/>
      <c r="T1047663"/>
    </row>
    <row r="1047664" spans="1:20">
      <c r="A1047664"/>
      <c r="B1047664"/>
      <c r="C1047664"/>
      <c r="D1047664"/>
      <c r="E1047664"/>
      <c r="S1047664"/>
      <c r="T1047664"/>
    </row>
    <row r="1047665" spans="1:20">
      <c r="A1047665"/>
      <c r="B1047665"/>
      <c r="C1047665"/>
      <c r="D1047665"/>
      <c r="E1047665"/>
      <c r="S1047665"/>
      <c r="T1047665"/>
    </row>
    <row r="1047666" spans="1:20">
      <c r="A1047666"/>
      <c r="B1047666"/>
      <c r="C1047666"/>
      <c r="D1047666"/>
      <c r="E1047666"/>
      <c r="S1047666"/>
      <c r="T1047666"/>
    </row>
    <row r="1047667" spans="1:20">
      <c r="A1047667"/>
      <c r="B1047667"/>
      <c r="C1047667"/>
      <c r="D1047667"/>
      <c r="E1047667"/>
      <c r="S1047667"/>
      <c r="T1047667"/>
    </row>
    <row r="1047668" spans="1:20">
      <c r="A1047668"/>
      <c r="B1047668"/>
      <c r="C1047668"/>
      <c r="D1047668"/>
      <c r="E1047668"/>
      <c r="S1047668"/>
      <c r="T1047668"/>
    </row>
    <row r="1047669" spans="1:20">
      <c r="A1047669"/>
      <c r="B1047669"/>
      <c r="C1047669"/>
      <c r="D1047669"/>
      <c r="E1047669"/>
      <c r="S1047669"/>
      <c r="T1047669"/>
    </row>
    <row r="1047670" spans="1:20">
      <c r="A1047670"/>
      <c r="B1047670"/>
      <c r="C1047670"/>
      <c r="D1047670"/>
      <c r="E1047670"/>
      <c r="S1047670"/>
      <c r="T1047670"/>
    </row>
    <row r="1047671" spans="1:20">
      <c r="A1047671"/>
      <c r="B1047671"/>
      <c r="C1047671"/>
      <c r="D1047671"/>
      <c r="E1047671"/>
      <c r="S1047671"/>
      <c r="T1047671"/>
    </row>
    <row r="1047672" spans="1:20">
      <c r="A1047672"/>
      <c r="B1047672"/>
      <c r="C1047672"/>
      <c r="D1047672"/>
      <c r="E1047672"/>
      <c r="S1047672"/>
      <c r="T1047672"/>
    </row>
    <row r="1047673" spans="1:20">
      <c r="A1047673"/>
      <c r="B1047673"/>
      <c r="C1047673"/>
      <c r="D1047673"/>
      <c r="E1047673"/>
      <c r="S1047673"/>
      <c r="T1047673"/>
    </row>
    <row r="1047674" spans="1:20">
      <c r="A1047674"/>
      <c r="B1047674"/>
      <c r="C1047674"/>
      <c r="D1047674"/>
      <c r="E1047674"/>
      <c r="S1047674"/>
      <c r="T1047674"/>
    </row>
    <row r="1047675" spans="1:20">
      <c r="A1047675"/>
      <c r="B1047675"/>
      <c r="C1047675"/>
      <c r="D1047675"/>
      <c r="E1047675"/>
      <c r="S1047675"/>
      <c r="T1047675"/>
    </row>
    <row r="1047676" spans="1:20">
      <c r="A1047676"/>
      <c r="B1047676"/>
      <c r="C1047676"/>
      <c r="D1047676"/>
      <c r="E1047676"/>
      <c r="S1047676"/>
      <c r="T1047676"/>
    </row>
    <row r="1047677" spans="1:20">
      <c r="A1047677"/>
      <c r="B1047677"/>
      <c r="C1047677"/>
      <c r="D1047677"/>
      <c r="E1047677"/>
      <c r="S1047677"/>
      <c r="T1047677"/>
    </row>
    <row r="1047678" spans="1:20">
      <c r="A1047678"/>
      <c r="B1047678"/>
      <c r="C1047678"/>
      <c r="D1047678"/>
      <c r="E1047678"/>
      <c r="S1047678"/>
      <c r="T1047678"/>
    </row>
    <row r="1047679" spans="1:20">
      <c r="A1047679"/>
      <c r="B1047679"/>
      <c r="C1047679"/>
      <c r="D1047679"/>
      <c r="E1047679"/>
      <c r="S1047679"/>
      <c r="T1047679"/>
    </row>
    <row r="1047680" spans="1:20">
      <c r="A1047680"/>
      <c r="B1047680"/>
      <c r="C1047680"/>
      <c r="D1047680"/>
      <c r="E1047680"/>
      <c r="S1047680"/>
      <c r="T1047680"/>
    </row>
    <row r="1047681" spans="1:20">
      <c r="A1047681"/>
      <c r="B1047681"/>
      <c r="C1047681"/>
      <c r="D1047681"/>
      <c r="E1047681"/>
      <c r="S1047681"/>
      <c r="T1047681"/>
    </row>
    <row r="1047682" spans="1:20">
      <c r="A1047682"/>
      <c r="B1047682"/>
      <c r="C1047682"/>
      <c r="D1047682"/>
      <c r="E1047682"/>
      <c r="S1047682"/>
      <c r="T1047682"/>
    </row>
    <row r="1047683" spans="1:20">
      <c r="A1047683"/>
      <c r="B1047683"/>
      <c r="C1047683"/>
      <c r="D1047683"/>
      <c r="E1047683"/>
      <c r="S1047683"/>
      <c r="T1047683"/>
    </row>
    <row r="1047684" spans="1:20">
      <c r="A1047684"/>
      <c r="B1047684"/>
      <c r="C1047684"/>
      <c r="D1047684"/>
      <c r="E1047684"/>
      <c r="S1047684"/>
      <c r="T1047684"/>
    </row>
    <row r="1047685" spans="1:20">
      <c r="A1047685"/>
      <c r="B1047685"/>
      <c r="C1047685"/>
      <c r="D1047685"/>
      <c r="E1047685"/>
      <c r="S1047685"/>
      <c r="T1047685"/>
    </row>
    <row r="1047686" spans="1:20">
      <c r="A1047686"/>
      <c r="B1047686"/>
      <c r="C1047686"/>
      <c r="D1047686"/>
      <c r="E1047686"/>
      <c r="S1047686"/>
      <c r="T1047686"/>
    </row>
    <row r="1047687" spans="1:20">
      <c r="A1047687"/>
      <c r="B1047687"/>
      <c r="C1047687"/>
      <c r="D1047687"/>
      <c r="E1047687"/>
      <c r="S1047687"/>
      <c r="T1047687"/>
    </row>
    <row r="1047688" spans="1:20">
      <c r="A1047688"/>
      <c r="B1047688"/>
      <c r="C1047688"/>
      <c r="D1047688"/>
      <c r="E1047688"/>
      <c r="S1047688"/>
      <c r="T1047688"/>
    </row>
    <row r="1047689" spans="1:20">
      <c r="A1047689"/>
      <c r="B1047689"/>
      <c r="C1047689"/>
      <c r="D1047689"/>
      <c r="E1047689"/>
      <c r="S1047689"/>
      <c r="T1047689"/>
    </row>
    <row r="1047690" spans="1:20">
      <c r="A1047690"/>
      <c r="B1047690"/>
      <c r="C1047690"/>
      <c r="D1047690"/>
      <c r="E1047690"/>
      <c r="S1047690"/>
      <c r="T1047690"/>
    </row>
    <row r="1047691" spans="1:20">
      <c r="A1047691"/>
      <c r="B1047691"/>
      <c r="C1047691"/>
      <c r="D1047691"/>
      <c r="E1047691"/>
      <c r="S1047691"/>
      <c r="T1047691"/>
    </row>
    <row r="1047692" spans="1:20">
      <c r="A1047692"/>
      <c r="B1047692"/>
      <c r="C1047692"/>
      <c r="D1047692"/>
      <c r="E1047692"/>
      <c r="S1047692"/>
      <c r="T1047692"/>
    </row>
    <row r="1047693" spans="1:20">
      <c r="A1047693"/>
      <c r="B1047693"/>
      <c r="C1047693"/>
      <c r="D1047693"/>
      <c r="E1047693"/>
      <c r="S1047693"/>
      <c r="T1047693"/>
    </row>
    <row r="1047694" spans="1:20">
      <c r="A1047694"/>
      <c r="B1047694"/>
      <c r="C1047694"/>
      <c r="D1047694"/>
      <c r="E1047694"/>
      <c r="S1047694"/>
      <c r="T1047694"/>
    </row>
    <row r="1047695" spans="1:20">
      <c r="A1047695"/>
      <c r="B1047695"/>
      <c r="C1047695"/>
      <c r="D1047695"/>
      <c r="E1047695"/>
      <c r="S1047695"/>
      <c r="T1047695"/>
    </row>
    <row r="1047696" spans="1:20">
      <c r="A1047696"/>
      <c r="B1047696"/>
      <c r="C1047696"/>
      <c r="D1047696"/>
      <c r="E1047696"/>
      <c r="S1047696"/>
      <c r="T1047696"/>
    </row>
    <row r="1047697" spans="1:20">
      <c r="A1047697"/>
      <c r="B1047697"/>
      <c r="C1047697"/>
      <c r="D1047697"/>
      <c r="E1047697"/>
      <c r="S1047697"/>
      <c r="T1047697"/>
    </row>
    <row r="1047698" spans="1:20">
      <c r="A1047698"/>
      <c r="B1047698"/>
      <c r="C1047698"/>
      <c r="D1047698"/>
      <c r="E1047698"/>
      <c r="S1047698"/>
      <c r="T1047698"/>
    </row>
    <row r="1047699" spans="1:20">
      <c r="A1047699"/>
      <c r="B1047699"/>
      <c r="C1047699"/>
      <c r="D1047699"/>
      <c r="E1047699"/>
      <c r="S1047699"/>
      <c r="T1047699"/>
    </row>
    <row r="1047700" spans="1:20">
      <c r="A1047700"/>
      <c r="B1047700"/>
      <c r="C1047700"/>
      <c r="D1047700"/>
      <c r="E1047700"/>
      <c r="S1047700"/>
      <c r="T1047700"/>
    </row>
    <row r="1047701" spans="1:20">
      <c r="A1047701"/>
      <c r="B1047701"/>
      <c r="C1047701"/>
      <c r="D1047701"/>
      <c r="E1047701"/>
      <c r="S1047701"/>
      <c r="T1047701"/>
    </row>
    <row r="1047702" spans="1:20">
      <c r="A1047702"/>
      <c r="B1047702"/>
      <c r="C1047702"/>
      <c r="D1047702"/>
      <c r="E1047702"/>
      <c r="S1047702"/>
      <c r="T1047702"/>
    </row>
    <row r="1047703" spans="1:20">
      <c r="A1047703"/>
      <c r="B1047703"/>
      <c r="C1047703"/>
      <c r="D1047703"/>
      <c r="E1047703"/>
      <c r="S1047703"/>
      <c r="T1047703"/>
    </row>
    <row r="1047704" spans="1:20">
      <c r="A1047704"/>
      <c r="B1047704"/>
      <c r="C1047704"/>
      <c r="D1047704"/>
      <c r="E1047704"/>
      <c r="S1047704"/>
      <c r="T1047704"/>
    </row>
    <row r="1047705" spans="1:20">
      <c r="A1047705"/>
      <c r="B1047705"/>
      <c r="C1047705"/>
      <c r="D1047705"/>
      <c r="E1047705"/>
      <c r="S1047705"/>
      <c r="T1047705"/>
    </row>
    <row r="1047706" spans="1:20">
      <c r="A1047706"/>
      <c r="B1047706"/>
      <c r="C1047706"/>
      <c r="D1047706"/>
      <c r="E1047706"/>
      <c r="S1047706"/>
      <c r="T1047706"/>
    </row>
    <row r="1047707" spans="1:20">
      <c r="A1047707"/>
      <c r="B1047707"/>
      <c r="C1047707"/>
      <c r="D1047707"/>
      <c r="E1047707"/>
      <c r="S1047707"/>
      <c r="T1047707"/>
    </row>
    <row r="1047708" spans="1:20">
      <c r="A1047708"/>
      <c r="B1047708"/>
      <c r="C1047708"/>
      <c r="D1047708"/>
      <c r="E1047708"/>
      <c r="S1047708"/>
      <c r="T1047708"/>
    </row>
    <row r="1047709" spans="1:20">
      <c r="A1047709"/>
      <c r="B1047709"/>
      <c r="C1047709"/>
      <c r="D1047709"/>
      <c r="E1047709"/>
      <c r="S1047709"/>
      <c r="T1047709"/>
    </row>
    <row r="1047710" spans="1:20">
      <c r="A1047710"/>
      <c r="B1047710"/>
      <c r="C1047710"/>
      <c r="D1047710"/>
      <c r="E1047710"/>
      <c r="S1047710"/>
      <c r="T1047710"/>
    </row>
    <row r="1047711" spans="1:20">
      <c r="A1047711"/>
      <c r="B1047711"/>
      <c r="C1047711"/>
      <c r="D1047711"/>
      <c r="E1047711"/>
      <c r="S1047711"/>
      <c r="T1047711"/>
    </row>
    <row r="1047712" spans="1:20">
      <c r="A1047712"/>
      <c r="B1047712"/>
      <c r="C1047712"/>
      <c r="D1047712"/>
      <c r="E1047712"/>
      <c r="S1047712"/>
      <c r="T1047712"/>
    </row>
    <row r="1047713" spans="1:20">
      <c r="A1047713"/>
      <c r="B1047713"/>
      <c r="C1047713"/>
      <c r="D1047713"/>
      <c r="E1047713"/>
      <c r="S1047713"/>
      <c r="T1047713"/>
    </row>
    <row r="1047714" spans="1:20">
      <c r="A1047714"/>
      <c r="B1047714"/>
      <c r="C1047714"/>
      <c r="D1047714"/>
      <c r="E1047714"/>
      <c r="S1047714"/>
      <c r="T1047714"/>
    </row>
    <row r="1047715" spans="1:20">
      <c r="A1047715"/>
      <c r="B1047715"/>
      <c r="C1047715"/>
      <c r="D1047715"/>
      <c r="E1047715"/>
      <c r="S1047715"/>
      <c r="T1047715"/>
    </row>
    <row r="1047716" spans="1:20">
      <c r="A1047716"/>
      <c r="B1047716"/>
      <c r="C1047716"/>
      <c r="D1047716"/>
      <c r="E1047716"/>
      <c r="S1047716"/>
      <c r="T1047716"/>
    </row>
    <row r="1047717" spans="1:20">
      <c r="A1047717"/>
      <c r="B1047717"/>
      <c r="C1047717"/>
      <c r="D1047717"/>
      <c r="E1047717"/>
      <c r="S1047717"/>
      <c r="T1047717"/>
    </row>
    <row r="1047718" spans="1:20">
      <c r="A1047718"/>
      <c r="B1047718"/>
      <c r="C1047718"/>
      <c r="D1047718"/>
      <c r="E1047718"/>
      <c r="S1047718"/>
      <c r="T1047718"/>
    </row>
    <row r="1047719" spans="1:20">
      <c r="A1047719"/>
      <c r="B1047719"/>
      <c r="C1047719"/>
      <c r="D1047719"/>
      <c r="E1047719"/>
      <c r="S1047719"/>
      <c r="T1047719"/>
    </row>
    <row r="1047720" spans="1:20">
      <c r="A1047720"/>
      <c r="B1047720"/>
      <c r="C1047720"/>
      <c r="D1047720"/>
      <c r="E1047720"/>
      <c r="S1047720"/>
      <c r="T1047720"/>
    </row>
    <row r="1047721" spans="1:20">
      <c r="A1047721"/>
      <c r="B1047721"/>
      <c r="C1047721"/>
      <c r="D1047721"/>
      <c r="E1047721"/>
      <c r="S1047721"/>
      <c r="T1047721"/>
    </row>
    <row r="1047722" spans="1:20">
      <c r="A1047722"/>
      <c r="B1047722"/>
      <c r="C1047722"/>
      <c r="D1047722"/>
      <c r="E1047722"/>
      <c r="S1047722"/>
      <c r="T1047722"/>
    </row>
    <row r="1047723" spans="1:20">
      <c r="A1047723"/>
      <c r="B1047723"/>
      <c r="C1047723"/>
      <c r="D1047723"/>
      <c r="E1047723"/>
      <c r="S1047723"/>
      <c r="T1047723"/>
    </row>
    <row r="1047724" spans="1:20">
      <c r="A1047724"/>
      <c r="B1047724"/>
      <c r="C1047724"/>
      <c r="D1047724"/>
      <c r="E1047724"/>
      <c r="S1047724"/>
      <c r="T1047724"/>
    </row>
    <row r="1047725" spans="1:20">
      <c r="A1047725"/>
      <c r="B1047725"/>
      <c r="C1047725"/>
      <c r="D1047725"/>
      <c r="E1047725"/>
      <c r="S1047725"/>
      <c r="T1047725"/>
    </row>
    <row r="1047726" spans="1:20">
      <c r="A1047726"/>
      <c r="B1047726"/>
      <c r="C1047726"/>
      <c r="D1047726"/>
      <c r="E1047726"/>
      <c r="S1047726"/>
      <c r="T1047726"/>
    </row>
    <row r="1047727" spans="1:20">
      <c r="A1047727"/>
      <c r="B1047727"/>
      <c r="C1047727"/>
      <c r="D1047727"/>
      <c r="E1047727"/>
      <c r="S1047727"/>
      <c r="T1047727"/>
    </row>
    <row r="1047728" spans="1:20">
      <c r="A1047728"/>
      <c r="B1047728"/>
      <c r="C1047728"/>
      <c r="D1047728"/>
      <c r="E1047728"/>
      <c r="S1047728"/>
      <c r="T1047728"/>
    </row>
    <row r="1047729" spans="1:20">
      <c r="A1047729"/>
      <c r="B1047729"/>
      <c r="C1047729"/>
      <c r="D1047729"/>
      <c r="E1047729"/>
      <c r="S1047729"/>
      <c r="T1047729"/>
    </row>
    <row r="1047730" spans="1:20">
      <c r="A1047730"/>
      <c r="B1047730"/>
      <c r="C1047730"/>
      <c r="D1047730"/>
      <c r="E1047730"/>
      <c r="S1047730"/>
      <c r="T1047730"/>
    </row>
    <row r="1047731" spans="1:20">
      <c r="A1047731"/>
      <c r="B1047731"/>
      <c r="C1047731"/>
      <c r="D1047731"/>
      <c r="E1047731"/>
      <c r="S1047731"/>
      <c r="T1047731"/>
    </row>
    <row r="1047732" spans="1:20">
      <c r="A1047732"/>
      <c r="B1047732"/>
      <c r="C1047732"/>
      <c r="D1047732"/>
      <c r="E1047732"/>
      <c r="S1047732"/>
      <c r="T1047732"/>
    </row>
    <row r="1047733" spans="1:20">
      <c r="A1047733"/>
      <c r="B1047733"/>
      <c r="C1047733"/>
      <c r="D1047733"/>
      <c r="E1047733"/>
      <c r="S1047733"/>
      <c r="T1047733"/>
    </row>
    <row r="1047734" spans="1:20">
      <c r="A1047734"/>
      <c r="B1047734"/>
      <c r="C1047734"/>
      <c r="D1047734"/>
      <c r="E1047734"/>
      <c r="S1047734"/>
      <c r="T1047734"/>
    </row>
    <row r="1047735" spans="1:20">
      <c r="A1047735"/>
      <c r="B1047735"/>
      <c r="C1047735"/>
      <c r="D1047735"/>
      <c r="E1047735"/>
      <c r="S1047735"/>
      <c r="T1047735"/>
    </row>
    <row r="1047736" spans="1:20">
      <c r="A1047736"/>
      <c r="B1047736"/>
      <c r="C1047736"/>
      <c r="D1047736"/>
      <c r="E1047736"/>
      <c r="S1047736"/>
      <c r="T1047736"/>
    </row>
    <row r="1047737" spans="1:20">
      <c r="A1047737"/>
      <c r="B1047737"/>
      <c r="C1047737"/>
      <c r="D1047737"/>
      <c r="E1047737"/>
      <c r="S1047737"/>
      <c r="T1047737"/>
    </row>
    <row r="1047738" spans="1:20">
      <c r="A1047738"/>
      <c r="B1047738"/>
      <c r="C1047738"/>
      <c r="D1047738"/>
      <c r="E1047738"/>
      <c r="S1047738"/>
      <c r="T1047738"/>
    </row>
    <row r="1047739" spans="1:20">
      <c r="A1047739"/>
      <c r="B1047739"/>
      <c r="C1047739"/>
      <c r="D1047739"/>
      <c r="E1047739"/>
      <c r="S1047739"/>
      <c r="T1047739"/>
    </row>
    <row r="1047740" spans="1:20">
      <c r="A1047740"/>
      <c r="B1047740"/>
      <c r="C1047740"/>
      <c r="D1047740"/>
      <c r="E1047740"/>
      <c r="S1047740"/>
      <c r="T1047740"/>
    </row>
    <row r="1047741" spans="1:20">
      <c r="A1047741"/>
      <c r="B1047741"/>
      <c r="C1047741"/>
      <c r="D1047741"/>
      <c r="E1047741"/>
      <c r="S1047741"/>
      <c r="T1047741"/>
    </row>
    <row r="1047742" spans="1:20">
      <c r="A1047742"/>
      <c r="B1047742"/>
      <c r="C1047742"/>
      <c r="D1047742"/>
      <c r="E1047742"/>
      <c r="S1047742"/>
      <c r="T1047742"/>
    </row>
    <row r="1047743" spans="1:20">
      <c r="A1047743"/>
      <c r="B1047743"/>
      <c r="C1047743"/>
      <c r="D1047743"/>
      <c r="E1047743"/>
      <c r="S1047743"/>
      <c r="T1047743"/>
    </row>
    <row r="1047744" spans="1:20">
      <c r="A1047744"/>
      <c r="B1047744"/>
      <c r="C1047744"/>
      <c r="D1047744"/>
      <c r="E1047744"/>
      <c r="S1047744"/>
      <c r="T1047744"/>
    </row>
    <row r="1047745" spans="1:20">
      <c r="A1047745"/>
      <c r="B1047745"/>
      <c r="C1047745"/>
      <c r="D1047745"/>
      <c r="E1047745"/>
      <c r="S1047745"/>
      <c r="T1047745"/>
    </row>
    <row r="1047746" spans="1:20">
      <c r="A1047746"/>
      <c r="B1047746"/>
      <c r="C1047746"/>
      <c r="D1047746"/>
      <c r="E1047746"/>
      <c r="S1047746"/>
      <c r="T1047746"/>
    </row>
    <row r="1047747" spans="1:20">
      <c r="A1047747"/>
      <c r="B1047747"/>
      <c r="C1047747"/>
      <c r="D1047747"/>
      <c r="E1047747"/>
      <c r="S1047747"/>
      <c r="T1047747"/>
    </row>
    <row r="1047748" spans="1:20">
      <c r="A1047748"/>
      <c r="B1047748"/>
      <c r="C1047748"/>
      <c r="D1047748"/>
      <c r="E1047748"/>
      <c r="S1047748"/>
      <c r="T1047748"/>
    </row>
    <row r="1047749" spans="1:20">
      <c r="A1047749"/>
      <c r="B1047749"/>
      <c r="C1047749"/>
      <c r="D1047749"/>
      <c r="E1047749"/>
      <c r="S1047749"/>
      <c r="T1047749"/>
    </row>
    <row r="1047750" spans="1:20">
      <c r="A1047750"/>
      <c r="B1047750"/>
      <c r="C1047750"/>
      <c r="D1047750"/>
      <c r="E1047750"/>
      <c r="S1047750"/>
      <c r="T1047750"/>
    </row>
    <row r="1047751" spans="1:20">
      <c r="A1047751"/>
      <c r="B1047751"/>
      <c r="C1047751"/>
      <c r="D1047751"/>
      <c r="E1047751"/>
      <c r="S1047751"/>
      <c r="T1047751"/>
    </row>
    <row r="1047752" spans="1:20">
      <c r="A1047752"/>
      <c r="B1047752"/>
      <c r="C1047752"/>
      <c r="D1047752"/>
      <c r="E1047752"/>
      <c r="S1047752"/>
      <c r="T1047752"/>
    </row>
    <row r="1047753" spans="1:20">
      <c r="A1047753"/>
      <c r="B1047753"/>
      <c r="C1047753"/>
      <c r="D1047753"/>
      <c r="E1047753"/>
      <c r="S1047753"/>
      <c r="T1047753"/>
    </row>
    <row r="1047754" spans="1:20">
      <c r="A1047754"/>
      <c r="B1047754"/>
      <c r="C1047754"/>
      <c r="D1047754"/>
      <c r="E1047754"/>
      <c r="S1047754"/>
      <c r="T1047754"/>
    </row>
    <row r="1047755" spans="1:20">
      <c r="A1047755"/>
      <c r="B1047755"/>
      <c r="C1047755"/>
      <c r="D1047755"/>
      <c r="E1047755"/>
      <c r="S1047755"/>
      <c r="T1047755"/>
    </row>
    <row r="1047756" spans="1:20">
      <c r="A1047756"/>
      <c r="B1047756"/>
      <c r="C1047756"/>
      <c r="D1047756"/>
      <c r="E1047756"/>
      <c r="S1047756"/>
      <c r="T1047756"/>
    </row>
    <row r="1047757" spans="1:20">
      <c r="A1047757"/>
      <c r="B1047757"/>
      <c r="C1047757"/>
      <c r="D1047757"/>
      <c r="E1047757"/>
      <c r="S1047757"/>
      <c r="T1047757"/>
    </row>
    <row r="1047758" spans="1:20">
      <c r="A1047758"/>
      <c r="B1047758"/>
      <c r="C1047758"/>
      <c r="D1047758"/>
      <c r="E1047758"/>
      <c r="S1047758"/>
      <c r="T1047758"/>
    </row>
    <row r="1047759" spans="1:20">
      <c r="A1047759"/>
      <c r="B1047759"/>
      <c r="C1047759"/>
      <c r="D1047759"/>
      <c r="E1047759"/>
      <c r="S1047759"/>
      <c r="T1047759"/>
    </row>
    <row r="1047760" spans="1:20">
      <c r="A1047760"/>
      <c r="B1047760"/>
      <c r="C1047760"/>
      <c r="D1047760"/>
      <c r="E1047760"/>
      <c r="S1047760"/>
      <c r="T1047760"/>
    </row>
    <row r="1047761" spans="1:20">
      <c r="A1047761"/>
      <c r="B1047761"/>
      <c r="C1047761"/>
      <c r="D1047761"/>
      <c r="E1047761"/>
      <c r="S1047761"/>
      <c r="T1047761"/>
    </row>
    <row r="1047762" spans="1:20">
      <c r="A1047762"/>
      <c r="B1047762"/>
      <c r="C1047762"/>
      <c r="D1047762"/>
      <c r="E1047762"/>
      <c r="S1047762"/>
      <c r="T1047762"/>
    </row>
    <row r="1047763" spans="1:20">
      <c r="A1047763"/>
      <c r="B1047763"/>
      <c r="C1047763"/>
      <c r="D1047763"/>
      <c r="E1047763"/>
      <c r="S1047763"/>
      <c r="T1047763"/>
    </row>
    <row r="1047764" spans="1:20">
      <c r="A1047764"/>
      <c r="B1047764"/>
      <c r="C1047764"/>
      <c r="D1047764"/>
      <c r="E1047764"/>
      <c r="S1047764"/>
      <c r="T1047764"/>
    </row>
    <row r="1047765" spans="1:20">
      <c r="A1047765"/>
      <c r="B1047765"/>
      <c r="C1047765"/>
      <c r="D1047765"/>
      <c r="E1047765"/>
      <c r="S1047765"/>
      <c r="T1047765"/>
    </row>
    <row r="1047766" spans="1:20">
      <c r="A1047766"/>
      <c r="B1047766"/>
      <c r="C1047766"/>
      <c r="D1047766"/>
      <c r="E1047766"/>
      <c r="S1047766"/>
      <c r="T1047766"/>
    </row>
    <row r="1047767" spans="1:20">
      <c r="A1047767"/>
      <c r="B1047767"/>
      <c r="C1047767"/>
      <c r="D1047767"/>
      <c r="E1047767"/>
      <c r="S1047767"/>
      <c r="T1047767"/>
    </row>
    <row r="1047768" spans="1:20">
      <c r="A1047768"/>
      <c r="B1047768"/>
      <c r="C1047768"/>
      <c r="D1047768"/>
      <c r="E1047768"/>
      <c r="S1047768"/>
      <c r="T1047768"/>
    </row>
    <row r="1047769" spans="1:20">
      <c r="A1047769"/>
      <c r="B1047769"/>
      <c r="C1047769"/>
      <c r="D1047769"/>
      <c r="E1047769"/>
      <c r="S1047769"/>
      <c r="T1047769"/>
    </row>
    <row r="1047770" spans="1:20">
      <c r="A1047770"/>
      <c r="B1047770"/>
      <c r="C1047770"/>
      <c r="D1047770"/>
      <c r="E1047770"/>
      <c r="S1047770"/>
      <c r="T1047770"/>
    </row>
    <row r="1047771" spans="1:20">
      <c r="A1047771"/>
      <c r="B1047771"/>
      <c r="C1047771"/>
      <c r="D1047771"/>
      <c r="E1047771"/>
      <c r="S1047771"/>
      <c r="T1047771"/>
    </row>
    <row r="1047772" spans="1:20">
      <c r="A1047772"/>
      <c r="B1047772"/>
      <c r="C1047772"/>
      <c r="D1047772"/>
      <c r="E1047772"/>
      <c r="S1047772"/>
      <c r="T1047772"/>
    </row>
    <row r="1047773" spans="1:20">
      <c r="A1047773"/>
      <c r="B1047773"/>
      <c r="C1047773"/>
      <c r="D1047773"/>
      <c r="E1047773"/>
      <c r="S1047773"/>
      <c r="T1047773"/>
    </row>
    <row r="1047774" spans="1:20">
      <c r="A1047774"/>
      <c r="B1047774"/>
      <c r="C1047774"/>
      <c r="D1047774"/>
      <c r="E1047774"/>
      <c r="S1047774"/>
      <c r="T1047774"/>
    </row>
    <row r="1047775" spans="1:20">
      <c r="A1047775"/>
      <c r="B1047775"/>
      <c r="C1047775"/>
      <c r="D1047775"/>
      <c r="E1047775"/>
      <c r="S1047775"/>
      <c r="T1047775"/>
    </row>
    <row r="1047776" spans="1:20">
      <c r="A1047776"/>
      <c r="B1047776"/>
      <c r="C1047776"/>
      <c r="D1047776"/>
      <c r="E1047776"/>
      <c r="S1047776"/>
      <c r="T1047776"/>
    </row>
    <row r="1047777" spans="1:20">
      <c r="A1047777"/>
      <c r="B1047777"/>
      <c r="C1047777"/>
      <c r="D1047777"/>
      <c r="E1047777"/>
      <c r="S1047777"/>
      <c r="T1047777"/>
    </row>
    <row r="1047778" spans="1:20">
      <c r="A1047778"/>
      <c r="B1047778"/>
      <c r="C1047778"/>
      <c r="D1047778"/>
      <c r="E1047778"/>
      <c r="S1047778"/>
      <c r="T1047778"/>
    </row>
    <row r="1047779" spans="1:20">
      <c r="A1047779"/>
      <c r="B1047779"/>
      <c r="C1047779"/>
      <c r="D1047779"/>
      <c r="E1047779"/>
      <c r="S1047779"/>
      <c r="T1047779"/>
    </row>
    <row r="1047780" spans="1:20">
      <c r="A1047780"/>
      <c r="B1047780"/>
      <c r="C1047780"/>
      <c r="D1047780"/>
      <c r="E1047780"/>
      <c r="S1047780"/>
      <c r="T1047780"/>
    </row>
    <row r="1047781" spans="1:20">
      <c r="A1047781"/>
      <c r="B1047781"/>
      <c r="C1047781"/>
      <c r="D1047781"/>
      <c r="E1047781"/>
      <c r="S1047781"/>
      <c r="T1047781"/>
    </row>
    <row r="1047782" spans="1:20">
      <c r="A1047782"/>
      <c r="B1047782"/>
      <c r="C1047782"/>
      <c r="D1047782"/>
      <c r="E1047782"/>
      <c r="S1047782"/>
      <c r="T1047782"/>
    </row>
    <row r="1047783" spans="1:20">
      <c r="A1047783"/>
      <c r="B1047783"/>
      <c r="C1047783"/>
      <c r="D1047783"/>
      <c r="E1047783"/>
      <c r="S1047783"/>
      <c r="T1047783"/>
    </row>
    <row r="1047784" spans="1:20">
      <c r="A1047784"/>
      <c r="B1047784"/>
      <c r="C1047784"/>
      <c r="D1047784"/>
      <c r="E1047784"/>
      <c r="S1047784"/>
      <c r="T1047784"/>
    </row>
    <row r="1047785" spans="1:20">
      <c r="A1047785"/>
      <c r="B1047785"/>
      <c r="C1047785"/>
      <c r="D1047785"/>
      <c r="E1047785"/>
      <c r="S1047785"/>
      <c r="T1047785"/>
    </row>
    <row r="1047786" spans="1:20">
      <c r="A1047786"/>
      <c r="B1047786"/>
      <c r="C1047786"/>
      <c r="D1047786"/>
      <c r="E1047786"/>
      <c r="S1047786"/>
      <c r="T1047786"/>
    </row>
    <row r="1047787" spans="1:20">
      <c r="A1047787"/>
      <c r="B1047787"/>
      <c r="C1047787"/>
      <c r="D1047787"/>
      <c r="E1047787"/>
      <c r="S1047787"/>
      <c r="T1047787"/>
    </row>
    <row r="1047788" spans="1:20">
      <c r="A1047788"/>
      <c r="B1047788"/>
      <c r="C1047788"/>
      <c r="D1047788"/>
      <c r="E1047788"/>
      <c r="S1047788"/>
      <c r="T1047788"/>
    </row>
    <row r="1047789" spans="1:20">
      <c r="A1047789"/>
      <c r="B1047789"/>
      <c r="C1047789"/>
      <c r="D1047789"/>
      <c r="E1047789"/>
      <c r="S1047789"/>
      <c r="T1047789"/>
    </row>
    <row r="1047790" spans="1:20">
      <c r="A1047790"/>
      <c r="B1047790"/>
      <c r="C1047790"/>
      <c r="D1047790"/>
      <c r="E1047790"/>
      <c r="S1047790"/>
      <c r="T1047790"/>
    </row>
    <row r="1047791" spans="1:20">
      <c r="A1047791"/>
      <c r="B1047791"/>
      <c r="C1047791"/>
      <c r="D1047791"/>
      <c r="E1047791"/>
      <c r="S1047791"/>
      <c r="T1047791"/>
    </row>
    <row r="1047792" spans="1:20">
      <c r="A1047792"/>
      <c r="B1047792"/>
      <c r="C1047792"/>
      <c r="D1047792"/>
      <c r="E1047792"/>
      <c r="S1047792"/>
      <c r="T1047792"/>
    </row>
    <row r="1047793" spans="1:20">
      <c r="A1047793"/>
      <c r="B1047793"/>
      <c r="C1047793"/>
      <c r="D1047793"/>
      <c r="E1047793"/>
      <c r="S1047793"/>
      <c r="T1047793"/>
    </row>
    <row r="1047794" spans="1:20">
      <c r="A1047794"/>
      <c r="B1047794"/>
      <c r="C1047794"/>
      <c r="D1047794"/>
      <c r="E1047794"/>
      <c r="S1047794"/>
      <c r="T1047794"/>
    </row>
    <row r="1047795" spans="1:20">
      <c r="A1047795"/>
      <c r="B1047795"/>
      <c r="C1047795"/>
      <c r="D1047795"/>
      <c r="E1047795"/>
      <c r="S1047795"/>
      <c r="T1047795"/>
    </row>
    <row r="1047796" spans="1:20">
      <c r="A1047796"/>
      <c r="B1047796"/>
      <c r="C1047796"/>
      <c r="D1047796"/>
      <c r="E1047796"/>
      <c r="S1047796"/>
      <c r="T1047796"/>
    </row>
    <row r="1047797" spans="1:20">
      <c r="A1047797"/>
      <c r="B1047797"/>
      <c r="C1047797"/>
      <c r="D1047797"/>
      <c r="E1047797"/>
      <c r="S1047797"/>
      <c r="T1047797"/>
    </row>
    <row r="1047798" spans="1:20">
      <c r="A1047798"/>
      <c r="B1047798"/>
      <c r="C1047798"/>
      <c r="D1047798"/>
      <c r="E1047798"/>
      <c r="S1047798"/>
      <c r="T1047798"/>
    </row>
    <row r="1047799" spans="1:20">
      <c r="A1047799"/>
      <c r="B1047799"/>
      <c r="C1047799"/>
      <c r="D1047799"/>
      <c r="E1047799"/>
      <c r="S1047799"/>
      <c r="T1047799"/>
    </row>
    <row r="1047800" spans="1:20">
      <c r="A1047800"/>
      <c r="B1047800"/>
      <c r="C1047800"/>
      <c r="D1047800"/>
      <c r="E1047800"/>
      <c r="S1047800"/>
      <c r="T1047800"/>
    </row>
    <row r="1047801" spans="1:20">
      <c r="A1047801"/>
      <c r="B1047801"/>
      <c r="C1047801"/>
      <c r="D1047801"/>
      <c r="E1047801"/>
      <c r="S1047801"/>
      <c r="T1047801"/>
    </row>
    <row r="1047802" spans="1:20">
      <c r="A1047802"/>
      <c r="B1047802"/>
      <c r="C1047802"/>
      <c r="D1047802"/>
      <c r="E1047802"/>
      <c r="S1047802"/>
      <c r="T1047802"/>
    </row>
    <row r="1047803" spans="1:20">
      <c r="A1047803"/>
      <c r="B1047803"/>
      <c r="C1047803"/>
      <c r="D1047803"/>
      <c r="E1047803"/>
      <c r="S1047803"/>
      <c r="T1047803"/>
    </row>
    <row r="1047804" spans="1:20">
      <c r="A1047804"/>
      <c r="B1047804"/>
      <c r="C1047804"/>
      <c r="D1047804"/>
      <c r="E1047804"/>
      <c r="S1047804"/>
      <c r="T1047804"/>
    </row>
    <row r="1047805" spans="1:20">
      <c r="A1047805"/>
      <c r="B1047805"/>
      <c r="C1047805"/>
      <c r="D1047805"/>
      <c r="E1047805"/>
      <c r="S1047805"/>
      <c r="T1047805"/>
    </row>
    <row r="1047806" spans="1:20">
      <c r="A1047806"/>
      <c r="B1047806"/>
      <c r="C1047806"/>
      <c r="D1047806"/>
      <c r="E1047806"/>
      <c r="S1047806"/>
      <c r="T1047806"/>
    </row>
    <row r="1047807" spans="1:20">
      <c r="A1047807"/>
      <c r="B1047807"/>
      <c r="C1047807"/>
      <c r="D1047807"/>
      <c r="E1047807"/>
      <c r="S1047807"/>
      <c r="T1047807"/>
    </row>
    <row r="1047808" spans="1:20">
      <c r="A1047808"/>
      <c r="B1047808"/>
      <c r="C1047808"/>
      <c r="D1047808"/>
      <c r="E1047808"/>
      <c r="S1047808"/>
      <c r="T1047808"/>
    </row>
    <row r="1047809" spans="1:20">
      <c r="A1047809"/>
      <c r="B1047809"/>
      <c r="C1047809"/>
      <c r="D1047809"/>
      <c r="E1047809"/>
      <c r="S1047809"/>
      <c r="T1047809"/>
    </row>
    <row r="1047810" spans="1:20">
      <c r="A1047810"/>
      <c r="B1047810"/>
      <c r="C1047810"/>
      <c r="D1047810"/>
      <c r="E1047810"/>
      <c r="S1047810"/>
      <c r="T1047810"/>
    </row>
    <row r="1047811" spans="1:20">
      <c r="A1047811"/>
      <c r="B1047811"/>
      <c r="C1047811"/>
      <c r="D1047811"/>
      <c r="E1047811"/>
      <c r="S1047811"/>
      <c r="T1047811"/>
    </row>
    <row r="1047812" spans="1:20">
      <c r="A1047812"/>
      <c r="B1047812"/>
      <c r="C1047812"/>
      <c r="D1047812"/>
      <c r="E1047812"/>
      <c r="S1047812"/>
      <c r="T1047812"/>
    </row>
    <row r="1047813" spans="1:20">
      <c r="A1047813"/>
      <c r="B1047813"/>
      <c r="C1047813"/>
      <c r="D1047813"/>
      <c r="E1047813"/>
      <c r="S1047813"/>
      <c r="T1047813"/>
    </row>
    <row r="1047814" spans="1:20">
      <c r="A1047814"/>
      <c r="B1047814"/>
      <c r="C1047814"/>
      <c r="D1047814"/>
      <c r="E1047814"/>
      <c r="S1047814"/>
      <c r="T1047814"/>
    </row>
    <row r="1047815" spans="1:20">
      <c r="A1047815"/>
      <c r="B1047815"/>
      <c r="C1047815"/>
      <c r="D1047815"/>
      <c r="E1047815"/>
      <c r="S1047815"/>
      <c r="T1047815"/>
    </row>
    <row r="1047816" spans="1:20">
      <c r="A1047816"/>
      <c r="B1047816"/>
      <c r="C1047816"/>
      <c r="D1047816"/>
      <c r="E1047816"/>
      <c r="S1047816"/>
      <c r="T1047816"/>
    </row>
    <row r="1047817" spans="1:20">
      <c r="A1047817"/>
      <c r="B1047817"/>
      <c r="C1047817"/>
      <c r="D1047817"/>
      <c r="E1047817"/>
      <c r="S1047817"/>
      <c r="T1047817"/>
    </row>
    <row r="1047818" spans="1:20">
      <c r="A1047818"/>
      <c r="B1047818"/>
      <c r="C1047818"/>
      <c r="D1047818"/>
      <c r="E1047818"/>
      <c r="S1047818"/>
      <c r="T1047818"/>
    </row>
    <row r="1047819" spans="1:20">
      <c r="A1047819"/>
      <c r="B1047819"/>
      <c r="C1047819"/>
      <c r="D1047819"/>
      <c r="E1047819"/>
      <c r="S1047819"/>
      <c r="T1047819"/>
    </row>
    <row r="1047820" spans="1:20">
      <c r="A1047820"/>
      <c r="B1047820"/>
      <c r="C1047820"/>
      <c r="D1047820"/>
      <c r="E1047820"/>
      <c r="S1047820"/>
      <c r="T1047820"/>
    </row>
    <row r="1047821" spans="1:20">
      <c r="A1047821"/>
      <c r="B1047821"/>
      <c r="C1047821"/>
      <c r="D1047821"/>
      <c r="E1047821"/>
      <c r="S1047821"/>
      <c r="T1047821"/>
    </row>
    <row r="1047822" spans="1:20">
      <c r="A1047822"/>
      <c r="B1047822"/>
      <c r="C1047822"/>
      <c r="D1047822"/>
      <c r="E1047822"/>
      <c r="S1047822"/>
      <c r="T1047822"/>
    </row>
    <row r="1047823" spans="1:20">
      <c r="A1047823"/>
      <c r="B1047823"/>
      <c r="C1047823"/>
      <c r="D1047823"/>
      <c r="E1047823"/>
      <c r="S1047823"/>
      <c r="T1047823"/>
    </row>
    <row r="1047824" spans="1:20">
      <c r="A1047824"/>
      <c r="B1047824"/>
      <c r="C1047824"/>
      <c r="D1047824"/>
      <c r="E1047824"/>
      <c r="S1047824"/>
      <c r="T1047824"/>
    </row>
    <row r="1047825" spans="1:20">
      <c r="A1047825"/>
      <c r="B1047825"/>
      <c r="C1047825"/>
      <c r="D1047825"/>
      <c r="E1047825"/>
      <c r="S1047825"/>
      <c r="T1047825"/>
    </row>
    <row r="1047826" spans="1:20">
      <c r="A1047826"/>
      <c r="B1047826"/>
      <c r="C1047826"/>
      <c r="D1047826"/>
      <c r="E1047826"/>
      <c r="S1047826"/>
      <c r="T1047826"/>
    </row>
    <row r="1047827" spans="1:20">
      <c r="A1047827"/>
      <c r="B1047827"/>
      <c r="C1047827"/>
      <c r="D1047827"/>
      <c r="E1047827"/>
      <c r="S1047827"/>
      <c r="T1047827"/>
    </row>
    <row r="1047828" spans="1:20">
      <c r="A1047828"/>
      <c r="B1047828"/>
      <c r="C1047828"/>
      <c r="D1047828"/>
      <c r="E1047828"/>
      <c r="S1047828"/>
      <c r="T1047828"/>
    </row>
    <row r="1047829" spans="1:20">
      <c r="A1047829"/>
      <c r="B1047829"/>
      <c r="C1047829"/>
      <c r="D1047829"/>
      <c r="E1047829"/>
      <c r="S1047829"/>
      <c r="T1047829"/>
    </row>
    <row r="1047830" spans="1:20">
      <c r="A1047830"/>
      <c r="B1047830"/>
      <c r="C1047830"/>
      <c r="D1047830"/>
      <c r="E1047830"/>
      <c r="S1047830"/>
      <c r="T1047830"/>
    </row>
    <row r="1047831" spans="1:20">
      <c r="A1047831"/>
      <c r="B1047831"/>
      <c r="C1047831"/>
      <c r="D1047831"/>
      <c r="E1047831"/>
      <c r="S1047831"/>
      <c r="T1047831"/>
    </row>
    <row r="1047832" spans="1:20">
      <c r="A1047832"/>
      <c r="B1047832"/>
      <c r="C1047832"/>
      <c r="D1047832"/>
      <c r="E1047832"/>
      <c r="S1047832"/>
      <c r="T1047832"/>
    </row>
    <row r="1047833" spans="1:20">
      <c r="A1047833"/>
      <c r="B1047833"/>
      <c r="C1047833"/>
      <c r="D1047833"/>
      <c r="E1047833"/>
      <c r="S1047833"/>
      <c r="T1047833"/>
    </row>
    <row r="1047834" spans="1:20">
      <c r="A1047834"/>
      <c r="B1047834"/>
      <c r="C1047834"/>
      <c r="D1047834"/>
      <c r="E1047834"/>
      <c r="S1047834"/>
      <c r="T1047834"/>
    </row>
    <row r="1047835" spans="1:20">
      <c r="A1047835"/>
      <c r="B1047835"/>
      <c r="C1047835"/>
      <c r="D1047835"/>
      <c r="E1047835"/>
      <c r="S1047835"/>
      <c r="T1047835"/>
    </row>
    <row r="1047836" spans="1:20">
      <c r="A1047836"/>
      <c r="B1047836"/>
      <c r="C1047836"/>
      <c r="D1047836"/>
      <c r="E1047836"/>
      <c r="S1047836"/>
      <c r="T1047836"/>
    </row>
    <row r="1047837" spans="1:20">
      <c r="A1047837"/>
      <c r="B1047837"/>
      <c r="C1047837"/>
      <c r="D1047837"/>
      <c r="E1047837"/>
      <c r="S1047837"/>
      <c r="T1047837"/>
    </row>
    <row r="1047838" spans="1:20">
      <c r="A1047838"/>
      <c r="B1047838"/>
      <c r="C1047838"/>
      <c r="D1047838"/>
      <c r="E1047838"/>
      <c r="S1047838"/>
      <c r="T1047838"/>
    </row>
    <row r="1047839" spans="1:20">
      <c r="A1047839"/>
      <c r="B1047839"/>
      <c r="C1047839"/>
      <c r="D1047839"/>
      <c r="E1047839"/>
      <c r="S1047839"/>
      <c r="T1047839"/>
    </row>
    <row r="1047840" spans="1:20">
      <c r="A1047840"/>
      <c r="B1047840"/>
      <c r="C1047840"/>
      <c r="D1047840"/>
      <c r="E1047840"/>
      <c r="S1047840"/>
      <c r="T1047840"/>
    </row>
    <row r="1047841" spans="1:20">
      <c r="A1047841"/>
      <c r="B1047841"/>
      <c r="C1047841"/>
      <c r="D1047841"/>
      <c r="E1047841"/>
      <c r="S1047841"/>
      <c r="T1047841"/>
    </row>
    <row r="1047842" spans="1:20">
      <c r="A1047842"/>
      <c r="B1047842"/>
      <c r="C1047842"/>
      <c r="D1047842"/>
      <c r="E1047842"/>
      <c r="S1047842"/>
      <c r="T1047842"/>
    </row>
    <row r="1047843" spans="1:20">
      <c r="A1047843"/>
      <c r="B1047843"/>
      <c r="C1047843"/>
      <c r="D1047843"/>
      <c r="E1047843"/>
      <c r="S1047843"/>
      <c r="T1047843"/>
    </row>
    <row r="1047844" spans="1:20">
      <c r="A1047844"/>
      <c r="B1047844"/>
      <c r="C1047844"/>
      <c r="D1047844"/>
      <c r="E1047844"/>
      <c r="S1047844"/>
      <c r="T1047844"/>
    </row>
    <row r="1047845" spans="1:20">
      <c r="A1047845"/>
      <c r="B1047845"/>
      <c r="C1047845"/>
      <c r="D1047845"/>
      <c r="E1047845"/>
      <c r="S1047845"/>
      <c r="T1047845"/>
    </row>
    <row r="1047846" spans="1:20">
      <c r="A1047846"/>
      <c r="B1047846"/>
      <c r="C1047846"/>
      <c r="D1047846"/>
      <c r="E1047846"/>
      <c r="S1047846"/>
      <c r="T1047846"/>
    </row>
    <row r="1047847" spans="1:20">
      <c r="A1047847"/>
      <c r="B1047847"/>
      <c r="C1047847"/>
      <c r="D1047847"/>
      <c r="E1047847"/>
      <c r="S1047847"/>
      <c r="T1047847"/>
    </row>
    <row r="1047848" spans="1:20">
      <c r="A1047848"/>
      <c r="B1047848"/>
      <c r="C1047848"/>
      <c r="D1047848"/>
      <c r="E1047848"/>
      <c r="S1047848"/>
      <c r="T1047848"/>
    </row>
    <row r="1047849" spans="1:20">
      <c r="A1047849"/>
      <c r="B1047849"/>
      <c r="C1047849"/>
      <c r="D1047849"/>
      <c r="E1047849"/>
      <c r="S1047849"/>
      <c r="T1047849"/>
    </row>
    <row r="1047850" spans="1:20">
      <c r="A1047850"/>
      <c r="B1047850"/>
      <c r="C1047850"/>
      <c r="D1047850"/>
      <c r="E1047850"/>
      <c r="S1047850"/>
      <c r="T1047850"/>
    </row>
    <row r="1047851" spans="1:20">
      <c r="A1047851"/>
      <c r="B1047851"/>
      <c r="C1047851"/>
      <c r="D1047851"/>
      <c r="E1047851"/>
      <c r="S1047851"/>
      <c r="T1047851"/>
    </row>
    <row r="1047852" spans="1:20">
      <c r="A1047852"/>
      <c r="B1047852"/>
      <c r="C1047852"/>
      <c r="D1047852"/>
      <c r="E1047852"/>
      <c r="S1047852"/>
      <c r="T1047852"/>
    </row>
    <row r="1047853" spans="1:20">
      <c r="A1047853"/>
      <c r="B1047853"/>
      <c r="C1047853"/>
      <c r="D1047853"/>
      <c r="E1047853"/>
      <c r="S1047853"/>
      <c r="T1047853"/>
    </row>
    <row r="1047854" spans="1:20">
      <c r="A1047854"/>
      <c r="B1047854"/>
      <c r="C1047854"/>
      <c r="D1047854"/>
      <c r="E1047854"/>
      <c r="S1047854"/>
      <c r="T1047854"/>
    </row>
    <row r="1047855" spans="1:20">
      <c r="A1047855"/>
      <c r="B1047855"/>
      <c r="C1047855"/>
      <c r="D1047855"/>
      <c r="E1047855"/>
      <c r="S1047855"/>
      <c r="T1047855"/>
    </row>
    <row r="1047856" spans="1:20">
      <c r="A1047856"/>
      <c r="B1047856"/>
      <c r="C1047856"/>
      <c r="D1047856"/>
      <c r="E1047856"/>
      <c r="S1047856"/>
      <c r="T1047856"/>
    </row>
    <row r="1047857" spans="1:20">
      <c r="A1047857"/>
      <c r="B1047857"/>
      <c r="C1047857"/>
      <c r="D1047857"/>
      <c r="E1047857"/>
      <c r="S1047857"/>
      <c r="T1047857"/>
    </row>
    <row r="1047858" spans="1:20">
      <c r="A1047858"/>
      <c r="B1047858"/>
      <c r="C1047858"/>
      <c r="D1047858"/>
      <c r="E1047858"/>
      <c r="S1047858"/>
      <c r="T1047858"/>
    </row>
    <row r="1047859" spans="1:20">
      <c r="A1047859"/>
      <c r="B1047859"/>
      <c r="C1047859"/>
      <c r="D1047859"/>
      <c r="E1047859"/>
      <c r="S1047859"/>
      <c r="T1047859"/>
    </row>
    <row r="1047860" spans="1:20">
      <c r="A1047860"/>
      <c r="B1047860"/>
      <c r="C1047860"/>
      <c r="D1047860"/>
      <c r="E1047860"/>
      <c r="S1047860"/>
      <c r="T1047860"/>
    </row>
    <row r="1047861" spans="1:20">
      <c r="A1047861"/>
      <c r="B1047861"/>
      <c r="C1047861"/>
      <c r="D1047861"/>
      <c r="E1047861"/>
      <c r="S1047861"/>
      <c r="T1047861"/>
    </row>
    <row r="1047862" spans="1:20">
      <c r="A1047862"/>
      <c r="B1047862"/>
      <c r="C1047862"/>
      <c r="D1047862"/>
      <c r="E1047862"/>
      <c r="S1047862"/>
      <c r="T1047862"/>
    </row>
    <row r="1047863" spans="1:20">
      <c r="A1047863"/>
      <c r="B1047863"/>
      <c r="C1047863"/>
      <c r="D1047863"/>
      <c r="E1047863"/>
      <c r="S1047863"/>
      <c r="T1047863"/>
    </row>
    <row r="1047864" spans="1:20">
      <c r="A1047864"/>
      <c r="B1047864"/>
      <c r="C1047864"/>
      <c r="D1047864"/>
      <c r="E1047864"/>
      <c r="S1047864"/>
      <c r="T1047864"/>
    </row>
    <row r="1047865" spans="1:20">
      <c r="A1047865"/>
      <c r="B1047865"/>
      <c r="C1047865"/>
      <c r="D1047865"/>
      <c r="E1047865"/>
      <c r="S1047865"/>
      <c r="T1047865"/>
    </row>
    <row r="1047866" spans="1:20">
      <c r="A1047866"/>
      <c r="B1047866"/>
      <c r="C1047866"/>
      <c r="D1047866"/>
      <c r="E1047866"/>
      <c r="S1047866"/>
      <c r="T1047866"/>
    </row>
    <row r="1047867" spans="1:20">
      <c r="A1047867"/>
      <c r="B1047867"/>
      <c r="C1047867"/>
      <c r="D1047867"/>
      <c r="E1047867"/>
      <c r="S1047867"/>
      <c r="T1047867"/>
    </row>
    <row r="1047868" spans="1:20">
      <c r="A1047868"/>
      <c r="B1047868"/>
      <c r="C1047868"/>
      <c r="D1047868"/>
      <c r="E1047868"/>
      <c r="S1047868"/>
      <c r="T1047868"/>
    </row>
    <row r="1047869" spans="1:20">
      <c r="A1047869"/>
      <c r="B1047869"/>
      <c r="C1047869"/>
      <c r="D1047869"/>
      <c r="E1047869"/>
      <c r="S1047869"/>
      <c r="T1047869"/>
    </row>
    <row r="1047870" spans="1:20">
      <c r="A1047870"/>
      <c r="B1047870"/>
      <c r="C1047870"/>
      <c r="D1047870"/>
      <c r="E1047870"/>
      <c r="S1047870"/>
      <c r="T1047870"/>
    </row>
    <row r="1047871" spans="1:20">
      <c r="A1047871"/>
      <c r="B1047871"/>
      <c r="C1047871"/>
      <c r="D1047871"/>
      <c r="E1047871"/>
      <c r="S1047871"/>
      <c r="T1047871"/>
    </row>
    <row r="1047872" spans="1:20">
      <c r="A1047872"/>
      <c r="B1047872"/>
      <c r="C1047872"/>
      <c r="D1047872"/>
      <c r="E1047872"/>
      <c r="S1047872"/>
      <c r="T1047872"/>
    </row>
    <row r="1047873" spans="1:20">
      <c r="A1047873"/>
      <c r="B1047873"/>
      <c r="C1047873"/>
      <c r="D1047873"/>
      <c r="E1047873"/>
      <c r="S1047873"/>
      <c r="T1047873"/>
    </row>
    <row r="1047874" spans="1:20">
      <c r="A1047874"/>
      <c r="B1047874"/>
      <c r="C1047874"/>
      <c r="D1047874"/>
      <c r="E1047874"/>
      <c r="S1047874"/>
      <c r="T1047874"/>
    </row>
    <row r="1047875" spans="1:20">
      <c r="A1047875"/>
      <c r="B1047875"/>
      <c r="C1047875"/>
      <c r="D1047875"/>
      <c r="E1047875"/>
      <c r="S1047875"/>
      <c r="T1047875"/>
    </row>
    <row r="1047876" spans="1:20">
      <c r="A1047876"/>
      <c r="B1047876"/>
      <c r="C1047876"/>
      <c r="D1047876"/>
      <c r="E1047876"/>
      <c r="S1047876"/>
      <c r="T1047876"/>
    </row>
    <row r="1047877" spans="1:20">
      <c r="A1047877"/>
      <c r="B1047877"/>
      <c r="C1047877"/>
      <c r="D1047877"/>
      <c r="E1047877"/>
      <c r="S1047877"/>
      <c r="T1047877"/>
    </row>
    <row r="1047878" spans="1:20">
      <c r="A1047878"/>
      <c r="B1047878"/>
      <c r="C1047878"/>
      <c r="D1047878"/>
      <c r="E1047878"/>
      <c r="S1047878"/>
      <c r="T1047878"/>
    </row>
    <row r="1047879" spans="1:20">
      <c r="A1047879"/>
      <c r="B1047879"/>
      <c r="C1047879"/>
      <c r="D1047879"/>
      <c r="E1047879"/>
      <c r="S1047879"/>
      <c r="T1047879"/>
    </row>
    <row r="1047880" spans="1:20">
      <c r="A1047880"/>
      <c r="B1047880"/>
      <c r="C1047880"/>
      <c r="D1047880"/>
      <c r="E1047880"/>
      <c r="S1047880"/>
      <c r="T1047880"/>
    </row>
    <row r="1047881" spans="1:20">
      <c r="A1047881"/>
      <c r="B1047881"/>
      <c r="C1047881"/>
      <c r="D1047881"/>
      <c r="E1047881"/>
      <c r="S1047881"/>
      <c r="T1047881"/>
    </row>
    <row r="1047882" spans="1:20">
      <c r="A1047882"/>
      <c r="B1047882"/>
      <c r="C1047882"/>
      <c r="D1047882"/>
      <c r="E1047882"/>
      <c r="S1047882"/>
      <c r="T1047882"/>
    </row>
    <row r="1047883" spans="1:20">
      <c r="A1047883"/>
      <c r="B1047883"/>
      <c r="C1047883"/>
      <c r="D1047883"/>
      <c r="E1047883"/>
      <c r="S1047883"/>
      <c r="T1047883"/>
    </row>
    <row r="1047884" spans="1:20">
      <c r="A1047884"/>
      <c r="B1047884"/>
      <c r="C1047884"/>
      <c r="D1047884"/>
      <c r="E1047884"/>
      <c r="S1047884"/>
      <c r="T1047884"/>
    </row>
    <row r="1047885" spans="1:20">
      <c r="A1047885"/>
      <c r="B1047885"/>
      <c r="C1047885"/>
      <c r="D1047885"/>
      <c r="E1047885"/>
      <c r="S1047885"/>
      <c r="T1047885"/>
    </row>
    <row r="1047886" spans="1:20">
      <c r="A1047886"/>
      <c r="B1047886"/>
      <c r="C1047886"/>
      <c r="D1047886"/>
      <c r="E1047886"/>
      <c r="S1047886"/>
      <c r="T1047886"/>
    </row>
    <row r="1047887" spans="1:20">
      <c r="A1047887"/>
      <c r="B1047887"/>
      <c r="C1047887"/>
      <c r="D1047887"/>
      <c r="E1047887"/>
      <c r="S1047887"/>
      <c r="T1047887"/>
    </row>
    <row r="1047888" spans="1:20">
      <c r="A1047888"/>
      <c r="B1047888"/>
      <c r="C1047888"/>
      <c r="D1047888"/>
      <c r="E1047888"/>
      <c r="S1047888"/>
      <c r="T1047888"/>
    </row>
    <row r="1047889" spans="1:20">
      <c r="A1047889"/>
      <c r="B1047889"/>
      <c r="C1047889"/>
      <c r="D1047889"/>
      <c r="E1047889"/>
      <c r="S1047889"/>
      <c r="T1047889"/>
    </row>
    <row r="1047890" spans="1:20">
      <c r="A1047890"/>
      <c r="B1047890"/>
      <c r="C1047890"/>
      <c r="D1047890"/>
      <c r="E1047890"/>
      <c r="S1047890"/>
      <c r="T1047890"/>
    </row>
    <row r="1047891" spans="1:20">
      <c r="A1047891"/>
      <c r="B1047891"/>
      <c r="C1047891"/>
      <c r="D1047891"/>
      <c r="E1047891"/>
      <c r="S1047891"/>
      <c r="T1047891"/>
    </row>
    <row r="1047892" spans="1:20">
      <c r="A1047892"/>
      <c r="B1047892"/>
      <c r="C1047892"/>
      <c r="D1047892"/>
      <c r="E1047892"/>
      <c r="S1047892"/>
      <c r="T1047892"/>
    </row>
    <row r="1047893" spans="1:20">
      <c r="A1047893"/>
      <c r="B1047893"/>
      <c r="C1047893"/>
      <c r="D1047893"/>
      <c r="E1047893"/>
      <c r="S1047893"/>
      <c r="T1047893"/>
    </row>
    <row r="1047894" spans="1:20">
      <c r="A1047894"/>
      <c r="B1047894"/>
      <c r="C1047894"/>
      <c r="D1047894"/>
      <c r="E1047894"/>
      <c r="S1047894"/>
      <c r="T1047894"/>
    </row>
    <row r="1047895" spans="1:20">
      <c r="A1047895"/>
      <c r="B1047895"/>
      <c r="C1047895"/>
      <c r="D1047895"/>
      <c r="E1047895"/>
      <c r="S1047895"/>
      <c r="T1047895"/>
    </row>
    <row r="1047896" spans="1:20">
      <c r="A1047896"/>
      <c r="B1047896"/>
      <c r="C1047896"/>
      <c r="D1047896"/>
      <c r="E1047896"/>
      <c r="S1047896"/>
      <c r="T1047896"/>
    </row>
    <row r="1047897" spans="1:20">
      <c r="A1047897"/>
      <c r="B1047897"/>
      <c r="C1047897"/>
      <c r="D1047897"/>
      <c r="E1047897"/>
      <c r="S1047897"/>
      <c r="T1047897"/>
    </row>
    <row r="1047898" spans="1:20">
      <c r="A1047898"/>
      <c r="B1047898"/>
      <c r="C1047898"/>
      <c r="D1047898"/>
      <c r="E1047898"/>
      <c r="S1047898"/>
      <c r="T1047898"/>
    </row>
    <row r="1047899" spans="1:20">
      <c r="A1047899"/>
      <c r="B1047899"/>
      <c r="C1047899"/>
      <c r="D1047899"/>
      <c r="E1047899"/>
      <c r="S1047899"/>
      <c r="T1047899"/>
    </row>
    <row r="1047900" spans="1:20">
      <c r="A1047900"/>
      <c r="B1047900"/>
      <c r="C1047900"/>
      <c r="D1047900"/>
      <c r="E1047900"/>
      <c r="S1047900"/>
      <c r="T1047900"/>
    </row>
    <row r="1047901" spans="1:20">
      <c r="A1047901"/>
      <c r="B1047901"/>
      <c r="C1047901"/>
      <c r="D1047901"/>
      <c r="E1047901"/>
      <c r="S1047901"/>
      <c r="T1047901"/>
    </row>
    <row r="1047902" spans="1:20">
      <c r="A1047902"/>
      <c r="B1047902"/>
      <c r="C1047902"/>
      <c r="D1047902"/>
      <c r="E1047902"/>
      <c r="S1047902"/>
      <c r="T1047902"/>
    </row>
    <row r="1047903" spans="1:20">
      <c r="A1047903"/>
      <c r="B1047903"/>
      <c r="C1047903"/>
      <c r="D1047903"/>
      <c r="E1047903"/>
      <c r="S1047903"/>
      <c r="T1047903"/>
    </row>
    <row r="1047904" spans="1:20">
      <c r="A1047904"/>
      <c r="B1047904"/>
      <c r="C1047904"/>
      <c r="D1047904"/>
      <c r="E1047904"/>
      <c r="S1047904"/>
      <c r="T1047904"/>
    </row>
    <row r="1047905" spans="1:20">
      <c r="A1047905"/>
      <c r="B1047905"/>
      <c r="C1047905"/>
      <c r="D1047905"/>
      <c r="E1047905"/>
      <c r="S1047905"/>
      <c r="T1047905"/>
    </row>
    <row r="1047906" spans="1:20">
      <c r="A1047906"/>
      <c r="B1047906"/>
      <c r="C1047906"/>
      <c r="D1047906"/>
      <c r="E1047906"/>
      <c r="S1047906"/>
      <c r="T1047906"/>
    </row>
    <row r="1047907" spans="1:20">
      <c r="A1047907"/>
      <c r="B1047907"/>
      <c r="C1047907"/>
      <c r="D1047907"/>
      <c r="E1047907"/>
      <c r="S1047907"/>
      <c r="T1047907"/>
    </row>
    <row r="1047908" spans="1:20">
      <c r="A1047908"/>
      <c r="B1047908"/>
      <c r="C1047908"/>
      <c r="D1047908"/>
      <c r="E1047908"/>
      <c r="S1047908"/>
      <c r="T1047908"/>
    </row>
    <row r="1047909" spans="1:20">
      <c r="A1047909"/>
      <c r="B1047909"/>
      <c r="C1047909"/>
      <c r="D1047909"/>
      <c r="E1047909"/>
      <c r="S1047909"/>
      <c r="T1047909"/>
    </row>
    <row r="1047910" spans="1:20">
      <c r="A1047910"/>
      <c r="B1047910"/>
      <c r="C1047910"/>
      <c r="D1047910"/>
      <c r="E1047910"/>
      <c r="S1047910"/>
      <c r="T1047910"/>
    </row>
    <row r="1047911" spans="1:20">
      <c r="A1047911"/>
      <c r="B1047911"/>
      <c r="C1047911"/>
      <c r="D1047911"/>
      <c r="E1047911"/>
      <c r="S1047911"/>
      <c r="T1047911"/>
    </row>
    <row r="1047912" spans="1:20">
      <c r="A1047912"/>
      <c r="B1047912"/>
      <c r="C1047912"/>
      <c r="D1047912"/>
      <c r="E1047912"/>
      <c r="S1047912"/>
      <c r="T1047912"/>
    </row>
    <row r="1047913" spans="1:20">
      <c r="A1047913"/>
      <c r="B1047913"/>
      <c r="C1047913"/>
      <c r="D1047913"/>
      <c r="E1047913"/>
      <c r="S1047913"/>
      <c r="T1047913"/>
    </row>
    <row r="1047914" spans="1:20">
      <c r="A1047914"/>
      <c r="B1047914"/>
      <c r="C1047914"/>
      <c r="D1047914"/>
      <c r="E1047914"/>
      <c r="S1047914"/>
      <c r="T1047914"/>
    </row>
    <row r="1047915" spans="1:20">
      <c r="A1047915"/>
      <c r="B1047915"/>
      <c r="C1047915"/>
      <c r="D1047915"/>
      <c r="E1047915"/>
      <c r="S1047915"/>
      <c r="T1047915"/>
    </row>
    <row r="1047916" spans="1:20">
      <c r="A1047916"/>
      <c r="B1047916"/>
      <c r="C1047916"/>
      <c r="D1047916"/>
      <c r="E1047916"/>
      <c r="S1047916"/>
      <c r="T1047916"/>
    </row>
    <row r="1047917" spans="1:20">
      <c r="A1047917"/>
      <c r="B1047917"/>
      <c r="C1047917"/>
      <c r="D1047917"/>
      <c r="E1047917"/>
      <c r="S1047917"/>
      <c r="T1047917"/>
    </row>
    <row r="1047918" spans="1:20">
      <c r="A1047918"/>
      <c r="B1047918"/>
      <c r="C1047918"/>
      <c r="D1047918"/>
      <c r="E1047918"/>
      <c r="S1047918"/>
      <c r="T1047918"/>
    </row>
    <row r="1047919" spans="1:20">
      <c r="A1047919"/>
      <c r="B1047919"/>
      <c r="C1047919"/>
      <c r="D1047919"/>
      <c r="E1047919"/>
      <c r="S1047919"/>
      <c r="T1047919"/>
    </row>
    <row r="1047920" spans="1:20">
      <c r="A1047920"/>
      <c r="B1047920"/>
      <c r="C1047920"/>
      <c r="D1047920"/>
      <c r="E1047920"/>
      <c r="S1047920"/>
      <c r="T1047920"/>
    </row>
    <row r="1047921" spans="1:20">
      <c r="A1047921"/>
      <c r="B1047921"/>
      <c r="C1047921"/>
      <c r="D1047921"/>
      <c r="E1047921"/>
      <c r="S1047921"/>
      <c r="T1047921"/>
    </row>
    <row r="1047922" spans="1:20">
      <c r="A1047922"/>
      <c r="B1047922"/>
      <c r="C1047922"/>
      <c r="D1047922"/>
      <c r="E1047922"/>
      <c r="S1047922"/>
      <c r="T1047922"/>
    </row>
    <row r="1047923" spans="1:20">
      <c r="A1047923"/>
      <c r="B1047923"/>
      <c r="C1047923"/>
      <c r="D1047923"/>
      <c r="E1047923"/>
      <c r="S1047923"/>
      <c r="T1047923"/>
    </row>
    <row r="1047924" spans="1:20">
      <c r="A1047924"/>
      <c r="B1047924"/>
      <c r="C1047924"/>
      <c r="D1047924"/>
      <c r="E1047924"/>
      <c r="S1047924"/>
      <c r="T1047924"/>
    </row>
    <row r="1047925" spans="1:20">
      <c r="A1047925"/>
      <c r="B1047925"/>
      <c r="C1047925"/>
      <c r="D1047925"/>
      <c r="E1047925"/>
      <c r="S1047925"/>
      <c r="T1047925"/>
    </row>
    <row r="1047926" spans="1:20">
      <c r="A1047926"/>
      <c r="B1047926"/>
      <c r="C1047926"/>
      <c r="D1047926"/>
      <c r="E1047926"/>
      <c r="S1047926"/>
      <c r="T1047926"/>
    </row>
    <row r="1047927" spans="1:20">
      <c r="A1047927"/>
      <c r="B1047927"/>
      <c r="C1047927"/>
      <c r="D1047927"/>
      <c r="E1047927"/>
      <c r="S1047927"/>
      <c r="T1047927"/>
    </row>
    <row r="1047928" spans="1:20">
      <c r="A1047928"/>
      <c r="B1047928"/>
      <c r="C1047928"/>
      <c r="D1047928"/>
      <c r="E1047928"/>
      <c r="S1047928"/>
      <c r="T1047928"/>
    </row>
    <row r="1047929" spans="1:20">
      <c r="A1047929"/>
      <c r="B1047929"/>
      <c r="C1047929"/>
      <c r="D1047929"/>
      <c r="E1047929"/>
      <c r="S1047929"/>
      <c r="T1047929"/>
    </row>
    <row r="1047930" spans="1:20">
      <c r="A1047930"/>
      <c r="B1047930"/>
      <c r="C1047930"/>
      <c r="D1047930"/>
      <c r="E1047930"/>
      <c r="S1047930"/>
      <c r="T1047930"/>
    </row>
    <row r="1047931" spans="1:20">
      <c r="A1047931"/>
      <c r="B1047931"/>
      <c r="C1047931"/>
      <c r="D1047931"/>
      <c r="E1047931"/>
      <c r="S1047931"/>
      <c r="T1047931"/>
    </row>
    <row r="1047932" spans="1:20">
      <c r="A1047932"/>
      <c r="B1047932"/>
      <c r="C1047932"/>
      <c r="D1047932"/>
      <c r="E1047932"/>
      <c r="S1047932"/>
      <c r="T1047932"/>
    </row>
    <row r="1047933" spans="1:20">
      <c r="A1047933"/>
      <c r="B1047933"/>
      <c r="C1047933"/>
      <c r="D1047933"/>
      <c r="E1047933"/>
      <c r="S1047933"/>
      <c r="T1047933"/>
    </row>
    <row r="1047934" spans="1:20">
      <c r="A1047934"/>
      <c r="B1047934"/>
      <c r="C1047934"/>
      <c r="D1047934"/>
      <c r="E1047934"/>
      <c r="S1047934"/>
      <c r="T1047934"/>
    </row>
    <row r="1047935" spans="1:20">
      <c r="A1047935"/>
      <c r="B1047935"/>
      <c r="C1047935"/>
      <c r="D1047935"/>
      <c r="E1047935"/>
      <c r="S1047935"/>
      <c r="T1047935"/>
    </row>
    <row r="1047936" spans="1:20">
      <c r="A1047936"/>
      <c r="B1047936"/>
      <c r="C1047936"/>
      <c r="D1047936"/>
      <c r="E1047936"/>
      <c r="S1047936"/>
      <c r="T1047936"/>
    </row>
    <row r="1047937" spans="1:20">
      <c r="A1047937"/>
      <c r="B1047937"/>
      <c r="C1047937"/>
      <c r="D1047937"/>
      <c r="E1047937"/>
      <c r="S1047937"/>
      <c r="T1047937"/>
    </row>
    <row r="1047938" spans="1:20">
      <c r="A1047938"/>
      <c r="B1047938"/>
      <c r="C1047938"/>
      <c r="D1047938"/>
      <c r="E1047938"/>
      <c r="S1047938"/>
      <c r="T1047938"/>
    </row>
    <row r="1047939" spans="1:20">
      <c r="A1047939"/>
      <c r="B1047939"/>
      <c r="C1047939"/>
      <c r="D1047939"/>
      <c r="E1047939"/>
      <c r="S1047939"/>
      <c r="T1047939"/>
    </row>
    <row r="1047940" spans="1:20">
      <c r="A1047940"/>
      <c r="B1047940"/>
      <c r="C1047940"/>
      <c r="D1047940"/>
      <c r="E1047940"/>
      <c r="S1047940"/>
      <c r="T1047940"/>
    </row>
    <row r="1047941" spans="1:20">
      <c r="A1047941"/>
      <c r="B1047941"/>
      <c r="C1047941"/>
      <c r="D1047941"/>
      <c r="E1047941"/>
      <c r="S1047941"/>
      <c r="T1047941"/>
    </row>
    <row r="1047942" spans="1:20">
      <c r="A1047942"/>
      <c r="B1047942"/>
      <c r="C1047942"/>
      <c r="D1047942"/>
      <c r="E1047942"/>
      <c r="S1047942"/>
      <c r="T1047942"/>
    </row>
    <row r="1047943" spans="1:20">
      <c r="A1047943"/>
      <c r="B1047943"/>
      <c r="C1047943"/>
      <c r="D1047943"/>
      <c r="E1047943"/>
      <c r="S1047943"/>
      <c r="T1047943"/>
    </row>
    <row r="1047944" spans="1:20">
      <c r="A1047944"/>
      <c r="B1047944"/>
      <c r="C1047944"/>
      <c r="D1047944"/>
      <c r="E1047944"/>
      <c r="S1047944"/>
      <c r="T1047944"/>
    </row>
    <row r="1047945" spans="1:20">
      <c r="A1047945"/>
      <c r="B1047945"/>
      <c r="C1047945"/>
      <c r="D1047945"/>
      <c r="E1047945"/>
      <c r="S1047945"/>
      <c r="T1047945"/>
    </row>
    <row r="1047946" spans="1:20">
      <c r="A1047946"/>
      <c r="B1047946"/>
      <c r="C1047946"/>
      <c r="D1047946"/>
      <c r="E1047946"/>
      <c r="S1047946"/>
      <c r="T1047946"/>
    </row>
    <row r="1047947" spans="1:20">
      <c r="A1047947"/>
      <c r="B1047947"/>
      <c r="C1047947"/>
      <c r="D1047947"/>
      <c r="E1047947"/>
      <c r="S1047947"/>
      <c r="T1047947"/>
    </row>
    <row r="1047948" spans="1:20">
      <c r="A1047948"/>
      <c r="B1047948"/>
      <c r="C1047948"/>
      <c r="D1047948"/>
      <c r="E1047948"/>
      <c r="S1047948"/>
      <c r="T1047948"/>
    </row>
    <row r="1047949" spans="1:20">
      <c r="A1047949"/>
      <c r="B1047949"/>
      <c r="C1047949"/>
      <c r="D1047949"/>
      <c r="E1047949"/>
      <c r="S1047949"/>
      <c r="T1047949"/>
    </row>
    <row r="1047950" spans="1:20">
      <c r="A1047950"/>
      <c r="B1047950"/>
      <c r="C1047950"/>
      <c r="D1047950"/>
      <c r="E1047950"/>
      <c r="S1047950"/>
      <c r="T1047950"/>
    </row>
    <row r="1047951" spans="1:20">
      <c r="A1047951"/>
      <c r="B1047951"/>
      <c r="C1047951"/>
      <c r="D1047951"/>
      <c r="E1047951"/>
      <c r="S1047951"/>
      <c r="T1047951"/>
    </row>
    <row r="1047952" spans="1:20">
      <c r="A1047952"/>
      <c r="B1047952"/>
      <c r="C1047952"/>
      <c r="D1047952"/>
      <c r="E1047952"/>
      <c r="S1047952"/>
      <c r="T1047952"/>
    </row>
    <row r="1047953" spans="1:20">
      <c r="A1047953"/>
      <c r="B1047953"/>
      <c r="C1047953"/>
      <c r="D1047953"/>
      <c r="E1047953"/>
      <c r="S1047953"/>
      <c r="T1047953"/>
    </row>
    <row r="1047954" spans="1:20">
      <c r="A1047954"/>
      <c r="B1047954"/>
      <c r="C1047954"/>
      <c r="D1047954"/>
      <c r="E1047954"/>
      <c r="S1047954"/>
      <c r="T1047954"/>
    </row>
    <row r="1047955" spans="1:20">
      <c r="A1047955"/>
      <c r="B1047955"/>
      <c r="C1047955"/>
      <c r="D1047955"/>
      <c r="E1047955"/>
      <c r="S1047955"/>
      <c r="T1047955"/>
    </row>
    <row r="1047956" spans="1:20">
      <c r="A1047956"/>
      <c r="B1047956"/>
      <c r="C1047956"/>
      <c r="D1047956"/>
      <c r="E1047956"/>
      <c r="S1047956"/>
      <c r="T1047956"/>
    </row>
    <row r="1047957" spans="1:20">
      <c r="A1047957"/>
      <c r="B1047957"/>
      <c r="C1047957"/>
      <c r="D1047957"/>
      <c r="E1047957"/>
      <c r="S1047957"/>
      <c r="T1047957"/>
    </row>
    <row r="1047958" spans="1:20">
      <c r="A1047958"/>
      <c r="B1047958"/>
      <c r="C1047958"/>
      <c r="D1047958"/>
      <c r="E1047958"/>
      <c r="S1047958"/>
      <c r="T1047958"/>
    </row>
    <row r="1047959" spans="1:20">
      <c r="A1047959"/>
      <c r="B1047959"/>
      <c r="C1047959"/>
      <c r="D1047959"/>
      <c r="E1047959"/>
      <c r="S1047959"/>
      <c r="T1047959"/>
    </row>
    <row r="1047960" spans="1:20">
      <c r="A1047960"/>
      <c r="B1047960"/>
      <c r="C1047960"/>
      <c r="D1047960"/>
      <c r="E1047960"/>
      <c r="S1047960"/>
      <c r="T1047960"/>
    </row>
    <row r="1047961" spans="1:20">
      <c r="A1047961"/>
      <c r="B1047961"/>
      <c r="C1047961"/>
      <c r="D1047961"/>
      <c r="E1047961"/>
      <c r="S1047961"/>
      <c r="T1047961"/>
    </row>
    <row r="1047962" spans="1:20">
      <c r="A1047962"/>
      <c r="B1047962"/>
      <c r="C1047962"/>
      <c r="D1047962"/>
      <c r="E1047962"/>
      <c r="S1047962"/>
      <c r="T1047962"/>
    </row>
    <row r="1047963" spans="1:20">
      <c r="A1047963"/>
      <c r="B1047963"/>
      <c r="C1047963"/>
      <c r="D1047963"/>
      <c r="E1047963"/>
      <c r="S1047963"/>
      <c r="T1047963"/>
    </row>
    <row r="1047964" spans="1:20">
      <c r="A1047964"/>
      <c r="B1047964"/>
      <c r="C1047964"/>
      <c r="D1047964"/>
      <c r="E1047964"/>
      <c r="S1047964"/>
      <c r="T1047964"/>
    </row>
    <row r="1047965" spans="1:20">
      <c r="A1047965"/>
      <c r="B1047965"/>
      <c r="C1047965"/>
      <c r="D1047965"/>
      <c r="E1047965"/>
      <c r="S1047965"/>
      <c r="T1047965"/>
    </row>
    <row r="1047966" spans="1:20">
      <c r="A1047966"/>
      <c r="B1047966"/>
      <c r="C1047966"/>
      <c r="D1047966"/>
      <c r="E1047966"/>
      <c r="S1047966"/>
      <c r="T1047966"/>
    </row>
    <row r="1047967" spans="1:20">
      <c r="A1047967"/>
      <c r="B1047967"/>
      <c r="C1047967"/>
      <c r="D1047967"/>
      <c r="E1047967"/>
      <c r="S1047967"/>
      <c r="T1047967"/>
    </row>
    <row r="1047968" spans="1:20">
      <c r="A1047968"/>
      <c r="B1047968"/>
      <c r="C1047968"/>
      <c r="D1047968"/>
      <c r="E1047968"/>
      <c r="S1047968"/>
      <c r="T1047968"/>
    </row>
    <row r="1047969" spans="1:20">
      <c r="A1047969"/>
      <c r="B1047969"/>
      <c r="C1047969"/>
      <c r="D1047969"/>
      <c r="E1047969"/>
      <c r="S1047969"/>
      <c r="T1047969"/>
    </row>
    <row r="1047970" spans="1:20">
      <c r="A1047970"/>
      <c r="B1047970"/>
      <c r="C1047970"/>
      <c r="D1047970"/>
      <c r="E1047970"/>
      <c r="S1047970"/>
      <c r="T1047970"/>
    </row>
    <row r="1047971" spans="1:20">
      <c r="A1047971"/>
      <c r="B1047971"/>
      <c r="C1047971"/>
      <c r="D1047971"/>
      <c r="E1047971"/>
      <c r="S1047971"/>
      <c r="T1047971"/>
    </row>
    <row r="1047972" spans="1:20">
      <c r="A1047972"/>
      <c r="B1047972"/>
      <c r="C1047972"/>
      <c r="D1047972"/>
      <c r="E1047972"/>
      <c r="S1047972"/>
      <c r="T1047972"/>
    </row>
    <row r="1047973" spans="1:20">
      <c r="A1047973"/>
      <c r="B1047973"/>
      <c r="C1047973"/>
      <c r="D1047973"/>
      <c r="E1047973"/>
      <c r="S1047973"/>
      <c r="T1047973"/>
    </row>
    <row r="1047974" spans="1:20">
      <c r="A1047974"/>
      <c r="B1047974"/>
      <c r="C1047974"/>
      <c r="D1047974"/>
      <c r="E1047974"/>
      <c r="S1047974"/>
      <c r="T1047974"/>
    </row>
    <row r="1047975" spans="1:20">
      <c r="A1047975"/>
      <c r="B1047975"/>
      <c r="C1047975"/>
      <c r="D1047975"/>
      <c r="E1047975"/>
      <c r="S1047975"/>
      <c r="T1047975"/>
    </row>
    <row r="1047976" spans="1:20">
      <c r="A1047976"/>
      <c r="B1047976"/>
      <c r="C1047976"/>
      <c r="D1047976"/>
      <c r="E1047976"/>
      <c r="S1047976"/>
      <c r="T1047976"/>
    </row>
    <row r="1047977" spans="1:20">
      <c r="A1047977"/>
      <c r="B1047977"/>
      <c r="C1047977"/>
      <c r="D1047977"/>
      <c r="E1047977"/>
      <c r="S1047977"/>
      <c r="T1047977"/>
    </row>
    <row r="1047978" spans="1:20">
      <c r="A1047978"/>
      <c r="B1047978"/>
      <c r="C1047978"/>
      <c r="D1047978"/>
      <c r="E1047978"/>
      <c r="S1047978"/>
      <c r="T1047978"/>
    </row>
    <row r="1047979" spans="1:20">
      <c r="A1047979"/>
      <c r="B1047979"/>
      <c r="C1047979"/>
      <c r="D1047979"/>
      <c r="E1047979"/>
      <c r="S1047979"/>
      <c r="T1047979"/>
    </row>
    <row r="1047980" spans="1:20">
      <c r="A1047980"/>
      <c r="B1047980"/>
      <c r="C1047980"/>
      <c r="D1047980"/>
      <c r="E1047980"/>
      <c r="S1047980"/>
      <c r="T1047980"/>
    </row>
    <row r="1047981" spans="1:20">
      <c r="A1047981"/>
      <c r="B1047981"/>
      <c r="C1047981"/>
      <c r="D1047981"/>
      <c r="E1047981"/>
      <c r="S1047981"/>
      <c r="T1047981"/>
    </row>
    <row r="1047982" spans="1:20">
      <c r="A1047982"/>
      <c r="B1047982"/>
      <c r="C1047982"/>
      <c r="D1047982"/>
      <c r="E1047982"/>
      <c r="S1047982"/>
      <c r="T1047982"/>
    </row>
    <row r="1047983" spans="1:20">
      <c r="A1047983"/>
      <c r="B1047983"/>
      <c r="C1047983"/>
      <c r="D1047983"/>
      <c r="E1047983"/>
      <c r="S1047983"/>
      <c r="T1047983"/>
    </row>
    <row r="1047984" spans="1:20">
      <c r="A1047984"/>
      <c r="B1047984"/>
      <c r="C1047984"/>
      <c r="D1047984"/>
      <c r="E1047984"/>
      <c r="S1047984"/>
      <c r="T1047984"/>
    </row>
    <row r="1047985" spans="1:20">
      <c r="A1047985"/>
      <c r="B1047985"/>
      <c r="C1047985"/>
      <c r="D1047985"/>
      <c r="E1047985"/>
      <c r="S1047985"/>
      <c r="T1047985"/>
    </row>
    <row r="1047986" spans="1:20">
      <c r="A1047986"/>
      <c r="B1047986"/>
      <c r="C1047986"/>
      <c r="D1047986"/>
      <c r="E1047986"/>
      <c r="S1047986"/>
      <c r="T1047986"/>
    </row>
    <row r="1047987" spans="1:20">
      <c r="A1047987"/>
      <c r="B1047987"/>
      <c r="C1047987"/>
      <c r="D1047987"/>
      <c r="E1047987"/>
      <c r="S1047987"/>
      <c r="T1047987"/>
    </row>
    <row r="1047988" spans="1:20">
      <c r="A1047988"/>
      <c r="B1047988"/>
      <c r="C1047988"/>
      <c r="D1047988"/>
      <c r="E1047988"/>
      <c r="S1047988"/>
      <c r="T1047988"/>
    </row>
    <row r="1047989" spans="1:20">
      <c r="A1047989"/>
      <c r="B1047989"/>
      <c r="C1047989"/>
      <c r="D1047989"/>
      <c r="E1047989"/>
      <c r="S1047989"/>
      <c r="T1047989"/>
    </row>
    <row r="1047990" spans="1:20">
      <c r="A1047990"/>
      <c r="B1047990"/>
      <c r="C1047990"/>
      <c r="D1047990"/>
      <c r="E1047990"/>
      <c r="S1047990"/>
      <c r="T1047990"/>
    </row>
    <row r="1047991" spans="1:20">
      <c r="A1047991"/>
      <c r="B1047991"/>
      <c r="C1047991"/>
      <c r="D1047991"/>
      <c r="E1047991"/>
      <c r="S1047991"/>
      <c r="T1047991"/>
    </row>
    <row r="1047992" spans="1:20">
      <c r="A1047992"/>
      <c r="B1047992"/>
      <c r="C1047992"/>
      <c r="D1047992"/>
      <c r="E1047992"/>
      <c r="S1047992"/>
      <c r="T1047992"/>
    </row>
    <row r="1047993" spans="1:20">
      <c r="A1047993"/>
      <c r="B1047993"/>
      <c r="C1047993"/>
      <c r="D1047993"/>
      <c r="E1047993"/>
      <c r="S1047993"/>
      <c r="T1047993"/>
    </row>
    <row r="1047994" spans="1:20">
      <c r="A1047994"/>
      <c r="B1047994"/>
      <c r="C1047994"/>
      <c r="D1047994"/>
      <c r="E1047994"/>
      <c r="S1047994"/>
      <c r="T1047994"/>
    </row>
    <row r="1047995" spans="1:20">
      <c r="A1047995"/>
      <c r="B1047995"/>
      <c r="C1047995"/>
      <c r="D1047995"/>
      <c r="E1047995"/>
      <c r="S1047995"/>
      <c r="T1047995"/>
    </row>
    <row r="1047996" spans="1:20">
      <c r="A1047996"/>
      <c r="B1047996"/>
      <c r="C1047996"/>
      <c r="D1047996"/>
      <c r="E1047996"/>
      <c r="S1047996"/>
      <c r="T1047996"/>
    </row>
    <row r="1047997" spans="1:20">
      <c r="A1047997"/>
      <c r="B1047997"/>
      <c r="C1047997"/>
      <c r="D1047997"/>
      <c r="E1047997"/>
      <c r="S1047997"/>
      <c r="T1047997"/>
    </row>
    <row r="1047998" spans="1:20">
      <c r="A1047998"/>
      <c r="B1047998"/>
      <c r="C1047998"/>
      <c r="D1047998"/>
      <c r="E1047998"/>
      <c r="S1047998"/>
      <c r="T1047998"/>
    </row>
    <row r="1047999" spans="1:20">
      <c r="A1047999"/>
      <c r="B1047999"/>
      <c r="C1047999"/>
      <c r="D1047999"/>
      <c r="E1047999"/>
      <c r="S1047999"/>
      <c r="T1047999"/>
    </row>
    <row r="1048000" spans="1:20">
      <c r="A1048000"/>
      <c r="B1048000"/>
      <c r="C1048000"/>
      <c r="D1048000"/>
      <c r="E1048000"/>
      <c r="S1048000"/>
      <c r="T1048000"/>
    </row>
    <row r="1048001" spans="1:20">
      <c r="A1048001"/>
      <c r="B1048001"/>
      <c r="C1048001"/>
      <c r="D1048001"/>
      <c r="E1048001"/>
      <c r="S1048001"/>
      <c r="T1048001"/>
    </row>
    <row r="1048002" spans="1:20">
      <c r="A1048002"/>
      <c r="B1048002"/>
      <c r="C1048002"/>
      <c r="D1048002"/>
      <c r="E1048002"/>
      <c r="S1048002"/>
      <c r="T1048002"/>
    </row>
    <row r="1048003" spans="1:20">
      <c r="A1048003"/>
      <c r="B1048003"/>
      <c r="C1048003"/>
      <c r="D1048003"/>
      <c r="E1048003"/>
      <c r="S1048003"/>
      <c r="T1048003"/>
    </row>
    <row r="1048004" spans="1:20">
      <c r="A1048004"/>
      <c r="B1048004"/>
      <c r="C1048004"/>
      <c r="D1048004"/>
      <c r="E1048004"/>
      <c r="S1048004"/>
      <c r="T1048004"/>
    </row>
    <row r="1048005" spans="1:20">
      <c r="A1048005"/>
      <c r="B1048005"/>
      <c r="C1048005"/>
      <c r="D1048005"/>
      <c r="E1048005"/>
      <c r="S1048005"/>
      <c r="T1048005"/>
    </row>
    <row r="1048006" spans="1:20">
      <c r="A1048006"/>
      <c r="B1048006"/>
      <c r="C1048006"/>
      <c r="D1048006"/>
      <c r="E1048006"/>
      <c r="S1048006"/>
      <c r="T1048006"/>
    </row>
    <row r="1048007" spans="1:20">
      <c r="A1048007"/>
      <c r="B1048007"/>
      <c r="C1048007"/>
      <c r="D1048007"/>
      <c r="E1048007"/>
      <c r="S1048007"/>
      <c r="T1048007"/>
    </row>
    <row r="1048008" spans="1:20">
      <c r="A1048008"/>
      <c r="B1048008"/>
      <c r="C1048008"/>
      <c r="D1048008"/>
      <c r="E1048008"/>
      <c r="S1048008"/>
      <c r="T1048008"/>
    </row>
    <row r="1048009" spans="1:20">
      <c r="A1048009"/>
      <c r="B1048009"/>
      <c r="C1048009"/>
      <c r="D1048009"/>
      <c r="E1048009"/>
      <c r="S1048009"/>
      <c r="T1048009"/>
    </row>
    <row r="1048010" spans="1:20">
      <c r="A1048010"/>
      <c r="B1048010"/>
      <c r="C1048010"/>
      <c r="D1048010"/>
      <c r="E1048010"/>
      <c r="S1048010"/>
      <c r="T1048010"/>
    </row>
    <row r="1048011" spans="1:20">
      <c r="A1048011"/>
      <c r="B1048011"/>
      <c r="C1048011"/>
      <c r="D1048011"/>
      <c r="E1048011"/>
      <c r="S1048011"/>
      <c r="T1048011"/>
    </row>
    <row r="1048012" spans="1:20">
      <c r="A1048012"/>
      <c r="B1048012"/>
      <c r="C1048012"/>
      <c r="D1048012"/>
      <c r="E1048012"/>
      <c r="S1048012"/>
      <c r="T1048012"/>
    </row>
    <row r="1048013" spans="1:20">
      <c r="A1048013"/>
      <c r="B1048013"/>
      <c r="C1048013"/>
      <c r="D1048013"/>
      <c r="E1048013"/>
      <c r="S1048013"/>
      <c r="T1048013"/>
    </row>
    <row r="1048014" spans="1:20">
      <c r="A1048014"/>
      <c r="B1048014"/>
      <c r="C1048014"/>
      <c r="D1048014"/>
      <c r="E1048014"/>
      <c r="S1048014"/>
      <c r="T1048014"/>
    </row>
    <row r="1048015" spans="1:20">
      <c r="A1048015"/>
      <c r="B1048015"/>
      <c r="C1048015"/>
      <c r="D1048015"/>
      <c r="E1048015"/>
      <c r="S1048015"/>
      <c r="T1048015"/>
    </row>
    <row r="1048016" spans="1:20">
      <c r="A1048016"/>
      <c r="B1048016"/>
      <c r="C1048016"/>
      <c r="D1048016"/>
      <c r="E1048016"/>
      <c r="S1048016"/>
      <c r="T1048016"/>
    </row>
    <row r="1048017" spans="1:20">
      <c r="A1048017"/>
      <c r="B1048017"/>
      <c r="C1048017"/>
      <c r="D1048017"/>
      <c r="E1048017"/>
      <c r="S1048017"/>
      <c r="T1048017"/>
    </row>
    <row r="1048018" spans="1:20">
      <c r="A1048018"/>
      <c r="B1048018"/>
      <c r="C1048018"/>
      <c r="D1048018"/>
      <c r="E1048018"/>
      <c r="S1048018"/>
      <c r="T1048018"/>
    </row>
    <row r="1048019" spans="1:20">
      <c r="A1048019"/>
      <c r="B1048019"/>
      <c r="C1048019"/>
      <c r="D1048019"/>
      <c r="E1048019"/>
      <c r="S1048019"/>
      <c r="T1048019"/>
    </row>
    <row r="1048020" spans="1:20">
      <c r="A1048020"/>
      <c r="B1048020"/>
      <c r="C1048020"/>
      <c r="D1048020"/>
      <c r="E1048020"/>
      <c r="S1048020"/>
      <c r="T1048020"/>
    </row>
    <row r="1048021" spans="1:20">
      <c r="A1048021"/>
      <c r="B1048021"/>
      <c r="C1048021"/>
      <c r="D1048021"/>
      <c r="E1048021"/>
      <c r="S1048021"/>
      <c r="T1048021"/>
    </row>
    <row r="1048022" spans="1:20">
      <c r="A1048022"/>
      <c r="B1048022"/>
      <c r="C1048022"/>
      <c r="D1048022"/>
      <c r="E1048022"/>
      <c r="S1048022"/>
      <c r="T1048022"/>
    </row>
    <row r="1048023" spans="1:20">
      <c r="A1048023"/>
      <c r="B1048023"/>
      <c r="C1048023"/>
      <c r="D1048023"/>
      <c r="E1048023"/>
      <c r="S1048023"/>
      <c r="T1048023"/>
    </row>
    <row r="1048024" spans="1:20">
      <c r="A1048024"/>
      <c r="B1048024"/>
      <c r="C1048024"/>
      <c r="D1048024"/>
      <c r="E1048024"/>
      <c r="S1048024"/>
      <c r="T1048024"/>
    </row>
    <row r="1048025" spans="1:20">
      <c r="A1048025"/>
      <c r="B1048025"/>
      <c r="C1048025"/>
      <c r="D1048025"/>
      <c r="E1048025"/>
      <c r="S1048025"/>
      <c r="T1048025"/>
    </row>
    <row r="1048026" spans="1:20">
      <c r="A1048026"/>
      <c r="B1048026"/>
      <c r="C1048026"/>
      <c r="D1048026"/>
      <c r="E1048026"/>
      <c r="S1048026"/>
      <c r="T1048026"/>
    </row>
    <row r="1048027" spans="1:20">
      <c r="A1048027"/>
      <c r="B1048027"/>
      <c r="C1048027"/>
      <c r="D1048027"/>
      <c r="E1048027"/>
      <c r="S1048027"/>
      <c r="T1048027"/>
    </row>
    <row r="1048028" spans="1:20">
      <c r="A1048028"/>
      <c r="B1048028"/>
      <c r="C1048028"/>
      <c r="D1048028"/>
      <c r="E1048028"/>
      <c r="S1048028"/>
      <c r="T1048028"/>
    </row>
    <row r="1048029" spans="1:20">
      <c r="A1048029"/>
      <c r="B1048029"/>
      <c r="C1048029"/>
      <c r="D1048029"/>
      <c r="E1048029"/>
      <c r="S1048029"/>
      <c r="T1048029"/>
    </row>
    <row r="1048030" spans="1:20">
      <c r="A1048030"/>
      <c r="B1048030"/>
      <c r="C1048030"/>
      <c r="D1048030"/>
      <c r="E1048030"/>
      <c r="S1048030"/>
      <c r="T1048030"/>
    </row>
    <row r="1048031" spans="1:20">
      <c r="A1048031"/>
      <c r="B1048031"/>
      <c r="C1048031"/>
      <c r="D1048031"/>
      <c r="E1048031"/>
      <c r="S1048031"/>
      <c r="T1048031"/>
    </row>
    <row r="1048032" spans="1:20">
      <c r="A1048032"/>
      <c r="B1048032"/>
      <c r="C1048032"/>
      <c r="D1048032"/>
      <c r="E1048032"/>
      <c r="S1048032"/>
      <c r="T1048032"/>
    </row>
    <row r="1048033" spans="1:20">
      <c r="A1048033"/>
      <c r="B1048033"/>
      <c r="C1048033"/>
      <c r="D1048033"/>
      <c r="E1048033"/>
      <c r="S1048033"/>
      <c r="T1048033"/>
    </row>
    <row r="1048034" spans="1:20">
      <c r="A1048034"/>
      <c r="B1048034"/>
      <c r="C1048034"/>
      <c r="D1048034"/>
      <c r="E1048034"/>
      <c r="S1048034"/>
      <c r="T1048034"/>
    </row>
    <row r="1048035" spans="1:20">
      <c r="A1048035"/>
      <c r="B1048035"/>
      <c r="C1048035"/>
      <c r="D1048035"/>
      <c r="E1048035"/>
      <c r="S1048035"/>
      <c r="T1048035"/>
    </row>
    <row r="1048036" spans="1:20">
      <c r="A1048036"/>
      <c r="B1048036"/>
      <c r="C1048036"/>
      <c r="D1048036"/>
      <c r="E1048036"/>
      <c r="S1048036"/>
      <c r="T1048036"/>
    </row>
    <row r="1048037" spans="1:20">
      <c r="A1048037"/>
      <c r="B1048037"/>
      <c r="C1048037"/>
      <c r="D1048037"/>
      <c r="E1048037"/>
      <c r="S1048037"/>
      <c r="T1048037"/>
    </row>
    <row r="1048038" spans="1:20">
      <c r="A1048038"/>
      <c r="B1048038"/>
      <c r="C1048038"/>
      <c r="D1048038"/>
      <c r="E1048038"/>
      <c r="S1048038"/>
      <c r="T1048038"/>
    </row>
    <row r="1048039" spans="1:20">
      <c r="A1048039"/>
      <c r="B1048039"/>
      <c r="C1048039"/>
      <c r="D1048039"/>
      <c r="E1048039"/>
      <c r="S1048039"/>
      <c r="T1048039"/>
    </row>
    <row r="1048040" spans="1:20">
      <c r="A1048040"/>
      <c r="B1048040"/>
      <c r="C1048040"/>
      <c r="D1048040"/>
      <c r="E1048040"/>
      <c r="S1048040"/>
      <c r="T1048040"/>
    </row>
    <row r="1048041" spans="1:20">
      <c r="A1048041"/>
      <c r="B1048041"/>
      <c r="C1048041"/>
      <c r="D1048041"/>
      <c r="E1048041"/>
      <c r="S1048041"/>
      <c r="T1048041"/>
    </row>
    <row r="1048042" spans="1:20">
      <c r="A1048042"/>
      <c r="B1048042"/>
      <c r="C1048042"/>
      <c r="D1048042"/>
      <c r="E1048042"/>
      <c r="S1048042"/>
      <c r="T1048042"/>
    </row>
    <row r="1048043" spans="1:20">
      <c r="A1048043"/>
      <c r="B1048043"/>
      <c r="C1048043"/>
      <c r="D1048043"/>
      <c r="E1048043"/>
      <c r="S1048043"/>
      <c r="T1048043"/>
    </row>
    <row r="1048044" spans="1:20">
      <c r="A1048044"/>
      <c r="B1048044"/>
      <c r="C1048044"/>
      <c r="D1048044"/>
      <c r="E1048044"/>
      <c r="S1048044"/>
      <c r="T1048044"/>
    </row>
    <row r="1048045" spans="1:20">
      <c r="A1048045"/>
      <c r="B1048045"/>
      <c r="C1048045"/>
      <c r="D1048045"/>
      <c r="E1048045"/>
      <c r="S1048045"/>
      <c r="T1048045"/>
    </row>
    <row r="1048046" spans="1:20">
      <c r="A1048046"/>
      <c r="B1048046"/>
      <c r="C1048046"/>
      <c r="D1048046"/>
      <c r="E1048046"/>
      <c r="S1048046"/>
      <c r="T1048046"/>
    </row>
    <row r="1048047" spans="1:20">
      <c r="A1048047"/>
      <c r="B1048047"/>
      <c r="C1048047"/>
      <c r="D1048047"/>
      <c r="E1048047"/>
      <c r="S1048047"/>
      <c r="T1048047"/>
    </row>
    <row r="1048048" spans="1:20">
      <c r="A1048048"/>
      <c r="B1048048"/>
      <c r="C1048048"/>
      <c r="D1048048"/>
      <c r="E1048048"/>
      <c r="S1048048"/>
      <c r="T1048048"/>
    </row>
    <row r="1048049" spans="1:20">
      <c r="A1048049"/>
      <c r="B1048049"/>
      <c r="C1048049"/>
      <c r="D1048049"/>
      <c r="E1048049"/>
      <c r="S1048049"/>
      <c r="T1048049"/>
    </row>
    <row r="1048050" spans="1:20">
      <c r="A1048050"/>
      <c r="B1048050"/>
      <c r="C1048050"/>
      <c r="D1048050"/>
      <c r="E1048050"/>
      <c r="S1048050"/>
      <c r="T1048050"/>
    </row>
    <row r="1048051" spans="1:20">
      <c r="A1048051"/>
      <c r="B1048051"/>
      <c r="C1048051"/>
      <c r="D1048051"/>
      <c r="E1048051"/>
      <c r="S1048051"/>
      <c r="T1048051"/>
    </row>
    <row r="1048052" spans="1:20">
      <c r="A1048052"/>
      <c r="B1048052"/>
      <c r="C1048052"/>
      <c r="D1048052"/>
      <c r="E1048052"/>
      <c r="S1048052"/>
      <c r="T1048052"/>
    </row>
    <row r="1048053" spans="1:20">
      <c r="A1048053"/>
      <c r="B1048053"/>
      <c r="C1048053"/>
      <c r="D1048053"/>
      <c r="E1048053"/>
      <c r="S1048053"/>
      <c r="T1048053"/>
    </row>
    <row r="1048054" spans="1:20">
      <c r="A1048054"/>
      <c r="B1048054"/>
      <c r="C1048054"/>
      <c r="D1048054"/>
      <c r="E1048054"/>
      <c r="S1048054"/>
      <c r="T1048054"/>
    </row>
    <row r="1048055" spans="1:20">
      <c r="A1048055"/>
      <c r="B1048055"/>
      <c r="C1048055"/>
      <c r="D1048055"/>
      <c r="E1048055"/>
      <c r="S1048055"/>
      <c r="T1048055"/>
    </row>
    <row r="1048056" spans="1:20">
      <c r="A1048056"/>
      <c r="B1048056"/>
      <c r="C1048056"/>
      <c r="D1048056"/>
      <c r="E1048056"/>
      <c r="S1048056"/>
      <c r="T1048056"/>
    </row>
    <row r="1048057" spans="1:20">
      <c r="A1048057"/>
      <c r="B1048057"/>
      <c r="C1048057"/>
      <c r="D1048057"/>
      <c r="E1048057"/>
      <c r="S1048057"/>
      <c r="T1048057"/>
    </row>
    <row r="1048058" spans="1:20">
      <c r="A1048058"/>
      <c r="B1048058"/>
      <c r="C1048058"/>
      <c r="D1048058"/>
      <c r="E1048058"/>
      <c r="S1048058"/>
      <c r="T1048058"/>
    </row>
    <row r="1048059" spans="1:20">
      <c r="A1048059"/>
      <c r="B1048059"/>
      <c r="C1048059"/>
      <c r="D1048059"/>
      <c r="E1048059"/>
      <c r="S1048059"/>
      <c r="T1048059"/>
    </row>
    <row r="1048060" spans="1:20">
      <c r="A1048060"/>
      <c r="B1048060"/>
      <c r="C1048060"/>
      <c r="D1048060"/>
      <c r="E1048060"/>
      <c r="S1048060"/>
      <c r="T1048060"/>
    </row>
    <row r="1048061" spans="1:20">
      <c r="A1048061"/>
      <c r="B1048061"/>
      <c r="C1048061"/>
      <c r="D1048061"/>
      <c r="E1048061"/>
      <c r="S1048061"/>
      <c r="T1048061"/>
    </row>
    <row r="1048062" spans="1:20">
      <c r="A1048062"/>
      <c r="B1048062"/>
      <c r="C1048062"/>
      <c r="D1048062"/>
      <c r="E1048062"/>
      <c r="S1048062"/>
      <c r="T1048062"/>
    </row>
    <row r="1048063" spans="1:20">
      <c r="A1048063"/>
      <c r="B1048063"/>
      <c r="C1048063"/>
      <c r="D1048063"/>
      <c r="E1048063"/>
      <c r="S1048063"/>
      <c r="T1048063"/>
    </row>
    <row r="1048064" spans="1:20">
      <c r="A1048064"/>
      <c r="B1048064"/>
      <c r="C1048064"/>
      <c r="D1048064"/>
      <c r="E1048064"/>
      <c r="S1048064"/>
      <c r="T1048064"/>
    </row>
    <row r="1048065" spans="1:20">
      <c r="A1048065"/>
      <c r="B1048065"/>
      <c r="C1048065"/>
      <c r="D1048065"/>
      <c r="E1048065"/>
      <c r="S1048065"/>
      <c r="T1048065"/>
    </row>
    <row r="1048066" spans="1:20">
      <c r="A1048066"/>
      <c r="B1048066"/>
      <c r="C1048066"/>
      <c r="D1048066"/>
      <c r="E1048066"/>
      <c r="S1048066"/>
      <c r="T1048066"/>
    </row>
    <row r="1048067" spans="1:20">
      <c r="A1048067"/>
      <c r="B1048067"/>
      <c r="C1048067"/>
      <c r="D1048067"/>
      <c r="E1048067"/>
      <c r="S1048067"/>
      <c r="T1048067"/>
    </row>
    <row r="1048068" spans="1:20">
      <c r="A1048068"/>
      <c r="B1048068"/>
      <c r="C1048068"/>
      <c r="D1048068"/>
      <c r="E1048068"/>
      <c r="S1048068"/>
      <c r="T1048068"/>
    </row>
    <row r="1048069" spans="1:20">
      <c r="A1048069"/>
      <c r="B1048069"/>
      <c r="C1048069"/>
      <c r="D1048069"/>
      <c r="E1048069"/>
      <c r="S1048069"/>
      <c r="T1048069"/>
    </row>
    <row r="1048070" spans="1:20">
      <c r="A1048070"/>
      <c r="B1048070"/>
      <c r="C1048070"/>
      <c r="D1048070"/>
      <c r="E1048070"/>
      <c r="S1048070"/>
      <c r="T1048070"/>
    </row>
    <row r="1048071" spans="1:20">
      <c r="A1048071"/>
      <c r="B1048071"/>
      <c r="C1048071"/>
      <c r="D1048071"/>
      <c r="E1048071"/>
      <c r="S1048071"/>
      <c r="T1048071"/>
    </row>
    <row r="1048072" spans="1:20">
      <c r="A1048072"/>
      <c r="B1048072"/>
      <c r="C1048072"/>
      <c r="D1048072"/>
      <c r="E1048072"/>
      <c r="S1048072"/>
      <c r="T1048072"/>
    </row>
    <row r="1048073" spans="1:20">
      <c r="A1048073"/>
      <c r="B1048073"/>
      <c r="C1048073"/>
      <c r="D1048073"/>
      <c r="E1048073"/>
      <c r="S1048073"/>
      <c r="T1048073"/>
    </row>
    <row r="1048074" spans="1:20">
      <c r="A1048074"/>
      <c r="B1048074"/>
      <c r="C1048074"/>
      <c r="D1048074"/>
      <c r="E1048074"/>
      <c r="S1048074"/>
      <c r="T1048074"/>
    </row>
    <row r="1048075" spans="1:20">
      <c r="A1048075"/>
      <c r="B1048075"/>
      <c r="C1048075"/>
      <c r="D1048075"/>
      <c r="E1048075"/>
      <c r="S1048075"/>
      <c r="T1048075"/>
    </row>
    <row r="1048076" spans="1:20">
      <c r="A1048076"/>
      <c r="B1048076"/>
      <c r="C1048076"/>
      <c r="D1048076"/>
      <c r="E1048076"/>
      <c r="S1048076"/>
      <c r="T1048076"/>
    </row>
    <row r="1048077" spans="1:20">
      <c r="A1048077"/>
      <c r="B1048077"/>
      <c r="C1048077"/>
      <c r="D1048077"/>
      <c r="E1048077"/>
      <c r="S1048077"/>
      <c r="T1048077"/>
    </row>
    <row r="1048078" spans="1:20">
      <c r="A1048078"/>
      <c r="B1048078"/>
      <c r="C1048078"/>
      <c r="D1048078"/>
      <c r="E1048078"/>
      <c r="S1048078"/>
      <c r="T1048078"/>
    </row>
    <row r="1048079" spans="1:20">
      <c r="A1048079"/>
      <c r="B1048079"/>
      <c r="C1048079"/>
      <c r="D1048079"/>
      <c r="E1048079"/>
      <c r="S1048079"/>
      <c r="T1048079"/>
    </row>
    <row r="1048080" spans="1:20">
      <c r="A1048080"/>
      <c r="B1048080"/>
      <c r="C1048080"/>
      <c r="D1048080"/>
      <c r="E1048080"/>
      <c r="S1048080"/>
      <c r="T1048080"/>
    </row>
    <row r="1048081" spans="1:20">
      <c r="A1048081"/>
      <c r="B1048081"/>
      <c r="C1048081"/>
      <c r="D1048081"/>
      <c r="E1048081"/>
      <c r="S1048081"/>
      <c r="T1048081"/>
    </row>
    <row r="1048082" spans="1:20">
      <c r="A1048082"/>
      <c r="B1048082"/>
      <c r="C1048082"/>
      <c r="D1048082"/>
      <c r="E1048082"/>
      <c r="S1048082"/>
      <c r="T1048082"/>
    </row>
    <row r="1048083" spans="1:20">
      <c r="A1048083"/>
      <c r="B1048083"/>
      <c r="C1048083"/>
      <c r="D1048083"/>
      <c r="E1048083"/>
      <c r="S1048083"/>
      <c r="T1048083"/>
    </row>
    <row r="1048084" spans="1:20">
      <c r="A1048084"/>
      <c r="B1048084"/>
      <c r="C1048084"/>
      <c r="D1048084"/>
      <c r="E1048084"/>
      <c r="S1048084"/>
      <c r="T1048084"/>
    </row>
    <row r="1048085" spans="1:20">
      <c r="A1048085"/>
      <c r="B1048085"/>
      <c r="C1048085"/>
      <c r="D1048085"/>
      <c r="E1048085"/>
      <c r="S1048085"/>
      <c r="T1048085"/>
    </row>
    <row r="1048086" spans="1:20">
      <c r="A1048086"/>
      <c r="B1048086"/>
      <c r="C1048086"/>
      <c r="D1048086"/>
      <c r="E1048086"/>
      <c r="S1048086"/>
      <c r="T1048086"/>
    </row>
    <row r="1048087" spans="1:20">
      <c r="A1048087"/>
      <c r="B1048087"/>
      <c r="C1048087"/>
      <c r="D1048087"/>
      <c r="E1048087"/>
      <c r="S1048087"/>
      <c r="T1048087"/>
    </row>
    <row r="1048088" spans="1:20">
      <c r="A1048088"/>
      <c r="B1048088"/>
      <c r="C1048088"/>
      <c r="D1048088"/>
      <c r="E1048088"/>
      <c r="S1048088"/>
      <c r="T1048088"/>
    </row>
    <row r="1048089" spans="1:20">
      <c r="A1048089"/>
      <c r="B1048089"/>
      <c r="C1048089"/>
      <c r="D1048089"/>
      <c r="E1048089"/>
      <c r="S1048089"/>
      <c r="T1048089"/>
    </row>
    <row r="1048090" spans="1:20">
      <c r="A1048090"/>
      <c r="B1048090"/>
      <c r="C1048090"/>
      <c r="D1048090"/>
      <c r="E1048090"/>
      <c r="S1048090"/>
      <c r="T1048090"/>
    </row>
    <row r="1048091" spans="1:20">
      <c r="A1048091"/>
      <c r="B1048091"/>
      <c r="C1048091"/>
      <c r="D1048091"/>
      <c r="E1048091"/>
      <c r="S1048091"/>
      <c r="T1048091"/>
    </row>
    <row r="1048092" spans="1:20">
      <c r="A1048092"/>
      <c r="B1048092"/>
      <c r="C1048092"/>
      <c r="D1048092"/>
      <c r="E1048092"/>
      <c r="S1048092"/>
      <c r="T1048092"/>
    </row>
    <row r="1048093" spans="1:20">
      <c r="A1048093"/>
      <c r="B1048093"/>
      <c r="C1048093"/>
      <c r="D1048093"/>
      <c r="E1048093"/>
      <c r="S1048093"/>
      <c r="T1048093"/>
    </row>
    <row r="1048094" spans="1:20">
      <c r="A1048094"/>
      <c r="B1048094"/>
      <c r="C1048094"/>
      <c r="D1048094"/>
      <c r="E1048094"/>
      <c r="S1048094"/>
      <c r="T1048094"/>
    </row>
    <row r="1048095" spans="1:20">
      <c r="A1048095"/>
      <c r="B1048095"/>
      <c r="C1048095"/>
      <c r="D1048095"/>
      <c r="E1048095"/>
      <c r="S1048095"/>
      <c r="T1048095"/>
    </row>
    <row r="1048096" spans="1:20">
      <c r="A1048096"/>
      <c r="B1048096"/>
      <c r="C1048096"/>
      <c r="D1048096"/>
      <c r="E1048096"/>
      <c r="S1048096"/>
      <c r="T1048096"/>
    </row>
    <row r="1048097" spans="1:20">
      <c r="A1048097"/>
      <c r="B1048097"/>
      <c r="C1048097"/>
      <c r="D1048097"/>
      <c r="E1048097"/>
      <c r="S1048097"/>
      <c r="T1048097"/>
    </row>
    <row r="1048098" spans="1:20">
      <c r="A1048098"/>
      <c r="B1048098"/>
      <c r="C1048098"/>
      <c r="D1048098"/>
      <c r="E1048098"/>
      <c r="S1048098"/>
      <c r="T1048098"/>
    </row>
    <row r="1048099" spans="1:20">
      <c r="A1048099"/>
      <c r="B1048099"/>
      <c r="C1048099"/>
      <c r="D1048099"/>
      <c r="E1048099"/>
      <c r="S1048099"/>
      <c r="T1048099"/>
    </row>
    <row r="1048100" spans="1:20">
      <c r="A1048100"/>
      <c r="B1048100"/>
      <c r="C1048100"/>
      <c r="D1048100"/>
      <c r="E1048100"/>
      <c r="S1048100"/>
      <c r="T1048100"/>
    </row>
    <row r="1048101" spans="1:20">
      <c r="A1048101"/>
      <c r="B1048101"/>
      <c r="C1048101"/>
      <c r="D1048101"/>
      <c r="E1048101"/>
      <c r="S1048101"/>
      <c r="T1048101"/>
    </row>
    <row r="1048102" spans="1:20">
      <c r="A1048102"/>
      <c r="B1048102"/>
      <c r="C1048102"/>
      <c r="D1048102"/>
      <c r="E1048102"/>
      <c r="S1048102"/>
      <c r="T1048102"/>
    </row>
    <row r="1048103" spans="1:20">
      <c r="A1048103"/>
      <c r="B1048103"/>
      <c r="C1048103"/>
      <c r="D1048103"/>
      <c r="E1048103"/>
      <c r="S1048103"/>
      <c r="T1048103"/>
    </row>
    <row r="1048104" spans="1:20">
      <c r="A1048104"/>
      <c r="B1048104"/>
      <c r="C1048104"/>
      <c r="D1048104"/>
      <c r="E1048104"/>
      <c r="S1048104"/>
      <c r="T1048104"/>
    </row>
    <row r="1048105" spans="1:20">
      <c r="A1048105"/>
      <c r="B1048105"/>
      <c r="C1048105"/>
      <c r="D1048105"/>
      <c r="E1048105"/>
      <c r="S1048105"/>
      <c r="T1048105"/>
    </row>
    <row r="1048106" spans="1:20">
      <c r="A1048106"/>
      <c r="B1048106"/>
      <c r="C1048106"/>
      <c r="D1048106"/>
      <c r="E1048106"/>
      <c r="S1048106"/>
      <c r="T1048106"/>
    </row>
    <row r="1048107" spans="1:20">
      <c r="A1048107"/>
      <c r="B1048107"/>
      <c r="C1048107"/>
      <c r="D1048107"/>
      <c r="E1048107"/>
      <c r="S1048107"/>
      <c r="T1048107"/>
    </row>
    <row r="1048108" spans="1:20">
      <c r="A1048108"/>
      <c r="B1048108"/>
      <c r="C1048108"/>
      <c r="D1048108"/>
      <c r="E1048108"/>
      <c r="S1048108"/>
      <c r="T1048108"/>
    </row>
    <row r="1048109" spans="1:20">
      <c r="A1048109"/>
      <c r="B1048109"/>
      <c r="C1048109"/>
      <c r="D1048109"/>
      <c r="E1048109"/>
      <c r="S1048109"/>
      <c r="T1048109"/>
    </row>
    <row r="1048110" spans="1:20">
      <c r="A1048110"/>
      <c r="B1048110"/>
      <c r="C1048110"/>
      <c r="D1048110"/>
      <c r="E1048110"/>
      <c r="S1048110"/>
      <c r="T1048110"/>
    </row>
    <row r="1048111" spans="1:20">
      <c r="A1048111"/>
      <c r="B1048111"/>
      <c r="C1048111"/>
      <c r="D1048111"/>
      <c r="E1048111"/>
      <c r="S1048111"/>
      <c r="T1048111"/>
    </row>
    <row r="1048112" spans="1:20">
      <c r="A1048112"/>
      <c r="B1048112"/>
      <c r="C1048112"/>
      <c r="D1048112"/>
      <c r="E1048112"/>
      <c r="S1048112"/>
      <c r="T1048112"/>
    </row>
    <row r="1048113" spans="1:20">
      <c r="A1048113"/>
      <c r="B1048113"/>
      <c r="C1048113"/>
      <c r="D1048113"/>
      <c r="E1048113"/>
      <c r="S1048113"/>
      <c r="T1048113"/>
    </row>
    <row r="1048114" spans="1:20">
      <c r="A1048114"/>
      <c r="B1048114"/>
      <c r="C1048114"/>
      <c r="D1048114"/>
      <c r="E1048114"/>
      <c r="S1048114"/>
      <c r="T1048114"/>
    </row>
    <row r="1048115" spans="1:20">
      <c r="A1048115"/>
      <c r="B1048115"/>
      <c r="C1048115"/>
      <c r="D1048115"/>
      <c r="E1048115"/>
      <c r="S1048115"/>
      <c r="T1048115"/>
    </row>
    <row r="1048116" spans="1:20">
      <c r="A1048116"/>
      <c r="B1048116"/>
      <c r="C1048116"/>
      <c r="D1048116"/>
      <c r="E1048116"/>
      <c r="S1048116"/>
      <c r="T1048116"/>
    </row>
    <row r="1048117" spans="1:20">
      <c r="A1048117"/>
      <c r="B1048117"/>
      <c r="C1048117"/>
      <c r="D1048117"/>
      <c r="E1048117"/>
      <c r="S1048117"/>
      <c r="T1048117"/>
    </row>
    <row r="1048118" spans="1:20">
      <c r="A1048118"/>
      <c r="B1048118"/>
      <c r="C1048118"/>
      <c r="D1048118"/>
      <c r="E1048118"/>
      <c r="S1048118"/>
      <c r="T1048118"/>
    </row>
    <row r="1048119" spans="1:20">
      <c r="A1048119"/>
      <c r="B1048119"/>
      <c r="C1048119"/>
      <c r="D1048119"/>
      <c r="E1048119"/>
      <c r="S1048119"/>
      <c r="T1048119"/>
    </row>
    <row r="1048120" spans="1:20">
      <c r="A1048120"/>
      <c r="B1048120"/>
      <c r="C1048120"/>
      <c r="D1048120"/>
      <c r="E1048120"/>
      <c r="S1048120"/>
      <c r="T1048120"/>
    </row>
    <row r="1048121" spans="1:20">
      <c r="A1048121"/>
      <c r="B1048121"/>
      <c r="C1048121"/>
      <c r="D1048121"/>
      <c r="E1048121"/>
      <c r="S1048121"/>
      <c r="T1048121"/>
    </row>
    <row r="1048122" spans="1:20">
      <c r="A1048122"/>
      <c r="B1048122"/>
      <c r="C1048122"/>
      <c r="D1048122"/>
      <c r="E1048122"/>
      <c r="S1048122"/>
      <c r="T1048122"/>
    </row>
    <row r="1048123" spans="1:20">
      <c r="A1048123"/>
      <c r="B1048123"/>
      <c r="C1048123"/>
      <c r="D1048123"/>
      <c r="E1048123"/>
      <c r="S1048123"/>
      <c r="T1048123"/>
    </row>
    <row r="1048124" spans="1:20">
      <c r="A1048124"/>
      <c r="B1048124"/>
      <c r="C1048124"/>
      <c r="D1048124"/>
      <c r="E1048124"/>
      <c r="S1048124"/>
      <c r="T1048124"/>
    </row>
    <row r="1048125" spans="1:20">
      <c r="A1048125"/>
      <c r="B1048125"/>
      <c r="C1048125"/>
      <c r="D1048125"/>
      <c r="E1048125"/>
      <c r="S1048125"/>
      <c r="T1048125"/>
    </row>
    <row r="1048126" spans="1:20">
      <c r="A1048126"/>
      <c r="B1048126"/>
      <c r="C1048126"/>
      <c r="D1048126"/>
      <c r="E1048126"/>
      <c r="S1048126"/>
      <c r="T1048126"/>
    </row>
    <row r="1048127" spans="1:20">
      <c r="A1048127"/>
      <c r="B1048127"/>
      <c r="C1048127"/>
      <c r="D1048127"/>
      <c r="E1048127"/>
      <c r="S1048127"/>
      <c r="T1048127"/>
    </row>
    <row r="1048128" spans="1:20">
      <c r="A1048128"/>
      <c r="B1048128"/>
      <c r="C1048128"/>
      <c r="D1048128"/>
      <c r="E1048128"/>
      <c r="S1048128"/>
      <c r="T1048128"/>
    </row>
    <row r="1048129" spans="1:20">
      <c r="A1048129"/>
      <c r="B1048129"/>
      <c r="C1048129"/>
      <c r="D1048129"/>
      <c r="E1048129"/>
      <c r="S1048129"/>
      <c r="T1048129"/>
    </row>
    <row r="1048130" spans="1:20">
      <c r="A1048130"/>
      <c r="B1048130"/>
      <c r="C1048130"/>
      <c r="D1048130"/>
      <c r="E1048130"/>
      <c r="S1048130"/>
      <c r="T1048130"/>
    </row>
    <row r="1048131" spans="1:20">
      <c r="A1048131"/>
      <c r="B1048131"/>
      <c r="C1048131"/>
      <c r="D1048131"/>
      <c r="E1048131"/>
      <c r="S1048131"/>
      <c r="T1048131"/>
    </row>
    <row r="1048132" spans="1:20">
      <c r="A1048132"/>
      <c r="B1048132"/>
      <c r="C1048132"/>
      <c r="D1048132"/>
      <c r="E1048132"/>
      <c r="S1048132"/>
      <c r="T1048132"/>
    </row>
    <row r="1048133" spans="1:20">
      <c r="A1048133"/>
      <c r="B1048133"/>
      <c r="C1048133"/>
      <c r="D1048133"/>
      <c r="E1048133"/>
      <c r="S1048133"/>
      <c r="T1048133"/>
    </row>
    <row r="1048134" spans="1:20">
      <c r="A1048134"/>
      <c r="B1048134"/>
      <c r="C1048134"/>
      <c r="D1048134"/>
      <c r="E1048134"/>
      <c r="S1048134"/>
      <c r="T1048134"/>
    </row>
    <row r="1048135" spans="1:20">
      <c r="A1048135"/>
      <c r="B1048135"/>
      <c r="C1048135"/>
      <c r="D1048135"/>
      <c r="E1048135"/>
      <c r="S1048135"/>
      <c r="T1048135"/>
    </row>
    <row r="1048136" spans="1:20">
      <c r="A1048136"/>
      <c r="B1048136"/>
      <c r="C1048136"/>
      <c r="D1048136"/>
      <c r="E1048136"/>
      <c r="S1048136"/>
      <c r="T1048136"/>
    </row>
    <row r="1048137" spans="1:20">
      <c r="A1048137"/>
      <c r="B1048137"/>
      <c r="C1048137"/>
      <c r="D1048137"/>
      <c r="E1048137"/>
      <c r="S1048137"/>
      <c r="T1048137"/>
    </row>
    <row r="1048138" spans="1:20">
      <c r="A1048138"/>
      <c r="B1048138"/>
      <c r="C1048138"/>
      <c r="D1048138"/>
      <c r="E1048138"/>
      <c r="S1048138"/>
      <c r="T1048138"/>
    </row>
    <row r="1048139" spans="1:20">
      <c r="A1048139"/>
      <c r="B1048139"/>
      <c r="C1048139"/>
      <c r="D1048139"/>
      <c r="E1048139"/>
      <c r="S1048139"/>
      <c r="T1048139"/>
    </row>
    <row r="1048140" spans="1:20">
      <c r="A1048140"/>
      <c r="B1048140"/>
      <c r="C1048140"/>
      <c r="D1048140"/>
      <c r="E1048140"/>
      <c r="S1048140"/>
      <c r="T1048140"/>
    </row>
    <row r="1048141" spans="1:20">
      <c r="A1048141"/>
      <c r="B1048141"/>
      <c r="C1048141"/>
      <c r="D1048141"/>
      <c r="E1048141"/>
      <c r="S1048141"/>
      <c r="T1048141"/>
    </row>
    <row r="1048142" spans="1:20">
      <c r="A1048142"/>
      <c r="B1048142"/>
      <c r="C1048142"/>
      <c r="D1048142"/>
      <c r="E1048142"/>
      <c r="S1048142"/>
      <c r="T1048142"/>
    </row>
    <row r="1048143" spans="1:20">
      <c r="A1048143"/>
      <c r="B1048143"/>
      <c r="C1048143"/>
      <c r="D1048143"/>
      <c r="E1048143"/>
      <c r="S1048143"/>
      <c r="T1048143"/>
    </row>
    <row r="1048144" spans="1:20">
      <c r="A1048144"/>
      <c r="B1048144"/>
      <c r="C1048144"/>
      <c r="D1048144"/>
      <c r="E1048144"/>
      <c r="S1048144"/>
      <c r="T1048144"/>
    </row>
    <row r="1048145" spans="1:20">
      <c r="A1048145"/>
      <c r="B1048145"/>
      <c r="C1048145"/>
      <c r="D1048145"/>
      <c r="E1048145"/>
      <c r="S1048145"/>
      <c r="T1048145"/>
    </row>
    <row r="1048146" spans="1:20">
      <c r="A1048146"/>
      <c r="B1048146"/>
      <c r="C1048146"/>
      <c r="D1048146"/>
      <c r="E1048146"/>
      <c r="S1048146"/>
      <c r="T1048146"/>
    </row>
    <row r="1048147" spans="1:20">
      <c r="A1048147"/>
      <c r="B1048147"/>
      <c r="C1048147"/>
      <c r="D1048147"/>
      <c r="E1048147"/>
      <c r="S1048147"/>
      <c r="T1048147"/>
    </row>
    <row r="1048148" spans="1:20">
      <c r="A1048148"/>
      <c r="B1048148"/>
      <c r="C1048148"/>
      <c r="D1048148"/>
      <c r="E1048148"/>
      <c r="S1048148"/>
      <c r="T1048148"/>
    </row>
    <row r="1048149" spans="1:20">
      <c r="A1048149"/>
      <c r="B1048149"/>
      <c r="C1048149"/>
      <c r="D1048149"/>
      <c r="E1048149"/>
      <c r="S1048149"/>
      <c r="T1048149"/>
    </row>
    <row r="1048150" spans="1:20">
      <c r="A1048150"/>
      <c r="B1048150"/>
      <c r="C1048150"/>
      <c r="D1048150"/>
      <c r="E1048150"/>
      <c r="S1048150"/>
      <c r="T1048150"/>
    </row>
    <row r="1048151" spans="1:20">
      <c r="A1048151"/>
      <c r="B1048151"/>
      <c r="C1048151"/>
      <c r="D1048151"/>
      <c r="E1048151"/>
      <c r="S1048151"/>
      <c r="T1048151"/>
    </row>
    <row r="1048152" spans="1:20">
      <c r="A1048152"/>
      <c r="B1048152"/>
      <c r="C1048152"/>
      <c r="D1048152"/>
      <c r="E1048152"/>
      <c r="S1048152"/>
      <c r="T1048152"/>
    </row>
    <row r="1048153" spans="1:20">
      <c r="A1048153"/>
      <c r="B1048153"/>
      <c r="C1048153"/>
      <c r="D1048153"/>
      <c r="E1048153"/>
      <c r="S1048153"/>
      <c r="T1048153"/>
    </row>
    <row r="1048154" spans="1:20">
      <c r="A1048154"/>
      <c r="B1048154"/>
      <c r="C1048154"/>
      <c r="D1048154"/>
      <c r="E1048154"/>
      <c r="S1048154"/>
      <c r="T1048154"/>
    </row>
    <row r="1048155" spans="1:20">
      <c r="A1048155"/>
      <c r="B1048155"/>
      <c r="C1048155"/>
      <c r="D1048155"/>
      <c r="E1048155"/>
      <c r="S1048155"/>
      <c r="T1048155"/>
    </row>
    <row r="1048156" spans="1:20">
      <c r="A1048156"/>
      <c r="B1048156"/>
      <c r="C1048156"/>
      <c r="D1048156"/>
      <c r="E1048156"/>
      <c r="S1048156"/>
      <c r="T1048156"/>
    </row>
    <row r="1048157" spans="1:20">
      <c r="A1048157"/>
      <c r="B1048157"/>
      <c r="C1048157"/>
      <c r="D1048157"/>
      <c r="E1048157"/>
      <c r="S1048157"/>
      <c r="T1048157"/>
    </row>
    <row r="1048158" spans="1:20">
      <c r="A1048158"/>
      <c r="B1048158"/>
      <c r="C1048158"/>
      <c r="D1048158"/>
      <c r="E1048158"/>
      <c r="S1048158"/>
      <c r="T1048158"/>
    </row>
    <row r="1048159" spans="1:20">
      <c r="A1048159"/>
      <c r="B1048159"/>
      <c r="C1048159"/>
      <c r="D1048159"/>
      <c r="E1048159"/>
      <c r="S1048159"/>
      <c r="T1048159"/>
    </row>
    <row r="1048160" spans="1:20">
      <c r="A1048160"/>
      <c r="B1048160"/>
      <c r="C1048160"/>
      <c r="D1048160"/>
      <c r="E1048160"/>
      <c r="S1048160"/>
      <c r="T1048160"/>
    </row>
    <row r="1048161" spans="1:20">
      <c r="A1048161"/>
      <c r="B1048161"/>
      <c r="C1048161"/>
      <c r="D1048161"/>
      <c r="E1048161"/>
      <c r="S1048161"/>
      <c r="T1048161"/>
    </row>
    <row r="1048162" spans="1:20">
      <c r="A1048162"/>
      <c r="B1048162"/>
      <c r="C1048162"/>
      <c r="D1048162"/>
      <c r="E1048162"/>
      <c r="S1048162"/>
      <c r="T1048162"/>
    </row>
    <row r="1048163" spans="1:20">
      <c r="A1048163"/>
      <c r="B1048163"/>
      <c r="C1048163"/>
      <c r="D1048163"/>
      <c r="E1048163"/>
      <c r="S1048163"/>
      <c r="T1048163"/>
    </row>
    <row r="1048164" spans="1:20">
      <c r="A1048164"/>
      <c r="B1048164"/>
      <c r="C1048164"/>
      <c r="D1048164"/>
      <c r="E1048164"/>
      <c r="S1048164"/>
      <c r="T1048164"/>
    </row>
    <row r="1048165" spans="1:20">
      <c r="A1048165"/>
      <c r="B1048165"/>
      <c r="C1048165"/>
      <c r="D1048165"/>
      <c r="E1048165"/>
      <c r="S1048165"/>
      <c r="T1048165"/>
    </row>
    <row r="1048166" spans="1:20">
      <c r="A1048166"/>
      <c r="B1048166"/>
      <c r="C1048166"/>
      <c r="D1048166"/>
      <c r="E1048166"/>
      <c r="S1048166"/>
      <c r="T1048166"/>
    </row>
    <row r="1048167" spans="1:20">
      <c r="A1048167"/>
      <c r="B1048167"/>
      <c r="C1048167"/>
      <c r="D1048167"/>
      <c r="E1048167"/>
      <c r="S1048167"/>
      <c r="T1048167"/>
    </row>
    <row r="1048168" spans="1:20">
      <c r="A1048168"/>
      <c r="B1048168"/>
      <c r="C1048168"/>
      <c r="D1048168"/>
      <c r="E1048168"/>
      <c r="S1048168"/>
      <c r="T1048168"/>
    </row>
    <row r="1048169" spans="1:20">
      <c r="A1048169"/>
      <c r="B1048169"/>
      <c r="C1048169"/>
      <c r="D1048169"/>
      <c r="E1048169"/>
      <c r="S1048169"/>
      <c r="T1048169"/>
    </row>
    <row r="1048170" spans="1:20">
      <c r="A1048170"/>
      <c r="B1048170"/>
      <c r="C1048170"/>
      <c r="D1048170"/>
      <c r="E1048170"/>
      <c r="S1048170"/>
      <c r="T1048170"/>
    </row>
    <row r="1048171" spans="1:20">
      <c r="A1048171"/>
      <c r="B1048171"/>
      <c r="C1048171"/>
      <c r="D1048171"/>
      <c r="E1048171"/>
      <c r="S1048171"/>
      <c r="T1048171"/>
    </row>
    <row r="1048172" spans="1:20">
      <c r="A1048172"/>
      <c r="B1048172"/>
      <c r="C1048172"/>
      <c r="D1048172"/>
      <c r="E1048172"/>
      <c r="S1048172"/>
      <c r="T1048172"/>
    </row>
    <row r="1048173" spans="1:20">
      <c r="A1048173"/>
      <c r="B1048173"/>
      <c r="C1048173"/>
      <c r="D1048173"/>
      <c r="E1048173"/>
      <c r="S1048173"/>
      <c r="T1048173"/>
    </row>
    <row r="1048174" spans="1:20">
      <c r="A1048174"/>
      <c r="B1048174"/>
      <c r="C1048174"/>
      <c r="D1048174"/>
      <c r="E1048174"/>
      <c r="S1048174"/>
      <c r="T1048174"/>
    </row>
    <row r="1048175" spans="1:20">
      <c r="A1048175"/>
      <c r="B1048175"/>
      <c r="C1048175"/>
      <c r="D1048175"/>
      <c r="E1048175"/>
      <c r="S1048175"/>
      <c r="T1048175"/>
    </row>
    <row r="1048176" spans="1:20">
      <c r="A1048176"/>
      <c r="B1048176"/>
      <c r="C1048176"/>
      <c r="D1048176"/>
      <c r="E1048176"/>
      <c r="S1048176"/>
      <c r="T1048176"/>
    </row>
    <row r="1048177" spans="1:20">
      <c r="A1048177"/>
      <c r="B1048177"/>
      <c r="C1048177"/>
      <c r="D1048177"/>
      <c r="E1048177"/>
      <c r="S1048177"/>
      <c r="T1048177"/>
    </row>
    <row r="1048178" spans="1:20">
      <c r="A1048178"/>
      <c r="B1048178"/>
      <c r="C1048178"/>
      <c r="D1048178"/>
      <c r="E1048178"/>
      <c r="S1048178"/>
      <c r="T1048178"/>
    </row>
    <row r="1048179" spans="1:20">
      <c r="A1048179"/>
      <c r="B1048179"/>
      <c r="C1048179"/>
      <c r="D1048179"/>
      <c r="E1048179"/>
      <c r="S1048179"/>
      <c r="T1048179"/>
    </row>
    <row r="1048180" spans="1:20">
      <c r="A1048180"/>
      <c r="B1048180"/>
      <c r="C1048180"/>
      <c r="D1048180"/>
      <c r="E1048180"/>
      <c r="S1048180"/>
      <c r="T1048180"/>
    </row>
    <row r="1048181" spans="1:20">
      <c r="A1048181"/>
      <c r="B1048181"/>
      <c r="C1048181"/>
      <c r="D1048181"/>
      <c r="E1048181"/>
      <c r="S1048181"/>
      <c r="T1048181"/>
    </row>
    <row r="1048182" spans="1:20">
      <c r="A1048182"/>
      <c r="B1048182"/>
      <c r="C1048182"/>
      <c r="D1048182"/>
      <c r="E1048182"/>
      <c r="S1048182"/>
      <c r="T1048182"/>
    </row>
    <row r="1048183" spans="1:20">
      <c r="A1048183"/>
      <c r="B1048183"/>
      <c r="C1048183"/>
      <c r="D1048183"/>
      <c r="E1048183"/>
      <c r="S1048183"/>
      <c r="T1048183"/>
    </row>
    <row r="1048184" spans="1:20">
      <c r="A1048184"/>
      <c r="B1048184"/>
      <c r="C1048184"/>
      <c r="D1048184"/>
      <c r="E1048184"/>
      <c r="S1048184"/>
      <c r="T1048184"/>
    </row>
    <row r="1048185" spans="1:20">
      <c r="A1048185"/>
      <c r="B1048185"/>
      <c r="C1048185"/>
      <c r="D1048185"/>
      <c r="E1048185"/>
      <c r="S1048185"/>
      <c r="T1048185"/>
    </row>
    <row r="1048186" spans="1:20">
      <c r="A1048186"/>
      <c r="B1048186"/>
      <c r="C1048186"/>
      <c r="D1048186"/>
      <c r="E1048186"/>
      <c r="S1048186"/>
      <c r="T1048186"/>
    </row>
    <row r="1048187" spans="1:20">
      <c r="A1048187"/>
      <c r="B1048187"/>
      <c r="C1048187"/>
      <c r="D1048187"/>
      <c r="E1048187"/>
      <c r="S1048187"/>
      <c r="T1048187"/>
    </row>
    <row r="1048188" spans="1:20">
      <c r="A1048188"/>
      <c r="B1048188"/>
      <c r="C1048188"/>
      <c r="D1048188"/>
      <c r="E1048188"/>
      <c r="S1048188"/>
      <c r="T1048188"/>
    </row>
    <row r="1048189" spans="1:20">
      <c r="A1048189"/>
      <c r="B1048189"/>
      <c r="C1048189"/>
      <c r="D1048189"/>
      <c r="E1048189"/>
      <c r="S1048189"/>
      <c r="T1048189"/>
    </row>
    <row r="1048190" spans="1:20">
      <c r="A1048190"/>
      <c r="B1048190"/>
      <c r="C1048190"/>
      <c r="D1048190"/>
      <c r="E1048190"/>
      <c r="S1048190"/>
      <c r="T1048190"/>
    </row>
    <row r="1048191" spans="1:20">
      <c r="A1048191"/>
      <c r="B1048191"/>
      <c r="C1048191"/>
      <c r="D1048191"/>
      <c r="E1048191"/>
      <c r="S1048191"/>
      <c r="T1048191"/>
    </row>
    <row r="1048192" spans="1:20">
      <c r="A1048192"/>
      <c r="B1048192"/>
      <c r="C1048192"/>
      <c r="D1048192"/>
      <c r="E1048192"/>
      <c r="S1048192"/>
      <c r="T1048192"/>
    </row>
    <row r="1048193" spans="1:20">
      <c r="A1048193"/>
      <c r="B1048193"/>
      <c r="C1048193"/>
      <c r="D1048193"/>
      <c r="E1048193"/>
      <c r="S1048193"/>
      <c r="T1048193"/>
    </row>
    <row r="1048194" spans="1:20">
      <c r="A1048194"/>
      <c r="B1048194"/>
      <c r="C1048194"/>
      <c r="D1048194"/>
      <c r="E1048194"/>
      <c r="S1048194"/>
      <c r="T1048194"/>
    </row>
    <row r="1048195" spans="1:20">
      <c r="A1048195"/>
      <c r="B1048195"/>
      <c r="C1048195"/>
      <c r="D1048195"/>
      <c r="E1048195"/>
      <c r="S1048195"/>
      <c r="T1048195"/>
    </row>
    <row r="1048196" spans="1:20">
      <c r="A1048196"/>
      <c r="B1048196"/>
      <c r="C1048196"/>
      <c r="D1048196"/>
      <c r="E1048196"/>
      <c r="S1048196"/>
      <c r="T1048196"/>
    </row>
    <row r="1048197" spans="1:20">
      <c r="A1048197"/>
      <c r="B1048197"/>
      <c r="C1048197"/>
      <c r="D1048197"/>
      <c r="E1048197"/>
      <c r="S1048197"/>
      <c r="T1048197"/>
    </row>
    <row r="1048198" spans="1:20">
      <c r="A1048198"/>
      <c r="B1048198"/>
      <c r="C1048198"/>
      <c r="D1048198"/>
      <c r="E1048198"/>
      <c r="S1048198"/>
      <c r="T1048198"/>
    </row>
    <row r="1048199" spans="1:20">
      <c r="A1048199"/>
      <c r="B1048199"/>
      <c r="C1048199"/>
      <c r="D1048199"/>
      <c r="E1048199"/>
      <c r="S1048199"/>
      <c r="T1048199"/>
    </row>
    <row r="1048200" spans="1:20">
      <c r="A1048200"/>
      <c r="B1048200"/>
      <c r="C1048200"/>
      <c r="D1048200"/>
      <c r="E1048200"/>
      <c r="S1048200"/>
      <c r="T1048200"/>
    </row>
    <row r="1048201" spans="1:20">
      <c r="A1048201"/>
      <c r="B1048201"/>
      <c r="C1048201"/>
      <c r="D1048201"/>
      <c r="E1048201"/>
      <c r="S1048201"/>
      <c r="T1048201"/>
    </row>
    <row r="1048202" spans="1:20">
      <c r="A1048202"/>
      <c r="B1048202"/>
      <c r="C1048202"/>
      <c r="D1048202"/>
      <c r="E1048202"/>
      <c r="S1048202"/>
      <c r="T1048202"/>
    </row>
    <row r="1048203" spans="1:20">
      <c r="A1048203"/>
      <c r="B1048203"/>
      <c r="C1048203"/>
      <c r="D1048203"/>
      <c r="E1048203"/>
      <c r="S1048203"/>
      <c r="T1048203"/>
    </row>
    <row r="1048204" spans="1:20">
      <c r="A1048204"/>
      <c r="B1048204"/>
      <c r="C1048204"/>
      <c r="D1048204"/>
      <c r="E1048204"/>
      <c r="S1048204"/>
      <c r="T1048204"/>
    </row>
    <row r="1048205" spans="1:20">
      <c r="A1048205"/>
      <c r="B1048205"/>
      <c r="C1048205"/>
      <c r="D1048205"/>
      <c r="E1048205"/>
      <c r="S1048205"/>
      <c r="T1048205"/>
    </row>
    <row r="1048206" spans="1:20">
      <c r="A1048206"/>
      <c r="B1048206"/>
      <c r="C1048206"/>
      <c r="D1048206"/>
      <c r="E1048206"/>
      <c r="S1048206"/>
      <c r="T1048206"/>
    </row>
    <row r="1048207" spans="1:20">
      <c r="A1048207"/>
      <c r="B1048207"/>
      <c r="C1048207"/>
      <c r="D1048207"/>
      <c r="E1048207"/>
      <c r="S1048207"/>
      <c r="T1048207"/>
    </row>
    <row r="1048208" spans="1:20">
      <c r="A1048208"/>
      <c r="B1048208"/>
      <c r="C1048208"/>
      <c r="D1048208"/>
      <c r="E1048208"/>
      <c r="S1048208"/>
      <c r="T1048208"/>
    </row>
    <row r="1048209" spans="1:20">
      <c r="A1048209"/>
      <c r="B1048209"/>
      <c r="C1048209"/>
      <c r="D1048209"/>
      <c r="E1048209"/>
      <c r="S1048209"/>
      <c r="T1048209"/>
    </row>
    <row r="1048210" spans="1:20">
      <c r="A1048210"/>
      <c r="B1048210"/>
      <c r="C1048210"/>
      <c r="D1048210"/>
      <c r="E1048210"/>
      <c r="S1048210"/>
      <c r="T1048210"/>
    </row>
    <row r="1048211" spans="1:20">
      <c r="A1048211"/>
      <c r="B1048211"/>
      <c r="C1048211"/>
      <c r="D1048211"/>
      <c r="E1048211"/>
      <c r="S1048211"/>
      <c r="T1048211"/>
    </row>
    <row r="1048212" spans="1:20">
      <c r="A1048212"/>
      <c r="B1048212"/>
      <c r="C1048212"/>
      <c r="D1048212"/>
      <c r="E1048212"/>
      <c r="S1048212"/>
      <c r="T1048212"/>
    </row>
    <row r="1048213" spans="1:20">
      <c r="A1048213"/>
      <c r="B1048213"/>
      <c r="C1048213"/>
      <c r="D1048213"/>
      <c r="E1048213"/>
      <c r="S1048213"/>
      <c r="T1048213"/>
    </row>
    <row r="1048214" spans="1:20">
      <c r="A1048214"/>
      <c r="B1048214"/>
      <c r="C1048214"/>
      <c r="D1048214"/>
      <c r="E1048214"/>
      <c r="S1048214"/>
      <c r="T1048214"/>
    </row>
    <row r="1048215" spans="1:20">
      <c r="A1048215"/>
      <c r="B1048215"/>
      <c r="C1048215"/>
      <c r="D1048215"/>
      <c r="E1048215"/>
      <c r="S1048215"/>
      <c r="T1048215"/>
    </row>
    <row r="1048216" spans="1:20">
      <c r="A1048216"/>
      <c r="B1048216"/>
      <c r="C1048216"/>
      <c r="D1048216"/>
      <c r="E1048216"/>
      <c r="S1048216"/>
      <c r="T1048216"/>
    </row>
    <row r="1048217" spans="1:20">
      <c r="A1048217"/>
      <c r="B1048217"/>
      <c r="C1048217"/>
      <c r="D1048217"/>
      <c r="E1048217"/>
      <c r="S1048217"/>
      <c r="T1048217"/>
    </row>
    <row r="1048218" spans="1:20">
      <c r="A1048218"/>
      <c r="B1048218"/>
      <c r="C1048218"/>
      <c r="D1048218"/>
      <c r="E1048218"/>
      <c r="S1048218"/>
      <c r="T1048218"/>
    </row>
    <row r="1048219" spans="1:20">
      <c r="A1048219"/>
      <c r="B1048219"/>
      <c r="C1048219"/>
      <c r="D1048219"/>
      <c r="E1048219"/>
      <c r="S1048219"/>
      <c r="T1048219"/>
    </row>
    <row r="1048220" spans="1:20">
      <c r="A1048220"/>
      <c r="B1048220"/>
      <c r="C1048220"/>
      <c r="D1048220"/>
      <c r="E1048220"/>
      <c r="S1048220"/>
      <c r="T1048220"/>
    </row>
    <row r="1048221" spans="1:20">
      <c r="A1048221"/>
      <c r="B1048221"/>
      <c r="C1048221"/>
      <c r="D1048221"/>
      <c r="E1048221"/>
      <c r="S1048221"/>
      <c r="T1048221"/>
    </row>
    <row r="1048222" spans="1:20">
      <c r="A1048222"/>
      <c r="B1048222"/>
      <c r="C1048222"/>
      <c r="D1048222"/>
      <c r="E1048222"/>
      <c r="S1048222"/>
      <c r="T1048222"/>
    </row>
    <row r="1048223" spans="1:20">
      <c r="A1048223"/>
      <c r="B1048223"/>
      <c r="C1048223"/>
      <c r="D1048223"/>
      <c r="E1048223"/>
      <c r="S1048223"/>
      <c r="T1048223"/>
    </row>
    <row r="1048224" spans="1:20">
      <c r="A1048224"/>
      <c r="B1048224"/>
      <c r="C1048224"/>
      <c r="D1048224"/>
      <c r="E1048224"/>
      <c r="S1048224"/>
      <c r="T1048224"/>
    </row>
    <row r="1048225" spans="1:20">
      <c r="A1048225"/>
      <c r="B1048225"/>
      <c r="C1048225"/>
      <c r="D1048225"/>
      <c r="E1048225"/>
      <c r="S1048225"/>
      <c r="T1048225"/>
    </row>
    <row r="1048226" spans="1:20">
      <c r="A1048226"/>
      <c r="B1048226"/>
      <c r="C1048226"/>
      <c r="D1048226"/>
      <c r="E1048226"/>
      <c r="S1048226"/>
      <c r="T1048226"/>
    </row>
    <row r="1048227" spans="1:20">
      <c r="A1048227"/>
      <c r="B1048227"/>
      <c r="C1048227"/>
      <c r="D1048227"/>
      <c r="E1048227"/>
      <c r="S1048227"/>
      <c r="T1048227"/>
    </row>
    <row r="1048228" spans="1:20">
      <c r="A1048228"/>
      <c r="B1048228"/>
      <c r="C1048228"/>
      <c r="D1048228"/>
      <c r="E1048228"/>
      <c r="S1048228"/>
      <c r="T1048228"/>
    </row>
    <row r="1048229" spans="1:20">
      <c r="A1048229"/>
      <c r="B1048229"/>
      <c r="C1048229"/>
      <c r="D1048229"/>
      <c r="E1048229"/>
      <c r="S1048229"/>
      <c r="T1048229"/>
    </row>
    <row r="1048230" spans="1:20">
      <c r="A1048230"/>
      <c r="B1048230"/>
      <c r="C1048230"/>
      <c r="D1048230"/>
      <c r="E1048230"/>
      <c r="S1048230"/>
      <c r="T1048230"/>
    </row>
    <row r="1048231" spans="1:20">
      <c r="A1048231"/>
      <c r="B1048231"/>
      <c r="C1048231"/>
      <c r="D1048231"/>
      <c r="E1048231"/>
      <c r="S1048231"/>
      <c r="T1048231"/>
    </row>
    <row r="1048232" spans="1:20">
      <c r="A1048232"/>
      <c r="B1048232"/>
      <c r="C1048232"/>
      <c r="D1048232"/>
      <c r="E1048232"/>
      <c r="S1048232"/>
      <c r="T1048232"/>
    </row>
    <row r="1048233" spans="1:20">
      <c r="A1048233"/>
      <c r="B1048233"/>
      <c r="C1048233"/>
      <c r="D1048233"/>
      <c r="E1048233"/>
      <c r="S1048233"/>
      <c r="T1048233"/>
    </row>
    <row r="1048234" spans="1:20">
      <c r="A1048234"/>
      <c r="B1048234"/>
      <c r="C1048234"/>
      <c r="D1048234"/>
      <c r="E1048234"/>
      <c r="S1048234"/>
      <c r="T1048234"/>
    </row>
    <row r="1048235" spans="1:20">
      <c r="A1048235"/>
      <c r="B1048235"/>
      <c r="C1048235"/>
      <c r="D1048235"/>
      <c r="E1048235"/>
      <c r="S1048235"/>
      <c r="T1048235"/>
    </row>
    <row r="1048236" spans="1:20">
      <c r="A1048236"/>
      <c r="B1048236"/>
      <c r="C1048236"/>
      <c r="D1048236"/>
      <c r="E1048236"/>
      <c r="S1048236"/>
      <c r="T1048236"/>
    </row>
    <row r="1048237" spans="1:20">
      <c r="A1048237"/>
      <c r="B1048237"/>
      <c r="C1048237"/>
      <c r="D1048237"/>
      <c r="E1048237"/>
      <c r="S1048237"/>
      <c r="T1048237"/>
    </row>
    <row r="1048238" spans="1:20">
      <c r="A1048238"/>
      <c r="B1048238"/>
      <c r="C1048238"/>
      <c r="D1048238"/>
      <c r="E1048238"/>
      <c r="S1048238"/>
      <c r="T1048238"/>
    </row>
    <row r="1048239" spans="1:20">
      <c r="A1048239"/>
      <c r="B1048239"/>
      <c r="C1048239"/>
      <c r="D1048239"/>
      <c r="E1048239"/>
      <c r="S1048239"/>
      <c r="T1048239"/>
    </row>
    <row r="1048240" spans="1:20">
      <c r="A1048240"/>
      <c r="B1048240"/>
      <c r="C1048240"/>
      <c r="D1048240"/>
      <c r="E1048240"/>
      <c r="S1048240"/>
      <c r="T1048240"/>
    </row>
    <row r="1048241" spans="1:20">
      <c r="A1048241"/>
      <c r="B1048241"/>
      <c r="C1048241"/>
      <c r="D1048241"/>
      <c r="E1048241"/>
      <c r="S1048241"/>
      <c r="T1048241"/>
    </row>
    <row r="1048242" spans="1:20">
      <c r="A1048242"/>
      <c r="B1048242"/>
      <c r="C1048242"/>
      <c r="D1048242"/>
      <c r="E1048242"/>
      <c r="S1048242"/>
      <c r="T1048242"/>
    </row>
    <row r="1048243" spans="1:20">
      <c r="A1048243"/>
      <c r="B1048243"/>
      <c r="C1048243"/>
      <c r="D1048243"/>
      <c r="E1048243"/>
      <c r="S1048243"/>
      <c r="T1048243"/>
    </row>
    <row r="1048244" spans="1:20">
      <c r="A1048244"/>
      <c r="B1048244"/>
      <c r="C1048244"/>
      <c r="D1048244"/>
      <c r="E1048244"/>
      <c r="S1048244"/>
      <c r="T1048244"/>
    </row>
    <row r="1048245" spans="1:20">
      <c r="A1048245"/>
      <c r="B1048245"/>
      <c r="C1048245"/>
      <c r="D1048245"/>
      <c r="E1048245"/>
      <c r="S1048245"/>
      <c r="T1048245"/>
    </row>
    <row r="1048246" spans="1:20">
      <c r="A1048246"/>
      <c r="B1048246"/>
      <c r="C1048246"/>
      <c r="D1048246"/>
      <c r="E1048246"/>
      <c r="S1048246"/>
      <c r="T1048246"/>
    </row>
    <row r="1048247" spans="1:20">
      <c r="A1048247"/>
      <c r="B1048247"/>
      <c r="C1048247"/>
      <c r="D1048247"/>
      <c r="E1048247"/>
      <c r="S1048247"/>
      <c r="T1048247"/>
    </row>
    <row r="1048248" spans="1:20">
      <c r="A1048248"/>
      <c r="B1048248"/>
      <c r="C1048248"/>
      <c r="D1048248"/>
      <c r="E1048248"/>
      <c r="S1048248"/>
      <c r="T1048248"/>
    </row>
    <row r="1048249" spans="1:20">
      <c r="A1048249"/>
      <c r="B1048249"/>
      <c r="C1048249"/>
      <c r="D1048249"/>
      <c r="E1048249"/>
      <c r="S1048249"/>
      <c r="T1048249"/>
    </row>
    <row r="1048250" spans="1:20">
      <c r="A1048250"/>
      <c r="B1048250"/>
      <c r="C1048250"/>
      <c r="D1048250"/>
      <c r="E1048250"/>
      <c r="S1048250"/>
      <c r="T1048250"/>
    </row>
    <row r="1048251" spans="1:20">
      <c r="A1048251"/>
      <c r="B1048251"/>
      <c r="C1048251"/>
      <c r="D1048251"/>
      <c r="E1048251"/>
      <c r="S1048251"/>
      <c r="T1048251"/>
    </row>
    <row r="1048252" spans="1:20">
      <c r="A1048252"/>
      <c r="B1048252"/>
      <c r="C1048252"/>
      <c r="D1048252"/>
      <c r="E1048252"/>
      <c r="S1048252"/>
      <c r="T1048252"/>
    </row>
    <row r="1048253" spans="1:20">
      <c r="A1048253"/>
      <c r="B1048253"/>
      <c r="C1048253"/>
      <c r="D1048253"/>
      <c r="E1048253"/>
      <c r="S1048253"/>
      <c r="T1048253"/>
    </row>
    <row r="1048254" spans="1:20">
      <c r="A1048254"/>
      <c r="B1048254"/>
      <c r="C1048254"/>
      <c r="D1048254"/>
      <c r="E1048254"/>
      <c r="S1048254"/>
      <c r="T1048254"/>
    </row>
    <row r="1048255" spans="1:20">
      <c r="A1048255"/>
      <c r="B1048255"/>
      <c r="C1048255"/>
      <c r="D1048255"/>
      <c r="E1048255"/>
      <c r="S1048255"/>
      <c r="T1048255"/>
    </row>
    <row r="1048256" spans="1:20">
      <c r="A1048256"/>
      <c r="B1048256"/>
      <c r="C1048256"/>
      <c r="D1048256"/>
      <c r="E1048256"/>
      <c r="S1048256"/>
      <c r="T1048256"/>
    </row>
    <row r="1048257" spans="1:20">
      <c r="A1048257"/>
      <c r="B1048257"/>
      <c r="C1048257"/>
      <c r="D1048257"/>
      <c r="E1048257"/>
      <c r="S1048257"/>
      <c r="T1048257"/>
    </row>
    <row r="1048258" spans="1:20">
      <c r="A1048258"/>
      <c r="B1048258"/>
      <c r="C1048258"/>
      <c r="D1048258"/>
      <c r="E1048258"/>
      <c r="S1048258"/>
      <c r="T1048258"/>
    </row>
    <row r="1048259" spans="1:20">
      <c r="A1048259"/>
      <c r="B1048259"/>
      <c r="C1048259"/>
      <c r="D1048259"/>
      <c r="E1048259"/>
      <c r="S1048259"/>
      <c r="T1048259"/>
    </row>
    <row r="1048260" spans="1:20">
      <c r="A1048260"/>
      <c r="B1048260"/>
      <c r="C1048260"/>
      <c r="D1048260"/>
      <c r="E1048260"/>
      <c r="S1048260"/>
      <c r="T1048260"/>
    </row>
    <row r="1048261" spans="1:20">
      <c r="A1048261"/>
      <c r="B1048261"/>
      <c r="C1048261"/>
      <c r="D1048261"/>
      <c r="E1048261"/>
      <c r="S1048261"/>
      <c r="T1048261"/>
    </row>
    <row r="1048262" spans="1:20">
      <c r="A1048262"/>
      <c r="B1048262"/>
      <c r="C1048262"/>
      <c r="D1048262"/>
      <c r="E1048262"/>
      <c r="S1048262"/>
      <c r="T1048262"/>
    </row>
    <row r="1048263" spans="1:20">
      <c r="A1048263"/>
      <c r="B1048263"/>
      <c r="C1048263"/>
      <c r="D1048263"/>
      <c r="E1048263"/>
      <c r="S1048263"/>
      <c r="T1048263"/>
    </row>
    <row r="1048264" spans="1:20">
      <c r="A1048264"/>
      <c r="B1048264"/>
      <c r="C1048264"/>
      <c r="D1048264"/>
      <c r="E1048264"/>
      <c r="S1048264"/>
      <c r="T1048264"/>
    </row>
    <row r="1048265" spans="1:20">
      <c r="A1048265"/>
      <c r="B1048265"/>
      <c r="C1048265"/>
      <c r="D1048265"/>
      <c r="E1048265"/>
      <c r="S1048265"/>
      <c r="T1048265"/>
    </row>
    <row r="1048266" spans="1:20">
      <c r="A1048266"/>
      <c r="B1048266"/>
      <c r="C1048266"/>
      <c r="D1048266"/>
      <c r="E1048266"/>
      <c r="S1048266"/>
      <c r="T1048266"/>
    </row>
    <row r="1048267" spans="1:20">
      <c r="A1048267"/>
      <c r="B1048267"/>
      <c r="C1048267"/>
      <c r="D1048267"/>
      <c r="E1048267"/>
      <c r="S1048267"/>
      <c r="T1048267"/>
    </row>
    <row r="1048268" spans="1:20">
      <c r="A1048268"/>
      <c r="B1048268"/>
      <c r="C1048268"/>
      <c r="D1048268"/>
      <c r="E1048268"/>
      <c r="S1048268"/>
      <c r="T1048268"/>
    </row>
    <row r="1048269" spans="1:20">
      <c r="A1048269"/>
      <c r="B1048269"/>
      <c r="C1048269"/>
      <c r="D1048269"/>
      <c r="E1048269"/>
      <c r="S1048269"/>
      <c r="T1048269"/>
    </row>
    <row r="1048270" spans="1:20">
      <c r="A1048270"/>
      <c r="B1048270"/>
      <c r="C1048270"/>
      <c r="D1048270"/>
      <c r="E1048270"/>
      <c r="S1048270"/>
      <c r="T1048270"/>
    </row>
    <row r="1048271" spans="1:20">
      <c r="A1048271"/>
      <c r="B1048271"/>
      <c r="C1048271"/>
      <c r="D1048271"/>
      <c r="E1048271"/>
      <c r="S1048271"/>
      <c r="T1048271"/>
    </row>
    <row r="1048272" spans="1:20">
      <c r="A1048272"/>
      <c r="B1048272"/>
      <c r="C1048272"/>
      <c r="D1048272"/>
      <c r="E1048272"/>
      <c r="S1048272"/>
      <c r="T1048272"/>
    </row>
    <row r="1048273" spans="1:20">
      <c r="A1048273"/>
      <c r="B1048273"/>
      <c r="C1048273"/>
      <c r="D1048273"/>
      <c r="E1048273"/>
      <c r="S1048273"/>
      <c r="T1048273"/>
    </row>
    <row r="1048274" spans="1:20">
      <c r="A1048274"/>
      <c r="B1048274"/>
      <c r="C1048274"/>
      <c r="D1048274"/>
      <c r="E1048274"/>
      <c r="S1048274"/>
      <c r="T1048274"/>
    </row>
    <row r="1048275" spans="1:20">
      <c r="A1048275"/>
      <c r="B1048275"/>
      <c r="C1048275"/>
      <c r="D1048275"/>
      <c r="E1048275"/>
      <c r="S1048275"/>
      <c r="T1048275"/>
    </row>
    <row r="1048276" spans="1:20">
      <c r="A1048276"/>
      <c r="B1048276"/>
      <c r="C1048276"/>
      <c r="D1048276"/>
      <c r="E1048276"/>
      <c r="S1048276"/>
      <c r="T1048276"/>
    </row>
    <row r="1048277" spans="1:20">
      <c r="A1048277"/>
      <c r="B1048277"/>
      <c r="C1048277"/>
      <c r="D1048277"/>
      <c r="E1048277"/>
      <c r="S1048277"/>
      <c r="T1048277"/>
    </row>
    <row r="1048278" spans="1:20">
      <c r="A1048278"/>
      <c r="B1048278"/>
      <c r="C1048278"/>
      <c r="D1048278"/>
      <c r="E1048278"/>
      <c r="S1048278"/>
      <c r="T1048278"/>
    </row>
    <row r="1048279" spans="1:20">
      <c r="A1048279"/>
      <c r="B1048279"/>
      <c r="C1048279"/>
      <c r="D1048279"/>
      <c r="E1048279"/>
      <c r="S1048279"/>
      <c r="T1048279"/>
    </row>
    <row r="1048280" spans="1:20">
      <c r="A1048280"/>
      <c r="B1048280"/>
      <c r="C1048280"/>
      <c r="D1048280"/>
      <c r="E1048280"/>
      <c r="S1048280"/>
      <c r="T1048280"/>
    </row>
    <row r="1048281" spans="1:20">
      <c r="A1048281"/>
      <c r="B1048281"/>
      <c r="C1048281"/>
      <c r="D1048281"/>
      <c r="E1048281"/>
      <c r="S1048281"/>
      <c r="T1048281"/>
    </row>
    <row r="1048282" spans="1:20">
      <c r="A1048282"/>
      <c r="B1048282"/>
      <c r="C1048282"/>
      <c r="D1048282"/>
      <c r="E1048282"/>
      <c r="S1048282"/>
      <c r="T1048282"/>
    </row>
    <row r="1048283" spans="1:20">
      <c r="A1048283"/>
      <c r="B1048283"/>
      <c r="C1048283"/>
      <c r="D1048283"/>
      <c r="E1048283"/>
      <c r="S1048283"/>
      <c r="T1048283"/>
    </row>
    <row r="1048284" spans="1:20">
      <c r="A1048284"/>
      <c r="B1048284"/>
      <c r="C1048284"/>
      <c r="D1048284"/>
      <c r="E1048284"/>
      <c r="S1048284"/>
      <c r="T1048284"/>
    </row>
    <row r="1048285" spans="1:20">
      <c r="A1048285"/>
      <c r="B1048285"/>
      <c r="C1048285"/>
      <c r="D1048285"/>
      <c r="E1048285"/>
      <c r="S1048285"/>
      <c r="T1048285"/>
    </row>
    <row r="1048286" spans="1:20">
      <c r="A1048286"/>
      <c r="B1048286"/>
      <c r="C1048286"/>
      <c r="D1048286"/>
      <c r="E1048286"/>
      <c r="S1048286"/>
      <c r="T1048286"/>
    </row>
    <row r="1048287" spans="1:20">
      <c r="A1048287"/>
      <c r="B1048287"/>
      <c r="C1048287"/>
      <c r="D1048287"/>
      <c r="E1048287"/>
      <c r="S1048287"/>
      <c r="T1048287"/>
    </row>
    <row r="1048288" spans="1:20">
      <c r="A1048288"/>
      <c r="B1048288"/>
      <c r="C1048288"/>
      <c r="D1048288"/>
      <c r="E1048288"/>
      <c r="S1048288"/>
      <c r="T1048288"/>
    </row>
    <row r="1048289" spans="1:20">
      <c r="A1048289"/>
      <c r="B1048289"/>
      <c r="C1048289"/>
      <c r="D1048289"/>
      <c r="E1048289"/>
      <c r="S1048289"/>
      <c r="T1048289"/>
    </row>
    <row r="1048290" spans="1:20">
      <c r="A1048290"/>
      <c r="B1048290"/>
      <c r="C1048290"/>
      <c r="D1048290"/>
      <c r="E1048290"/>
      <c r="S1048290"/>
      <c r="T1048290"/>
    </row>
    <row r="1048291" spans="1:20">
      <c r="A1048291"/>
      <c r="B1048291"/>
      <c r="C1048291"/>
      <c r="D1048291"/>
      <c r="E1048291"/>
      <c r="S1048291"/>
      <c r="T1048291"/>
    </row>
    <row r="1048292" spans="1:20">
      <c r="A1048292"/>
      <c r="B1048292"/>
      <c r="C1048292"/>
      <c r="D1048292"/>
      <c r="E1048292"/>
      <c r="S1048292"/>
      <c r="T1048292"/>
    </row>
    <row r="1048293" spans="1:20">
      <c r="A1048293"/>
      <c r="B1048293"/>
      <c r="C1048293"/>
      <c r="D1048293"/>
      <c r="E1048293"/>
      <c r="S1048293"/>
      <c r="T1048293"/>
    </row>
    <row r="1048294" spans="1:20">
      <c r="A1048294"/>
      <c r="B1048294"/>
      <c r="C1048294"/>
      <c r="D1048294"/>
      <c r="E1048294"/>
      <c r="S1048294"/>
      <c r="T1048294"/>
    </row>
    <row r="1048295" spans="1:20">
      <c r="A1048295"/>
      <c r="B1048295"/>
      <c r="C1048295"/>
      <c r="D1048295"/>
      <c r="E1048295"/>
      <c r="S1048295"/>
      <c r="T1048295"/>
    </row>
    <row r="1048296" spans="1:20">
      <c r="A1048296"/>
      <c r="B1048296"/>
      <c r="C1048296"/>
      <c r="D1048296"/>
      <c r="E1048296"/>
      <c r="S1048296"/>
      <c r="T1048296"/>
    </row>
    <row r="1048297" spans="1:20">
      <c r="A1048297"/>
      <c r="B1048297"/>
      <c r="C1048297"/>
      <c r="D1048297"/>
      <c r="E1048297"/>
      <c r="S1048297"/>
      <c r="T1048297"/>
    </row>
    <row r="1048298" spans="1:20">
      <c r="A1048298"/>
      <c r="B1048298"/>
      <c r="C1048298"/>
      <c r="D1048298"/>
      <c r="E1048298"/>
      <c r="S1048298"/>
      <c r="T1048298"/>
    </row>
    <row r="1048299" spans="1:20">
      <c r="A1048299"/>
      <c r="B1048299"/>
      <c r="C1048299"/>
      <c r="D1048299"/>
      <c r="E1048299"/>
      <c r="S1048299"/>
      <c r="T1048299"/>
    </row>
    <row r="1048300" spans="1:20">
      <c r="A1048300"/>
      <c r="B1048300"/>
      <c r="C1048300"/>
      <c r="D1048300"/>
      <c r="E1048300"/>
      <c r="S1048300"/>
      <c r="T1048300"/>
    </row>
    <row r="1048301" spans="1:20">
      <c r="A1048301"/>
      <c r="B1048301"/>
      <c r="C1048301"/>
      <c r="D1048301"/>
      <c r="E1048301"/>
      <c r="S1048301"/>
      <c r="T1048301"/>
    </row>
    <row r="1048302" spans="1:20">
      <c r="A1048302"/>
      <c r="B1048302"/>
      <c r="C1048302"/>
      <c r="D1048302"/>
      <c r="E1048302"/>
      <c r="S1048302"/>
      <c r="T1048302"/>
    </row>
    <row r="1048303" spans="1:20">
      <c r="A1048303"/>
      <c r="B1048303"/>
      <c r="C1048303"/>
      <c r="D1048303"/>
      <c r="E1048303"/>
      <c r="S1048303"/>
      <c r="T1048303"/>
    </row>
    <row r="1048304" spans="1:20">
      <c r="A1048304"/>
      <c r="B1048304"/>
      <c r="C1048304"/>
      <c r="D1048304"/>
      <c r="E1048304"/>
      <c r="S1048304"/>
      <c r="T1048304"/>
    </row>
    <row r="1048305" spans="1:20">
      <c r="A1048305"/>
      <c r="B1048305"/>
      <c r="C1048305"/>
      <c r="D1048305"/>
      <c r="E1048305"/>
      <c r="S1048305"/>
      <c r="T1048305"/>
    </row>
    <row r="1048306" spans="1:20">
      <c r="A1048306"/>
      <c r="B1048306"/>
      <c r="C1048306"/>
      <c r="D1048306"/>
      <c r="E1048306"/>
      <c r="S1048306"/>
      <c r="T1048306"/>
    </row>
    <row r="1048307" spans="1:20">
      <c r="A1048307"/>
      <c r="B1048307"/>
      <c r="C1048307"/>
      <c r="D1048307"/>
      <c r="E1048307"/>
      <c r="S1048307"/>
      <c r="T1048307"/>
    </row>
    <row r="1048308" spans="1:20">
      <c r="A1048308"/>
      <c r="B1048308"/>
      <c r="C1048308"/>
      <c r="D1048308"/>
      <c r="E1048308"/>
      <c r="S1048308"/>
      <c r="T1048308"/>
    </row>
    <row r="1048309" spans="1:20">
      <c r="A1048309"/>
      <c r="B1048309"/>
      <c r="C1048309"/>
      <c r="D1048309"/>
      <c r="E1048309"/>
      <c r="S1048309"/>
      <c r="T1048309"/>
    </row>
    <row r="1048310" spans="1:20">
      <c r="A1048310"/>
      <c r="B1048310"/>
      <c r="C1048310"/>
      <c r="D1048310"/>
      <c r="E1048310"/>
      <c r="S1048310"/>
      <c r="T1048310"/>
    </row>
    <row r="1048311" spans="1:20">
      <c r="A1048311"/>
      <c r="B1048311"/>
      <c r="C1048311"/>
      <c r="D1048311"/>
      <c r="E1048311"/>
      <c r="S1048311"/>
      <c r="T1048311"/>
    </row>
    <row r="1048312" spans="1:20">
      <c r="A1048312"/>
      <c r="B1048312"/>
      <c r="C1048312"/>
      <c r="D1048312"/>
      <c r="E1048312"/>
      <c r="S1048312"/>
      <c r="T1048312"/>
    </row>
    <row r="1048313" spans="1:20">
      <c r="A1048313"/>
      <c r="B1048313"/>
      <c r="C1048313"/>
      <c r="D1048313"/>
      <c r="E1048313"/>
      <c r="S1048313"/>
      <c r="T1048313"/>
    </row>
    <row r="1048314" spans="1:20">
      <c r="A1048314"/>
      <c r="B1048314"/>
      <c r="C1048314"/>
      <c r="D1048314"/>
      <c r="E1048314"/>
      <c r="S1048314"/>
      <c r="T1048314"/>
    </row>
    <row r="1048315" spans="1:20">
      <c r="A1048315"/>
      <c r="B1048315"/>
      <c r="C1048315"/>
      <c r="D1048315"/>
      <c r="E1048315"/>
      <c r="S1048315"/>
      <c r="T1048315"/>
    </row>
    <row r="1048316" spans="1:20">
      <c r="A1048316"/>
      <c r="B1048316"/>
      <c r="C1048316"/>
      <c r="D1048316"/>
      <c r="E1048316"/>
      <c r="S1048316"/>
      <c r="T1048316"/>
    </row>
    <row r="1048317" spans="1:20">
      <c r="A1048317"/>
      <c r="B1048317"/>
      <c r="C1048317"/>
      <c r="D1048317"/>
      <c r="E1048317"/>
      <c r="S1048317"/>
      <c r="T1048317"/>
    </row>
    <row r="1048318" spans="1:20">
      <c r="A1048318"/>
      <c r="B1048318"/>
      <c r="C1048318"/>
      <c r="D1048318"/>
      <c r="E1048318"/>
      <c r="S1048318"/>
      <c r="T1048318"/>
    </row>
    <row r="1048319" spans="1:20">
      <c r="A1048319"/>
      <c r="B1048319"/>
      <c r="C1048319"/>
      <c r="D1048319"/>
      <c r="E1048319"/>
      <c r="S1048319"/>
      <c r="T1048319"/>
    </row>
    <row r="1048320" spans="1:20">
      <c r="A1048320"/>
      <c r="B1048320"/>
      <c r="C1048320"/>
      <c r="D1048320"/>
      <c r="E1048320"/>
      <c r="S1048320"/>
      <c r="T1048320"/>
    </row>
    <row r="1048321" spans="1:20">
      <c r="A1048321"/>
      <c r="B1048321"/>
      <c r="C1048321"/>
      <c r="D1048321"/>
      <c r="E1048321"/>
      <c r="S1048321"/>
      <c r="T1048321"/>
    </row>
    <row r="1048322" spans="1:20">
      <c r="A1048322"/>
      <c r="B1048322"/>
      <c r="C1048322"/>
      <c r="D1048322"/>
      <c r="E1048322"/>
      <c r="S1048322"/>
      <c r="T1048322"/>
    </row>
    <row r="1048323" spans="1:20">
      <c r="A1048323"/>
      <c r="B1048323"/>
      <c r="C1048323"/>
      <c r="D1048323"/>
      <c r="E1048323"/>
      <c r="S1048323"/>
      <c r="T1048323"/>
    </row>
    <row r="1048324" spans="1:20">
      <c r="A1048324"/>
      <c r="B1048324"/>
      <c r="C1048324"/>
      <c r="D1048324"/>
      <c r="E1048324"/>
      <c r="S1048324"/>
      <c r="T1048324"/>
    </row>
    <row r="1048325" spans="1:20">
      <c r="A1048325"/>
      <c r="B1048325"/>
      <c r="C1048325"/>
      <c r="D1048325"/>
      <c r="E1048325"/>
      <c r="S1048325"/>
      <c r="T1048325"/>
    </row>
    <row r="1048326" spans="1:20">
      <c r="A1048326"/>
      <c r="B1048326"/>
      <c r="C1048326"/>
      <c r="D1048326"/>
      <c r="E1048326"/>
      <c r="S1048326"/>
      <c r="T1048326"/>
    </row>
    <row r="1048327" spans="1:20">
      <c r="A1048327"/>
      <c r="B1048327"/>
      <c r="C1048327"/>
      <c r="D1048327"/>
      <c r="E1048327"/>
      <c r="S1048327"/>
      <c r="T1048327"/>
    </row>
    <row r="1048328" spans="1:20">
      <c r="A1048328"/>
      <c r="B1048328"/>
      <c r="C1048328"/>
      <c r="D1048328"/>
      <c r="E1048328"/>
      <c r="S1048328"/>
      <c r="T1048328"/>
    </row>
    <row r="1048329" spans="1:20">
      <c r="A1048329"/>
      <c r="B1048329"/>
      <c r="C1048329"/>
      <c r="D1048329"/>
      <c r="E1048329"/>
      <c r="S1048329"/>
      <c r="T1048329"/>
    </row>
    <row r="1048330" spans="1:20">
      <c r="A1048330"/>
      <c r="B1048330"/>
      <c r="C1048330"/>
      <c r="D1048330"/>
      <c r="E1048330"/>
      <c r="S1048330"/>
      <c r="T1048330"/>
    </row>
    <row r="1048331" spans="1:20">
      <c r="A1048331"/>
      <c r="B1048331"/>
      <c r="C1048331"/>
      <c r="D1048331"/>
      <c r="E1048331"/>
      <c r="S1048331"/>
      <c r="T1048331"/>
    </row>
    <row r="1048332" spans="1:20">
      <c r="A1048332"/>
      <c r="B1048332"/>
      <c r="C1048332"/>
      <c r="D1048332"/>
      <c r="E1048332"/>
      <c r="S1048332"/>
      <c r="T1048332"/>
    </row>
    <row r="1048333" spans="1:20">
      <c r="A1048333"/>
      <c r="B1048333"/>
      <c r="C1048333"/>
      <c r="D1048333"/>
      <c r="E1048333"/>
      <c r="S1048333"/>
      <c r="T1048333"/>
    </row>
    <row r="1048334" spans="1:20">
      <c r="A1048334"/>
      <c r="B1048334"/>
      <c r="C1048334"/>
      <c r="D1048334"/>
      <c r="E1048334"/>
      <c r="S1048334"/>
      <c r="T1048334"/>
    </row>
    <row r="1048335" spans="1:20">
      <c r="A1048335"/>
      <c r="B1048335"/>
      <c r="C1048335"/>
      <c r="D1048335"/>
      <c r="E1048335"/>
      <c r="S1048335"/>
      <c r="T1048335"/>
    </row>
    <row r="1048336" spans="1:20">
      <c r="A1048336"/>
      <c r="B1048336"/>
      <c r="C1048336"/>
      <c r="D1048336"/>
      <c r="E1048336"/>
      <c r="S1048336"/>
      <c r="T1048336"/>
    </row>
    <row r="1048337" spans="1:20">
      <c r="A1048337"/>
      <c r="B1048337"/>
      <c r="C1048337"/>
      <c r="D1048337"/>
      <c r="E1048337"/>
      <c r="S1048337"/>
      <c r="T1048337"/>
    </row>
    <row r="1048338" spans="1:20">
      <c r="A1048338"/>
      <c r="B1048338"/>
      <c r="C1048338"/>
      <c r="D1048338"/>
      <c r="E1048338"/>
      <c r="S1048338"/>
      <c r="T1048338"/>
    </row>
    <row r="1048339" spans="1:20">
      <c r="A1048339"/>
      <c r="B1048339"/>
      <c r="C1048339"/>
      <c r="D1048339"/>
      <c r="E1048339"/>
      <c r="S1048339"/>
      <c r="T1048339"/>
    </row>
    <row r="1048340" spans="1:20">
      <c r="A1048340"/>
      <c r="B1048340"/>
      <c r="C1048340"/>
      <c r="D1048340"/>
      <c r="E1048340"/>
      <c r="S1048340"/>
      <c r="T1048340"/>
    </row>
    <row r="1048341" spans="1:20">
      <c r="A1048341"/>
      <c r="B1048341"/>
      <c r="C1048341"/>
      <c r="D1048341"/>
      <c r="E1048341"/>
      <c r="S1048341"/>
      <c r="T1048341"/>
    </row>
    <row r="1048342" spans="1:20">
      <c r="A1048342"/>
      <c r="B1048342"/>
      <c r="C1048342"/>
      <c r="D1048342"/>
      <c r="E1048342"/>
      <c r="S1048342"/>
      <c r="T1048342"/>
    </row>
    <row r="1048343" spans="1:20">
      <c r="A1048343"/>
      <c r="B1048343"/>
      <c r="C1048343"/>
      <c r="D1048343"/>
      <c r="E1048343"/>
      <c r="S1048343"/>
      <c r="T1048343"/>
    </row>
    <row r="1048344" spans="1:20">
      <c r="A1048344"/>
      <c r="B1048344"/>
      <c r="C1048344"/>
      <c r="D1048344"/>
      <c r="E1048344"/>
      <c r="S1048344"/>
      <c r="T1048344"/>
    </row>
    <row r="1048345" spans="1:20">
      <c r="A1048345"/>
      <c r="B1048345"/>
      <c r="C1048345"/>
      <c r="D1048345"/>
      <c r="E1048345"/>
      <c r="S1048345"/>
      <c r="T1048345"/>
    </row>
    <row r="1048346" spans="1:20">
      <c r="A1048346"/>
      <c r="B1048346"/>
      <c r="C1048346"/>
      <c r="D1048346"/>
      <c r="E1048346"/>
      <c r="S1048346"/>
      <c r="T1048346"/>
    </row>
    <row r="1048347" spans="1:20">
      <c r="A1048347"/>
      <c r="B1048347"/>
      <c r="C1048347"/>
      <c r="D1048347"/>
      <c r="E1048347"/>
      <c r="S1048347"/>
      <c r="T1048347"/>
    </row>
    <row r="1048348" spans="1:20">
      <c r="A1048348"/>
      <c r="B1048348"/>
      <c r="C1048348"/>
      <c r="D1048348"/>
      <c r="E1048348"/>
      <c r="S1048348"/>
      <c r="T1048348"/>
    </row>
    <row r="1048349" spans="1:20">
      <c r="A1048349"/>
      <c r="B1048349"/>
      <c r="C1048349"/>
      <c r="D1048349"/>
      <c r="E1048349"/>
      <c r="S1048349"/>
      <c r="T1048349"/>
    </row>
    <row r="1048350" spans="1:20">
      <c r="A1048350"/>
      <c r="B1048350"/>
      <c r="C1048350"/>
      <c r="D1048350"/>
      <c r="E1048350"/>
      <c r="S1048350"/>
      <c r="T1048350"/>
    </row>
    <row r="1048351" spans="1:20">
      <c r="A1048351"/>
      <c r="B1048351"/>
      <c r="C1048351"/>
      <c r="D1048351"/>
      <c r="E1048351"/>
      <c r="S1048351"/>
      <c r="T1048351"/>
    </row>
    <row r="1048352" spans="1:20">
      <c r="A1048352"/>
      <c r="B1048352"/>
      <c r="C1048352"/>
      <c r="D1048352"/>
      <c r="E1048352"/>
      <c r="S1048352"/>
      <c r="T1048352"/>
    </row>
    <row r="1048353" spans="1:20">
      <c r="A1048353"/>
      <c r="B1048353"/>
      <c r="C1048353"/>
      <c r="D1048353"/>
      <c r="E1048353"/>
      <c r="S1048353"/>
      <c r="T1048353"/>
    </row>
    <row r="1048354" spans="1:20">
      <c r="A1048354"/>
      <c r="B1048354"/>
      <c r="C1048354"/>
      <c r="D1048354"/>
      <c r="E1048354"/>
      <c r="S1048354"/>
      <c r="T1048354"/>
    </row>
    <row r="1048355" spans="1:20">
      <c r="A1048355"/>
      <c r="B1048355"/>
      <c r="C1048355"/>
      <c r="D1048355"/>
      <c r="E1048355"/>
      <c r="S1048355"/>
      <c r="T1048355"/>
    </row>
    <row r="1048356" spans="1:20">
      <c r="A1048356"/>
      <c r="B1048356"/>
      <c r="C1048356"/>
      <c r="D1048356"/>
      <c r="E1048356"/>
      <c r="S1048356"/>
      <c r="T1048356"/>
    </row>
    <row r="1048357" spans="1:20">
      <c r="A1048357"/>
      <c r="B1048357"/>
      <c r="C1048357"/>
      <c r="D1048357"/>
      <c r="E1048357"/>
      <c r="S1048357"/>
      <c r="T1048357"/>
    </row>
    <row r="1048358" spans="1:20">
      <c r="A1048358"/>
      <c r="B1048358"/>
      <c r="C1048358"/>
      <c r="D1048358"/>
      <c r="E1048358"/>
      <c r="S1048358"/>
      <c r="T1048358"/>
    </row>
    <row r="1048359" spans="1:20">
      <c r="A1048359"/>
      <c r="B1048359"/>
      <c r="C1048359"/>
      <c r="D1048359"/>
      <c r="E1048359"/>
      <c r="S1048359"/>
      <c r="T1048359"/>
    </row>
    <row r="1048360" spans="1:20">
      <c r="A1048360"/>
      <c r="B1048360"/>
      <c r="C1048360"/>
      <c r="D1048360"/>
      <c r="E1048360"/>
      <c r="S1048360"/>
      <c r="T1048360"/>
    </row>
    <row r="1048361" spans="1:20">
      <c r="A1048361"/>
      <c r="B1048361"/>
      <c r="C1048361"/>
      <c r="D1048361"/>
      <c r="E1048361"/>
      <c r="S1048361"/>
      <c r="T1048361"/>
    </row>
    <row r="1048362" spans="1:20">
      <c r="A1048362"/>
      <c r="B1048362"/>
      <c r="C1048362"/>
      <c r="D1048362"/>
      <c r="E1048362"/>
      <c r="S1048362"/>
      <c r="T1048362"/>
    </row>
    <row r="1048363" spans="1:20">
      <c r="A1048363"/>
      <c r="B1048363"/>
      <c r="C1048363"/>
      <c r="D1048363"/>
      <c r="E1048363"/>
      <c r="S1048363"/>
      <c r="T1048363"/>
    </row>
    <row r="1048364" spans="1:20">
      <c r="A1048364"/>
      <c r="B1048364"/>
      <c r="C1048364"/>
      <c r="D1048364"/>
      <c r="E1048364"/>
      <c r="S1048364"/>
      <c r="T1048364"/>
    </row>
    <row r="1048365" spans="1:20">
      <c r="A1048365"/>
      <c r="B1048365"/>
      <c r="C1048365"/>
      <c r="D1048365"/>
      <c r="E1048365"/>
      <c r="S1048365"/>
      <c r="T1048365"/>
    </row>
    <row r="1048366" spans="1:20">
      <c r="A1048366"/>
      <c r="B1048366"/>
      <c r="C1048366"/>
      <c r="D1048366"/>
      <c r="E1048366"/>
      <c r="S1048366"/>
      <c r="T1048366"/>
    </row>
    <row r="1048367" spans="1:20">
      <c r="A1048367"/>
      <c r="B1048367"/>
      <c r="C1048367"/>
      <c r="D1048367"/>
      <c r="E1048367"/>
      <c r="S1048367"/>
      <c r="T1048367"/>
    </row>
    <row r="1048368" spans="1:20">
      <c r="A1048368"/>
      <c r="B1048368"/>
      <c r="C1048368"/>
      <c r="D1048368"/>
      <c r="E1048368"/>
      <c r="S1048368"/>
      <c r="T1048368"/>
    </row>
    <row r="1048369" spans="1:20">
      <c r="A1048369"/>
      <c r="B1048369"/>
      <c r="C1048369"/>
      <c r="D1048369"/>
      <c r="E1048369"/>
      <c r="S1048369"/>
      <c r="T1048369"/>
    </row>
    <row r="1048370" spans="1:20">
      <c r="A1048370"/>
      <c r="B1048370"/>
      <c r="C1048370"/>
      <c r="D1048370"/>
      <c r="E1048370"/>
      <c r="S1048370"/>
      <c r="T1048370"/>
    </row>
    <row r="1048371" spans="1:20">
      <c r="A1048371"/>
      <c r="B1048371"/>
      <c r="C1048371"/>
      <c r="D1048371"/>
      <c r="E1048371"/>
      <c r="S1048371"/>
      <c r="T1048371"/>
    </row>
    <row r="1048372" spans="1:20">
      <c r="A1048372"/>
      <c r="B1048372"/>
      <c r="C1048372"/>
      <c r="D1048372"/>
      <c r="E1048372"/>
      <c r="S1048372"/>
      <c r="T1048372"/>
    </row>
    <row r="1048373" spans="1:20">
      <c r="A1048373"/>
      <c r="B1048373"/>
      <c r="C1048373"/>
      <c r="D1048373"/>
      <c r="E1048373"/>
      <c r="S1048373"/>
      <c r="T1048373"/>
    </row>
    <row r="1048374" spans="1:20">
      <c r="A1048374"/>
      <c r="B1048374"/>
      <c r="C1048374"/>
      <c r="D1048374"/>
      <c r="E1048374"/>
      <c r="S1048374"/>
      <c r="T1048374"/>
    </row>
    <row r="1048375" spans="1:20">
      <c r="A1048375"/>
      <c r="B1048375"/>
      <c r="C1048375"/>
      <c r="D1048375"/>
      <c r="E1048375"/>
      <c r="S1048375"/>
      <c r="T1048375"/>
    </row>
    <row r="1048376" spans="1:20">
      <c r="A1048376"/>
      <c r="B1048376"/>
      <c r="C1048376"/>
      <c r="D1048376"/>
      <c r="E1048376"/>
      <c r="S1048376"/>
      <c r="T1048376"/>
    </row>
    <row r="1048377" spans="1:20">
      <c r="A1048377"/>
      <c r="B1048377"/>
      <c r="C1048377"/>
      <c r="D1048377"/>
      <c r="E1048377"/>
      <c r="S1048377"/>
      <c r="T1048377"/>
    </row>
    <row r="1048378" spans="1:20">
      <c r="A1048378"/>
      <c r="B1048378"/>
      <c r="C1048378"/>
      <c r="D1048378"/>
      <c r="E1048378"/>
      <c r="S1048378"/>
      <c r="T1048378"/>
    </row>
    <row r="1048379" spans="1:20">
      <c r="A1048379"/>
      <c r="B1048379"/>
      <c r="C1048379"/>
      <c r="D1048379"/>
      <c r="E1048379"/>
      <c r="S1048379"/>
      <c r="T1048379"/>
    </row>
    <row r="1048380" spans="1:20">
      <c r="A1048380"/>
      <c r="B1048380"/>
      <c r="C1048380"/>
      <c r="D1048380"/>
      <c r="E1048380"/>
      <c r="S1048380"/>
      <c r="T1048380"/>
    </row>
    <row r="1048381" spans="1:20">
      <c r="A1048381"/>
      <c r="B1048381"/>
      <c r="C1048381"/>
      <c r="D1048381"/>
      <c r="E1048381"/>
      <c r="S1048381"/>
      <c r="T1048381"/>
    </row>
    <row r="1048382" spans="1:20">
      <c r="A1048382"/>
      <c r="B1048382"/>
      <c r="C1048382"/>
      <c r="D1048382"/>
      <c r="E1048382"/>
      <c r="S1048382"/>
      <c r="T1048382"/>
    </row>
    <row r="1048383" spans="1:20">
      <c r="A1048383"/>
      <c r="B1048383"/>
      <c r="C1048383"/>
      <c r="D1048383"/>
      <c r="E1048383"/>
      <c r="S1048383"/>
      <c r="T1048383"/>
    </row>
    <row r="1048384" spans="1:20">
      <c r="A1048384"/>
      <c r="B1048384"/>
      <c r="C1048384"/>
      <c r="D1048384"/>
      <c r="E1048384"/>
      <c r="S1048384"/>
      <c r="T1048384"/>
    </row>
    <row r="1048385" spans="1:20">
      <c r="A1048385"/>
      <c r="B1048385"/>
      <c r="C1048385"/>
      <c r="D1048385"/>
      <c r="E1048385"/>
      <c r="S1048385"/>
      <c r="T1048385"/>
    </row>
    <row r="1048386" spans="1:20">
      <c r="A1048386"/>
      <c r="B1048386"/>
      <c r="C1048386"/>
      <c r="D1048386"/>
      <c r="E1048386"/>
      <c r="S1048386"/>
      <c r="T1048386"/>
    </row>
    <row r="1048387" spans="1:20">
      <c r="A1048387"/>
      <c r="B1048387"/>
      <c r="C1048387"/>
      <c r="D1048387"/>
      <c r="E1048387"/>
      <c r="S1048387"/>
      <c r="T1048387"/>
    </row>
    <row r="1048388" spans="1:20">
      <c r="A1048388"/>
      <c r="B1048388"/>
      <c r="C1048388"/>
      <c r="D1048388"/>
      <c r="E1048388"/>
      <c r="S1048388"/>
      <c r="T1048388"/>
    </row>
    <row r="1048389" spans="1:20">
      <c r="A1048389"/>
      <c r="B1048389"/>
      <c r="C1048389"/>
      <c r="D1048389"/>
      <c r="E1048389"/>
      <c r="S1048389"/>
      <c r="T1048389"/>
    </row>
    <row r="1048390" spans="1:20">
      <c r="A1048390"/>
      <c r="B1048390"/>
      <c r="C1048390"/>
      <c r="D1048390"/>
      <c r="E1048390"/>
      <c r="S1048390"/>
      <c r="T1048390"/>
    </row>
    <row r="1048391" spans="1:20">
      <c r="A1048391"/>
      <c r="B1048391"/>
      <c r="C1048391"/>
      <c r="D1048391"/>
      <c r="E1048391"/>
      <c r="S1048391"/>
      <c r="T1048391"/>
    </row>
    <row r="1048392" spans="1:20">
      <c r="A1048392"/>
      <c r="B1048392"/>
      <c r="C1048392"/>
      <c r="D1048392"/>
      <c r="E1048392"/>
      <c r="S1048392"/>
      <c r="T1048392"/>
    </row>
    <row r="1048393" spans="1:20">
      <c r="A1048393"/>
      <c r="B1048393"/>
      <c r="C1048393"/>
      <c r="D1048393"/>
      <c r="E1048393"/>
      <c r="S1048393"/>
      <c r="T1048393"/>
    </row>
    <row r="1048394" spans="1:20">
      <c r="A1048394"/>
      <c r="B1048394"/>
      <c r="C1048394"/>
      <c r="D1048394"/>
      <c r="E1048394"/>
      <c r="S1048394"/>
      <c r="T1048394"/>
    </row>
    <row r="1048395" spans="1:20">
      <c r="A1048395"/>
      <c r="B1048395"/>
      <c r="C1048395"/>
      <c r="D1048395"/>
      <c r="E1048395"/>
      <c r="S1048395"/>
      <c r="T1048395"/>
    </row>
    <row r="1048396" spans="1:20">
      <c r="A1048396"/>
      <c r="B1048396"/>
      <c r="C1048396"/>
      <c r="D1048396"/>
      <c r="E1048396"/>
      <c r="S1048396"/>
      <c r="T1048396"/>
    </row>
    <row r="1048397" spans="1:20">
      <c r="A1048397"/>
      <c r="B1048397"/>
      <c r="C1048397"/>
      <c r="D1048397"/>
      <c r="E1048397"/>
      <c r="S1048397"/>
      <c r="T1048397"/>
    </row>
    <row r="1048398" spans="1:20">
      <c r="A1048398"/>
      <c r="B1048398"/>
      <c r="C1048398"/>
      <c r="D1048398"/>
      <c r="E1048398"/>
      <c r="S1048398"/>
      <c r="T1048398"/>
    </row>
    <row r="1048399" spans="1:20">
      <c r="A1048399"/>
      <c r="B1048399"/>
      <c r="C1048399"/>
      <c r="D1048399"/>
      <c r="E1048399"/>
      <c r="S1048399"/>
      <c r="T1048399"/>
    </row>
    <row r="1048400" spans="1:20">
      <c r="A1048400"/>
      <c r="B1048400"/>
      <c r="C1048400"/>
      <c r="D1048400"/>
      <c r="E1048400"/>
      <c r="S1048400"/>
      <c r="T1048400"/>
    </row>
    <row r="1048401" spans="1:20">
      <c r="A1048401"/>
      <c r="B1048401"/>
      <c r="C1048401"/>
      <c r="D1048401"/>
      <c r="E1048401"/>
      <c r="S1048401"/>
      <c r="T1048401"/>
    </row>
    <row r="1048402" spans="1:20">
      <c r="A1048402"/>
      <c r="B1048402"/>
      <c r="C1048402"/>
      <c r="D1048402"/>
      <c r="E1048402"/>
      <c r="S1048402"/>
      <c r="T1048402"/>
    </row>
    <row r="1048403" spans="1:20">
      <c r="A1048403"/>
      <c r="B1048403"/>
      <c r="C1048403"/>
      <c r="D1048403"/>
      <c r="E1048403"/>
      <c r="S1048403"/>
      <c r="T1048403"/>
    </row>
    <row r="1048404" spans="1:20">
      <c r="A1048404"/>
      <c r="B1048404"/>
      <c r="C1048404"/>
      <c r="D1048404"/>
      <c r="E1048404"/>
      <c r="S1048404"/>
      <c r="T1048404"/>
    </row>
    <row r="1048405" spans="1:20">
      <c r="A1048405"/>
      <c r="B1048405"/>
      <c r="C1048405"/>
      <c r="D1048405"/>
      <c r="E1048405"/>
      <c r="S1048405"/>
      <c r="T1048405"/>
    </row>
    <row r="1048406" spans="1:20">
      <c r="A1048406"/>
      <c r="B1048406"/>
      <c r="C1048406"/>
      <c r="D1048406"/>
      <c r="E1048406"/>
      <c r="S1048406"/>
      <c r="T1048406"/>
    </row>
    <row r="1048407" spans="1:20">
      <c r="A1048407"/>
      <c r="B1048407"/>
      <c r="C1048407"/>
      <c r="D1048407"/>
      <c r="E1048407"/>
      <c r="S1048407"/>
      <c r="T1048407"/>
    </row>
    <row r="1048408" spans="1:20">
      <c r="A1048408"/>
      <c r="B1048408"/>
      <c r="C1048408"/>
      <c r="D1048408"/>
      <c r="E1048408"/>
      <c r="S1048408"/>
      <c r="T1048408"/>
    </row>
    <row r="1048409" spans="1:20">
      <c r="A1048409"/>
      <c r="B1048409"/>
      <c r="C1048409"/>
      <c r="D1048409"/>
      <c r="E1048409"/>
      <c r="S1048409"/>
      <c r="T1048409"/>
    </row>
    <row r="1048410" spans="1:20">
      <c r="A1048410"/>
      <c r="B1048410"/>
      <c r="C1048410"/>
      <c r="D1048410"/>
      <c r="E1048410"/>
      <c r="S1048410"/>
      <c r="T1048410"/>
    </row>
    <row r="1048411" spans="1:20">
      <c r="A1048411"/>
      <c r="B1048411"/>
      <c r="C1048411"/>
      <c r="D1048411"/>
      <c r="E1048411"/>
      <c r="S1048411"/>
      <c r="T1048411"/>
    </row>
    <row r="1048412" spans="1:20">
      <c r="A1048412"/>
      <c r="B1048412"/>
      <c r="C1048412"/>
      <c r="D1048412"/>
      <c r="E1048412"/>
      <c r="S1048412"/>
      <c r="T1048412"/>
    </row>
    <row r="1048413" spans="1:20">
      <c r="A1048413"/>
      <c r="B1048413"/>
      <c r="C1048413"/>
      <c r="D1048413"/>
      <c r="E1048413"/>
      <c r="S1048413"/>
      <c r="T1048413"/>
    </row>
    <row r="1048414" spans="1:20">
      <c r="A1048414"/>
      <c r="B1048414"/>
      <c r="C1048414"/>
      <c r="D1048414"/>
      <c r="E1048414"/>
      <c r="S1048414"/>
      <c r="T1048414"/>
    </row>
    <row r="1048415" spans="1:20">
      <c r="A1048415"/>
      <c r="B1048415"/>
      <c r="C1048415"/>
      <c r="D1048415"/>
      <c r="E1048415"/>
      <c r="S1048415"/>
      <c r="T1048415"/>
    </row>
    <row r="1048416" spans="1:20">
      <c r="A1048416"/>
      <c r="B1048416"/>
      <c r="C1048416"/>
      <c r="D1048416"/>
      <c r="E1048416"/>
      <c r="S1048416"/>
      <c r="T1048416"/>
    </row>
    <row r="1048417" spans="1:20">
      <c r="A1048417"/>
      <c r="B1048417"/>
      <c r="C1048417"/>
      <c r="D1048417"/>
      <c r="E1048417"/>
      <c r="S1048417"/>
      <c r="T1048417"/>
    </row>
    <row r="1048418" spans="1:20">
      <c r="A1048418"/>
      <c r="B1048418"/>
      <c r="C1048418"/>
      <c r="D1048418"/>
      <c r="E1048418"/>
      <c r="S1048418"/>
      <c r="T1048418"/>
    </row>
    <row r="1048419" spans="1:20">
      <c r="A1048419"/>
      <c r="B1048419"/>
      <c r="C1048419"/>
      <c r="D1048419"/>
      <c r="E1048419"/>
      <c r="S1048419"/>
      <c r="T1048419"/>
    </row>
    <row r="1048420" spans="1:20">
      <c r="A1048420"/>
      <c r="B1048420"/>
      <c r="C1048420"/>
      <c r="D1048420"/>
      <c r="E1048420"/>
      <c r="S1048420"/>
      <c r="T1048420"/>
    </row>
    <row r="1048421" spans="1:20">
      <c r="A1048421"/>
      <c r="B1048421"/>
      <c r="C1048421"/>
      <c r="D1048421"/>
      <c r="E1048421"/>
      <c r="S1048421"/>
      <c r="T1048421"/>
    </row>
    <row r="1048422" spans="1:20">
      <c r="A1048422"/>
      <c r="B1048422"/>
      <c r="C1048422"/>
      <c r="D1048422"/>
      <c r="E1048422"/>
      <c r="S1048422"/>
      <c r="T1048422"/>
    </row>
    <row r="1048423" spans="1:20">
      <c r="A1048423"/>
      <c r="B1048423"/>
      <c r="C1048423"/>
      <c r="D1048423"/>
      <c r="E1048423"/>
      <c r="S1048423"/>
      <c r="T1048423"/>
    </row>
    <row r="1048424" spans="1:20">
      <c r="A1048424"/>
      <c r="B1048424"/>
      <c r="C1048424"/>
      <c r="D1048424"/>
      <c r="E1048424"/>
      <c r="S1048424"/>
      <c r="T1048424"/>
    </row>
    <row r="1048425" spans="1:20">
      <c r="A1048425"/>
      <c r="B1048425"/>
      <c r="C1048425"/>
      <c r="D1048425"/>
      <c r="E1048425"/>
      <c r="S1048425"/>
      <c r="T1048425"/>
    </row>
    <row r="1048426" spans="1:20">
      <c r="A1048426"/>
      <c r="B1048426"/>
      <c r="C1048426"/>
      <c r="D1048426"/>
      <c r="E1048426"/>
      <c r="S1048426"/>
      <c r="T1048426"/>
    </row>
    <row r="1048427" spans="1:20">
      <c r="A1048427"/>
      <c r="B1048427"/>
      <c r="C1048427"/>
      <c r="D1048427"/>
      <c r="E1048427"/>
      <c r="S1048427"/>
      <c r="T1048427"/>
    </row>
    <row r="1048428" spans="1:20">
      <c r="A1048428"/>
      <c r="B1048428"/>
      <c r="C1048428"/>
      <c r="D1048428"/>
      <c r="E1048428"/>
      <c r="S1048428"/>
      <c r="T1048428"/>
    </row>
    <row r="1048429" spans="1:20">
      <c r="A1048429"/>
      <c r="B1048429"/>
      <c r="C1048429"/>
      <c r="D1048429"/>
      <c r="E1048429"/>
      <c r="S1048429"/>
      <c r="T1048429"/>
    </row>
    <row r="1048430" spans="1:20">
      <c r="A1048430"/>
      <c r="B1048430"/>
      <c r="C1048430"/>
      <c r="D1048430"/>
      <c r="E1048430"/>
      <c r="S1048430"/>
      <c r="T1048430"/>
    </row>
    <row r="1048431" spans="1:20">
      <c r="A1048431"/>
      <c r="B1048431"/>
      <c r="C1048431"/>
      <c r="D1048431"/>
      <c r="E1048431"/>
      <c r="S1048431"/>
      <c r="T1048431"/>
    </row>
    <row r="1048432" spans="1:20">
      <c r="A1048432"/>
      <c r="B1048432"/>
      <c r="C1048432"/>
      <c r="D1048432"/>
      <c r="E1048432"/>
      <c r="S1048432"/>
      <c r="T1048432"/>
    </row>
    <row r="1048433" spans="1:20">
      <c r="A1048433"/>
      <c r="B1048433"/>
      <c r="C1048433"/>
      <c r="D1048433"/>
      <c r="E1048433"/>
      <c r="S1048433"/>
      <c r="T1048433"/>
    </row>
    <row r="1048434" spans="1:20">
      <c r="A1048434"/>
      <c r="B1048434"/>
      <c r="C1048434"/>
      <c r="D1048434"/>
      <c r="E1048434"/>
      <c r="S1048434"/>
      <c r="T1048434"/>
    </row>
    <row r="1048435" spans="1:20">
      <c r="A1048435"/>
      <c r="B1048435"/>
      <c r="C1048435"/>
      <c r="D1048435"/>
      <c r="E1048435"/>
      <c r="S1048435"/>
      <c r="T1048435"/>
    </row>
    <row r="1048436" spans="1:20">
      <c r="A1048436"/>
      <c r="B1048436"/>
      <c r="C1048436"/>
      <c r="D1048436"/>
      <c r="E1048436"/>
      <c r="S1048436"/>
      <c r="T1048436"/>
    </row>
    <row r="1048437" spans="1:20">
      <c r="A1048437"/>
      <c r="B1048437"/>
      <c r="C1048437"/>
      <c r="D1048437"/>
      <c r="E1048437"/>
      <c r="S1048437"/>
      <c r="T1048437"/>
    </row>
    <row r="1048438" spans="1:20">
      <c r="A1048438"/>
      <c r="B1048438"/>
      <c r="C1048438"/>
      <c r="D1048438"/>
      <c r="E1048438"/>
      <c r="S1048438"/>
      <c r="T1048438"/>
    </row>
    <row r="1048439" spans="1:20">
      <c r="A1048439"/>
      <c r="B1048439"/>
      <c r="C1048439"/>
      <c r="D1048439"/>
      <c r="E1048439"/>
      <c r="S1048439"/>
      <c r="T1048439"/>
    </row>
    <row r="1048440" spans="1:20">
      <c r="A1048440"/>
      <c r="B1048440"/>
      <c r="C1048440"/>
      <c r="D1048440"/>
      <c r="E1048440"/>
      <c r="S1048440"/>
      <c r="T1048440"/>
    </row>
    <row r="1048441" spans="1:20">
      <c r="A1048441"/>
      <c r="B1048441"/>
      <c r="C1048441"/>
      <c r="D1048441"/>
      <c r="E1048441"/>
      <c r="S1048441"/>
      <c r="T1048441"/>
    </row>
    <row r="1048442" spans="1:20">
      <c r="A1048442"/>
      <c r="B1048442"/>
      <c r="C1048442"/>
      <c r="D1048442"/>
      <c r="E1048442"/>
      <c r="S1048442"/>
      <c r="T1048442"/>
    </row>
    <row r="1048443" spans="1:20">
      <c r="A1048443"/>
      <c r="B1048443"/>
      <c r="C1048443"/>
      <c r="D1048443"/>
      <c r="E1048443"/>
      <c r="S1048443"/>
      <c r="T1048443"/>
    </row>
    <row r="1048444" spans="1:20">
      <c r="A1048444"/>
      <c r="B1048444"/>
      <c r="C1048444"/>
      <c r="D1048444"/>
      <c r="E1048444"/>
      <c r="S1048444"/>
      <c r="T1048444"/>
    </row>
    <row r="1048445" spans="1:20">
      <c r="A1048445"/>
      <c r="B1048445"/>
      <c r="C1048445"/>
      <c r="D1048445"/>
      <c r="E1048445"/>
      <c r="S1048445"/>
      <c r="T1048445"/>
    </row>
    <row r="1048446" spans="1:20">
      <c r="A1048446"/>
      <c r="B1048446"/>
      <c r="C1048446"/>
      <c r="D1048446"/>
      <c r="E1048446"/>
      <c r="S1048446"/>
      <c r="T1048446"/>
    </row>
    <row r="1048447" spans="1:20">
      <c r="A1048447"/>
      <c r="B1048447"/>
      <c r="C1048447"/>
      <c r="D1048447"/>
      <c r="E1048447"/>
      <c r="S1048447"/>
      <c r="T1048447"/>
    </row>
    <row r="1048448" spans="1:20">
      <c r="A1048448"/>
      <c r="B1048448"/>
      <c r="C1048448"/>
      <c r="D1048448"/>
      <c r="E1048448"/>
      <c r="S1048448"/>
      <c r="T1048448"/>
    </row>
    <row r="1048449" spans="1:20">
      <c r="A1048449"/>
      <c r="B1048449"/>
      <c r="C1048449"/>
      <c r="D1048449"/>
      <c r="E1048449"/>
      <c r="S1048449"/>
      <c r="T1048449"/>
    </row>
    <row r="1048450" spans="1:20">
      <c r="A1048450"/>
      <c r="B1048450"/>
      <c r="C1048450"/>
      <c r="D1048450"/>
      <c r="E1048450"/>
      <c r="S1048450"/>
      <c r="T1048450"/>
    </row>
    <row r="1048451" spans="1:20">
      <c r="A1048451"/>
      <c r="B1048451"/>
      <c r="C1048451"/>
      <c r="D1048451"/>
      <c r="E1048451"/>
      <c r="S1048451"/>
      <c r="T1048451"/>
    </row>
    <row r="1048452" spans="1:20">
      <c r="A1048452"/>
      <c r="B1048452"/>
      <c r="C1048452"/>
      <c r="D1048452"/>
      <c r="E1048452"/>
      <c r="S1048452"/>
      <c r="T1048452"/>
    </row>
    <row r="1048453" spans="1:20">
      <c r="A1048453"/>
      <c r="B1048453"/>
      <c r="C1048453"/>
      <c r="D1048453"/>
      <c r="E1048453"/>
      <c r="S1048453"/>
      <c r="T1048453"/>
    </row>
    <row r="1048454" spans="1:20">
      <c r="A1048454"/>
      <c r="B1048454"/>
      <c r="C1048454"/>
      <c r="D1048454"/>
      <c r="E1048454"/>
      <c r="S1048454"/>
      <c r="T1048454"/>
    </row>
    <row r="1048455" spans="1:20">
      <c r="A1048455"/>
      <c r="B1048455"/>
      <c r="C1048455"/>
      <c r="D1048455"/>
      <c r="E1048455"/>
      <c r="S1048455"/>
      <c r="T1048455"/>
    </row>
    <row r="1048456" spans="1:20">
      <c r="A1048456"/>
      <c r="B1048456"/>
      <c r="C1048456"/>
      <c r="D1048456"/>
      <c r="E1048456"/>
      <c r="S1048456"/>
      <c r="T1048456"/>
    </row>
    <row r="1048457" spans="1:20">
      <c r="A1048457"/>
      <c r="B1048457"/>
      <c r="C1048457"/>
      <c r="D1048457"/>
      <c r="E1048457"/>
      <c r="S1048457"/>
      <c r="T1048457"/>
    </row>
    <row r="1048458" spans="1:20">
      <c r="A1048458"/>
      <c r="B1048458"/>
      <c r="C1048458"/>
      <c r="D1048458"/>
      <c r="E1048458"/>
      <c r="S1048458"/>
      <c r="T1048458"/>
    </row>
    <row r="1048459" spans="1:20">
      <c r="A1048459"/>
      <c r="B1048459"/>
      <c r="C1048459"/>
      <c r="D1048459"/>
      <c r="E1048459"/>
      <c r="S1048459"/>
      <c r="T1048459"/>
    </row>
    <row r="1048460" spans="1:20">
      <c r="A1048460"/>
      <c r="B1048460"/>
      <c r="C1048460"/>
      <c r="D1048460"/>
      <c r="E1048460"/>
      <c r="S1048460"/>
      <c r="T1048460"/>
    </row>
    <row r="1048461" spans="1:20">
      <c r="A1048461"/>
      <c r="B1048461"/>
      <c r="C1048461"/>
      <c r="D1048461"/>
      <c r="E1048461"/>
      <c r="S1048461"/>
      <c r="T1048461"/>
    </row>
    <row r="1048462" spans="1:20">
      <c r="A1048462"/>
      <c r="B1048462"/>
      <c r="C1048462"/>
      <c r="D1048462"/>
      <c r="E1048462"/>
      <c r="S1048462"/>
      <c r="T1048462"/>
    </row>
    <row r="1048463" spans="1:20">
      <c r="A1048463"/>
      <c r="B1048463"/>
      <c r="C1048463"/>
      <c r="D1048463"/>
      <c r="E1048463"/>
      <c r="S1048463"/>
      <c r="T1048463"/>
    </row>
    <row r="1048464" spans="1:20">
      <c r="A1048464"/>
      <c r="B1048464"/>
      <c r="C1048464"/>
      <c r="D1048464"/>
      <c r="E1048464"/>
      <c r="S1048464"/>
      <c r="T1048464"/>
    </row>
    <row r="1048465" spans="1:20">
      <c r="A1048465"/>
      <c r="B1048465"/>
      <c r="C1048465"/>
      <c r="D1048465"/>
      <c r="E1048465"/>
      <c r="S1048465"/>
      <c r="T1048465"/>
    </row>
    <row r="1048466" spans="1:20">
      <c r="A1048466"/>
      <c r="B1048466"/>
      <c r="C1048466"/>
      <c r="D1048466"/>
      <c r="E1048466"/>
      <c r="S1048466"/>
      <c r="T1048466"/>
    </row>
    <row r="1048467" spans="1:20">
      <c r="A1048467"/>
      <c r="B1048467"/>
      <c r="C1048467"/>
      <c r="D1048467"/>
      <c r="E1048467"/>
      <c r="S1048467"/>
      <c r="T1048467"/>
    </row>
    <row r="1048468" spans="1:20">
      <c r="A1048468"/>
      <c r="B1048468"/>
      <c r="C1048468"/>
      <c r="D1048468"/>
      <c r="E1048468"/>
      <c r="S1048468"/>
      <c r="T1048468"/>
    </row>
    <row r="1048469" spans="1:20">
      <c r="A1048469"/>
      <c r="B1048469"/>
      <c r="C1048469"/>
      <c r="D1048469"/>
      <c r="E1048469"/>
      <c r="S1048469"/>
      <c r="T1048469"/>
    </row>
    <row r="1048470" spans="1:20">
      <c r="A1048470"/>
      <c r="B1048470"/>
      <c r="C1048470"/>
      <c r="D1048470"/>
      <c r="E1048470"/>
      <c r="S1048470"/>
      <c r="T1048470"/>
    </row>
    <row r="1048471" spans="1:20">
      <c r="A1048471"/>
      <c r="B1048471"/>
      <c r="C1048471"/>
      <c r="D1048471"/>
      <c r="E1048471"/>
      <c r="S1048471"/>
      <c r="T1048471"/>
    </row>
    <row r="1048472" spans="1:20">
      <c r="A1048472"/>
      <c r="B1048472"/>
      <c r="C1048472"/>
      <c r="D1048472"/>
      <c r="E1048472"/>
      <c r="S1048472"/>
      <c r="T1048472"/>
    </row>
    <row r="1048473" spans="1:20">
      <c r="A1048473"/>
      <c r="B1048473"/>
      <c r="C1048473"/>
      <c r="D1048473"/>
      <c r="E1048473"/>
      <c r="S1048473"/>
      <c r="T1048473"/>
    </row>
    <row r="1048474" spans="1:20">
      <c r="A1048474"/>
      <c r="B1048474"/>
      <c r="C1048474"/>
      <c r="D1048474"/>
      <c r="E1048474"/>
      <c r="S1048474"/>
      <c r="T1048474"/>
    </row>
    <row r="1048475" spans="1:20">
      <c r="A1048475"/>
      <c r="B1048475"/>
      <c r="C1048475"/>
      <c r="D1048475"/>
      <c r="E1048475"/>
      <c r="S1048475"/>
      <c r="T1048475"/>
    </row>
    <row r="1048476" spans="1:20">
      <c r="A1048476"/>
      <c r="B1048476"/>
      <c r="C1048476"/>
      <c r="D1048476"/>
      <c r="E1048476"/>
      <c r="S1048476"/>
      <c r="T1048476"/>
    </row>
    <row r="1048477" spans="1:20">
      <c r="A1048477"/>
      <c r="B1048477"/>
      <c r="C1048477"/>
      <c r="D1048477"/>
      <c r="E1048477"/>
      <c r="S1048477"/>
      <c r="T1048477"/>
    </row>
    <row r="1048478" spans="1:20">
      <c r="A1048478"/>
      <c r="B1048478"/>
      <c r="C1048478"/>
      <c r="D1048478"/>
      <c r="E1048478"/>
      <c r="S1048478"/>
      <c r="T1048478"/>
    </row>
    <row r="1048479" spans="1:20">
      <c r="A1048479"/>
      <c r="B1048479"/>
      <c r="C1048479"/>
      <c r="D1048479"/>
      <c r="E1048479"/>
      <c r="S1048479"/>
      <c r="T1048479"/>
    </row>
    <row r="1048480" spans="1:20">
      <c r="A1048480"/>
      <c r="B1048480"/>
      <c r="C1048480"/>
      <c r="D1048480"/>
      <c r="E1048480"/>
      <c r="S1048480"/>
      <c r="T1048480"/>
    </row>
    <row r="1048481" spans="1:20">
      <c r="A1048481"/>
      <c r="B1048481"/>
      <c r="C1048481"/>
      <c r="D1048481"/>
      <c r="E1048481"/>
      <c r="S1048481"/>
      <c r="T1048481"/>
    </row>
    <row r="1048482" spans="1:20">
      <c r="A1048482"/>
      <c r="B1048482"/>
      <c r="C1048482"/>
      <c r="D1048482"/>
      <c r="E1048482"/>
      <c r="S1048482"/>
      <c r="T1048482"/>
    </row>
    <row r="1048483" spans="1:20">
      <c r="A1048483"/>
      <c r="B1048483"/>
      <c r="C1048483"/>
      <c r="D1048483"/>
      <c r="E1048483"/>
      <c r="S1048483"/>
      <c r="T1048483"/>
    </row>
    <row r="1048484" spans="1:20">
      <c r="A1048484"/>
      <c r="B1048484"/>
      <c r="C1048484"/>
      <c r="D1048484"/>
      <c r="E1048484"/>
      <c r="S1048484"/>
      <c r="T1048484"/>
    </row>
    <row r="1048485" spans="1:20">
      <c r="A1048485"/>
      <c r="B1048485"/>
      <c r="C1048485"/>
      <c r="D1048485"/>
      <c r="E1048485"/>
      <c r="S1048485"/>
      <c r="T1048485"/>
    </row>
    <row r="1048486" spans="1:20">
      <c r="A1048486"/>
      <c r="B1048486"/>
      <c r="C1048486"/>
      <c r="D1048486"/>
      <c r="E1048486"/>
      <c r="S1048486"/>
      <c r="T1048486"/>
    </row>
    <row r="1048487" spans="1:20">
      <c r="A1048487"/>
      <c r="B1048487"/>
      <c r="C1048487"/>
      <c r="D1048487"/>
      <c r="E1048487"/>
      <c r="S1048487"/>
      <c r="T1048487"/>
    </row>
    <row r="1048488" spans="1:20">
      <c r="A1048488"/>
      <c r="B1048488"/>
      <c r="C1048488"/>
      <c r="D1048488"/>
      <c r="E1048488"/>
      <c r="S1048488"/>
      <c r="T1048488"/>
    </row>
    <row r="1048489" spans="1:20">
      <c r="A1048489"/>
      <c r="B1048489"/>
      <c r="C1048489"/>
      <c r="D1048489"/>
      <c r="E1048489"/>
      <c r="S1048489"/>
      <c r="T1048489"/>
    </row>
    <row r="1048490" spans="1:20">
      <c r="A1048490"/>
      <c r="B1048490"/>
      <c r="C1048490"/>
      <c r="D1048490"/>
      <c r="E1048490"/>
      <c r="S1048490"/>
      <c r="T1048490"/>
    </row>
    <row r="1048491" spans="1:20">
      <c r="A1048491"/>
      <c r="B1048491"/>
      <c r="C1048491"/>
      <c r="D1048491"/>
      <c r="E1048491"/>
      <c r="S1048491"/>
      <c r="T1048491"/>
    </row>
    <row r="1048492" spans="1:20">
      <c r="A1048492"/>
      <c r="B1048492"/>
      <c r="C1048492"/>
      <c r="D1048492"/>
      <c r="E1048492"/>
      <c r="S1048492"/>
      <c r="T1048492"/>
    </row>
    <row r="1048493" spans="1:20">
      <c r="A1048493"/>
      <c r="B1048493"/>
      <c r="C1048493"/>
      <c r="D1048493"/>
      <c r="E1048493"/>
      <c r="S1048493"/>
      <c r="T1048493"/>
    </row>
    <row r="1048494" spans="1:20">
      <c r="A1048494"/>
      <c r="B1048494"/>
      <c r="C1048494"/>
      <c r="D1048494"/>
      <c r="E1048494"/>
      <c r="S1048494"/>
      <c r="T1048494"/>
    </row>
    <row r="1048495" spans="1:20">
      <c r="A1048495"/>
      <c r="B1048495"/>
      <c r="C1048495"/>
      <c r="D1048495"/>
      <c r="E1048495"/>
      <c r="S1048495"/>
      <c r="T1048495"/>
    </row>
    <row r="1048496" spans="1:20">
      <c r="A1048496"/>
      <c r="B1048496"/>
      <c r="C1048496"/>
      <c r="D1048496"/>
      <c r="E1048496"/>
      <c r="S1048496"/>
      <c r="T1048496"/>
    </row>
    <row r="1048497" spans="1:20">
      <c r="A1048497"/>
      <c r="B1048497"/>
      <c r="C1048497"/>
      <c r="D1048497"/>
      <c r="E1048497"/>
      <c r="S1048497"/>
      <c r="T1048497"/>
    </row>
    <row r="1048498" spans="1:20">
      <c r="A1048498"/>
      <c r="B1048498"/>
      <c r="C1048498"/>
      <c r="D1048498"/>
      <c r="E1048498"/>
      <c r="S1048498"/>
      <c r="T1048498"/>
    </row>
    <row r="1048499" spans="1:20">
      <c r="A1048499"/>
      <c r="B1048499"/>
      <c r="C1048499"/>
      <c r="D1048499"/>
      <c r="E1048499"/>
      <c r="S1048499"/>
      <c r="T1048499"/>
    </row>
    <row r="1048500" spans="1:20">
      <c r="A1048500"/>
      <c r="B1048500"/>
      <c r="C1048500"/>
      <c r="D1048500"/>
      <c r="E1048500"/>
      <c r="S1048500"/>
      <c r="T1048500"/>
    </row>
    <row r="1048501" spans="1:20">
      <c r="A1048501"/>
      <c r="B1048501"/>
      <c r="C1048501"/>
      <c r="D1048501"/>
      <c r="E1048501"/>
      <c r="S1048501"/>
      <c r="T1048501"/>
    </row>
    <row r="1048502" spans="1:20">
      <c r="A1048502"/>
      <c r="B1048502"/>
      <c r="C1048502"/>
      <c r="D1048502"/>
      <c r="E1048502"/>
      <c r="S1048502"/>
      <c r="T1048502"/>
    </row>
    <row r="1048503" spans="1:20">
      <c r="A1048503"/>
      <c r="B1048503"/>
      <c r="C1048503"/>
      <c r="D1048503"/>
      <c r="E1048503"/>
      <c r="S1048503"/>
      <c r="T1048503"/>
    </row>
    <row r="1048504" spans="1:20">
      <c r="A1048504"/>
      <c r="B1048504"/>
      <c r="C1048504"/>
      <c r="D1048504"/>
      <c r="E1048504"/>
      <c r="S1048504"/>
      <c r="T1048504"/>
    </row>
    <row r="1048505" spans="1:20">
      <c r="A1048505"/>
      <c r="B1048505"/>
      <c r="C1048505"/>
      <c r="D1048505"/>
      <c r="E1048505"/>
      <c r="S1048505"/>
      <c r="T1048505"/>
    </row>
    <row r="1048506" spans="1:20">
      <c r="A1048506"/>
      <c r="B1048506"/>
      <c r="C1048506"/>
      <c r="D1048506"/>
      <c r="E1048506"/>
      <c r="S1048506"/>
      <c r="T1048506"/>
    </row>
    <row r="1048507" spans="1:20">
      <c r="A1048507"/>
      <c r="B1048507"/>
      <c r="C1048507"/>
      <c r="D1048507"/>
      <c r="E1048507"/>
      <c r="S1048507"/>
      <c r="T1048507"/>
    </row>
    <row r="1048508" spans="1:20">
      <c r="A1048508"/>
      <c r="B1048508"/>
      <c r="C1048508"/>
      <c r="D1048508"/>
      <c r="E1048508"/>
      <c r="S1048508"/>
      <c r="T1048508"/>
    </row>
    <row r="1048509" spans="1:20">
      <c r="A1048509"/>
      <c r="B1048509"/>
      <c r="C1048509"/>
      <c r="D1048509"/>
      <c r="E1048509"/>
      <c r="S1048509"/>
      <c r="T1048509"/>
    </row>
    <row r="1048510" spans="1:20">
      <c r="A1048510"/>
      <c r="B1048510"/>
      <c r="C1048510"/>
      <c r="D1048510"/>
      <c r="E1048510"/>
      <c r="S1048510"/>
      <c r="T1048510"/>
    </row>
    <row r="1048511" spans="1:20">
      <c r="A1048511"/>
      <c r="B1048511"/>
      <c r="C1048511"/>
      <c r="D1048511"/>
      <c r="E1048511"/>
      <c r="S1048511"/>
      <c r="T1048511"/>
    </row>
    <row r="1048512" spans="1:20">
      <c r="A1048512"/>
      <c r="B1048512"/>
      <c r="C1048512"/>
      <c r="D1048512"/>
      <c r="E1048512"/>
      <c r="S1048512"/>
      <c r="T1048512"/>
    </row>
    <row r="1048513" spans="1:20">
      <c r="A1048513"/>
      <c r="B1048513"/>
      <c r="C1048513"/>
      <c r="D1048513"/>
      <c r="E1048513"/>
      <c r="S1048513"/>
      <c r="T1048513"/>
    </row>
    <row r="1048514" spans="1:20">
      <c r="A1048514"/>
      <c r="B1048514"/>
      <c r="C1048514"/>
      <c r="D1048514"/>
      <c r="E1048514"/>
      <c r="S1048514"/>
      <c r="T1048514"/>
    </row>
    <row r="1048515" spans="1:20">
      <c r="A1048515"/>
      <c r="B1048515"/>
      <c r="C1048515"/>
      <c r="D1048515"/>
      <c r="E1048515"/>
      <c r="S1048515"/>
      <c r="T1048515"/>
    </row>
    <row r="1048516" spans="1:20">
      <c r="A1048516"/>
      <c r="B1048516"/>
      <c r="C1048516"/>
      <c r="D1048516"/>
      <c r="E1048516"/>
      <c r="S1048516"/>
      <c r="T1048516"/>
    </row>
    <row r="1048517" spans="1:20">
      <c r="A1048517"/>
      <c r="B1048517"/>
      <c r="C1048517"/>
      <c r="D1048517"/>
      <c r="E1048517"/>
      <c r="S1048517"/>
      <c r="T1048517"/>
    </row>
    <row r="1048518" spans="1:20">
      <c r="A1048518"/>
      <c r="B1048518"/>
      <c r="C1048518"/>
      <c r="D1048518"/>
      <c r="E1048518"/>
      <c r="S1048518"/>
      <c r="T1048518"/>
    </row>
    <row r="1048519" spans="1:20">
      <c r="A1048519"/>
      <c r="B1048519"/>
      <c r="C1048519"/>
      <c r="D1048519"/>
      <c r="E1048519"/>
      <c r="S1048519"/>
      <c r="T1048519"/>
    </row>
    <row r="1048520" spans="1:20">
      <c r="A1048520"/>
      <c r="B1048520"/>
      <c r="C1048520"/>
      <c r="D1048520"/>
      <c r="E1048520"/>
      <c r="S1048520"/>
      <c r="T1048520"/>
    </row>
    <row r="1048521" spans="1:20">
      <c r="A1048521"/>
      <c r="B1048521"/>
      <c r="C1048521"/>
      <c r="D1048521"/>
      <c r="E1048521"/>
      <c r="S1048521"/>
      <c r="T1048521"/>
    </row>
    <row r="1048522" spans="1:20">
      <c r="A1048522"/>
      <c r="B1048522"/>
      <c r="C1048522"/>
      <c r="D1048522"/>
      <c r="E1048522"/>
      <c r="S1048522"/>
      <c r="T1048522"/>
    </row>
    <row r="1048523" spans="1:20">
      <c r="A1048523"/>
      <c r="B1048523"/>
      <c r="C1048523"/>
      <c r="D1048523"/>
      <c r="E1048523"/>
      <c r="S1048523"/>
      <c r="T1048523"/>
    </row>
    <row r="1048524" spans="1:20">
      <c r="A1048524"/>
      <c r="B1048524"/>
      <c r="C1048524"/>
      <c r="D1048524"/>
      <c r="E1048524"/>
      <c r="S1048524"/>
      <c r="T1048524"/>
    </row>
    <row r="1048525" spans="1:20">
      <c r="A1048525"/>
      <c r="B1048525"/>
      <c r="C1048525"/>
      <c r="D1048525"/>
      <c r="E1048525"/>
      <c r="S1048525"/>
      <c r="T1048525"/>
    </row>
    <row r="1048526" spans="1:20">
      <c r="A1048526"/>
      <c r="B1048526"/>
      <c r="C1048526"/>
      <c r="D1048526"/>
      <c r="E1048526"/>
      <c r="S1048526"/>
      <c r="T1048526"/>
    </row>
    <row r="1048527" spans="1:20">
      <c r="A1048527"/>
      <c r="B1048527"/>
      <c r="C1048527"/>
      <c r="D1048527"/>
      <c r="E1048527"/>
      <c r="S1048527"/>
      <c r="T1048527"/>
    </row>
    <row r="1048528" spans="1:20">
      <c r="A1048528"/>
      <c r="B1048528"/>
      <c r="C1048528"/>
      <c r="D1048528"/>
      <c r="E1048528"/>
      <c r="S1048528"/>
      <c r="T1048528"/>
    </row>
    <row r="1048529" spans="1:20">
      <c r="A1048529"/>
      <c r="B1048529"/>
      <c r="C1048529"/>
      <c r="D1048529"/>
      <c r="E1048529"/>
      <c r="S1048529"/>
      <c r="T1048529"/>
    </row>
    <row r="1048530" spans="1:20">
      <c r="A1048530"/>
      <c r="B1048530"/>
      <c r="C1048530"/>
      <c r="D1048530"/>
      <c r="E1048530"/>
      <c r="S1048530"/>
      <c r="T1048530"/>
    </row>
    <row r="1048531" spans="1:20">
      <c r="A1048531"/>
      <c r="B1048531"/>
      <c r="C1048531"/>
      <c r="D1048531"/>
      <c r="E1048531"/>
      <c r="S1048531"/>
      <c r="T1048531"/>
    </row>
    <row r="1048532" spans="1:20">
      <c r="A1048532"/>
      <c r="B1048532"/>
      <c r="C1048532"/>
      <c r="D1048532"/>
      <c r="E1048532"/>
      <c r="S1048532"/>
      <c r="T1048532"/>
    </row>
    <row r="1048533" spans="1:20">
      <c r="A1048533"/>
      <c r="B1048533"/>
      <c r="C1048533"/>
      <c r="D1048533"/>
      <c r="E1048533"/>
      <c r="S1048533"/>
      <c r="T1048533"/>
    </row>
    <row r="1048534" spans="1:20">
      <c r="A1048534"/>
      <c r="B1048534"/>
      <c r="C1048534"/>
      <c r="D1048534"/>
      <c r="E1048534"/>
      <c r="S1048534"/>
      <c r="T1048534"/>
    </row>
    <row r="1048535" spans="1:20">
      <c r="A1048535"/>
      <c r="B1048535"/>
      <c r="C1048535"/>
      <c r="D1048535"/>
      <c r="E1048535"/>
      <c r="S1048535"/>
      <c r="T1048535"/>
    </row>
    <row r="1048536" spans="1:20">
      <c r="A1048536"/>
      <c r="B1048536"/>
      <c r="C1048536"/>
      <c r="D1048536"/>
      <c r="E1048536"/>
      <c r="S1048536"/>
      <c r="T1048536"/>
    </row>
    <row r="1048537" spans="1:20">
      <c r="A1048537"/>
      <c r="B1048537"/>
      <c r="C1048537"/>
      <c r="D1048537"/>
      <c r="E1048537"/>
      <c r="S1048537"/>
      <c r="T1048537"/>
    </row>
    <row r="1048538" spans="1:20">
      <c r="A1048538"/>
      <c r="B1048538"/>
      <c r="C1048538"/>
      <c r="D1048538"/>
      <c r="E1048538"/>
      <c r="S1048538"/>
      <c r="T1048538"/>
    </row>
    <row r="1048539" spans="1:20">
      <c r="A1048539"/>
      <c r="B1048539"/>
      <c r="C1048539"/>
      <c r="D1048539"/>
      <c r="E1048539"/>
      <c r="S1048539"/>
      <c r="T1048539"/>
    </row>
    <row r="1048540" spans="1:20">
      <c r="A1048540"/>
      <c r="B1048540"/>
      <c r="C1048540"/>
      <c r="D1048540"/>
      <c r="E1048540"/>
      <c r="S1048540"/>
      <c r="T1048540"/>
    </row>
    <row r="1048541" spans="1:20">
      <c r="A1048541"/>
      <c r="B1048541"/>
      <c r="C1048541"/>
      <c r="D1048541"/>
      <c r="E1048541"/>
      <c r="S1048541"/>
      <c r="T1048541"/>
    </row>
    <row r="1048542" spans="1:20">
      <c r="A1048542"/>
      <c r="B1048542"/>
      <c r="C1048542"/>
      <c r="D1048542"/>
      <c r="E1048542"/>
      <c r="S1048542"/>
      <c r="T1048542"/>
    </row>
    <row r="1048543" spans="1:20">
      <c r="A1048543"/>
      <c r="B1048543"/>
      <c r="C1048543"/>
      <c r="D1048543"/>
      <c r="E1048543"/>
      <c r="S1048543"/>
      <c r="T1048543"/>
    </row>
    <row r="1048544" spans="1:20">
      <c r="A1048544"/>
      <c r="B1048544"/>
      <c r="C1048544"/>
      <c r="D1048544"/>
      <c r="E1048544"/>
      <c r="S1048544"/>
      <c r="T1048544"/>
    </row>
    <row r="1048545" spans="1:20">
      <c r="A1048545"/>
      <c r="B1048545"/>
      <c r="C1048545"/>
      <c r="D1048545"/>
      <c r="E1048545"/>
      <c r="S1048545"/>
      <c r="T1048545"/>
    </row>
    <row r="1048546" spans="1:20">
      <c r="A1048546"/>
      <c r="B1048546"/>
      <c r="C1048546"/>
      <c r="D1048546"/>
      <c r="E1048546"/>
      <c r="S1048546"/>
      <c r="T1048546"/>
    </row>
    <row r="1048547" spans="1:20">
      <c r="A1048547"/>
      <c r="B1048547"/>
      <c r="C1048547"/>
      <c r="D1048547"/>
      <c r="E1048547"/>
      <c r="S1048547"/>
      <c r="T1048547"/>
    </row>
    <row r="1048548" spans="1:20">
      <c r="A1048548"/>
      <c r="B1048548"/>
      <c r="C1048548"/>
      <c r="D1048548"/>
      <c r="E1048548"/>
      <c r="S1048548"/>
      <c r="T1048548"/>
    </row>
    <row r="1048549" spans="1:20">
      <c r="A1048549"/>
      <c r="B1048549"/>
      <c r="C1048549"/>
      <c r="D1048549"/>
      <c r="E1048549"/>
      <c r="S1048549"/>
      <c r="T1048549"/>
    </row>
    <row r="1048550" spans="1:20">
      <c r="A1048550"/>
      <c r="B1048550"/>
      <c r="C1048550"/>
      <c r="D1048550"/>
      <c r="E1048550"/>
      <c r="S1048550"/>
      <c r="T1048550"/>
    </row>
    <row r="1048551" spans="1:20">
      <c r="A1048551"/>
      <c r="B1048551"/>
      <c r="C1048551"/>
      <c r="D1048551"/>
      <c r="E1048551"/>
      <c r="S1048551"/>
      <c r="T1048551"/>
    </row>
    <row r="1048552" spans="1:20">
      <c r="A1048552"/>
      <c r="B1048552"/>
      <c r="C1048552"/>
      <c r="D1048552"/>
      <c r="E1048552"/>
      <c r="S1048552"/>
      <c r="T1048552"/>
    </row>
    <row r="1048553" spans="1:20">
      <c r="A1048553"/>
      <c r="B1048553"/>
      <c r="C1048553"/>
      <c r="D1048553"/>
      <c r="E1048553"/>
      <c r="S1048553"/>
      <c r="T1048553"/>
    </row>
    <row r="1048554" spans="1:20">
      <c r="A1048554"/>
      <c r="B1048554"/>
      <c r="C1048554"/>
      <c r="D1048554"/>
      <c r="E1048554"/>
      <c r="S1048554"/>
      <c r="T1048554"/>
    </row>
    <row r="1048555" spans="1:20">
      <c r="A1048555"/>
      <c r="B1048555"/>
      <c r="C1048555"/>
      <c r="D1048555"/>
      <c r="E1048555"/>
      <c r="S1048555"/>
      <c r="T1048555"/>
    </row>
    <row r="1048556" spans="1:20">
      <c r="A1048556"/>
      <c r="B1048556"/>
      <c r="C1048556"/>
      <c r="D1048556"/>
      <c r="E1048556"/>
      <c r="S1048556"/>
      <c r="T1048556"/>
    </row>
    <row r="1048557" spans="1:20">
      <c r="A1048557"/>
      <c r="B1048557"/>
      <c r="C1048557"/>
      <c r="D1048557"/>
      <c r="E1048557"/>
      <c r="S1048557"/>
      <c r="T1048557"/>
    </row>
    <row r="1048558" spans="1:20">
      <c r="A1048558"/>
      <c r="B1048558"/>
      <c r="C1048558"/>
      <c r="D1048558"/>
      <c r="E1048558"/>
      <c r="S1048558"/>
      <c r="T1048558"/>
    </row>
    <row r="1048559" spans="1:20">
      <c r="A1048559"/>
      <c r="B1048559"/>
      <c r="C1048559"/>
      <c r="D1048559"/>
      <c r="E1048559"/>
      <c r="S1048559"/>
      <c r="T1048559"/>
    </row>
    <row r="1048560" spans="1:20">
      <c r="A1048560"/>
      <c r="B1048560"/>
      <c r="C1048560"/>
      <c r="D1048560"/>
      <c r="E1048560"/>
      <c r="S1048560"/>
      <c r="T1048560"/>
    </row>
    <row r="1048561" spans="1:20">
      <c r="A1048561"/>
      <c r="B1048561"/>
      <c r="C1048561"/>
      <c r="D1048561"/>
      <c r="E1048561"/>
      <c r="S1048561"/>
      <c r="T1048561"/>
    </row>
    <row r="1048562" spans="1:20">
      <c r="A1048562"/>
      <c r="B1048562"/>
      <c r="C1048562"/>
      <c r="D1048562"/>
      <c r="E1048562"/>
      <c r="S1048562"/>
      <c r="T1048562"/>
    </row>
    <row r="1048563" spans="1:20">
      <c r="A1048563"/>
      <c r="B1048563"/>
      <c r="C1048563"/>
      <c r="D1048563"/>
      <c r="E1048563"/>
      <c r="S1048563"/>
      <c r="T1048563"/>
    </row>
    <row r="1048564" spans="1:20">
      <c r="A1048564"/>
      <c r="B1048564"/>
      <c r="C1048564"/>
      <c r="D1048564"/>
      <c r="E1048564"/>
      <c r="S1048564"/>
      <c r="T1048564"/>
    </row>
    <row r="1048565" spans="1:20">
      <c r="A1048565"/>
      <c r="B1048565"/>
      <c r="C1048565"/>
      <c r="D1048565"/>
      <c r="E1048565"/>
      <c r="S1048565"/>
      <c r="T1048565"/>
    </row>
    <row r="1048566" spans="1:20">
      <c r="A1048566"/>
      <c r="B1048566"/>
      <c r="C1048566"/>
      <c r="D1048566"/>
      <c r="E1048566"/>
      <c r="S1048566"/>
      <c r="T1048566"/>
    </row>
    <row r="1048567" spans="1:20">
      <c r="A1048567"/>
      <c r="B1048567"/>
      <c r="C1048567"/>
      <c r="D1048567"/>
      <c r="E1048567"/>
      <c r="S1048567"/>
      <c r="T1048567"/>
    </row>
    <row r="1048568" spans="1:20">
      <c r="A1048568"/>
      <c r="B1048568"/>
      <c r="C1048568"/>
      <c r="D1048568"/>
      <c r="E1048568"/>
      <c r="S1048568"/>
      <c r="T1048568"/>
    </row>
    <row r="1048569" spans="1:20">
      <c r="A1048569"/>
      <c r="B1048569"/>
      <c r="C1048569"/>
      <c r="D1048569"/>
      <c r="E1048569"/>
      <c r="S1048569"/>
      <c r="T1048569"/>
    </row>
    <row r="1048570" spans="1:20">
      <c r="A1048570"/>
      <c r="B1048570"/>
      <c r="C1048570"/>
      <c r="D1048570"/>
      <c r="E1048570"/>
      <c r="S1048570"/>
      <c r="T1048570"/>
    </row>
    <row r="1048571" spans="1:20">
      <c r="A1048571"/>
      <c r="B1048571"/>
      <c r="C1048571"/>
      <c r="D1048571"/>
      <c r="E1048571"/>
      <c r="S1048571"/>
      <c r="T1048571"/>
    </row>
    <row r="1048572" spans="1:20">
      <c r="A1048572"/>
      <c r="B1048572"/>
      <c r="C1048572"/>
      <c r="D1048572"/>
      <c r="E1048572"/>
      <c r="S1048572"/>
      <c r="T1048572"/>
    </row>
    <row r="1048573" spans="1:20">
      <c r="A1048573"/>
      <c r="B1048573"/>
      <c r="C1048573"/>
      <c r="D1048573"/>
      <c r="E1048573"/>
      <c r="S1048573"/>
      <c r="T1048573"/>
    </row>
    <row r="1048574" spans="1:20">
      <c r="A1048574"/>
      <c r="B1048574"/>
      <c r="C1048574"/>
      <c r="D1048574"/>
      <c r="E1048574"/>
      <c r="S1048574"/>
      <c r="T1048574"/>
    </row>
    <row r="1048575" spans="1:20">
      <c r="A1048575"/>
      <c r="B1048575"/>
      <c r="C1048575"/>
      <c r="D1048575"/>
      <c r="E1048575"/>
      <c r="S1048575"/>
      <c r="T1048575"/>
    </row>
    <row r="1048576" spans="1:20">
      <c r="A1048576"/>
      <c r="B1048576"/>
      <c r="C1048576"/>
      <c r="D1048576"/>
      <c r="E1048576"/>
      <c r="S1048576"/>
      <c r="T1048576"/>
    </row>
  </sheetData>
  <conditionalFormatting sqref="O1">
    <cfRule type="colorScale" priority="12">
      <colorScale>
        <cfvo type="percent" val="99"/>
        <cfvo type="percent" val="100"/>
        <color rgb="FFFF0000"/>
        <color rgb="FF00B0F0"/>
      </colorScale>
    </cfRule>
  </conditionalFormatting>
  <conditionalFormatting sqref="P1">
    <cfRule type="colorScale" priority="7">
      <colorScale>
        <cfvo type="min"/>
        <cfvo type="max"/>
        <color rgb="FFFF0000"/>
        <color rgb="FF00B0F0"/>
      </colorScale>
    </cfRule>
    <cfRule type="colorScale" priority="6">
      <colorScale>
        <cfvo type="percent" val="99"/>
        <cfvo type="percent" val="100"/>
        <color rgb="FFFF0000"/>
        <color rgb="FF00B0F0"/>
      </colorScale>
    </cfRule>
    <cfRule type="colorScale" priority="5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percentile" val="0"/>
        <cfvo type="percentile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F1 F2:F4 F5 F6:F7 F8:F10 F11:F12 F13 F14:F17 F18 F19 F20:F23 F24:F25 F26:F27 F28:F33 F34 F35 F36:F39 F40 F41 F42 F43 F44:F45 F46:F47 F48 F49 F50:F51 F52:F59 F60:F65 F66:F69 F70:F74 F75:F76 F77:F81 F82:F90 F91:F96 F97 F98:F100 F101 F102:F106 F107 F108 F109:F110 F111:F114 F115:F120 F121:F123 F124:F126 F127:F128 F129:F132 F133 F134 F135:F141 F142:F144 F145:F148 F149:F152 F153:F155 F156 F157:F160 F161:F166 F167:F170 F171:F172 F173:F175 F176 F177 F178:F181 F182:F184 F185 F186:F188 F189:F190 F191 F192:F193 F194:F196 F197:F198 F199 F200:F202 F203 F204:F205 F206:F210 F211:F213 F214 F215 F216 F217 F218 F219 F220 F221 F222:F223 F224:F226 F227:F228 F229 F230:F233 F234:F240 F241:F245 F246:F248 F249:F250 F251:F254 F255:F256 F257 F258:F262 F263:F264 F265:F267 F268 F269:F272 F273 F274:F278 F279:F280 F281:F282 F283 F284:F287 F288:F289 F290:F293 F294 F295 F296:F299 F300 F301:F304 F305 F306 F307:F311 F312 F313:F314 F315 F316 F317 F318:F320 F321:F324 F325 F326:F327 F328:F329 F330 F331:F335 F336:F339 F340:F342 F343:F344 F345:F350 F351 F352 F353 F354 F355:F356 F357 F358 F359 F360 F361 F362:F363 F364:F372 F373:F376 F377:F378 F379:F381 F382 F383:F386 F387:F391 F392 F393:F394 F395:F396 F397 F398:F399 F400:F403 F404 F405 F406 F407:F411 F412 F413 F414:F1044874">
    <cfRule type="expression" dxfId="1393" priority="18">
      <formula>"successful"</formula>
    </cfRule>
    <cfRule type="containsText" dxfId="1394" priority="17" operator="between" text="successful">
      <formula>NOT(ISERROR(SEARCH("successful",F1)))</formula>
    </cfRule>
    <cfRule type="containsText" dxfId="1395" priority="16" operator="between" text="live">
      <formula>NOT(ISERROR(SEARCH("live",F1)))</formula>
    </cfRule>
    <cfRule type="containsText" dxfId="1396" priority="15" operator="between" text="failed">
      <formula>NOT(ISERROR(SEARCH("failed",F1)))</formula>
    </cfRule>
    <cfRule type="containsText" dxfId="1397" priority="14" operator="between" text="canceled">
      <formula>NOT(ISERROR(SEARCH("canceled",F1)))</formula>
    </cfRule>
  </conditionalFormatting>
  <conditionalFormatting sqref="O1 O2:O4 O5 O6:O7 O8:O10 O11:O12 O13 O14:O17 O18 O19 O20:O23 O24:O25 O26:O27 O28:O33 O34 O35 O36:O39 O40 O41 O42 O43 O44:O45 O46:O47 O48 O49 O50:O51 O52:O59 O60:O65 O66:O69 O70:O74 O75:O76 O77:O81 O82:O90 O91:O96 O97 O98:O100 O101 O102:O106 O107 O108 O109:O110 O111:O114 O115:O120 O121:O123 O124:O126 O127:O128 O129:O132 O133 O134 O135:O141 O142:O144 O145:O148 O149:O152 O153:O155 O156 O157:O160 O161:O166 O167:O170 O171:O172 O173:O175 O176 O177 O178:O181 O182:O184 O185 O186:O188 O189:O190 O191 O192:O193 O194:O196 O197:O198 O199 O200:O202 O203 O204:O205 O206:O210 O211:O213 O214 O215 O216 O217 O218 O219 O220 O221 O222:O223 O224:O226 O227:O228 O229 O230:O233 O234:O240 O241:O245 O246:O248 O249:O250 O251:O254 O255:O256 O257 O258:O262 O263:O264 O265:O267 O268 O269:O272 O273 O274:O278 O279:O280 O281:O282 O283 O284:O287 O288:O289 O290:O293 O294 O295 O296:O299 O300 O301:O304 O305 O306 O307:O311 O312 O313:O314 O315 O316 O317 O318:O320 O321:O324 O325 O326:O327 O328:O329 O330 O331:O335 O336:O339 O340:O342 O343:O344 O345:O350 O351 O352 O353 O354 O355:O356 O357 O358 O359 O360 O361 O362:O363 O364:O372 O373:O376 O377:O378 O379:O381 O382 O383:O386 O387:O391 O392 O393:O394 O395:O396 O397 O398:O399 O400:O403 O404 O405 O406 O407:O411 O412 O413 O414:O1044874">
    <cfRule type="colorScale" priority="13">
      <colorScale>
        <cfvo type="min"/>
        <cfvo type="max"/>
        <color rgb="FFFF0000"/>
        <color rgb="FF00B0F0"/>
      </colorScale>
    </cfRule>
    <cfRule type="colorScale" priority="11">
      <colorScale>
        <cfvo type="percent" val="0"/>
        <cfvo type="percent" val="100"/>
        <color rgb="FFFF0000"/>
        <color rgb="FF00B0F0"/>
      </colorScale>
    </cfRule>
    <cfRule type="colorScale" priority="10">
      <colorScale>
        <cfvo type="percentile" val="0"/>
        <cfvo type="percentile" val="10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  <cfRule type="colorScale" priority="8">
      <colorScale>
        <cfvo type="percentile" val="10"/>
        <cfvo type="percentile" val="90"/>
        <color rgb="FFFF0000"/>
        <color rgb="FF00B0F0"/>
      </colorScale>
    </cfRule>
    <cfRule type="colorScale" priority="1">
      <colorScale>
        <cfvo type="num" val="0"/>
        <cfvo type="percentile" val="50"/>
        <cfvo type="num" val="200"/>
        <color rgb="FFFF0000"/>
        <color theme="9" tint="0.4"/>
        <color theme="8"/>
      </colorScale>
    </cfRule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048576"/>
  <sheetViews>
    <sheetView zoomScale="63" zoomScaleNormal="63" topLeftCell="N175" workbookViewId="0">
      <selection activeCell="G2" sqref="G2"/>
    </sheetView>
  </sheetViews>
  <sheetFormatPr defaultColWidth="8.88888888888889" defaultRowHeight="14.4"/>
  <cols>
    <col min="1" max="1" width="8.88888888888889" style="1"/>
    <col min="2" max="3" width="8.88888888888889" style="2"/>
    <col min="4" max="4" width="12.2222222222222" style="3"/>
    <col min="5" max="5" width="11.1111111111111" style="3"/>
    <col min="6" max="6" width="11.3402777777778" customWidth="1"/>
    <col min="9" max="9" width="14" customWidth="1"/>
    <col min="10" max="10" width="13.3055555555556" customWidth="1"/>
    <col min="11" max="11" width="12.5" customWidth="1"/>
    <col min="12" max="12" width="17.3611111111111" customWidth="1"/>
    <col min="13" max="13" width="12.1527777777778" customWidth="1"/>
    <col min="14" max="14" width="23.1458333333333" customWidth="1"/>
    <col min="15" max="15" width="18.5138888888889" customWidth="1"/>
    <col min="16" max="16" width="19.0972222222222" customWidth="1"/>
    <col min="17" max="17" width="17.2430555555556" customWidth="1"/>
    <col min="18" max="18" width="17.9375" customWidth="1"/>
    <col min="19" max="19" width="25.4583333333333" style="4" customWidth="1"/>
    <col min="20" max="20" width="26.9652777777778" style="4" customWidth="1"/>
  </cols>
  <sheetData>
    <row r="1" ht="15" spans="1:20">
      <c r="A1" s="5" t="s">
        <v>30</v>
      </c>
      <c r="B1" s="6" t="s">
        <v>31</v>
      </c>
      <c r="C1" s="6" t="s">
        <v>32</v>
      </c>
      <c r="D1" s="7" t="s">
        <v>33</v>
      </c>
      <c r="E1" s="7" t="s">
        <v>34</v>
      </c>
      <c r="F1" s="8" t="s">
        <v>23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39</v>
      </c>
      <c r="L1" s="8" t="s">
        <v>40</v>
      </c>
      <c r="M1" s="8" t="s">
        <v>41</v>
      </c>
      <c r="N1" s="8" t="s">
        <v>42</v>
      </c>
      <c r="O1" s="8" t="s">
        <v>43</v>
      </c>
      <c r="P1" s="8" t="s">
        <v>44</v>
      </c>
      <c r="Q1" s="9" t="s">
        <v>20</v>
      </c>
      <c r="R1" s="9" t="s">
        <v>45</v>
      </c>
      <c r="S1" s="10" t="s">
        <v>24</v>
      </c>
      <c r="T1" s="10" t="s">
        <v>46</v>
      </c>
    </row>
    <row r="2" ht="245" spans="1:20">
      <c r="A2" s="1">
        <v>2843</v>
      </c>
      <c r="B2" s="2" t="s">
        <v>5850</v>
      </c>
      <c r="C2" s="2" t="s">
        <v>5851</v>
      </c>
      <c r="D2" s="3">
        <v>1200</v>
      </c>
      <c r="E2" s="3">
        <v>0</v>
      </c>
      <c r="F2" t="s">
        <v>26</v>
      </c>
      <c r="G2" t="s">
        <v>49</v>
      </c>
      <c r="H2" t="s">
        <v>50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1123</v>
      </c>
      <c r="O2">
        <v>0</v>
      </c>
      <c r="P2">
        <v>0</v>
      </c>
      <c r="Q2" s="11" t="s">
        <v>21</v>
      </c>
      <c r="R2" t="s">
        <v>1124</v>
      </c>
      <c r="S2" s="4">
        <v>42492.7378472222</v>
      </c>
      <c r="T2" s="4">
        <v>42534.1666666667</v>
      </c>
    </row>
    <row r="3" ht="188" spans="1:20">
      <c r="A3" s="1">
        <v>2845</v>
      </c>
      <c r="B3" s="2" t="s">
        <v>5854</v>
      </c>
      <c r="C3" s="2" t="s">
        <v>5855</v>
      </c>
      <c r="D3" s="3">
        <v>7500</v>
      </c>
      <c r="E3" s="3">
        <v>2366</v>
      </c>
      <c r="F3" t="s">
        <v>26</v>
      </c>
      <c r="G3" t="s">
        <v>49</v>
      </c>
      <c r="H3" t="s">
        <v>50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1123</v>
      </c>
      <c r="O3">
        <v>32</v>
      </c>
      <c r="P3">
        <v>60.67</v>
      </c>
      <c r="Q3" s="11" t="s">
        <v>21</v>
      </c>
      <c r="R3" t="s">
        <v>1124</v>
      </c>
      <c r="S3" s="4">
        <v>42103.0165856481</v>
      </c>
      <c r="T3" s="4">
        <v>42163.0165856481</v>
      </c>
    </row>
    <row r="4" ht="231" spans="1:20">
      <c r="A4" s="1">
        <v>2846</v>
      </c>
      <c r="B4" s="2" t="s">
        <v>5856</v>
      </c>
      <c r="C4" s="2" t="s">
        <v>5857</v>
      </c>
      <c r="D4" s="3">
        <v>8000</v>
      </c>
      <c r="E4" s="3">
        <v>0</v>
      </c>
      <c r="F4" t="s">
        <v>26</v>
      </c>
      <c r="G4" t="s">
        <v>49</v>
      </c>
      <c r="H4" t="s">
        <v>50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1123</v>
      </c>
      <c r="O4">
        <v>0</v>
      </c>
      <c r="P4">
        <v>0</v>
      </c>
      <c r="Q4" s="11" t="s">
        <v>21</v>
      </c>
      <c r="R4" t="s">
        <v>1124</v>
      </c>
      <c r="S4" s="4">
        <v>42108.6920601852</v>
      </c>
      <c r="T4" s="4">
        <v>42153.6920601852</v>
      </c>
    </row>
    <row r="5" ht="245" spans="1:20">
      <c r="A5" s="1">
        <v>2847</v>
      </c>
      <c r="B5" s="2" t="s">
        <v>5858</v>
      </c>
      <c r="C5" s="2" t="s">
        <v>5859</v>
      </c>
      <c r="D5" s="3">
        <v>2000</v>
      </c>
      <c r="E5" s="3">
        <v>0</v>
      </c>
      <c r="F5" t="s">
        <v>26</v>
      </c>
      <c r="G5" t="s">
        <v>49</v>
      </c>
      <c r="H5" t="s">
        <v>50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1123</v>
      </c>
      <c r="O5">
        <v>0</v>
      </c>
      <c r="P5">
        <v>0</v>
      </c>
      <c r="Q5" s="11" t="s">
        <v>21</v>
      </c>
      <c r="R5" t="s">
        <v>1124</v>
      </c>
      <c r="S5" s="4">
        <v>42453.8063078704</v>
      </c>
      <c r="T5" s="4">
        <v>42513.8063078704</v>
      </c>
    </row>
    <row r="6" ht="231" spans="1:20">
      <c r="A6" s="1">
        <v>2848</v>
      </c>
      <c r="B6" s="2" t="s">
        <v>5860</v>
      </c>
      <c r="C6" s="2" t="s">
        <v>5861</v>
      </c>
      <c r="D6" s="3">
        <v>35000</v>
      </c>
      <c r="E6" s="3">
        <v>70</v>
      </c>
      <c r="F6" t="s">
        <v>26</v>
      </c>
      <c r="G6" t="s">
        <v>49</v>
      </c>
      <c r="H6" t="s">
        <v>50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1123</v>
      </c>
      <c r="O6">
        <v>0</v>
      </c>
      <c r="P6">
        <v>23.33</v>
      </c>
      <c r="Q6" s="11" t="s">
        <v>21</v>
      </c>
      <c r="R6" t="s">
        <v>1124</v>
      </c>
      <c r="S6" s="4">
        <v>42123.6488310185</v>
      </c>
      <c r="T6" s="4">
        <v>42153.6488310185</v>
      </c>
    </row>
    <row r="7" ht="231" spans="1:20">
      <c r="A7" s="1">
        <v>2850</v>
      </c>
      <c r="B7" s="2" t="s">
        <v>5864</v>
      </c>
      <c r="C7" s="2" t="s">
        <v>5865</v>
      </c>
      <c r="D7" s="3">
        <v>8000</v>
      </c>
      <c r="E7" s="3">
        <v>311</v>
      </c>
      <c r="F7" t="s">
        <v>26</v>
      </c>
      <c r="G7" t="s">
        <v>49</v>
      </c>
      <c r="H7" t="s">
        <v>50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1123</v>
      </c>
      <c r="O7">
        <v>4</v>
      </c>
      <c r="P7">
        <v>23.92</v>
      </c>
      <c r="Q7" s="11" t="s">
        <v>21</v>
      </c>
      <c r="R7" t="s">
        <v>1124</v>
      </c>
      <c r="S7" s="4">
        <v>41858.0070717593</v>
      </c>
      <c r="T7" s="4">
        <v>41888.0070717593</v>
      </c>
    </row>
    <row r="8" ht="188" spans="1:20">
      <c r="A8" s="1">
        <v>2852</v>
      </c>
      <c r="B8" s="2" t="s">
        <v>5868</v>
      </c>
      <c r="C8" s="2" t="s">
        <v>5869</v>
      </c>
      <c r="D8" s="3">
        <v>5000</v>
      </c>
      <c r="E8" s="3">
        <v>95</v>
      </c>
      <c r="F8" t="s">
        <v>26</v>
      </c>
      <c r="G8" t="s">
        <v>49</v>
      </c>
      <c r="H8" t="s">
        <v>50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1123</v>
      </c>
      <c r="O8">
        <v>2</v>
      </c>
      <c r="P8">
        <v>15.83</v>
      </c>
      <c r="Q8" s="11" t="s">
        <v>21</v>
      </c>
      <c r="R8" t="s">
        <v>1124</v>
      </c>
      <c r="S8" s="4">
        <v>41781.0451736111</v>
      </c>
      <c r="T8" s="4">
        <v>41811.0451736111</v>
      </c>
    </row>
    <row r="9" ht="260" spans="1:20">
      <c r="A9" s="1">
        <v>2855</v>
      </c>
      <c r="B9" s="2" t="s">
        <v>5874</v>
      </c>
      <c r="C9" s="2" t="s">
        <v>5875</v>
      </c>
      <c r="D9" s="3">
        <v>600</v>
      </c>
      <c r="E9" s="3">
        <v>300</v>
      </c>
      <c r="F9" t="s">
        <v>26</v>
      </c>
      <c r="G9" t="s">
        <v>49</v>
      </c>
      <c r="H9" t="s">
        <v>50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1123</v>
      </c>
      <c r="O9">
        <v>50</v>
      </c>
      <c r="P9">
        <v>60</v>
      </c>
      <c r="Q9" s="11" t="s">
        <v>21</v>
      </c>
      <c r="R9" t="s">
        <v>1124</v>
      </c>
      <c r="S9" s="4">
        <v>42370.0077662037</v>
      </c>
      <c r="T9" s="4">
        <v>42398.9819444444</v>
      </c>
    </row>
    <row r="10" ht="216" spans="1:20">
      <c r="A10" s="1">
        <v>2856</v>
      </c>
      <c r="B10" s="2" t="s">
        <v>5876</v>
      </c>
      <c r="C10" s="2" t="s">
        <v>5877</v>
      </c>
      <c r="D10" s="3">
        <v>3000</v>
      </c>
      <c r="E10" s="3">
        <v>146</v>
      </c>
      <c r="F10" t="s">
        <v>26</v>
      </c>
      <c r="G10" t="s">
        <v>49</v>
      </c>
      <c r="H10" t="s">
        <v>50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1123</v>
      </c>
      <c r="O10">
        <v>5</v>
      </c>
      <c r="P10">
        <v>24.33</v>
      </c>
      <c r="Q10" s="11" t="s">
        <v>21</v>
      </c>
      <c r="R10" t="s">
        <v>1124</v>
      </c>
      <c r="S10" s="4">
        <v>42165.0375810185</v>
      </c>
      <c r="T10" s="4">
        <v>42224.8986111111</v>
      </c>
    </row>
    <row r="11" ht="245" spans="1:20">
      <c r="A11" s="1">
        <v>2860</v>
      </c>
      <c r="B11" s="2" t="s">
        <v>5884</v>
      </c>
      <c r="C11" s="2" t="s">
        <v>5885</v>
      </c>
      <c r="D11" s="3">
        <v>4000</v>
      </c>
      <c r="E11" s="3">
        <v>266</v>
      </c>
      <c r="F11" t="s">
        <v>26</v>
      </c>
      <c r="G11" t="s">
        <v>49</v>
      </c>
      <c r="H11" t="s">
        <v>50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1123</v>
      </c>
      <c r="O11">
        <v>7</v>
      </c>
      <c r="P11">
        <v>29.56</v>
      </c>
      <c r="Q11" s="11" t="s">
        <v>21</v>
      </c>
      <c r="R11" t="s">
        <v>1124</v>
      </c>
      <c r="S11" s="4">
        <v>42480.8006481481</v>
      </c>
      <c r="T11" s="4">
        <v>42540.8006481481</v>
      </c>
    </row>
    <row r="12" ht="202" spans="1:20">
      <c r="A12" s="1">
        <v>2862</v>
      </c>
      <c r="B12" s="2" t="s">
        <v>5888</v>
      </c>
      <c r="C12" s="2" t="s">
        <v>5889</v>
      </c>
      <c r="D12" s="3">
        <v>12700</v>
      </c>
      <c r="E12" s="3">
        <v>55</v>
      </c>
      <c r="F12" t="s">
        <v>26</v>
      </c>
      <c r="G12" t="s">
        <v>49</v>
      </c>
      <c r="H12" t="s">
        <v>50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1123</v>
      </c>
      <c r="O12">
        <v>0</v>
      </c>
      <c r="P12">
        <v>18.33</v>
      </c>
      <c r="Q12" s="11" t="s">
        <v>21</v>
      </c>
      <c r="R12" t="s">
        <v>1124</v>
      </c>
      <c r="S12" s="4">
        <v>41784.7896875</v>
      </c>
      <c r="T12" s="4">
        <v>41814.7896875</v>
      </c>
    </row>
    <row r="13" ht="245" spans="1:20">
      <c r="A13" s="1">
        <v>2863</v>
      </c>
      <c r="B13" s="2" t="s">
        <v>5890</v>
      </c>
      <c r="C13" s="2" t="s">
        <v>5891</v>
      </c>
      <c r="D13" s="3">
        <v>50000</v>
      </c>
      <c r="E13" s="3">
        <v>20</v>
      </c>
      <c r="F13" t="s">
        <v>26</v>
      </c>
      <c r="G13" t="s">
        <v>49</v>
      </c>
      <c r="H13" t="s">
        <v>50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1123</v>
      </c>
      <c r="O13">
        <v>0</v>
      </c>
      <c r="P13">
        <v>20</v>
      </c>
      <c r="Q13" s="11" t="s">
        <v>21</v>
      </c>
      <c r="R13" t="s">
        <v>1124</v>
      </c>
      <c r="S13" s="4">
        <v>41831.6750347222</v>
      </c>
      <c r="T13" s="4">
        <v>41891.6750347222</v>
      </c>
    </row>
    <row r="14" ht="260" spans="1:20">
      <c r="A14" s="1">
        <v>2865</v>
      </c>
      <c r="B14" s="2" t="s">
        <v>5894</v>
      </c>
      <c r="C14" s="2" t="s">
        <v>5895</v>
      </c>
      <c r="D14" s="3">
        <v>2888</v>
      </c>
      <c r="E14" s="3">
        <v>0</v>
      </c>
      <c r="F14" t="s">
        <v>26</v>
      </c>
      <c r="G14" t="s">
        <v>49</v>
      </c>
      <c r="H14" t="s">
        <v>50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1123</v>
      </c>
      <c r="O14">
        <v>0</v>
      </c>
      <c r="P14">
        <v>0</v>
      </c>
      <c r="Q14" s="11" t="s">
        <v>21</v>
      </c>
      <c r="R14" t="s">
        <v>1124</v>
      </c>
      <c r="S14" s="4">
        <v>41950.1141087963</v>
      </c>
      <c r="T14" s="4">
        <v>42010.1141087963</v>
      </c>
    </row>
    <row r="15" ht="245" spans="1:20">
      <c r="A15" s="1">
        <v>2866</v>
      </c>
      <c r="B15" s="2" t="s">
        <v>5896</v>
      </c>
      <c r="C15" s="2" t="s">
        <v>5897</v>
      </c>
      <c r="D15" s="3">
        <v>5000</v>
      </c>
      <c r="E15" s="3">
        <v>45</v>
      </c>
      <c r="F15" t="s">
        <v>26</v>
      </c>
      <c r="G15" t="s">
        <v>49</v>
      </c>
      <c r="H15" t="s">
        <v>50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1123</v>
      </c>
      <c r="O15">
        <v>1</v>
      </c>
      <c r="P15">
        <v>22.5</v>
      </c>
      <c r="Q15" s="11" t="s">
        <v>21</v>
      </c>
      <c r="R15" t="s">
        <v>1124</v>
      </c>
      <c r="S15" s="4">
        <v>42627.9551041667</v>
      </c>
      <c r="T15" s="4">
        <v>42657.9166666667</v>
      </c>
    </row>
    <row r="16" ht="245" spans="1:20">
      <c r="A16" s="1">
        <v>2867</v>
      </c>
      <c r="B16" s="2" t="s">
        <v>5898</v>
      </c>
      <c r="C16" s="2" t="s">
        <v>5899</v>
      </c>
      <c r="D16" s="3">
        <v>2500</v>
      </c>
      <c r="E16" s="3">
        <v>504</v>
      </c>
      <c r="F16" t="s">
        <v>26</v>
      </c>
      <c r="G16" t="s">
        <v>49</v>
      </c>
      <c r="H16" t="s">
        <v>50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1123</v>
      </c>
      <c r="O16">
        <v>20</v>
      </c>
      <c r="P16">
        <v>50.4</v>
      </c>
      <c r="Q16" s="11" t="s">
        <v>21</v>
      </c>
      <c r="R16" t="s">
        <v>1124</v>
      </c>
      <c r="S16" s="4">
        <v>42531.1952777778</v>
      </c>
      <c r="T16" s="4">
        <v>42555.1666666667</v>
      </c>
    </row>
    <row r="17" ht="260" spans="1:20">
      <c r="A17" s="1">
        <v>2868</v>
      </c>
      <c r="B17" s="2" t="s">
        <v>5900</v>
      </c>
      <c r="C17" s="2" t="s">
        <v>5901</v>
      </c>
      <c r="D17" s="3">
        <v>15000</v>
      </c>
      <c r="E17" s="3">
        <v>6301.76</v>
      </c>
      <c r="F17" t="s">
        <v>26</v>
      </c>
      <c r="G17" t="s">
        <v>49</v>
      </c>
      <c r="H17" t="s">
        <v>50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1123</v>
      </c>
      <c r="O17">
        <v>42</v>
      </c>
      <c r="P17">
        <v>105.03</v>
      </c>
      <c r="Q17" s="11" t="s">
        <v>21</v>
      </c>
      <c r="R17" t="s">
        <v>1124</v>
      </c>
      <c r="S17" s="4">
        <v>42618.8270138889</v>
      </c>
      <c r="T17" s="4">
        <v>42648.8270138889</v>
      </c>
    </row>
    <row r="18" ht="260" spans="1:20">
      <c r="A18" s="1">
        <v>2869</v>
      </c>
      <c r="B18" s="2" t="s">
        <v>5902</v>
      </c>
      <c r="C18" s="2" t="s">
        <v>5903</v>
      </c>
      <c r="D18" s="3">
        <v>20000</v>
      </c>
      <c r="E18" s="3">
        <v>177</v>
      </c>
      <c r="F18" t="s">
        <v>26</v>
      </c>
      <c r="G18" t="s">
        <v>49</v>
      </c>
      <c r="H18" t="s">
        <v>50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1123</v>
      </c>
      <c r="O18">
        <v>1</v>
      </c>
      <c r="P18">
        <v>35.4</v>
      </c>
      <c r="Q18" s="11" t="s">
        <v>21</v>
      </c>
      <c r="R18" t="s">
        <v>1124</v>
      </c>
      <c r="S18" s="4">
        <v>42540.5935300926</v>
      </c>
      <c r="T18" s="4">
        <v>42570.5935300926</v>
      </c>
    </row>
    <row r="19" ht="260" spans="1:20">
      <c r="A19" s="1">
        <v>2870</v>
      </c>
      <c r="B19" s="2" t="s">
        <v>5904</v>
      </c>
      <c r="C19" s="2" t="s">
        <v>5905</v>
      </c>
      <c r="D19" s="3">
        <v>5000</v>
      </c>
      <c r="E19" s="3">
        <v>750</v>
      </c>
      <c r="F19" t="s">
        <v>26</v>
      </c>
      <c r="G19" t="s">
        <v>49</v>
      </c>
      <c r="H19" t="s">
        <v>50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1123</v>
      </c>
      <c r="O19">
        <v>15</v>
      </c>
      <c r="P19">
        <v>83.33</v>
      </c>
      <c r="Q19" s="11" t="s">
        <v>21</v>
      </c>
      <c r="R19" t="s">
        <v>1124</v>
      </c>
      <c r="S19" s="4">
        <v>41746.1894097222</v>
      </c>
      <c r="T19" s="4">
        <v>41776.1894097222</v>
      </c>
    </row>
    <row r="20" ht="188" spans="1:20">
      <c r="A20" s="1">
        <v>2871</v>
      </c>
      <c r="B20" s="2" t="s">
        <v>5906</v>
      </c>
      <c r="C20" s="2" t="s">
        <v>5907</v>
      </c>
      <c r="D20" s="3">
        <v>10000</v>
      </c>
      <c r="E20" s="3">
        <v>467</v>
      </c>
      <c r="F20" t="s">
        <v>26</v>
      </c>
      <c r="G20" t="s">
        <v>49</v>
      </c>
      <c r="H20" t="s">
        <v>50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1123</v>
      </c>
      <c r="O20">
        <v>5</v>
      </c>
      <c r="P20">
        <v>35.92</v>
      </c>
      <c r="Q20" s="11" t="s">
        <v>21</v>
      </c>
      <c r="R20" t="s">
        <v>1124</v>
      </c>
      <c r="S20" s="4">
        <v>41974.7385763889</v>
      </c>
      <c r="T20" s="4">
        <v>41994.7385763889</v>
      </c>
    </row>
    <row r="21" ht="159" spans="1:20">
      <c r="A21" s="1">
        <v>2872</v>
      </c>
      <c r="B21" s="2" t="s">
        <v>5908</v>
      </c>
      <c r="C21" s="2" t="s">
        <v>5909</v>
      </c>
      <c r="D21" s="3">
        <v>3000</v>
      </c>
      <c r="E21" s="3">
        <v>0</v>
      </c>
      <c r="F21" t="s">
        <v>26</v>
      </c>
      <c r="G21" t="s">
        <v>49</v>
      </c>
      <c r="H21" t="s">
        <v>50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1123</v>
      </c>
      <c r="O21">
        <v>0</v>
      </c>
      <c r="P21">
        <v>0</v>
      </c>
      <c r="Q21" s="11" t="s">
        <v>21</v>
      </c>
      <c r="R21" t="s">
        <v>1124</v>
      </c>
      <c r="S21" s="4">
        <v>42115.1161805556</v>
      </c>
      <c r="T21" s="4">
        <v>42175.1161805556</v>
      </c>
    </row>
    <row r="22" ht="245" spans="1:20">
      <c r="A22" s="1">
        <v>2873</v>
      </c>
      <c r="B22" s="2" t="s">
        <v>5910</v>
      </c>
      <c r="C22" s="2" t="s">
        <v>5911</v>
      </c>
      <c r="D22" s="3">
        <v>2500</v>
      </c>
      <c r="E22" s="3">
        <v>953</v>
      </c>
      <c r="F22" t="s">
        <v>26</v>
      </c>
      <c r="G22" t="s">
        <v>49</v>
      </c>
      <c r="H22" t="s">
        <v>50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1123</v>
      </c>
      <c r="O22">
        <v>38</v>
      </c>
      <c r="P22">
        <v>119.13</v>
      </c>
      <c r="Q22" s="11" t="s">
        <v>21</v>
      </c>
      <c r="R22" t="s">
        <v>1124</v>
      </c>
      <c r="S22" s="4">
        <v>42002.8174884259</v>
      </c>
      <c r="T22" s="4">
        <v>42032.8174884259</v>
      </c>
    </row>
    <row r="23" ht="245" spans="1:20">
      <c r="A23" s="1">
        <v>2874</v>
      </c>
      <c r="B23" s="2" t="s">
        <v>5912</v>
      </c>
      <c r="C23" s="2" t="s">
        <v>5913</v>
      </c>
      <c r="D23" s="3">
        <v>5000</v>
      </c>
      <c r="E23" s="3">
        <v>271</v>
      </c>
      <c r="F23" t="s">
        <v>26</v>
      </c>
      <c r="G23" t="s">
        <v>49</v>
      </c>
      <c r="H23" t="s">
        <v>50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1123</v>
      </c>
      <c r="O23">
        <v>5</v>
      </c>
      <c r="P23">
        <v>90.33</v>
      </c>
      <c r="Q23" s="11" t="s">
        <v>21</v>
      </c>
      <c r="R23" t="s">
        <v>1124</v>
      </c>
      <c r="S23" s="4">
        <v>42722.8447453704</v>
      </c>
      <c r="T23" s="4">
        <v>42752.8447453704</v>
      </c>
    </row>
    <row r="24" ht="231" spans="1:20">
      <c r="A24" s="1">
        <v>2875</v>
      </c>
      <c r="B24" s="2" t="s">
        <v>5914</v>
      </c>
      <c r="C24" s="2" t="s">
        <v>5915</v>
      </c>
      <c r="D24" s="3">
        <v>20000</v>
      </c>
      <c r="E24" s="3">
        <v>7</v>
      </c>
      <c r="F24" t="s">
        <v>26</v>
      </c>
      <c r="G24" t="s">
        <v>49</v>
      </c>
      <c r="H24" t="s">
        <v>50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1123</v>
      </c>
      <c r="O24">
        <v>0</v>
      </c>
      <c r="P24">
        <v>2.33</v>
      </c>
      <c r="Q24" s="11" t="s">
        <v>21</v>
      </c>
      <c r="R24" t="s">
        <v>1124</v>
      </c>
      <c r="S24" s="4">
        <v>42465.1283912037</v>
      </c>
      <c r="T24" s="4">
        <v>42495.1283912037</v>
      </c>
    </row>
    <row r="25" ht="216" spans="1:20">
      <c r="A25" s="1">
        <v>2876</v>
      </c>
      <c r="B25" s="2" t="s">
        <v>5916</v>
      </c>
      <c r="C25" s="2" t="s">
        <v>5917</v>
      </c>
      <c r="D25" s="3">
        <v>150000</v>
      </c>
      <c r="E25" s="3">
        <v>0</v>
      </c>
      <c r="F25" t="s">
        <v>26</v>
      </c>
      <c r="G25" t="s">
        <v>49</v>
      </c>
      <c r="H25" t="s">
        <v>50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1123</v>
      </c>
      <c r="O25">
        <v>0</v>
      </c>
      <c r="P25">
        <v>0</v>
      </c>
      <c r="Q25" s="11" t="s">
        <v>21</v>
      </c>
      <c r="R25" t="s">
        <v>1124</v>
      </c>
      <c r="S25" s="4">
        <v>42171.7439699074</v>
      </c>
      <c r="T25" s="4">
        <v>42201.7439699074</v>
      </c>
    </row>
    <row r="26" ht="231" spans="1:20">
      <c r="A26" s="1">
        <v>2877</v>
      </c>
      <c r="B26" s="2" t="s">
        <v>5918</v>
      </c>
      <c r="C26" s="2" t="s">
        <v>5919</v>
      </c>
      <c r="D26" s="3">
        <v>6000</v>
      </c>
      <c r="E26" s="3">
        <v>650</v>
      </c>
      <c r="F26" t="s">
        <v>26</v>
      </c>
      <c r="G26" t="s">
        <v>49</v>
      </c>
      <c r="H26" t="s">
        <v>50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1123</v>
      </c>
      <c r="O26">
        <v>11</v>
      </c>
      <c r="P26">
        <v>108.33</v>
      </c>
      <c r="Q26" s="11" t="s">
        <v>21</v>
      </c>
      <c r="R26" t="s">
        <v>1124</v>
      </c>
      <c r="S26" s="4">
        <v>42672.9551388889</v>
      </c>
      <c r="T26" s="4">
        <v>42704.7083333333</v>
      </c>
    </row>
    <row r="27" ht="188" spans="1:20">
      <c r="A27" s="1">
        <v>2879</v>
      </c>
      <c r="B27" s="2" t="s">
        <v>5922</v>
      </c>
      <c r="C27" s="2" t="s">
        <v>5923</v>
      </c>
      <c r="D27" s="3">
        <v>11200</v>
      </c>
      <c r="E27" s="3">
        <v>29</v>
      </c>
      <c r="F27" t="s">
        <v>26</v>
      </c>
      <c r="G27" t="s">
        <v>49</v>
      </c>
      <c r="H27" t="s">
        <v>50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1123</v>
      </c>
      <c r="O27">
        <v>0</v>
      </c>
      <c r="P27">
        <v>29</v>
      </c>
      <c r="Q27" s="11" t="s">
        <v>21</v>
      </c>
      <c r="R27" t="s">
        <v>1124</v>
      </c>
      <c r="S27" s="4">
        <v>42359.7252430556</v>
      </c>
      <c r="T27" s="4">
        <v>42389.7252430556</v>
      </c>
    </row>
    <row r="28" ht="231" spans="1:20">
      <c r="A28" s="1">
        <v>2880</v>
      </c>
      <c r="B28" s="2" t="s">
        <v>5924</v>
      </c>
      <c r="C28" s="2" t="s">
        <v>5925</v>
      </c>
      <c r="D28" s="3">
        <v>12000</v>
      </c>
      <c r="E28" s="3">
        <v>2800</v>
      </c>
      <c r="F28" t="s">
        <v>26</v>
      </c>
      <c r="G28" t="s">
        <v>49</v>
      </c>
      <c r="H28" t="s">
        <v>50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1123</v>
      </c>
      <c r="O28">
        <v>23</v>
      </c>
      <c r="P28">
        <v>96.55</v>
      </c>
      <c r="Q28" s="11" t="s">
        <v>21</v>
      </c>
      <c r="R28" t="s">
        <v>1124</v>
      </c>
      <c r="S28" s="4">
        <v>42192.9056944444</v>
      </c>
      <c r="T28" s="4">
        <v>42236.7118055556</v>
      </c>
    </row>
    <row r="29" ht="260" spans="1:20">
      <c r="A29" s="1">
        <v>2881</v>
      </c>
      <c r="B29" s="2" t="s">
        <v>5926</v>
      </c>
      <c r="C29" s="2" t="s">
        <v>5927</v>
      </c>
      <c r="D29" s="3">
        <v>5500</v>
      </c>
      <c r="E29" s="3">
        <v>0</v>
      </c>
      <c r="F29" t="s">
        <v>26</v>
      </c>
      <c r="G29" t="s">
        <v>49</v>
      </c>
      <c r="H29" t="s">
        <v>50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1123</v>
      </c>
      <c r="O29">
        <v>0</v>
      </c>
      <c r="P29">
        <v>0</v>
      </c>
      <c r="Q29" s="11" t="s">
        <v>21</v>
      </c>
      <c r="R29" t="s">
        <v>1124</v>
      </c>
      <c r="S29" s="4">
        <v>41916.5976388889</v>
      </c>
      <c r="T29" s="4">
        <v>41976.6393055556</v>
      </c>
    </row>
    <row r="30" ht="231" spans="1:20">
      <c r="A30" s="1">
        <v>2882</v>
      </c>
      <c r="B30" s="2" t="s">
        <v>5928</v>
      </c>
      <c r="C30" s="2" t="s">
        <v>5929</v>
      </c>
      <c r="D30" s="3">
        <v>750</v>
      </c>
      <c r="E30" s="3">
        <v>252</v>
      </c>
      <c r="F30" t="s">
        <v>26</v>
      </c>
      <c r="G30" t="s">
        <v>49</v>
      </c>
      <c r="H30" t="s">
        <v>50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1123</v>
      </c>
      <c r="O30">
        <v>34</v>
      </c>
      <c r="P30">
        <v>63</v>
      </c>
      <c r="Q30" s="11" t="s">
        <v>21</v>
      </c>
      <c r="R30" t="s">
        <v>1124</v>
      </c>
      <c r="S30" s="4">
        <v>42461.5962731481</v>
      </c>
      <c r="T30" s="4">
        <v>42491.5962731481</v>
      </c>
    </row>
    <row r="31" ht="245" spans="1:20">
      <c r="A31" s="1">
        <v>2883</v>
      </c>
      <c r="B31" s="2" t="s">
        <v>5930</v>
      </c>
      <c r="C31" s="2" t="s">
        <v>5931</v>
      </c>
      <c r="D31" s="3">
        <v>10000</v>
      </c>
      <c r="E31" s="3">
        <v>1908</v>
      </c>
      <c r="F31" t="s">
        <v>26</v>
      </c>
      <c r="G31" t="s">
        <v>49</v>
      </c>
      <c r="H31" t="s">
        <v>50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1123</v>
      </c>
      <c r="O31">
        <v>19</v>
      </c>
      <c r="P31">
        <v>381.6</v>
      </c>
      <c r="Q31" s="11" t="s">
        <v>21</v>
      </c>
      <c r="R31" t="s">
        <v>1124</v>
      </c>
      <c r="S31" s="4">
        <v>42370.9032060185</v>
      </c>
      <c r="T31" s="4">
        <v>42406.2076388889</v>
      </c>
    </row>
    <row r="32" ht="159" spans="1:20">
      <c r="A32" s="1">
        <v>2884</v>
      </c>
      <c r="B32" s="2" t="s">
        <v>5932</v>
      </c>
      <c r="C32" s="2" t="s">
        <v>5933</v>
      </c>
      <c r="D32" s="3">
        <v>45000</v>
      </c>
      <c r="E32" s="3">
        <v>185</v>
      </c>
      <c r="F32" t="s">
        <v>26</v>
      </c>
      <c r="G32" t="s">
        <v>49</v>
      </c>
      <c r="H32" t="s">
        <v>50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1123</v>
      </c>
      <c r="O32">
        <v>0</v>
      </c>
      <c r="P32">
        <v>46.25</v>
      </c>
      <c r="Q32" s="11" t="s">
        <v>21</v>
      </c>
      <c r="R32" t="s">
        <v>1124</v>
      </c>
      <c r="S32" s="4">
        <v>41948.7272569444</v>
      </c>
      <c r="T32" s="4">
        <v>41978.7272569444</v>
      </c>
    </row>
    <row r="33" ht="144" spans="1:20">
      <c r="A33" s="1">
        <v>2885</v>
      </c>
      <c r="B33" s="2" t="s">
        <v>5934</v>
      </c>
      <c r="C33" s="2" t="s">
        <v>5935</v>
      </c>
      <c r="D33" s="3">
        <v>400</v>
      </c>
      <c r="E33" s="3">
        <v>130</v>
      </c>
      <c r="F33" t="s">
        <v>26</v>
      </c>
      <c r="G33" t="s">
        <v>49</v>
      </c>
      <c r="H33" t="s">
        <v>50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1123</v>
      </c>
      <c r="O33">
        <v>33</v>
      </c>
      <c r="P33">
        <v>26</v>
      </c>
      <c r="Q33" s="11" t="s">
        <v>21</v>
      </c>
      <c r="R33" t="s">
        <v>1124</v>
      </c>
      <c r="S33" s="4">
        <v>42047.076400463</v>
      </c>
      <c r="T33" s="4">
        <v>42077.0347337963</v>
      </c>
    </row>
    <row r="34" ht="216" spans="1:20">
      <c r="A34" s="1">
        <v>2886</v>
      </c>
      <c r="B34" s="2" t="s">
        <v>5936</v>
      </c>
      <c r="C34" s="2" t="s">
        <v>5937</v>
      </c>
      <c r="D34" s="3">
        <v>200</v>
      </c>
      <c r="E34" s="3">
        <v>10</v>
      </c>
      <c r="F34" t="s">
        <v>26</v>
      </c>
      <c r="G34" t="s">
        <v>49</v>
      </c>
      <c r="H34" t="s">
        <v>50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1123</v>
      </c>
      <c r="O34">
        <v>5</v>
      </c>
      <c r="P34">
        <v>10</v>
      </c>
      <c r="Q34" s="11" t="s">
        <v>21</v>
      </c>
      <c r="R34" t="s">
        <v>1124</v>
      </c>
      <c r="S34" s="4">
        <v>42261.6329166667</v>
      </c>
      <c r="T34" s="4">
        <v>42266.1659722222</v>
      </c>
    </row>
    <row r="35" ht="231" spans="1:20">
      <c r="A35" s="1">
        <v>2887</v>
      </c>
      <c r="B35" s="2" t="s">
        <v>5938</v>
      </c>
      <c r="C35" s="2" t="s">
        <v>5939</v>
      </c>
      <c r="D35" s="3">
        <v>3000</v>
      </c>
      <c r="E35" s="3">
        <v>5</v>
      </c>
      <c r="F35" t="s">
        <v>26</v>
      </c>
      <c r="G35" t="s">
        <v>49</v>
      </c>
      <c r="H35" t="s">
        <v>50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1123</v>
      </c>
      <c r="O35">
        <v>0</v>
      </c>
      <c r="P35">
        <v>5</v>
      </c>
      <c r="Q35" s="11" t="s">
        <v>21</v>
      </c>
      <c r="R35" t="s">
        <v>1124</v>
      </c>
      <c r="S35" s="4">
        <v>41985.4273611111</v>
      </c>
      <c r="T35" s="4">
        <v>42015.4273611111</v>
      </c>
    </row>
    <row r="36" ht="245" spans="1:20">
      <c r="A36" s="1">
        <v>2888</v>
      </c>
      <c r="B36" s="2" t="s">
        <v>5940</v>
      </c>
      <c r="C36" s="2" t="s">
        <v>5941</v>
      </c>
      <c r="D36" s="3">
        <v>30000</v>
      </c>
      <c r="E36" s="3">
        <v>0</v>
      </c>
      <c r="F36" t="s">
        <v>26</v>
      </c>
      <c r="G36" t="s">
        <v>49</v>
      </c>
      <c r="H36" t="s">
        <v>50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1123</v>
      </c>
      <c r="O36">
        <v>0</v>
      </c>
      <c r="P36">
        <v>0</v>
      </c>
      <c r="Q36" s="11" t="s">
        <v>21</v>
      </c>
      <c r="R36" t="s">
        <v>1124</v>
      </c>
      <c r="S36" s="4">
        <v>41922.5351851852</v>
      </c>
      <c r="T36" s="4">
        <v>41930.2076388889</v>
      </c>
    </row>
    <row r="37" ht="188" spans="1:20">
      <c r="A37" s="1">
        <v>2889</v>
      </c>
      <c r="B37" s="2" t="s">
        <v>5942</v>
      </c>
      <c r="C37" s="2" t="s">
        <v>5943</v>
      </c>
      <c r="D37" s="3">
        <v>3000</v>
      </c>
      <c r="E37" s="3">
        <v>1142</v>
      </c>
      <c r="F37" t="s">
        <v>26</v>
      </c>
      <c r="G37" t="s">
        <v>49</v>
      </c>
      <c r="H37" t="s">
        <v>50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1123</v>
      </c>
      <c r="O37">
        <v>38</v>
      </c>
      <c r="P37">
        <v>81.57</v>
      </c>
      <c r="Q37" s="11" t="s">
        <v>21</v>
      </c>
      <c r="R37" t="s">
        <v>1124</v>
      </c>
      <c r="S37" s="4">
        <v>41850.8632523148</v>
      </c>
      <c r="T37" s="4">
        <v>41880.8632523148</v>
      </c>
    </row>
    <row r="38" ht="274" spans="1:20">
      <c r="A38" s="1">
        <v>2890</v>
      </c>
      <c r="B38" s="2" t="s">
        <v>5944</v>
      </c>
      <c r="C38" s="2" t="s">
        <v>5945</v>
      </c>
      <c r="D38" s="3">
        <v>2000</v>
      </c>
      <c r="E38" s="3">
        <v>21</v>
      </c>
      <c r="F38" t="s">
        <v>26</v>
      </c>
      <c r="G38" t="s">
        <v>49</v>
      </c>
      <c r="H38" t="s">
        <v>50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1123</v>
      </c>
      <c r="O38">
        <v>1</v>
      </c>
      <c r="P38">
        <v>7</v>
      </c>
      <c r="Q38" s="11" t="s">
        <v>21</v>
      </c>
      <c r="R38" t="s">
        <v>1124</v>
      </c>
      <c r="S38" s="4">
        <v>41831.742962963</v>
      </c>
      <c r="T38" s="4">
        <v>41860.125</v>
      </c>
    </row>
    <row r="39" ht="245" spans="1:20">
      <c r="A39" s="1">
        <v>2891</v>
      </c>
      <c r="B39" s="2" t="s">
        <v>5946</v>
      </c>
      <c r="C39" s="2" t="s">
        <v>5947</v>
      </c>
      <c r="D39" s="3">
        <v>10000</v>
      </c>
      <c r="E39" s="3">
        <v>273</v>
      </c>
      <c r="F39" t="s">
        <v>26</v>
      </c>
      <c r="G39" t="s">
        <v>49</v>
      </c>
      <c r="H39" t="s">
        <v>50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1123</v>
      </c>
      <c r="O39">
        <v>3</v>
      </c>
      <c r="P39">
        <v>27.3</v>
      </c>
      <c r="Q39" s="11" t="s">
        <v>21</v>
      </c>
      <c r="R39" t="s">
        <v>1124</v>
      </c>
      <c r="S39" s="4">
        <v>42415.8834259259</v>
      </c>
      <c r="T39" s="4">
        <v>42475.8417592593</v>
      </c>
    </row>
    <row r="40" ht="202" spans="1:20">
      <c r="A40" s="1">
        <v>2892</v>
      </c>
      <c r="B40" s="2" t="s">
        <v>5948</v>
      </c>
      <c r="C40" s="2" t="s">
        <v>5949</v>
      </c>
      <c r="D40" s="3">
        <v>5500</v>
      </c>
      <c r="E40" s="3">
        <v>500</v>
      </c>
      <c r="F40" t="s">
        <v>26</v>
      </c>
      <c r="G40" t="s">
        <v>49</v>
      </c>
      <c r="H40" t="s">
        <v>50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1123</v>
      </c>
      <c r="O40">
        <v>9</v>
      </c>
      <c r="P40">
        <v>29.41</v>
      </c>
      <c r="Q40" s="11" t="s">
        <v>21</v>
      </c>
      <c r="R40" t="s">
        <v>1124</v>
      </c>
      <c r="S40" s="4">
        <v>41869.7141666667</v>
      </c>
      <c r="T40" s="4">
        <v>41876.875</v>
      </c>
    </row>
    <row r="41" ht="87" spans="1:20">
      <c r="A41" s="1">
        <v>2893</v>
      </c>
      <c r="B41" s="2" t="s">
        <v>5950</v>
      </c>
      <c r="C41" s="2" t="s">
        <v>5951</v>
      </c>
      <c r="D41" s="3">
        <v>5000</v>
      </c>
      <c r="E41" s="3">
        <v>25</v>
      </c>
      <c r="F41" t="s">
        <v>26</v>
      </c>
      <c r="G41" t="s">
        <v>49</v>
      </c>
      <c r="H41" t="s">
        <v>50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1123</v>
      </c>
      <c r="O41">
        <v>1</v>
      </c>
      <c r="P41">
        <v>12.5</v>
      </c>
      <c r="Q41" s="11" t="s">
        <v>21</v>
      </c>
      <c r="R41" t="s">
        <v>1124</v>
      </c>
      <c r="S41" s="4">
        <v>41953.7730902778</v>
      </c>
      <c r="T41" s="4">
        <v>42013.0833333333</v>
      </c>
    </row>
    <row r="42" ht="101" spans="1:20">
      <c r="A42" s="1">
        <v>2894</v>
      </c>
      <c r="B42" s="2" t="s">
        <v>5952</v>
      </c>
      <c r="C42" s="2" t="s">
        <v>5953</v>
      </c>
      <c r="D42" s="3">
        <v>50000</v>
      </c>
      <c r="E42" s="3">
        <v>0</v>
      </c>
      <c r="F42" t="s">
        <v>26</v>
      </c>
      <c r="G42" t="s">
        <v>49</v>
      </c>
      <c r="H42" t="s">
        <v>50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1123</v>
      </c>
      <c r="O42">
        <v>0</v>
      </c>
      <c r="P42">
        <v>0</v>
      </c>
      <c r="Q42" s="11" t="s">
        <v>21</v>
      </c>
      <c r="R42" t="s">
        <v>1124</v>
      </c>
      <c r="S42" s="4">
        <v>42037.9862847222</v>
      </c>
      <c r="T42" s="4">
        <v>42097.9446180556</v>
      </c>
    </row>
    <row r="43" ht="245" spans="1:20">
      <c r="A43" s="1">
        <v>2895</v>
      </c>
      <c r="B43" s="2" t="s">
        <v>5954</v>
      </c>
      <c r="C43" s="2" t="s">
        <v>5955</v>
      </c>
      <c r="D43" s="3">
        <v>500</v>
      </c>
      <c r="E43" s="3">
        <v>23</v>
      </c>
      <c r="F43" t="s">
        <v>26</v>
      </c>
      <c r="G43" t="s">
        <v>49</v>
      </c>
      <c r="H43" t="s">
        <v>50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1123</v>
      </c>
      <c r="O43">
        <v>5</v>
      </c>
      <c r="P43">
        <v>5.75</v>
      </c>
      <c r="Q43" s="11" t="s">
        <v>21</v>
      </c>
      <c r="R43" t="s">
        <v>1124</v>
      </c>
      <c r="S43" s="4">
        <v>41811.555462963</v>
      </c>
      <c r="T43" s="4">
        <v>41812.875</v>
      </c>
    </row>
    <row r="44" ht="144" spans="1:20">
      <c r="A44" s="1">
        <v>2896</v>
      </c>
      <c r="B44" s="2" t="s">
        <v>5956</v>
      </c>
      <c r="C44" s="2" t="s">
        <v>5957</v>
      </c>
      <c r="D44" s="3">
        <v>3000</v>
      </c>
      <c r="E44" s="3">
        <v>625</v>
      </c>
      <c r="F44" t="s">
        <v>26</v>
      </c>
      <c r="G44" t="s">
        <v>49</v>
      </c>
      <c r="H44" t="s">
        <v>50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1123</v>
      </c>
      <c r="O44">
        <v>21</v>
      </c>
      <c r="P44">
        <v>52.08</v>
      </c>
      <c r="Q44" s="11" t="s">
        <v>21</v>
      </c>
      <c r="R44" t="s">
        <v>1124</v>
      </c>
      <c r="S44" s="4">
        <v>42701.9088078704</v>
      </c>
      <c r="T44" s="4">
        <v>42716.25</v>
      </c>
    </row>
    <row r="45" ht="231" spans="1:20">
      <c r="A45" s="1">
        <v>2897</v>
      </c>
      <c r="B45" s="2" t="s">
        <v>5958</v>
      </c>
      <c r="C45" s="2" t="s">
        <v>5959</v>
      </c>
      <c r="D45" s="3">
        <v>12000</v>
      </c>
      <c r="E45" s="3">
        <v>550</v>
      </c>
      <c r="F45" t="s">
        <v>26</v>
      </c>
      <c r="G45" t="s">
        <v>49</v>
      </c>
      <c r="H45" t="s">
        <v>50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1123</v>
      </c>
      <c r="O45">
        <v>5</v>
      </c>
      <c r="P45">
        <v>183.33</v>
      </c>
      <c r="Q45" s="11" t="s">
        <v>21</v>
      </c>
      <c r="R45" t="s">
        <v>1124</v>
      </c>
      <c r="S45" s="4">
        <v>42258.6465046296</v>
      </c>
      <c r="T45" s="4">
        <v>42288.6451967593</v>
      </c>
    </row>
    <row r="46" ht="260" spans="1:20">
      <c r="A46" s="1">
        <v>2898</v>
      </c>
      <c r="B46" s="2" t="s">
        <v>5960</v>
      </c>
      <c r="C46" s="2" t="s">
        <v>5961</v>
      </c>
      <c r="D46" s="3">
        <v>7500</v>
      </c>
      <c r="E46" s="3">
        <v>316</v>
      </c>
      <c r="F46" t="s">
        <v>26</v>
      </c>
      <c r="G46" t="s">
        <v>49</v>
      </c>
      <c r="H46" t="s">
        <v>50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1123</v>
      </c>
      <c r="O46">
        <v>4</v>
      </c>
      <c r="P46">
        <v>26.33</v>
      </c>
      <c r="Q46" s="11" t="s">
        <v>21</v>
      </c>
      <c r="R46" t="s">
        <v>1124</v>
      </c>
      <c r="S46" s="4">
        <v>42278.6649652778</v>
      </c>
      <c r="T46" s="4">
        <v>42308.6649652778</v>
      </c>
    </row>
    <row r="47" ht="245" spans="1:20">
      <c r="A47" s="1">
        <v>2899</v>
      </c>
      <c r="B47" s="2" t="s">
        <v>5962</v>
      </c>
      <c r="C47" s="2" t="s">
        <v>5963</v>
      </c>
      <c r="D47" s="3">
        <v>10000</v>
      </c>
      <c r="E47" s="3">
        <v>0</v>
      </c>
      <c r="F47" t="s">
        <v>26</v>
      </c>
      <c r="G47" t="s">
        <v>49</v>
      </c>
      <c r="H47" t="s">
        <v>50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1123</v>
      </c>
      <c r="O47">
        <v>0</v>
      </c>
      <c r="P47">
        <v>0</v>
      </c>
      <c r="Q47" s="11" t="s">
        <v>21</v>
      </c>
      <c r="R47" t="s">
        <v>1124</v>
      </c>
      <c r="S47" s="4">
        <v>42515.0782175926</v>
      </c>
      <c r="T47" s="4">
        <v>42575.0782175926</v>
      </c>
    </row>
    <row r="48" ht="288" spans="1:20">
      <c r="A48" s="1">
        <v>2900</v>
      </c>
      <c r="B48" s="2" t="s">
        <v>5964</v>
      </c>
      <c r="C48" s="2" t="s">
        <v>5965</v>
      </c>
      <c r="D48" s="3">
        <v>5500</v>
      </c>
      <c r="E48" s="3">
        <v>3405</v>
      </c>
      <c r="F48" t="s">
        <v>26</v>
      </c>
      <c r="G48" t="s">
        <v>49</v>
      </c>
      <c r="H48" t="s">
        <v>50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1123</v>
      </c>
      <c r="O48">
        <v>62</v>
      </c>
      <c r="P48">
        <v>486.43</v>
      </c>
      <c r="Q48" s="11" t="s">
        <v>21</v>
      </c>
      <c r="R48" t="s">
        <v>1124</v>
      </c>
      <c r="S48" s="4">
        <v>41830.2341666667</v>
      </c>
      <c r="T48" s="4">
        <v>41860.2341666667</v>
      </c>
    </row>
    <row r="49" ht="245" spans="1:20">
      <c r="A49" s="1">
        <v>2901</v>
      </c>
      <c r="B49" s="2" t="s">
        <v>5966</v>
      </c>
      <c r="C49" s="2" t="s">
        <v>5967</v>
      </c>
      <c r="D49" s="3">
        <v>750</v>
      </c>
      <c r="E49" s="3">
        <v>6</v>
      </c>
      <c r="F49" t="s">
        <v>26</v>
      </c>
      <c r="G49" t="s">
        <v>49</v>
      </c>
      <c r="H49" t="s">
        <v>50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1123</v>
      </c>
      <c r="O49">
        <v>1</v>
      </c>
      <c r="P49">
        <v>3</v>
      </c>
      <c r="Q49" s="11" t="s">
        <v>21</v>
      </c>
      <c r="R49" t="s">
        <v>1124</v>
      </c>
      <c r="S49" s="4">
        <v>41982.9043865741</v>
      </c>
      <c r="T49" s="4">
        <v>42042.9043865741</v>
      </c>
    </row>
    <row r="50" ht="159" spans="1:20">
      <c r="A50" s="1">
        <v>2902</v>
      </c>
      <c r="B50" s="2" t="s">
        <v>5968</v>
      </c>
      <c r="C50" s="2" t="s">
        <v>5969</v>
      </c>
      <c r="D50" s="3">
        <v>150000</v>
      </c>
      <c r="E50" s="3">
        <v>25</v>
      </c>
      <c r="F50" t="s">
        <v>26</v>
      </c>
      <c r="G50" t="s">
        <v>49</v>
      </c>
      <c r="H50" t="s">
        <v>50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1123</v>
      </c>
      <c r="O50">
        <v>0</v>
      </c>
      <c r="P50">
        <v>25</v>
      </c>
      <c r="Q50" s="11" t="s">
        <v>21</v>
      </c>
      <c r="R50" t="s">
        <v>1124</v>
      </c>
      <c r="S50" s="4">
        <v>42210.4397685185</v>
      </c>
      <c r="T50" s="4">
        <v>42240.4397685185</v>
      </c>
    </row>
    <row r="51" ht="245" spans="1:20">
      <c r="A51" s="1">
        <v>2903</v>
      </c>
      <c r="B51" s="2" t="s">
        <v>5970</v>
      </c>
      <c r="C51" s="2" t="s">
        <v>5971</v>
      </c>
      <c r="D51" s="3">
        <v>5000</v>
      </c>
      <c r="E51" s="3">
        <v>39</v>
      </c>
      <c r="F51" t="s">
        <v>26</v>
      </c>
      <c r="G51" t="s">
        <v>49</v>
      </c>
      <c r="H51" t="s">
        <v>50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1123</v>
      </c>
      <c r="O51">
        <v>1</v>
      </c>
      <c r="P51">
        <v>9.75</v>
      </c>
      <c r="Q51" s="11" t="s">
        <v>21</v>
      </c>
      <c r="R51" t="s">
        <v>1124</v>
      </c>
      <c r="S51" s="4">
        <v>42196.166875</v>
      </c>
      <c r="T51" s="4">
        <v>42256.166875</v>
      </c>
    </row>
    <row r="52" ht="188" spans="1:20">
      <c r="A52" s="1">
        <v>2905</v>
      </c>
      <c r="B52" s="2" t="s">
        <v>5974</v>
      </c>
      <c r="C52" s="2" t="s">
        <v>5975</v>
      </c>
      <c r="D52" s="3">
        <v>3500</v>
      </c>
      <c r="E52" s="3">
        <v>622</v>
      </c>
      <c r="F52" t="s">
        <v>26</v>
      </c>
      <c r="G52" t="s">
        <v>49</v>
      </c>
      <c r="H52" t="s">
        <v>50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1123</v>
      </c>
      <c r="O52">
        <v>18</v>
      </c>
      <c r="P52">
        <v>36.59</v>
      </c>
      <c r="Q52" s="11" t="s">
        <v>21</v>
      </c>
      <c r="R52" t="s">
        <v>1124</v>
      </c>
      <c r="S52" s="4">
        <v>42606.0568634259</v>
      </c>
      <c r="T52" s="4">
        <v>42620.0568634259</v>
      </c>
    </row>
    <row r="53" ht="274" spans="1:20">
      <c r="A53" s="1">
        <v>2906</v>
      </c>
      <c r="B53" s="2" t="s">
        <v>5976</v>
      </c>
      <c r="C53" s="2" t="s">
        <v>5977</v>
      </c>
      <c r="D53" s="3">
        <v>6000</v>
      </c>
      <c r="E53" s="3">
        <v>565</v>
      </c>
      <c r="F53" t="s">
        <v>26</v>
      </c>
      <c r="G53" t="s">
        <v>49</v>
      </c>
      <c r="H53" t="s">
        <v>50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1123</v>
      </c>
      <c r="O53">
        <v>9</v>
      </c>
      <c r="P53">
        <v>80.71</v>
      </c>
      <c r="Q53" s="11" t="s">
        <v>21</v>
      </c>
      <c r="R53" t="s">
        <v>1124</v>
      </c>
      <c r="S53" s="4">
        <v>42199.648912037</v>
      </c>
      <c r="T53" s="4">
        <v>42217.0416666667</v>
      </c>
    </row>
    <row r="54" ht="260" spans="1:20">
      <c r="A54" s="1">
        <v>2907</v>
      </c>
      <c r="B54" s="2" t="s">
        <v>5978</v>
      </c>
      <c r="C54" s="2" t="s">
        <v>5979</v>
      </c>
      <c r="D54" s="3">
        <v>2500</v>
      </c>
      <c r="E54" s="3">
        <v>2</v>
      </c>
      <c r="F54" t="s">
        <v>26</v>
      </c>
      <c r="G54" t="s">
        <v>49</v>
      </c>
      <c r="H54" t="s">
        <v>50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1123</v>
      </c>
      <c r="O54">
        <v>0</v>
      </c>
      <c r="P54">
        <v>1</v>
      </c>
      <c r="Q54" s="11" t="s">
        <v>21</v>
      </c>
      <c r="R54" t="s">
        <v>1124</v>
      </c>
      <c r="S54" s="4">
        <v>42444.8777430555</v>
      </c>
      <c r="T54" s="4">
        <v>42504.8777430555</v>
      </c>
    </row>
    <row r="55" ht="245" spans="1:20">
      <c r="A55" s="1">
        <v>2908</v>
      </c>
      <c r="B55" s="2" t="s">
        <v>5980</v>
      </c>
      <c r="C55" s="2" t="s">
        <v>5981</v>
      </c>
      <c r="D55" s="3">
        <v>9600</v>
      </c>
      <c r="E55" s="3">
        <v>264</v>
      </c>
      <c r="F55" t="s">
        <v>26</v>
      </c>
      <c r="G55" t="s">
        <v>49</v>
      </c>
      <c r="H55" t="s">
        <v>50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1123</v>
      </c>
      <c r="O55">
        <v>3</v>
      </c>
      <c r="P55">
        <v>52.8</v>
      </c>
      <c r="Q55" s="11" t="s">
        <v>21</v>
      </c>
      <c r="R55" t="s">
        <v>1124</v>
      </c>
      <c r="S55" s="4">
        <v>42499.7317013889</v>
      </c>
      <c r="T55" s="4">
        <v>42529.7317013889</v>
      </c>
    </row>
    <row r="56" ht="245" spans="1:20">
      <c r="A56" s="1">
        <v>2909</v>
      </c>
      <c r="B56" s="2" t="s">
        <v>5982</v>
      </c>
      <c r="C56" s="2" t="s">
        <v>5983</v>
      </c>
      <c r="D56" s="3">
        <v>180000</v>
      </c>
      <c r="E56" s="3">
        <v>20</v>
      </c>
      <c r="F56" t="s">
        <v>26</v>
      </c>
      <c r="G56" t="s">
        <v>49</v>
      </c>
      <c r="H56" t="s">
        <v>50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1123</v>
      </c>
      <c r="O56">
        <v>0</v>
      </c>
      <c r="P56">
        <v>20</v>
      </c>
      <c r="Q56" s="11" t="s">
        <v>21</v>
      </c>
      <c r="R56" t="s">
        <v>1124</v>
      </c>
      <c r="S56" s="4">
        <v>41929.2662152778</v>
      </c>
      <c r="T56" s="4">
        <v>41968.8236111111</v>
      </c>
    </row>
    <row r="57" ht="231" spans="1:20">
      <c r="A57" s="1">
        <v>2911</v>
      </c>
      <c r="B57" s="2" t="s">
        <v>5986</v>
      </c>
      <c r="C57" s="2" t="s">
        <v>5987</v>
      </c>
      <c r="D57" s="3">
        <v>1800</v>
      </c>
      <c r="E57" s="3">
        <v>657</v>
      </c>
      <c r="F57" t="s">
        <v>26</v>
      </c>
      <c r="G57" t="s">
        <v>49</v>
      </c>
      <c r="H57" t="s">
        <v>50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1123</v>
      </c>
      <c r="O57">
        <v>37</v>
      </c>
      <c r="P57">
        <v>46.93</v>
      </c>
      <c r="Q57" s="11" t="s">
        <v>21</v>
      </c>
      <c r="R57" t="s">
        <v>1124</v>
      </c>
      <c r="S57" s="4">
        <v>42142.7688194444</v>
      </c>
      <c r="T57" s="4">
        <v>42182.7688194444</v>
      </c>
    </row>
    <row r="58" ht="245" spans="1:20">
      <c r="A58" s="1">
        <v>2912</v>
      </c>
      <c r="B58" s="2" t="s">
        <v>5988</v>
      </c>
      <c r="C58" s="2" t="s">
        <v>5989</v>
      </c>
      <c r="D58" s="3">
        <v>14440</v>
      </c>
      <c r="E58" s="3">
        <v>2030</v>
      </c>
      <c r="F58" t="s">
        <v>26</v>
      </c>
      <c r="G58" t="s">
        <v>49</v>
      </c>
      <c r="H58" t="s">
        <v>50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1123</v>
      </c>
      <c r="O58">
        <v>14</v>
      </c>
      <c r="P58">
        <v>78.08</v>
      </c>
      <c r="Q58" s="11" t="s">
        <v>21</v>
      </c>
      <c r="R58" t="s">
        <v>1124</v>
      </c>
      <c r="S58" s="4">
        <v>42354.1316435185</v>
      </c>
      <c r="T58" s="4">
        <v>42384.1316435185</v>
      </c>
    </row>
    <row r="59" ht="216" spans="1:20">
      <c r="A59" s="1">
        <v>2913</v>
      </c>
      <c r="B59" s="2" t="s">
        <v>5990</v>
      </c>
      <c r="C59" s="2" t="s">
        <v>5991</v>
      </c>
      <c r="D59" s="3">
        <v>10000</v>
      </c>
      <c r="E59" s="3">
        <v>2</v>
      </c>
      <c r="F59" t="s">
        <v>26</v>
      </c>
      <c r="G59" t="s">
        <v>49</v>
      </c>
      <c r="H59" t="s">
        <v>50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1123</v>
      </c>
      <c r="O59">
        <v>0</v>
      </c>
      <c r="P59">
        <v>1</v>
      </c>
      <c r="Q59" s="11" t="s">
        <v>21</v>
      </c>
      <c r="R59" t="s">
        <v>1124</v>
      </c>
      <c r="S59" s="4">
        <v>41828.9229050926</v>
      </c>
      <c r="T59" s="4">
        <v>41888.9229050926</v>
      </c>
    </row>
    <row r="60" ht="216" spans="1:20">
      <c r="A60" s="1">
        <v>2917</v>
      </c>
      <c r="B60" s="2" t="s">
        <v>5998</v>
      </c>
      <c r="C60" s="2" t="s">
        <v>5999</v>
      </c>
      <c r="D60" s="3">
        <v>2000</v>
      </c>
      <c r="E60" s="3">
        <v>437</v>
      </c>
      <c r="F60" t="s">
        <v>26</v>
      </c>
      <c r="G60" t="s">
        <v>49</v>
      </c>
      <c r="H60" t="s">
        <v>50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1123</v>
      </c>
      <c r="O60">
        <v>22</v>
      </c>
      <c r="P60">
        <v>48.56</v>
      </c>
      <c r="Q60" s="11" t="s">
        <v>21</v>
      </c>
      <c r="R60" t="s">
        <v>1124</v>
      </c>
      <c r="S60" s="4">
        <v>42245.2343402778</v>
      </c>
      <c r="T60" s="4">
        <v>42263.2343402778</v>
      </c>
    </row>
    <row r="61" ht="216" spans="1:20">
      <c r="A61" s="1">
        <v>2918</v>
      </c>
      <c r="B61" s="2" t="s">
        <v>6000</v>
      </c>
      <c r="C61" s="2" t="s">
        <v>6001</v>
      </c>
      <c r="D61" s="3">
        <v>5000</v>
      </c>
      <c r="E61" s="3">
        <v>1362</v>
      </c>
      <c r="F61" t="s">
        <v>26</v>
      </c>
      <c r="G61" t="s">
        <v>49</v>
      </c>
      <c r="H61" t="s">
        <v>50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1123</v>
      </c>
      <c r="O61">
        <v>27</v>
      </c>
      <c r="P61">
        <v>68.1</v>
      </c>
      <c r="Q61" s="11" t="s">
        <v>21</v>
      </c>
      <c r="R61" t="s">
        <v>1124</v>
      </c>
      <c r="S61" s="4">
        <v>42278.6297106482</v>
      </c>
      <c r="T61" s="4">
        <v>42306.6297106482</v>
      </c>
    </row>
    <row r="62" ht="202" spans="1:20">
      <c r="A62" s="1">
        <v>2919</v>
      </c>
      <c r="B62" s="2" t="s">
        <v>6002</v>
      </c>
      <c r="C62" s="2" t="s">
        <v>6003</v>
      </c>
      <c r="D62" s="3">
        <v>600</v>
      </c>
      <c r="E62" s="3">
        <v>51</v>
      </c>
      <c r="F62" t="s">
        <v>26</v>
      </c>
      <c r="G62" t="s">
        <v>49</v>
      </c>
      <c r="H62" t="s">
        <v>50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1123</v>
      </c>
      <c r="O62">
        <v>9</v>
      </c>
      <c r="P62">
        <v>8.5</v>
      </c>
      <c r="Q62" s="11" t="s">
        <v>21</v>
      </c>
      <c r="R62" t="s">
        <v>1124</v>
      </c>
      <c r="S62" s="4">
        <v>41826.6195486111</v>
      </c>
      <c r="T62" s="4">
        <v>41856.6195486111</v>
      </c>
    </row>
    <row r="63" ht="188" spans="1:20">
      <c r="A63" s="1">
        <v>3728</v>
      </c>
      <c r="B63" s="2" t="s">
        <v>7621</v>
      </c>
      <c r="C63" s="2" t="s">
        <v>7622</v>
      </c>
      <c r="D63" s="3">
        <v>20000</v>
      </c>
      <c r="E63" s="3">
        <v>1862</v>
      </c>
      <c r="F63" t="s">
        <v>26</v>
      </c>
      <c r="G63" t="s">
        <v>49</v>
      </c>
      <c r="H63" t="s">
        <v>50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1123</v>
      </c>
      <c r="O63">
        <v>9</v>
      </c>
      <c r="P63">
        <v>60.06</v>
      </c>
      <c r="Q63" s="11" t="s">
        <v>21</v>
      </c>
      <c r="R63" t="s">
        <v>1124</v>
      </c>
      <c r="S63" s="4">
        <v>42205.1710185185</v>
      </c>
      <c r="T63" s="4">
        <v>42235.1710185185</v>
      </c>
    </row>
    <row r="64" ht="260" spans="1:20">
      <c r="A64" s="1">
        <v>3729</v>
      </c>
      <c r="B64" s="2" t="s">
        <v>7623</v>
      </c>
      <c r="C64" s="2" t="s">
        <v>7624</v>
      </c>
      <c r="D64" s="3">
        <v>5000</v>
      </c>
      <c r="E64" s="3">
        <v>362</v>
      </c>
      <c r="F64" t="s">
        <v>26</v>
      </c>
      <c r="G64" t="s">
        <v>49</v>
      </c>
      <c r="H64" t="s">
        <v>50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1123</v>
      </c>
      <c r="O64">
        <v>7</v>
      </c>
      <c r="P64">
        <v>72.4</v>
      </c>
      <c r="Q64" s="11" t="s">
        <v>21</v>
      </c>
      <c r="R64" t="s">
        <v>1124</v>
      </c>
      <c r="S64" s="4">
        <v>42041.205</v>
      </c>
      <c r="T64" s="4">
        <v>42086.1633333333</v>
      </c>
    </row>
    <row r="65" ht="202" spans="1:20">
      <c r="A65" s="1">
        <v>3730</v>
      </c>
      <c r="B65" s="2" t="s">
        <v>7625</v>
      </c>
      <c r="C65" s="2" t="s">
        <v>7626</v>
      </c>
      <c r="D65" s="3">
        <v>1000</v>
      </c>
      <c r="E65" s="3">
        <v>100</v>
      </c>
      <c r="F65" t="s">
        <v>26</v>
      </c>
      <c r="G65" t="s">
        <v>49</v>
      </c>
      <c r="H65" t="s">
        <v>50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1123</v>
      </c>
      <c r="O65">
        <v>10</v>
      </c>
      <c r="P65">
        <v>100</v>
      </c>
      <c r="Q65" s="11" t="s">
        <v>21</v>
      </c>
      <c r="R65" t="s">
        <v>1124</v>
      </c>
      <c r="S65" s="4">
        <v>42203.6777662037</v>
      </c>
      <c r="T65" s="4">
        <v>42233.6777662037</v>
      </c>
    </row>
    <row r="66" ht="231" spans="1:20">
      <c r="A66" s="1">
        <v>3731</v>
      </c>
      <c r="B66" s="2" t="s">
        <v>7627</v>
      </c>
      <c r="C66" s="2" t="s">
        <v>7628</v>
      </c>
      <c r="D66" s="3">
        <v>5500</v>
      </c>
      <c r="E66" s="3">
        <v>620</v>
      </c>
      <c r="F66" t="s">
        <v>26</v>
      </c>
      <c r="G66" t="s">
        <v>49</v>
      </c>
      <c r="H66" t="s">
        <v>50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1123</v>
      </c>
      <c r="O66">
        <v>11</v>
      </c>
      <c r="P66">
        <v>51.67</v>
      </c>
      <c r="Q66" s="11" t="s">
        <v>21</v>
      </c>
      <c r="R66" t="s">
        <v>1124</v>
      </c>
      <c r="S66" s="4">
        <v>41983.7528472222</v>
      </c>
      <c r="T66" s="4">
        <v>42014.1409722222</v>
      </c>
    </row>
    <row r="67" ht="188" spans="1:20">
      <c r="A67" s="1">
        <v>3733</v>
      </c>
      <c r="B67" s="2" t="s">
        <v>7631</v>
      </c>
      <c r="C67" s="2" t="s">
        <v>7632</v>
      </c>
      <c r="D67" s="3">
        <v>1500</v>
      </c>
      <c r="E67" s="3">
        <v>0</v>
      </c>
      <c r="F67" t="s">
        <v>26</v>
      </c>
      <c r="G67" t="s">
        <v>49</v>
      </c>
      <c r="H67" t="s">
        <v>50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1123</v>
      </c>
      <c r="O67">
        <v>0</v>
      </c>
      <c r="P67">
        <v>0</v>
      </c>
      <c r="Q67" s="11" t="s">
        <v>21</v>
      </c>
      <c r="R67" t="s">
        <v>1124</v>
      </c>
      <c r="S67" s="4">
        <v>42103.0243981481</v>
      </c>
      <c r="T67" s="4">
        <v>42112.9375</v>
      </c>
    </row>
    <row r="68" ht="260" spans="1:20">
      <c r="A68" s="1">
        <v>3734</v>
      </c>
      <c r="B68" s="2" t="s">
        <v>7633</v>
      </c>
      <c r="C68" s="2" t="s">
        <v>7634</v>
      </c>
      <c r="D68" s="3">
        <v>1500</v>
      </c>
      <c r="E68" s="3">
        <v>427</v>
      </c>
      <c r="F68" t="s">
        <v>26</v>
      </c>
      <c r="G68" t="s">
        <v>49</v>
      </c>
      <c r="H68" t="s">
        <v>50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1123</v>
      </c>
      <c r="O68">
        <v>28</v>
      </c>
      <c r="P68">
        <v>61</v>
      </c>
      <c r="Q68" s="11" t="s">
        <v>21</v>
      </c>
      <c r="R68" t="s">
        <v>1124</v>
      </c>
      <c r="S68" s="4">
        <v>42089.9015740741</v>
      </c>
      <c r="T68" s="4">
        <v>42149.9015740741</v>
      </c>
    </row>
    <row r="69" ht="173" spans="1:20">
      <c r="A69" s="1">
        <v>3737</v>
      </c>
      <c r="B69" s="2" t="s">
        <v>7639</v>
      </c>
      <c r="C69" s="2" t="s">
        <v>7640</v>
      </c>
      <c r="D69" s="3">
        <v>700</v>
      </c>
      <c r="E69" s="3">
        <v>150</v>
      </c>
      <c r="F69" t="s">
        <v>26</v>
      </c>
      <c r="G69" t="s">
        <v>49</v>
      </c>
      <c r="H69" t="s">
        <v>50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1123</v>
      </c>
      <c r="O69">
        <v>21</v>
      </c>
      <c r="P69">
        <v>37.5</v>
      </c>
      <c r="Q69" s="11" t="s">
        <v>21</v>
      </c>
      <c r="R69" t="s">
        <v>1124</v>
      </c>
      <c r="S69" s="4">
        <v>42297.6910069444</v>
      </c>
      <c r="T69" s="4">
        <v>42320.2909722222</v>
      </c>
    </row>
    <row r="70" ht="260" spans="1:20">
      <c r="A70" s="1">
        <v>3740</v>
      </c>
      <c r="B70" s="2" t="s">
        <v>7645</v>
      </c>
      <c r="C70" s="2" t="s">
        <v>7646</v>
      </c>
      <c r="D70" s="3">
        <v>2000</v>
      </c>
      <c r="E70" s="3">
        <v>358</v>
      </c>
      <c r="F70" t="s">
        <v>26</v>
      </c>
      <c r="G70" t="s">
        <v>49</v>
      </c>
      <c r="H70" t="s">
        <v>50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1123</v>
      </c>
      <c r="O70">
        <v>18</v>
      </c>
      <c r="P70">
        <v>25.57</v>
      </c>
      <c r="Q70" s="11" t="s">
        <v>21</v>
      </c>
      <c r="R70" t="s">
        <v>1124</v>
      </c>
      <c r="S70" s="4">
        <v>41833.0897569444</v>
      </c>
      <c r="T70" s="4">
        <v>41863.0791435185</v>
      </c>
    </row>
    <row r="71" ht="202" spans="1:20">
      <c r="A71" s="1">
        <v>3741</v>
      </c>
      <c r="B71" s="2" t="s">
        <v>7647</v>
      </c>
      <c r="C71" s="2" t="s">
        <v>7648</v>
      </c>
      <c r="D71" s="3">
        <v>20000</v>
      </c>
      <c r="E71" s="3">
        <v>0</v>
      </c>
      <c r="F71" t="s">
        <v>26</v>
      </c>
      <c r="G71" t="s">
        <v>49</v>
      </c>
      <c r="H71" t="s">
        <v>50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1123</v>
      </c>
      <c r="O71">
        <v>0</v>
      </c>
      <c r="P71">
        <v>0</v>
      </c>
      <c r="Q71" s="11" t="s">
        <v>21</v>
      </c>
      <c r="R71" t="s">
        <v>1124</v>
      </c>
      <c r="S71" s="4">
        <v>42325.9207175926</v>
      </c>
      <c r="T71" s="4">
        <v>42355.9207175926</v>
      </c>
    </row>
    <row r="72" ht="231" spans="1:20">
      <c r="A72" s="1">
        <v>3742</v>
      </c>
      <c r="B72" s="2" t="s">
        <v>7649</v>
      </c>
      <c r="C72" s="2" t="s">
        <v>7650</v>
      </c>
      <c r="D72" s="3">
        <v>5000</v>
      </c>
      <c r="E72" s="3">
        <v>100</v>
      </c>
      <c r="F72" t="s">
        <v>26</v>
      </c>
      <c r="G72" t="s">
        <v>49</v>
      </c>
      <c r="H72" t="s">
        <v>50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1123</v>
      </c>
      <c r="O72">
        <v>2</v>
      </c>
      <c r="P72">
        <v>25</v>
      </c>
      <c r="Q72" s="11" t="s">
        <v>21</v>
      </c>
      <c r="R72" t="s">
        <v>1124</v>
      </c>
      <c r="S72" s="4">
        <v>41858.2146296296</v>
      </c>
      <c r="T72" s="4">
        <v>41888.2146296296</v>
      </c>
    </row>
    <row r="73" ht="159" spans="1:20">
      <c r="A73" s="1">
        <v>3743</v>
      </c>
      <c r="B73" s="2" t="s">
        <v>7651</v>
      </c>
      <c r="C73" s="2" t="s">
        <v>7652</v>
      </c>
      <c r="D73" s="3">
        <v>2200</v>
      </c>
      <c r="E73" s="3">
        <v>0</v>
      </c>
      <c r="F73" t="s">
        <v>26</v>
      </c>
      <c r="G73" t="s">
        <v>49</v>
      </c>
      <c r="H73" t="s">
        <v>50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1123</v>
      </c>
      <c r="O73">
        <v>0</v>
      </c>
      <c r="P73">
        <v>0</v>
      </c>
      <c r="Q73" s="11" t="s">
        <v>21</v>
      </c>
      <c r="R73" t="s">
        <v>1124</v>
      </c>
      <c r="S73" s="4">
        <v>41793.7102314815</v>
      </c>
      <c r="T73" s="4">
        <v>41823.7102314815</v>
      </c>
    </row>
    <row r="74" ht="245" spans="1:20">
      <c r="A74" s="1">
        <v>3744</v>
      </c>
      <c r="B74" s="2" t="s">
        <v>7653</v>
      </c>
      <c r="C74" s="2" t="s">
        <v>7654</v>
      </c>
      <c r="D74" s="3">
        <v>1200</v>
      </c>
      <c r="E74" s="3">
        <v>0</v>
      </c>
      <c r="F74" t="s">
        <v>26</v>
      </c>
      <c r="G74" t="s">
        <v>49</v>
      </c>
      <c r="H74" t="s">
        <v>50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1123</v>
      </c>
      <c r="O74">
        <v>0</v>
      </c>
      <c r="P74">
        <v>0</v>
      </c>
      <c r="Q74" s="11" t="s">
        <v>21</v>
      </c>
      <c r="R74" t="s">
        <v>1124</v>
      </c>
      <c r="S74" s="4">
        <v>41793.8142592593</v>
      </c>
      <c r="T74" s="4">
        <v>41825.1659722222</v>
      </c>
    </row>
    <row r="75" ht="216" spans="1:20">
      <c r="A75" s="1">
        <v>3745</v>
      </c>
      <c r="B75" s="2" t="s">
        <v>7655</v>
      </c>
      <c r="C75" s="2" t="s">
        <v>7656</v>
      </c>
      <c r="D75" s="3">
        <v>100</v>
      </c>
      <c r="E75" s="3">
        <v>10</v>
      </c>
      <c r="F75" t="s">
        <v>26</v>
      </c>
      <c r="G75" t="s">
        <v>49</v>
      </c>
      <c r="H75" t="s">
        <v>50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1123</v>
      </c>
      <c r="O75">
        <v>10</v>
      </c>
      <c r="P75">
        <v>10</v>
      </c>
      <c r="Q75" s="11" t="s">
        <v>21</v>
      </c>
      <c r="R75" t="s">
        <v>1124</v>
      </c>
      <c r="S75" s="4">
        <v>41831.6979398148</v>
      </c>
      <c r="T75" s="4">
        <v>41861.6979398148</v>
      </c>
    </row>
    <row r="76" ht="87" spans="1:20">
      <c r="A76" s="1">
        <v>3746</v>
      </c>
      <c r="B76" s="2" t="s">
        <v>7657</v>
      </c>
      <c r="C76" s="2" t="s">
        <v>7658</v>
      </c>
      <c r="D76" s="3">
        <v>8500</v>
      </c>
      <c r="E76" s="3">
        <v>202</v>
      </c>
      <c r="F76" t="s">
        <v>26</v>
      </c>
      <c r="G76" t="s">
        <v>49</v>
      </c>
      <c r="H76" t="s">
        <v>50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1123</v>
      </c>
      <c r="O76">
        <v>2</v>
      </c>
      <c r="P76">
        <v>202</v>
      </c>
      <c r="Q76" s="11" t="s">
        <v>21</v>
      </c>
      <c r="R76" t="s">
        <v>1124</v>
      </c>
      <c r="S76" s="4">
        <v>42621.3893402778</v>
      </c>
      <c r="T76" s="4">
        <v>42651.3893402778</v>
      </c>
    </row>
    <row r="77" ht="245" spans="1:20">
      <c r="A77" s="1">
        <v>3841</v>
      </c>
      <c r="B77" s="2" t="s">
        <v>7846</v>
      </c>
      <c r="C77" s="2" t="s">
        <v>7847</v>
      </c>
      <c r="D77" s="3">
        <v>10000</v>
      </c>
      <c r="E77" s="3">
        <v>872</v>
      </c>
      <c r="F77" t="s">
        <v>26</v>
      </c>
      <c r="G77" t="s">
        <v>49</v>
      </c>
      <c r="H77" t="s">
        <v>50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1123</v>
      </c>
      <c r="O77">
        <v>9</v>
      </c>
      <c r="P77">
        <v>25.65</v>
      </c>
      <c r="Q77" s="11" t="s">
        <v>21</v>
      </c>
      <c r="R77" t="s">
        <v>1124</v>
      </c>
      <c r="S77" s="4">
        <v>41780.7857291667</v>
      </c>
      <c r="T77" s="4">
        <v>41840.7857291667</v>
      </c>
    </row>
    <row r="78" ht="245" spans="1:20">
      <c r="A78" s="1">
        <v>3843</v>
      </c>
      <c r="B78" s="2" t="s">
        <v>7850</v>
      </c>
      <c r="C78" s="2" t="s">
        <v>7851</v>
      </c>
      <c r="D78" s="3">
        <v>5000</v>
      </c>
      <c r="E78" s="3">
        <v>1065</v>
      </c>
      <c r="F78" t="s">
        <v>26</v>
      </c>
      <c r="G78" t="s">
        <v>49</v>
      </c>
      <c r="H78" t="s">
        <v>50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1123</v>
      </c>
      <c r="O78">
        <v>21</v>
      </c>
      <c r="P78">
        <v>56.05</v>
      </c>
      <c r="Q78" s="11" t="s">
        <v>21</v>
      </c>
      <c r="R78" t="s">
        <v>1124</v>
      </c>
      <c r="S78" s="4">
        <v>41766.0725</v>
      </c>
      <c r="T78" s="4">
        <v>41791.0725</v>
      </c>
    </row>
    <row r="79" ht="231" spans="1:20">
      <c r="A79" s="1">
        <v>3844</v>
      </c>
      <c r="B79" s="2" t="s">
        <v>7852</v>
      </c>
      <c r="C79" s="2" t="s">
        <v>7853</v>
      </c>
      <c r="D79" s="3">
        <v>9800</v>
      </c>
      <c r="E79" s="3">
        <v>4066</v>
      </c>
      <c r="F79" t="s">
        <v>26</v>
      </c>
      <c r="G79" t="s">
        <v>49</v>
      </c>
      <c r="H79" t="s">
        <v>50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1123</v>
      </c>
      <c r="O79">
        <v>41</v>
      </c>
      <c r="P79">
        <v>81.32</v>
      </c>
      <c r="Q79" s="11" t="s">
        <v>21</v>
      </c>
      <c r="R79" t="s">
        <v>1124</v>
      </c>
      <c r="S79" s="4">
        <v>41766.6172916667</v>
      </c>
      <c r="T79" s="4">
        <v>41793.2909722222</v>
      </c>
    </row>
    <row r="80" ht="245" spans="1:20">
      <c r="A80" s="1">
        <v>3845</v>
      </c>
      <c r="B80" s="2" t="s">
        <v>7854</v>
      </c>
      <c r="C80" s="2" t="s">
        <v>7855</v>
      </c>
      <c r="D80" s="3">
        <v>40000</v>
      </c>
      <c r="E80" s="3">
        <v>842</v>
      </c>
      <c r="F80" t="s">
        <v>26</v>
      </c>
      <c r="G80" t="s">
        <v>49</v>
      </c>
      <c r="H80" t="s">
        <v>50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1123</v>
      </c>
      <c r="O80">
        <v>2</v>
      </c>
      <c r="P80">
        <v>70.17</v>
      </c>
      <c r="Q80" s="11" t="s">
        <v>21</v>
      </c>
      <c r="R80" t="s">
        <v>1124</v>
      </c>
      <c r="S80" s="4">
        <v>42248.6270138889</v>
      </c>
      <c r="T80" s="4">
        <v>42278.6270138889</v>
      </c>
    </row>
    <row r="81" ht="202" spans="1:20">
      <c r="A81" s="1">
        <v>3846</v>
      </c>
      <c r="B81" s="2" t="s">
        <v>7856</v>
      </c>
      <c r="C81" s="2" t="s">
        <v>7857</v>
      </c>
      <c r="D81" s="3">
        <v>7000</v>
      </c>
      <c r="E81" s="3">
        <v>189</v>
      </c>
      <c r="F81" t="s">
        <v>26</v>
      </c>
      <c r="G81" t="s">
        <v>49</v>
      </c>
      <c r="H81" t="s">
        <v>50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1123</v>
      </c>
      <c r="O81">
        <v>3</v>
      </c>
      <c r="P81">
        <v>23.63</v>
      </c>
      <c r="Q81" s="11" t="s">
        <v>21</v>
      </c>
      <c r="R81" t="s">
        <v>1124</v>
      </c>
      <c r="S81" s="4">
        <v>41885.2215509259</v>
      </c>
      <c r="T81" s="4">
        <v>41916.2909722222</v>
      </c>
    </row>
    <row r="82" ht="216" spans="1:20">
      <c r="A82" s="1">
        <v>3847</v>
      </c>
      <c r="B82" s="2" t="s">
        <v>7858</v>
      </c>
      <c r="C82" s="2" t="s">
        <v>7859</v>
      </c>
      <c r="D82" s="3">
        <v>10500</v>
      </c>
      <c r="E82" s="3">
        <v>1697</v>
      </c>
      <c r="F82" t="s">
        <v>26</v>
      </c>
      <c r="G82" t="s">
        <v>49</v>
      </c>
      <c r="H82" t="s">
        <v>50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1123</v>
      </c>
      <c r="O82">
        <v>16</v>
      </c>
      <c r="P82">
        <v>188.56</v>
      </c>
      <c r="Q82" s="11" t="s">
        <v>21</v>
      </c>
      <c r="R82" t="s">
        <v>1124</v>
      </c>
      <c r="S82" s="4">
        <v>42159.2244328704</v>
      </c>
      <c r="T82" s="4">
        <v>42204.2244328704</v>
      </c>
    </row>
    <row r="83" ht="245" spans="1:20">
      <c r="A83" s="1">
        <v>3848</v>
      </c>
      <c r="B83" s="2" t="s">
        <v>7860</v>
      </c>
      <c r="C83" s="2" t="s">
        <v>7861</v>
      </c>
      <c r="D83" s="3">
        <v>13000</v>
      </c>
      <c r="E83" s="3">
        <v>2129</v>
      </c>
      <c r="F83" t="s">
        <v>26</v>
      </c>
      <c r="G83" t="s">
        <v>49</v>
      </c>
      <c r="H83" t="s">
        <v>50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1123</v>
      </c>
      <c r="O83">
        <v>16</v>
      </c>
      <c r="P83">
        <v>49.51</v>
      </c>
      <c r="Q83" s="11" t="s">
        <v>21</v>
      </c>
      <c r="R83" t="s">
        <v>1124</v>
      </c>
      <c r="S83" s="4">
        <v>42265.8170023148</v>
      </c>
      <c r="T83" s="4">
        <v>42295.8170023148</v>
      </c>
    </row>
    <row r="84" ht="130" spans="1:20">
      <c r="A84" s="1">
        <v>3850</v>
      </c>
      <c r="B84" s="2" t="s">
        <v>7864</v>
      </c>
      <c r="C84" s="2" t="s">
        <v>7865</v>
      </c>
      <c r="D84" s="3">
        <v>1000</v>
      </c>
      <c r="E84" s="3">
        <v>38</v>
      </c>
      <c r="F84" t="s">
        <v>26</v>
      </c>
      <c r="G84" t="s">
        <v>49</v>
      </c>
      <c r="H84" t="s">
        <v>50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1123</v>
      </c>
      <c r="O84">
        <v>4</v>
      </c>
      <c r="P84">
        <v>9.5</v>
      </c>
      <c r="Q84" s="11" t="s">
        <v>21</v>
      </c>
      <c r="R84" t="s">
        <v>1124</v>
      </c>
      <c r="S84" s="4">
        <v>41975.1243402778</v>
      </c>
      <c r="T84" s="4">
        <v>42005.1243402778</v>
      </c>
    </row>
    <row r="85" ht="216" spans="1:20">
      <c r="A85" s="1">
        <v>3852</v>
      </c>
      <c r="B85" s="2" t="s">
        <v>7868</v>
      </c>
      <c r="C85" s="2" t="s">
        <v>7869</v>
      </c>
      <c r="D85" s="3">
        <v>10000</v>
      </c>
      <c r="E85" s="3">
        <v>20</v>
      </c>
      <c r="F85" t="s">
        <v>26</v>
      </c>
      <c r="G85" t="s">
        <v>49</v>
      </c>
      <c r="H85" t="s">
        <v>50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1123</v>
      </c>
      <c r="O85">
        <v>0</v>
      </c>
      <c r="P85">
        <v>10</v>
      </c>
      <c r="Q85" s="11" t="s">
        <v>21</v>
      </c>
      <c r="R85" t="s">
        <v>1124</v>
      </c>
      <c r="S85" s="4">
        <v>42065.1906944444</v>
      </c>
      <c r="T85" s="4">
        <v>42090.1490277778</v>
      </c>
    </row>
    <row r="86" ht="159" spans="1:20">
      <c r="A86" s="1">
        <v>3853</v>
      </c>
      <c r="B86" s="2" t="s">
        <v>7870</v>
      </c>
      <c r="C86" s="2" t="s">
        <v>7871</v>
      </c>
      <c r="D86" s="3">
        <v>100000</v>
      </c>
      <c r="E86" s="3">
        <v>26</v>
      </c>
      <c r="F86" t="s">
        <v>26</v>
      </c>
      <c r="G86" t="s">
        <v>49</v>
      </c>
      <c r="H86" t="s">
        <v>50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1123</v>
      </c>
      <c r="O86">
        <v>0</v>
      </c>
      <c r="P86">
        <v>13</v>
      </c>
      <c r="Q86" s="11" t="s">
        <v>21</v>
      </c>
      <c r="R86" t="s">
        <v>1124</v>
      </c>
      <c r="S86" s="4">
        <v>41848.8400231482</v>
      </c>
      <c r="T86" s="4">
        <v>41883.8400231482</v>
      </c>
    </row>
    <row r="87" ht="116" spans="1:20">
      <c r="A87" s="1">
        <v>3854</v>
      </c>
      <c r="B87" s="2" t="s">
        <v>7872</v>
      </c>
      <c r="C87" s="2" t="s">
        <v>7873</v>
      </c>
      <c r="D87" s="3">
        <v>11000</v>
      </c>
      <c r="E87" s="3">
        <v>1788</v>
      </c>
      <c r="F87" t="s">
        <v>26</v>
      </c>
      <c r="G87" t="s">
        <v>49</v>
      </c>
      <c r="H87" t="s">
        <v>50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1123</v>
      </c>
      <c r="O87">
        <v>16</v>
      </c>
      <c r="P87">
        <v>89.4</v>
      </c>
      <c r="Q87" s="11" t="s">
        <v>21</v>
      </c>
      <c r="R87" t="s">
        <v>1124</v>
      </c>
      <c r="S87" s="4">
        <v>42103.8849305556</v>
      </c>
      <c r="T87" s="4">
        <v>42133.8849305556</v>
      </c>
    </row>
    <row r="88" ht="274" spans="1:20">
      <c r="A88" s="1">
        <v>3855</v>
      </c>
      <c r="B88" s="2" t="s">
        <v>7874</v>
      </c>
      <c r="C88" s="2" t="s">
        <v>7875</v>
      </c>
      <c r="D88" s="3">
        <v>1000</v>
      </c>
      <c r="E88" s="3">
        <v>25</v>
      </c>
      <c r="F88" t="s">
        <v>26</v>
      </c>
      <c r="G88" t="s">
        <v>49</v>
      </c>
      <c r="H88" t="s">
        <v>50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1123</v>
      </c>
      <c r="O88">
        <v>3</v>
      </c>
      <c r="P88">
        <v>25</v>
      </c>
      <c r="Q88" s="11" t="s">
        <v>21</v>
      </c>
      <c r="R88" t="s">
        <v>1124</v>
      </c>
      <c r="S88" s="4">
        <v>42059.9707291667</v>
      </c>
      <c r="T88" s="4">
        <v>42089.9290625</v>
      </c>
    </row>
    <row r="89" ht="245" spans="1:20">
      <c r="A89" s="1">
        <v>3856</v>
      </c>
      <c r="B89" s="2" t="s">
        <v>7876</v>
      </c>
      <c r="C89" s="2" t="s">
        <v>7877</v>
      </c>
      <c r="D89" s="3">
        <v>5000</v>
      </c>
      <c r="E89" s="3">
        <v>1</v>
      </c>
      <c r="F89" t="s">
        <v>26</v>
      </c>
      <c r="G89" t="s">
        <v>49</v>
      </c>
      <c r="H89" t="s">
        <v>50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1123</v>
      </c>
      <c r="O89">
        <v>0</v>
      </c>
      <c r="P89">
        <v>1</v>
      </c>
      <c r="Q89" s="11" t="s">
        <v>21</v>
      </c>
      <c r="R89" t="s">
        <v>1124</v>
      </c>
      <c r="S89" s="4">
        <v>42041.7430902778</v>
      </c>
      <c r="T89" s="4">
        <v>42071.7014236111</v>
      </c>
    </row>
    <row r="90" ht="245" spans="1:20">
      <c r="A90" s="1">
        <v>3857</v>
      </c>
      <c r="B90" s="2" t="s">
        <v>7878</v>
      </c>
      <c r="C90" s="2" t="s">
        <v>7879</v>
      </c>
      <c r="D90" s="3">
        <v>5000</v>
      </c>
      <c r="E90" s="3">
        <v>260</v>
      </c>
      <c r="F90" t="s">
        <v>26</v>
      </c>
      <c r="G90" t="s">
        <v>49</v>
      </c>
      <c r="H90" t="s">
        <v>50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1123</v>
      </c>
      <c r="O90">
        <v>5</v>
      </c>
      <c r="P90">
        <v>65</v>
      </c>
      <c r="Q90" s="11" t="s">
        <v>21</v>
      </c>
      <c r="R90" t="s">
        <v>1124</v>
      </c>
      <c r="S90" s="4">
        <v>41829.7371527778</v>
      </c>
      <c r="T90" s="4">
        <v>41852.7166666667</v>
      </c>
    </row>
    <row r="91" ht="188" spans="1:20">
      <c r="A91" s="1">
        <v>3859</v>
      </c>
      <c r="B91" s="2" t="s">
        <v>7882</v>
      </c>
      <c r="C91" s="2" t="s">
        <v>7883</v>
      </c>
      <c r="D91" s="3">
        <v>2500</v>
      </c>
      <c r="E91" s="3">
        <v>1</v>
      </c>
      <c r="F91" t="s">
        <v>26</v>
      </c>
      <c r="G91" t="s">
        <v>49</v>
      </c>
      <c r="H91" t="s">
        <v>50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1123</v>
      </c>
      <c r="O91">
        <v>0</v>
      </c>
      <c r="P91">
        <v>1</v>
      </c>
      <c r="Q91" s="11" t="s">
        <v>21</v>
      </c>
      <c r="R91" t="s">
        <v>1124</v>
      </c>
      <c r="S91" s="4">
        <v>41789.893599537</v>
      </c>
      <c r="T91" s="4">
        <v>41815.875</v>
      </c>
    </row>
    <row r="92" ht="260" spans="1:20">
      <c r="A92" s="1">
        <v>3860</v>
      </c>
      <c r="B92" s="2" t="s">
        <v>7884</v>
      </c>
      <c r="C92" s="2" t="s">
        <v>7885</v>
      </c>
      <c r="D92" s="3">
        <v>6000</v>
      </c>
      <c r="E92" s="3">
        <v>1060</v>
      </c>
      <c r="F92" t="s">
        <v>26</v>
      </c>
      <c r="G92" t="s">
        <v>49</v>
      </c>
      <c r="H92" t="s">
        <v>50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1123</v>
      </c>
      <c r="O92">
        <v>18</v>
      </c>
      <c r="P92">
        <v>81.54</v>
      </c>
      <c r="Q92" s="11" t="s">
        <v>21</v>
      </c>
      <c r="R92" t="s">
        <v>1124</v>
      </c>
      <c r="S92" s="4">
        <v>41833.6609953704</v>
      </c>
      <c r="T92" s="4">
        <v>41863.6609953704</v>
      </c>
    </row>
    <row r="93" ht="58" spans="1:20">
      <c r="A93" s="1">
        <v>3861</v>
      </c>
      <c r="B93" s="2" t="s">
        <v>7886</v>
      </c>
      <c r="C93" s="2" t="s">
        <v>7887</v>
      </c>
      <c r="D93" s="3">
        <v>2000</v>
      </c>
      <c r="E93" s="3">
        <v>100</v>
      </c>
      <c r="F93" t="s">
        <v>26</v>
      </c>
      <c r="G93" t="s">
        <v>49</v>
      </c>
      <c r="H93" t="s">
        <v>50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1123</v>
      </c>
      <c r="O93">
        <v>5</v>
      </c>
      <c r="P93">
        <v>100</v>
      </c>
      <c r="Q93" s="11" t="s">
        <v>21</v>
      </c>
      <c r="R93" t="s">
        <v>1124</v>
      </c>
      <c r="S93" s="4">
        <v>41914.5900115741</v>
      </c>
      <c r="T93" s="4">
        <v>41955.9076388889</v>
      </c>
    </row>
    <row r="94" ht="130" spans="1:20">
      <c r="A94" s="1">
        <v>3862</v>
      </c>
      <c r="B94" s="2" t="s">
        <v>7888</v>
      </c>
      <c r="C94" s="2" t="s">
        <v>7889</v>
      </c>
      <c r="D94" s="3">
        <v>7500</v>
      </c>
      <c r="E94" s="3">
        <v>1</v>
      </c>
      <c r="F94" t="s">
        <v>26</v>
      </c>
      <c r="G94" t="s">
        <v>49</v>
      </c>
      <c r="H94" t="s">
        <v>50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1123</v>
      </c>
      <c r="O94">
        <v>0</v>
      </c>
      <c r="P94">
        <v>1</v>
      </c>
      <c r="Q94" s="11" t="s">
        <v>21</v>
      </c>
      <c r="R94" t="s">
        <v>1124</v>
      </c>
      <c r="S94" s="4">
        <v>42611.2610648148</v>
      </c>
      <c r="T94" s="4">
        <v>42625.7076388889</v>
      </c>
    </row>
    <row r="95" ht="245" spans="1:20">
      <c r="A95" s="1">
        <v>3863</v>
      </c>
      <c r="B95" s="2" t="s">
        <v>7890</v>
      </c>
      <c r="C95" s="2" t="s">
        <v>7891</v>
      </c>
      <c r="D95" s="3">
        <v>6000</v>
      </c>
      <c r="E95" s="3">
        <v>0</v>
      </c>
      <c r="F95" t="s">
        <v>26</v>
      </c>
      <c r="G95" t="s">
        <v>49</v>
      </c>
      <c r="H95" t="s">
        <v>50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1123</v>
      </c>
      <c r="O95">
        <v>0</v>
      </c>
      <c r="P95">
        <v>0</v>
      </c>
      <c r="Q95" s="11" t="s">
        <v>21</v>
      </c>
      <c r="R95" t="s">
        <v>1124</v>
      </c>
      <c r="S95" s="4">
        <v>42253.6331597222</v>
      </c>
      <c r="T95" s="4">
        <v>42313.6748263889</v>
      </c>
    </row>
    <row r="96" ht="216" spans="1:20">
      <c r="A96" s="1">
        <v>3864</v>
      </c>
      <c r="B96" s="2" t="s">
        <v>7892</v>
      </c>
      <c r="C96" s="2" t="s">
        <v>7893</v>
      </c>
      <c r="D96" s="3">
        <v>5000</v>
      </c>
      <c r="E96" s="3">
        <v>60</v>
      </c>
      <c r="F96" t="s">
        <v>26</v>
      </c>
      <c r="G96" t="s">
        <v>49</v>
      </c>
      <c r="H96" t="s">
        <v>50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1123</v>
      </c>
      <c r="O96">
        <v>1</v>
      </c>
      <c r="P96">
        <v>20</v>
      </c>
      <c r="Q96" s="11" t="s">
        <v>21</v>
      </c>
      <c r="R96" t="s">
        <v>1124</v>
      </c>
      <c r="S96" s="4">
        <v>42295.8918287037</v>
      </c>
      <c r="T96" s="4">
        <v>42325.9334953704</v>
      </c>
    </row>
    <row r="97" ht="130" spans="1:20">
      <c r="A97" s="1">
        <v>3866</v>
      </c>
      <c r="B97" s="2" t="s">
        <v>7896</v>
      </c>
      <c r="C97" s="2" t="s">
        <v>7897</v>
      </c>
      <c r="D97" s="3">
        <v>2000</v>
      </c>
      <c r="E97" s="3">
        <v>11</v>
      </c>
      <c r="F97" t="s">
        <v>26</v>
      </c>
      <c r="G97" t="s">
        <v>49</v>
      </c>
      <c r="H97" t="s">
        <v>50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1123</v>
      </c>
      <c r="O97">
        <v>1</v>
      </c>
      <c r="P97">
        <v>5.5</v>
      </c>
      <c r="Q97" s="11" t="s">
        <v>21</v>
      </c>
      <c r="R97" t="s">
        <v>1124</v>
      </c>
      <c r="S97" s="4">
        <v>42402.9470023148</v>
      </c>
      <c r="T97" s="4">
        <v>42452.1451388889</v>
      </c>
    </row>
    <row r="98" ht="202" spans="1:20">
      <c r="A98" s="1">
        <v>3867</v>
      </c>
      <c r="B98" s="2" t="s">
        <v>7898</v>
      </c>
      <c r="C98" s="2" t="s">
        <v>7899</v>
      </c>
      <c r="D98" s="3">
        <v>2000</v>
      </c>
      <c r="E98" s="3">
        <v>251</v>
      </c>
      <c r="F98" t="s">
        <v>26</v>
      </c>
      <c r="G98" t="s">
        <v>49</v>
      </c>
      <c r="H98" t="s">
        <v>50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1123</v>
      </c>
      <c r="O98">
        <v>13</v>
      </c>
      <c r="P98">
        <v>50.2</v>
      </c>
      <c r="Q98" s="11" t="s">
        <v>21</v>
      </c>
      <c r="R98" t="s">
        <v>1124</v>
      </c>
      <c r="S98" s="4">
        <v>42509.8141087963</v>
      </c>
      <c r="T98" s="4">
        <v>42539.8141087963</v>
      </c>
    </row>
    <row r="99" ht="188" spans="1:20">
      <c r="A99" s="1">
        <v>3889</v>
      </c>
      <c r="B99" s="2" t="s">
        <v>7941</v>
      </c>
      <c r="C99" s="2" t="s">
        <v>7942</v>
      </c>
      <c r="D99" s="3">
        <v>8000</v>
      </c>
      <c r="E99" s="3">
        <v>118</v>
      </c>
      <c r="F99" t="s">
        <v>26</v>
      </c>
      <c r="G99" t="s">
        <v>49</v>
      </c>
      <c r="H99" t="s">
        <v>50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1123</v>
      </c>
      <c r="O99">
        <v>1</v>
      </c>
      <c r="P99">
        <v>13.11</v>
      </c>
      <c r="Q99" s="11" t="s">
        <v>21</v>
      </c>
      <c r="R99" t="s">
        <v>1124</v>
      </c>
      <c r="S99" s="4">
        <v>41977.0049768519</v>
      </c>
      <c r="T99" s="4">
        <v>42008.9763888889</v>
      </c>
    </row>
    <row r="100" ht="245" spans="1:20">
      <c r="A100" s="1">
        <v>3890</v>
      </c>
      <c r="B100" s="2" t="s">
        <v>7943</v>
      </c>
      <c r="C100" s="2" t="s">
        <v>7944</v>
      </c>
      <c r="D100" s="3">
        <v>15000</v>
      </c>
      <c r="E100" s="3">
        <v>2524</v>
      </c>
      <c r="F100" t="s">
        <v>26</v>
      </c>
      <c r="G100" t="s">
        <v>49</v>
      </c>
      <c r="H100" t="s">
        <v>50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1123</v>
      </c>
      <c r="O100">
        <v>17</v>
      </c>
      <c r="P100">
        <v>315.5</v>
      </c>
      <c r="Q100" s="11" t="s">
        <v>21</v>
      </c>
      <c r="R100" t="s">
        <v>1124</v>
      </c>
      <c r="S100" s="4">
        <v>42171.7586111111</v>
      </c>
      <c r="T100" s="4">
        <v>42231.7586111111</v>
      </c>
    </row>
    <row r="101" ht="116" spans="1:20">
      <c r="A101" s="1">
        <v>3891</v>
      </c>
      <c r="B101" s="2" t="s">
        <v>7945</v>
      </c>
      <c r="C101" s="2" t="s">
        <v>7946</v>
      </c>
      <c r="D101" s="3">
        <v>800</v>
      </c>
      <c r="E101" s="3">
        <v>260</v>
      </c>
      <c r="F101" t="s">
        <v>26</v>
      </c>
      <c r="G101" t="s">
        <v>49</v>
      </c>
      <c r="H101" t="s">
        <v>50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1123</v>
      </c>
      <c r="O101">
        <v>33</v>
      </c>
      <c r="P101">
        <v>37.14</v>
      </c>
      <c r="Q101" s="11" t="s">
        <v>21</v>
      </c>
      <c r="R101" t="s">
        <v>1124</v>
      </c>
      <c r="S101" s="4">
        <v>42056.1324537037</v>
      </c>
      <c r="T101" s="4">
        <v>42086.2076388889</v>
      </c>
    </row>
    <row r="102" ht="260" spans="1:20">
      <c r="A102" s="1">
        <v>3892</v>
      </c>
      <c r="B102" s="2" t="s">
        <v>7947</v>
      </c>
      <c r="C102" s="2" t="s">
        <v>7948</v>
      </c>
      <c r="D102" s="3">
        <v>1000</v>
      </c>
      <c r="E102" s="3">
        <v>0</v>
      </c>
      <c r="F102" t="s">
        <v>26</v>
      </c>
      <c r="G102" t="s">
        <v>49</v>
      </c>
      <c r="H102" t="s">
        <v>50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1123</v>
      </c>
      <c r="O102">
        <v>0</v>
      </c>
      <c r="P102">
        <v>0</v>
      </c>
      <c r="Q102" s="11" t="s">
        <v>21</v>
      </c>
      <c r="R102" t="s">
        <v>1124</v>
      </c>
      <c r="S102" s="4">
        <v>41867.6522800926</v>
      </c>
      <c r="T102" s="4">
        <v>41875.2916666667</v>
      </c>
    </row>
    <row r="103" ht="274" spans="1:20">
      <c r="A103" s="1">
        <v>3893</v>
      </c>
      <c r="B103" s="2" t="s">
        <v>7949</v>
      </c>
      <c r="C103" s="2" t="s">
        <v>7950</v>
      </c>
      <c r="D103" s="3">
        <v>50000</v>
      </c>
      <c r="E103" s="3">
        <v>10775</v>
      </c>
      <c r="F103" t="s">
        <v>26</v>
      </c>
      <c r="G103" t="s">
        <v>49</v>
      </c>
      <c r="H103" t="s">
        <v>50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1123</v>
      </c>
      <c r="O103">
        <v>22</v>
      </c>
      <c r="P103">
        <v>128.27</v>
      </c>
      <c r="Q103" s="11" t="s">
        <v>21</v>
      </c>
      <c r="R103" t="s">
        <v>1124</v>
      </c>
      <c r="S103" s="4">
        <v>41779.6578703704</v>
      </c>
      <c r="T103" s="4">
        <v>41821.25</v>
      </c>
    </row>
    <row r="104" ht="231" spans="1:20">
      <c r="A104" s="1">
        <v>3894</v>
      </c>
      <c r="B104" s="2" t="s">
        <v>7951</v>
      </c>
      <c r="C104" s="2" t="s">
        <v>7952</v>
      </c>
      <c r="D104" s="3">
        <v>15000</v>
      </c>
      <c r="E104" s="3">
        <v>520</v>
      </c>
      <c r="F104" t="s">
        <v>26</v>
      </c>
      <c r="G104" t="s">
        <v>49</v>
      </c>
      <c r="H104" t="s">
        <v>50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1123</v>
      </c>
      <c r="O104">
        <v>3</v>
      </c>
      <c r="P104">
        <v>47.27</v>
      </c>
      <c r="Q104" s="11" t="s">
        <v>21</v>
      </c>
      <c r="R104" t="s">
        <v>1124</v>
      </c>
      <c r="S104" s="4">
        <v>42679.9584722222</v>
      </c>
      <c r="T104" s="4">
        <v>42710.2076388889</v>
      </c>
    </row>
    <row r="105" ht="260" spans="1:20">
      <c r="A105" s="1">
        <v>3895</v>
      </c>
      <c r="B105" s="2" t="s">
        <v>7953</v>
      </c>
      <c r="C105" s="2" t="s">
        <v>7954</v>
      </c>
      <c r="D105" s="3">
        <v>1000</v>
      </c>
      <c r="E105" s="3">
        <v>50</v>
      </c>
      <c r="F105" t="s">
        <v>26</v>
      </c>
      <c r="G105" t="s">
        <v>49</v>
      </c>
      <c r="H105" t="s">
        <v>50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1123</v>
      </c>
      <c r="O105">
        <v>5</v>
      </c>
      <c r="P105">
        <v>50</v>
      </c>
      <c r="Q105" s="11" t="s">
        <v>21</v>
      </c>
      <c r="R105" t="s">
        <v>1124</v>
      </c>
      <c r="S105" s="4">
        <v>42032.2502083333</v>
      </c>
      <c r="T105" s="4">
        <v>42063.2502083333</v>
      </c>
    </row>
    <row r="106" ht="202" spans="1:20">
      <c r="A106" s="1">
        <v>3896</v>
      </c>
      <c r="B106" s="2" t="s">
        <v>7955</v>
      </c>
      <c r="C106" s="2" t="s">
        <v>7956</v>
      </c>
      <c r="D106" s="3">
        <v>1600</v>
      </c>
      <c r="E106" s="3">
        <v>170</v>
      </c>
      <c r="F106" t="s">
        <v>26</v>
      </c>
      <c r="G106" t="s">
        <v>49</v>
      </c>
      <c r="H106" t="s">
        <v>50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1123</v>
      </c>
      <c r="O106">
        <v>11</v>
      </c>
      <c r="P106">
        <v>42.5</v>
      </c>
      <c r="Q106" s="11" t="s">
        <v>21</v>
      </c>
      <c r="R106" t="s">
        <v>1124</v>
      </c>
      <c r="S106" s="4">
        <v>41793.191875</v>
      </c>
      <c r="T106" s="4">
        <v>41807.191875</v>
      </c>
    </row>
    <row r="107" ht="188" spans="1:20">
      <c r="A107" s="1">
        <v>3899</v>
      </c>
      <c r="B107" s="2" t="s">
        <v>7961</v>
      </c>
      <c r="C107" s="2" t="s">
        <v>7962</v>
      </c>
      <c r="D107" s="3">
        <v>10000</v>
      </c>
      <c r="E107" s="3">
        <v>125</v>
      </c>
      <c r="F107" t="s">
        <v>26</v>
      </c>
      <c r="G107" t="s">
        <v>49</v>
      </c>
      <c r="H107" t="s">
        <v>50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1123</v>
      </c>
      <c r="O107">
        <v>1</v>
      </c>
      <c r="P107">
        <v>62.5</v>
      </c>
      <c r="Q107" s="11" t="s">
        <v>21</v>
      </c>
      <c r="R107" t="s">
        <v>1124</v>
      </c>
      <c r="S107" s="4">
        <v>41843.7750115741</v>
      </c>
      <c r="T107" s="4">
        <v>41863.7750115741</v>
      </c>
    </row>
    <row r="108" ht="202" spans="1:20">
      <c r="A108" s="1">
        <v>3900</v>
      </c>
      <c r="B108" s="2" t="s">
        <v>7963</v>
      </c>
      <c r="C108" s="2" t="s">
        <v>7964</v>
      </c>
      <c r="D108" s="3">
        <v>2500</v>
      </c>
      <c r="E108" s="3">
        <v>135</v>
      </c>
      <c r="F108" t="s">
        <v>26</v>
      </c>
      <c r="G108" t="s">
        <v>49</v>
      </c>
      <c r="H108" t="s">
        <v>50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1123</v>
      </c>
      <c r="O108">
        <v>5</v>
      </c>
      <c r="P108">
        <v>27</v>
      </c>
      <c r="Q108" s="11" t="s">
        <v>21</v>
      </c>
      <c r="R108" t="s">
        <v>1124</v>
      </c>
      <c r="S108" s="4">
        <v>42136.0924884259</v>
      </c>
      <c r="T108" s="4">
        <v>42166.0924884259</v>
      </c>
    </row>
    <row r="109" ht="260" spans="1:20">
      <c r="A109" s="1">
        <v>3901</v>
      </c>
      <c r="B109" s="2" t="s">
        <v>7965</v>
      </c>
      <c r="C109" s="2" t="s">
        <v>7966</v>
      </c>
      <c r="D109" s="3">
        <v>3000</v>
      </c>
      <c r="E109" s="3">
        <v>25</v>
      </c>
      <c r="F109" t="s">
        <v>26</v>
      </c>
      <c r="G109" t="s">
        <v>49</v>
      </c>
      <c r="H109" t="s">
        <v>50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1123</v>
      </c>
      <c r="O109">
        <v>1</v>
      </c>
      <c r="P109">
        <v>25</v>
      </c>
      <c r="Q109" s="11" t="s">
        <v>21</v>
      </c>
      <c r="R109" t="s">
        <v>1124</v>
      </c>
      <c r="S109" s="4">
        <v>42317.8263773148</v>
      </c>
      <c r="T109" s="4">
        <v>42357.8263773148</v>
      </c>
    </row>
    <row r="110" ht="260" spans="1:20">
      <c r="A110" s="1">
        <v>3903</v>
      </c>
      <c r="B110" s="2" t="s">
        <v>7969</v>
      </c>
      <c r="C110" s="2" t="s">
        <v>7970</v>
      </c>
      <c r="D110" s="3">
        <v>1500</v>
      </c>
      <c r="E110" s="3">
        <v>0</v>
      </c>
      <c r="F110" t="s">
        <v>26</v>
      </c>
      <c r="G110" t="s">
        <v>49</v>
      </c>
      <c r="H110" t="s">
        <v>50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1123</v>
      </c>
      <c r="O110">
        <v>0</v>
      </c>
      <c r="P110">
        <v>0</v>
      </c>
      <c r="Q110" s="11" t="s">
        <v>21</v>
      </c>
      <c r="R110" t="s">
        <v>1124</v>
      </c>
      <c r="S110" s="4">
        <v>42186.0111689815</v>
      </c>
      <c r="T110" s="4">
        <v>42230.8180555556</v>
      </c>
    </row>
    <row r="111" ht="101" spans="1:20">
      <c r="A111" s="1">
        <v>3904</v>
      </c>
      <c r="B111" s="2" t="s">
        <v>7971</v>
      </c>
      <c r="C111" s="2" t="s">
        <v>7972</v>
      </c>
      <c r="D111" s="3">
        <v>10000</v>
      </c>
      <c r="E111" s="3">
        <v>3</v>
      </c>
      <c r="F111" t="s">
        <v>26</v>
      </c>
      <c r="G111" t="s">
        <v>49</v>
      </c>
      <c r="H111" t="s">
        <v>50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1123</v>
      </c>
      <c r="O111">
        <v>0</v>
      </c>
      <c r="P111">
        <v>1.5</v>
      </c>
      <c r="Q111" s="11" t="s">
        <v>21</v>
      </c>
      <c r="R111" t="s">
        <v>1124</v>
      </c>
      <c r="S111" s="4">
        <v>42095.2291666667</v>
      </c>
      <c r="T111" s="4">
        <v>42109.2111111111</v>
      </c>
    </row>
    <row r="112" ht="188" spans="1:20">
      <c r="A112" s="1">
        <v>3907</v>
      </c>
      <c r="B112" s="2" t="s">
        <v>7977</v>
      </c>
      <c r="C112" s="2" t="s">
        <v>7978</v>
      </c>
      <c r="D112" s="3">
        <v>1000</v>
      </c>
      <c r="E112" s="3">
        <v>153</v>
      </c>
      <c r="F112" t="s">
        <v>26</v>
      </c>
      <c r="G112" t="s">
        <v>49</v>
      </c>
      <c r="H112" t="s">
        <v>50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1123</v>
      </c>
      <c r="O112">
        <v>15</v>
      </c>
      <c r="P112">
        <v>38.25</v>
      </c>
      <c r="Q112" s="11" t="s">
        <v>21</v>
      </c>
      <c r="R112" t="s">
        <v>1124</v>
      </c>
      <c r="S112" s="4">
        <v>41906.8195138889</v>
      </c>
      <c r="T112" s="4">
        <v>41938.8388888889</v>
      </c>
    </row>
    <row r="113" ht="245" spans="1:20">
      <c r="A113" s="1">
        <v>3908</v>
      </c>
      <c r="B113" s="2" t="s">
        <v>7979</v>
      </c>
      <c r="C113" s="2" t="s">
        <v>7980</v>
      </c>
      <c r="D113" s="3">
        <v>750</v>
      </c>
      <c r="E113" s="3">
        <v>65</v>
      </c>
      <c r="F113" t="s">
        <v>26</v>
      </c>
      <c r="G113" t="s">
        <v>49</v>
      </c>
      <c r="H113" t="s">
        <v>50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1123</v>
      </c>
      <c r="O113">
        <v>9</v>
      </c>
      <c r="P113">
        <v>16.25</v>
      </c>
      <c r="Q113" s="11" t="s">
        <v>21</v>
      </c>
      <c r="R113" t="s">
        <v>1124</v>
      </c>
      <c r="S113" s="4">
        <v>41834.1353703704</v>
      </c>
      <c r="T113" s="4">
        <v>41849.1353703704</v>
      </c>
    </row>
    <row r="114" ht="231" spans="1:20">
      <c r="A114" s="1">
        <v>3909</v>
      </c>
      <c r="B114" s="2" t="s">
        <v>7981</v>
      </c>
      <c r="C114" s="2" t="s">
        <v>7982</v>
      </c>
      <c r="D114" s="3">
        <v>60000</v>
      </c>
      <c r="E114" s="3">
        <v>135</v>
      </c>
      <c r="F114" t="s">
        <v>26</v>
      </c>
      <c r="G114" t="s">
        <v>49</v>
      </c>
      <c r="H114" t="s">
        <v>50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1123</v>
      </c>
      <c r="O114">
        <v>0</v>
      </c>
      <c r="P114">
        <v>33.75</v>
      </c>
      <c r="Q114" s="11" t="s">
        <v>21</v>
      </c>
      <c r="R114" t="s">
        <v>1124</v>
      </c>
      <c r="S114" s="4">
        <v>41863.3592824074</v>
      </c>
      <c r="T114" s="4">
        <v>41893.3592824074</v>
      </c>
    </row>
    <row r="115" ht="216" spans="1:20">
      <c r="A115" s="1">
        <v>3910</v>
      </c>
      <c r="B115" s="2" t="s">
        <v>7983</v>
      </c>
      <c r="C115" s="2" t="s">
        <v>7984</v>
      </c>
      <c r="D115" s="3">
        <v>6000</v>
      </c>
      <c r="E115" s="3">
        <v>185</v>
      </c>
      <c r="F115" t="s">
        <v>26</v>
      </c>
      <c r="G115" t="s">
        <v>49</v>
      </c>
      <c r="H115" t="s">
        <v>50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1123</v>
      </c>
      <c r="O115">
        <v>3</v>
      </c>
      <c r="P115">
        <v>61.67</v>
      </c>
      <c r="Q115" s="11" t="s">
        <v>21</v>
      </c>
      <c r="R115" t="s">
        <v>1124</v>
      </c>
      <c r="S115" s="4">
        <v>42224.7569097222</v>
      </c>
      <c r="T115" s="4">
        <v>42254.7569097222</v>
      </c>
    </row>
    <row r="116" ht="188" spans="1:20">
      <c r="A116" s="1">
        <v>3911</v>
      </c>
      <c r="B116" s="2" t="s">
        <v>7985</v>
      </c>
      <c r="C116" s="2" t="s">
        <v>7986</v>
      </c>
      <c r="D116" s="3">
        <v>8000</v>
      </c>
      <c r="E116" s="3">
        <v>2993</v>
      </c>
      <c r="F116" t="s">
        <v>26</v>
      </c>
      <c r="G116" t="s">
        <v>49</v>
      </c>
      <c r="H116" t="s">
        <v>50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1123</v>
      </c>
      <c r="O116">
        <v>37</v>
      </c>
      <c r="P116">
        <v>83.14</v>
      </c>
      <c r="Q116" s="11" t="s">
        <v>21</v>
      </c>
      <c r="R116" t="s">
        <v>1124</v>
      </c>
      <c r="S116" s="4">
        <v>41939.8122337963</v>
      </c>
      <c r="T116" s="4">
        <v>41969.853900463</v>
      </c>
    </row>
    <row r="117" ht="216" spans="1:20">
      <c r="A117" s="1">
        <v>3912</v>
      </c>
      <c r="B117" s="2" t="s">
        <v>7987</v>
      </c>
      <c r="C117" s="2" t="s">
        <v>7988</v>
      </c>
      <c r="D117" s="3">
        <v>15000</v>
      </c>
      <c r="E117" s="3">
        <v>1</v>
      </c>
      <c r="F117" t="s">
        <v>26</v>
      </c>
      <c r="G117" t="s">
        <v>49</v>
      </c>
      <c r="H117" t="s">
        <v>50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1123</v>
      </c>
      <c r="O117">
        <v>0</v>
      </c>
      <c r="P117">
        <v>1</v>
      </c>
      <c r="Q117" s="11" t="s">
        <v>21</v>
      </c>
      <c r="R117" t="s">
        <v>1124</v>
      </c>
      <c r="S117" s="4">
        <v>42059.2700231481</v>
      </c>
      <c r="T117" s="4">
        <v>42119.1909722222</v>
      </c>
    </row>
    <row r="118" ht="216" spans="1:20">
      <c r="A118" s="1">
        <v>3913</v>
      </c>
      <c r="B118" s="2" t="s">
        <v>7989</v>
      </c>
      <c r="C118" s="2" t="s">
        <v>7990</v>
      </c>
      <c r="D118" s="3">
        <v>10000</v>
      </c>
      <c r="E118" s="3">
        <v>1000</v>
      </c>
      <c r="F118" t="s">
        <v>26</v>
      </c>
      <c r="G118" t="s">
        <v>49</v>
      </c>
      <c r="H118" t="s">
        <v>50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1123</v>
      </c>
      <c r="O118">
        <v>10</v>
      </c>
      <c r="P118">
        <v>142.86</v>
      </c>
      <c r="Q118" s="11" t="s">
        <v>21</v>
      </c>
      <c r="R118" t="s">
        <v>1124</v>
      </c>
      <c r="S118" s="4">
        <v>42308.2112152778</v>
      </c>
      <c r="T118" s="4">
        <v>42338.2528819444</v>
      </c>
    </row>
    <row r="119" ht="260" spans="1:20">
      <c r="A119" s="1">
        <v>3922</v>
      </c>
      <c r="B119" s="2" t="s">
        <v>8007</v>
      </c>
      <c r="C119" s="2" t="s">
        <v>8008</v>
      </c>
      <c r="D119" s="3">
        <v>750</v>
      </c>
      <c r="E119" s="3">
        <v>61</v>
      </c>
      <c r="F119" t="s">
        <v>26</v>
      </c>
      <c r="G119" t="s">
        <v>49</v>
      </c>
      <c r="H119" t="s">
        <v>50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1123</v>
      </c>
      <c r="O119">
        <v>8</v>
      </c>
      <c r="P119">
        <v>10.17</v>
      </c>
      <c r="Q119" s="11" t="s">
        <v>21</v>
      </c>
      <c r="R119" t="s">
        <v>1124</v>
      </c>
      <c r="S119" s="4">
        <v>42020.7686342593</v>
      </c>
      <c r="T119" s="4">
        <v>42065.9583333333</v>
      </c>
    </row>
    <row r="120" ht="245" spans="1:20">
      <c r="A120" s="1">
        <v>3924</v>
      </c>
      <c r="B120" s="2" t="s">
        <v>8011</v>
      </c>
      <c r="C120" s="2" t="s">
        <v>8012</v>
      </c>
      <c r="D120" s="3">
        <v>15000</v>
      </c>
      <c r="E120" s="3">
        <v>2290</v>
      </c>
      <c r="F120" t="s">
        <v>26</v>
      </c>
      <c r="G120" t="s">
        <v>49</v>
      </c>
      <c r="H120" t="s">
        <v>50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1123</v>
      </c>
      <c r="O120">
        <v>15</v>
      </c>
      <c r="P120">
        <v>57.25</v>
      </c>
      <c r="Q120" s="11" t="s">
        <v>21</v>
      </c>
      <c r="R120" t="s">
        <v>1124</v>
      </c>
      <c r="S120" s="4">
        <v>41786.9597453704</v>
      </c>
      <c r="T120" s="4">
        <v>41816.9597453704</v>
      </c>
    </row>
    <row r="121" ht="202" spans="1:20">
      <c r="A121" s="1">
        <v>3925</v>
      </c>
      <c r="B121" s="2" t="s">
        <v>8013</v>
      </c>
      <c r="C121" s="2" t="s">
        <v>8014</v>
      </c>
      <c r="D121" s="3">
        <v>150</v>
      </c>
      <c r="E121" s="3">
        <v>15</v>
      </c>
      <c r="F121" t="s">
        <v>26</v>
      </c>
      <c r="G121" t="s">
        <v>49</v>
      </c>
      <c r="H121" t="s">
        <v>50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1123</v>
      </c>
      <c r="O121">
        <v>10</v>
      </c>
      <c r="P121">
        <v>5</v>
      </c>
      <c r="Q121" s="11" t="s">
        <v>21</v>
      </c>
      <c r="R121" t="s">
        <v>1124</v>
      </c>
      <c r="S121" s="4">
        <v>41820.8708217593</v>
      </c>
      <c r="T121" s="4">
        <v>41850.8708217593</v>
      </c>
    </row>
    <row r="122" ht="245" spans="1:20">
      <c r="A122" s="1">
        <v>3928</v>
      </c>
      <c r="B122" s="2" t="s">
        <v>8019</v>
      </c>
      <c r="C122" s="2" t="s">
        <v>8020</v>
      </c>
      <c r="D122" s="3">
        <v>5000</v>
      </c>
      <c r="E122" s="3">
        <v>651</v>
      </c>
      <c r="F122" t="s">
        <v>26</v>
      </c>
      <c r="G122" t="s">
        <v>49</v>
      </c>
      <c r="H122" t="s">
        <v>50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1123</v>
      </c>
      <c r="O122">
        <v>13</v>
      </c>
      <c r="P122">
        <v>93</v>
      </c>
      <c r="Q122" s="11" t="s">
        <v>21</v>
      </c>
      <c r="R122" t="s">
        <v>1124</v>
      </c>
      <c r="S122" s="4">
        <v>42265.6831828704</v>
      </c>
      <c r="T122" s="4">
        <v>42293.2076388889</v>
      </c>
    </row>
    <row r="123" ht="202" spans="1:20">
      <c r="A123" s="1">
        <v>3929</v>
      </c>
      <c r="B123" s="2" t="s">
        <v>8021</v>
      </c>
      <c r="C123" s="2" t="s">
        <v>8022</v>
      </c>
      <c r="D123" s="3">
        <v>20000</v>
      </c>
      <c r="E123" s="3">
        <v>453</v>
      </c>
      <c r="F123" t="s">
        <v>26</v>
      </c>
      <c r="G123" t="s">
        <v>49</v>
      </c>
      <c r="H123" t="s">
        <v>50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1123</v>
      </c>
      <c r="O123">
        <v>2</v>
      </c>
      <c r="P123">
        <v>32.36</v>
      </c>
      <c r="Q123" s="11" t="s">
        <v>21</v>
      </c>
      <c r="R123" t="s">
        <v>1124</v>
      </c>
      <c r="S123" s="4">
        <v>42601.8271412037</v>
      </c>
      <c r="T123" s="4">
        <v>42631.8271412037</v>
      </c>
    </row>
    <row r="124" ht="245" spans="1:20">
      <c r="A124" s="1">
        <v>3931</v>
      </c>
      <c r="B124" s="2" t="s">
        <v>8025</v>
      </c>
      <c r="C124" s="2" t="s">
        <v>8026</v>
      </c>
      <c r="D124" s="3">
        <v>8000</v>
      </c>
      <c r="E124" s="3">
        <v>0</v>
      </c>
      <c r="F124" t="s">
        <v>26</v>
      </c>
      <c r="G124" t="s">
        <v>49</v>
      </c>
      <c r="H124" t="s">
        <v>50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1123</v>
      </c>
      <c r="O124">
        <v>0</v>
      </c>
      <c r="P124">
        <v>0</v>
      </c>
      <c r="Q124" s="11" t="s">
        <v>21</v>
      </c>
      <c r="R124" t="s">
        <v>1124</v>
      </c>
      <c r="S124" s="4">
        <v>42228.1517013889</v>
      </c>
      <c r="T124" s="4">
        <v>42253.1517013889</v>
      </c>
    </row>
    <row r="125" ht="231" spans="1:20">
      <c r="A125" s="1">
        <v>3932</v>
      </c>
      <c r="B125" s="2" t="s">
        <v>8027</v>
      </c>
      <c r="C125" s="2" t="s">
        <v>8028</v>
      </c>
      <c r="D125" s="3">
        <v>12000</v>
      </c>
      <c r="E125" s="3">
        <v>1</v>
      </c>
      <c r="F125" t="s">
        <v>26</v>
      </c>
      <c r="G125" t="s">
        <v>49</v>
      </c>
      <c r="H125" t="s">
        <v>50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1123</v>
      </c>
      <c r="O125">
        <v>0</v>
      </c>
      <c r="P125">
        <v>1</v>
      </c>
      <c r="Q125" s="11" t="s">
        <v>21</v>
      </c>
      <c r="R125" t="s">
        <v>1124</v>
      </c>
      <c r="S125" s="4">
        <v>42415.1685648148</v>
      </c>
      <c r="T125" s="4">
        <v>42445.1268981481</v>
      </c>
    </row>
    <row r="126" ht="231" spans="1:20">
      <c r="A126" s="1">
        <v>3933</v>
      </c>
      <c r="B126" s="2" t="s">
        <v>8029</v>
      </c>
      <c r="C126" s="2" t="s">
        <v>8030</v>
      </c>
      <c r="D126" s="3">
        <v>7000</v>
      </c>
      <c r="E126" s="3">
        <v>1102</v>
      </c>
      <c r="F126" t="s">
        <v>26</v>
      </c>
      <c r="G126" t="s">
        <v>49</v>
      </c>
      <c r="H126" t="s">
        <v>50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1123</v>
      </c>
      <c r="O126">
        <v>16</v>
      </c>
      <c r="P126">
        <v>91.83</v>
      </c>
      <c r="Q126" s="11" t="s">
        <v>21</v>
      </c>
      <c r="R126" t="s">
        <v>1124</v>
      </c>
      <c r="S126" s="4">
        <v>42538.9683101852</v>
      </c>
      <c r="T126" s="4">
        <v>42568.0298611111</v>
      </c>
    </row>
    <row r="127" ht="231" spans="1:20">
      <c r="A127" s="1">
        <v>3934</v>
      </c>
      <c r="B127" s="2" t="s">
        <v>8031</v>
      </c>
      <c r="C127" s="2" t="s">
        <v>8032</v>
      </c>
      <c r="D127" s="3">
        <v>5000</v>
      </c>
      <c r="E127" s="3">
        <v>550</v>
      </c>
      <c r="F127" t="s">
        <v>26</v>
      </c>
      <c r="G127" t="s">
        <v>49</v>
      </c>
      <c r="H127" t="s">
        <v>50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1123</v>
      </c>
      <c r="O127">
        <v>11</v>
      </c>
      <c r="P127">
        <v>45.83</v>
      </c>
      <c r="Q127" s="11" t="s">
        <v>21</v>
      </c>
      <c r="R127" t="s">
        <v>1124</v>
      </c>
      <c r="S127" s="4">
        <v>42233.6717476852</v>
      </c>
      <c r="T127" s="4">
        <v>42278.5416666667</v>
      </c>
    </row>
    <row r="128" ht="216" spans="1:20">
      <c r="A128" s="1">
        <v>3936</v>
      </c>
      <c r="B128" s="2" t="s">
        <v>8035</v>
      </c>
      <c r="C128" s="2" t="s">
        <v>8036</v>
      </c>
      <c r="D128" s="3">
        <v>20000</v>
      </c>
      <c r="E128" s="3">
        <v>0</v>
      </c>
      <c r="F128" t="s">
        <v>26</v>
      </c>
      <c r="G128" t="s">
        <v>49</v>
      </c>
      <c r="H128" t="s">
        <v>50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1123</v>
      </c>
      <c r="O128">
        <v>0</v>
      </c>
      <c r="P128">
        <v>0</v>
      </c>
      <c r="Q128" s="11" t="s">
        <v>21</v>
      </c>
      <c r="R128" t="s">
        <v>1124</v>
      </c>
      <c r="S128" s="4">
        <v>42675.262962963</v>
      </c>
      <c r="T128" s="4">
        <v>42705.3046296296</v>
      </c>
    </row>
    <row r="129" ht="231" spans="1:20">
      <c r="A129" s="1">
        <v>3937</v>
      </c>
      <c r="B129" s="2" t="s">
        <v>8037</v>
      </c>
      <c r="C129" s="2" t="s">
        <v>8038</v>
      </c>
      <c r="D129" s="3">
        <v>2885</v>
      </c>
      <c r="E129" s="3">
        <v>2485</v>
      </c>
      <c r="F129" t="s">
        <v>26</v>
      </c>
      <c r="G129" t="s">
        <v>49</v>
      </c>
      <c r="H129" t="s">
        <v>50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1123</v>
      </c>
      <c r="O129">
        <v>86</v>
      </c>
      <c r="P129">
        <v>248.5</v>
      </c>
      <c r="Q129" s="11" t="s">
        <v>21</v>
      </c>
      <c r="R129" t="s">
        <v>1124</v>
      </c>
      <c r="S129" s="4">
        <v>42534.6314814815</v>
      </c>
      <c r="T129" s="4">
        <v>42562.6314814815</v>
      </c>
    </row>
    <row r="130" ht="260" spans="1:20">
      <c r="A130" s="1">
        <v>3938</v>
      </c>
      <c r="B130" s="2" t="s">
        <v>8039</v>
      </c>
      <c r="C130" s="2" t="s">
        <v>8040</v>
      </c>
      <c r="D130" s="3">
        <v>3255</v>
      </c>
      <c r="E130" s="3">
        <v>397</v>
      </c>
      <c r="F130" t="s">
        <v>26</v>
      </c>
      <c r="G130" t="s">
        <v>49</v>
      </c>
      <c r="H130" t="s">
        <v>50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1123</v>
      </c>
      <c r="O130">
        <v>12</v>
      </c>
      <c r="P130">
        <v>79.4</v>
      </c>
      <c r="Q130" s="11" t="s">
        <v>21</v>
      </c>
      <c r="R130" t="s">
        <v>1124</v>
      </c>
      <c r="S130" s="4">
        <v>42151.9057175926</v>
      </c>
      <c r="T130" s="4">
        <v>42182.9057175926</v>
      </c>
    </row>
    <row r="131" ht="231" spans="1:20">
      <c r="A131" s="1">
        <v>3940</v>
      </c>
      <c r="B131" s="2" t="s">
        <v>8043</v>
      </c>
      <c r="C131" s="2" t="s">
        <v>8044</v>
      </c>
      <c r="D131" s="3">
        <v>5000</v>
      </c>
      <c r="E131" s="3">
        <v>11</v>
      </c>
      <c r="F131" t="s">
        <v>26</v>
      </c>
      <c r="G131" t="s">
        <v>49</v>
      </c>
      <c r="H131" t="s">
        <v>50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1123</v>
      </c>
      <c r="O131">
        <v>0</v>
      </c>
      <c r="P131">
        <v>5.5</v>
      </c>
      <c r="Q131" s="11" t="s">
        <v>21</v>
      </c>
      <c r="R131" t="s">
        <v>1124</v>
      </c>
      <c r="S131" s="4">
        <v>41961.4924884259</v>
      </c>
      <c r="T131" s="4">
        <v>42006.4924884259</v>
      </c>
    </row>
    <row r="132" ht="245" spans="1:20">
      <c r="A132" s="1">
        <v>3941</v>
      </c>
      <c r="B132" s="2" t="s">
        <v>8045</v>
      </c>
      <c r="C132" s="2" t="s">
        <v>8046</v>
      </c>
      <c r="D132" s="3">
        <v>5500</v>
      </c>
      <c r="E132" s="3">
        <v>50</v>
      </c>
      <c r="F132" t="s">
        <v>26</v>
      </c>
      <c r="G132" t="s">
        <v>49</v>
      </c>
      <c r="H132" t="s">
        <v>50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1123</v>
      </c>
      <c r="O132">
        <v>1</v>
      </c>
      <c r="P132">
        <v>25</v>
      </c>
      <c r="Q132" s="11" t="s">
        <v>21</v>
      </c>
      <c r="R132" t="s">
        <v>1124</v>
      </c>
      <c r="S132" s="4">
        <v>41940.5872337963</v>
      </c>
      <c r="T132" s="4">
        <v>41968.0416666667</v>
      </c>
    </row>
    <row r="133" ht="216" spans="1:20">
      <c r="A133" s="1">
        <v>3942</v>
      </c>
      <c r="B133" s="2" t="s">
        <v>8047</v>
      </c>
      <c r="C133" s="2" t="s">
        <v>8048</v>
      </c>
      <c r="D133" s="3">
        <v>1200</v>
      </c>
      <c r="E133" s="3">
        <v>0</v>
      </c>
      <c r="F133" t="s">
        <v>26</v>
      </c>
      <c r="G133" t="s">
        <v>49</v>
      </c>
      <c r="H133" t="s">
        <v>50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1123</v>
      </c>
      <c r="O133">
        <v>0</v>
      </c>
      <c r="P133">
        <v>0</v>
      </c>
      <c r="Q133" s="11" t="s">
        <v>21</v>
      </c>
      <c r="R133" t="s">
        <v>1124</v>
      </c>
      <c r="S133" s="4">
        <v>42111.9040972222</v>
      </c>
      <c r="T133" s="4">
        <v>42171.9040972222</v>
      </c>
    </row>
    <row r="134" ht="202" spans="1:20">
      <c r="A134" s="1">
        <v>3943</v>
      </c>
      <c r="B134" s="2" t="s">
        <v>8049</v>
      </c>
      <c r="C134" s="2" t="s">
        <v>8050</v>
      </c>
      <c r="D134" s="3">
        <v>5000</v>
      </c>
      <c r="E134" s="3">
        <v>1782</v>
      </c>
      <c r="F134" t="s">
        <v>26</v>
      </c>
      <c r="G134" t="s">
        <v>49</v>
      </c>
      <c r="H134" t="s">
        <v>50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1123</v>
      </c>
      <c r="O134">
        <v>36</v>
      </c>
      <c r="P134">
        <v>137.08</v>
      </c>
      <c r="Q134" s="11" t="s">
        <v>21</v>
      </c>
      <c r="R134" t="s">
        <v>1124</v>
      </c>
      <c r="S134" s="4">
        <v>42279.7785648148</v>
      </c>
      <c r="T134" s="4">
        <v>42310.7013888889</v>
      </c>
    </row>
    <row r="135" ht="245" spans="1:20">
      <c r="A135" s="1">
        <v>3944</v>
      </c>
      <c r="B135" s="2" t="s">
        <v>8051</v>
      </c>
      <c r="C135" s="2" t="s">
        <v>8052</v>
      </c>
      <c r="D135" s="3">
        <v>5000</v>
      </c>
      <c r="E135" s="3">
        <v>0</v>
      </c>
      <c r="F135" t="s">
        <v>26</v>
      </c>
      <c r="G135" t="s">
        <v>49</v>
      </c>
      <c r="H135" t="s">
        <v>50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1123</v>
      </c>
      <c r="O135">
        <v>0</v>
      </c>
      <c r="P135">
        <v>0</v>
      </c>
      <c r="Q135" s="11" t="s">
        <v>21</v>
      </c>
      <c r="R135" t="s">
        <v>1124</v>
      </c>
      <c r="S135" s="4">
        <v>42213.6629050926</v>
      </c>
      <c r="T135" s="4">
        <v>42243.6629050926</v>
      </c>
    </row>
    <row r="136" ht="245" spans="1:20">
      <c r="A136" s="1">
        <v>3945</v>
      </c>
      <c r="B136" s="2" t="s">
        <v>8053</v>
      </c>
      <c r="C136" s="2" t="s">
        <v>8054</v>
      </c>
      <c r="D136" s="3">
        <v>2000</v>
      </c>
      <c r="E136" s="3">
        <v>5</v>
      </c>
      <c r="F136" t="s">
        <v>26</v>
      </c>
      <c r="G136" t="s">
        <v>49</v>
      </c>
      <c r="H136" t="s">
        <v>50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1123</v>
      </c>
      <c r="O136">
        <v>0</v>
      </c>
      <c r="P136">
        <v>5</v>
      </c>
      <c r="Q136" s="11" t="s">
        <v>21</v>
      </c>
      <c r="R136" t="s">
        <v>1124</v>
      </c>
      <c r="S136" s="4">
        <v>42109.801712963</v>
      </c>
      <c r="T136" s="4">
        <v>42139.801712963</v>
      </c>
    </row>
    <row r="137" ht="159" spans="1:20">
      <c r="A137" s="1">
        <v>3946</v>
      </c>
      <c r="B137" s="2" t="s">
        <v>8055</v>
      </c>
      <c r="C137" s="2" t="s">
        <v>8056</v>
      </c>
      <c r="D137" s="3">
        <v>6000</v>
      </c>
      <c r="E137" s="3">
        <v>195</v>
      </c>
      <c r="F137" t="s">
        <v>26</v>
      </c>
      <c r="G137" t="s">
        <v>49</v>
      </c>
      <c r="H137" t="s">
        <v>50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1123</v>
      </c>
      <c r="O137">
        <v>3</v>
      </c>
      <c r="P137">
        <v>39</v>
      </c>
      <c r="Q137" s="11" t="s">
        <v>21</v>
      </c>
      <c r="R137" t="s">
        <v>1124</v>
      </c>
      <c r="S137" s="4">
        <v>42031.833587963</v>
      </c>
      <c r="T137" s="4">
        <v>42063.3333333333</v>
      </c>
    </row>
    <row r="138" ht="231" spans="1:20">
      <c r="A138" s="1">
        <v>3947</v>
      </c>
      <c r="B138" s="2" t="s">
        <v>8057</v>
      </c>
      <c r="C138" s="2" t="s">
        <v>8058</v>
      </c>
      <c r="D138" s="3">
        <v>3000</v>
      </c>
      <c r="E138" s="3">
        <v>101</v>
      </c>
      <c r="F138" t="s">
        <v>26</v>
      </c>
      <c r="G138" t="s">
        <v>49</v>
      </c>
      <c r="H138" t="s">
        <v>50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1123</v>
      </c>
      <c r="O138">
        <v>3</v>
      </c>
      <c r="P138">
        <v>50.5</v>
      </c>
      <c r="Q138" s="11" t="s">
        <v>21</v>
      </c>
      <c r="R138" t="s">
        <v>1124</v>
      </c>
      <c r="S138" s="4">
        <v>42615.1428703704</v>
      </c>
      <c r="T138" s="4">
        <v>42645.1428703704</v>
      </c>
    </row>
    <row r="139" ht="245" spans="1:20">
      <c r="A139" s="1">
        <v>3950</v>
      </c>
      <c r="B139" s="2" t="s">
        <v>8063</v>
      </c>
      <c r="C139" s="2" t="s">
        <v>8064</v>
      </c>
      <c r="D139" s="3">
        <v>4000</v>
      </c>
      <c r="E139" s="3">
        <v>25</v>
      </c>
      <c r="F139" t="s">
        <v>26</v>
      </c>
      <c r="G139" t="s">
        <v>49</v>
      </c>
      <c r="H139" t="s">
        <v>50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1123</v>
      </c>
      <c r="O139">
        <v>1</v>
      </c>
      <c r="P139">
        <v>25</v>
      </c>
      <c r="Q139" s="11" t="s">
        <v>21</v>
      </c>
      <c r="R139" t="s">
        <v>1124</v>
      </c>
      <c r="S139" s="4">
        <v>42439.7023148148</v>
      </c>
      <c r="T139" s="4">
        <v>42468.7743055556</v>
      </c>
    </row>
    <row r="140" ht="231" spans="1:20">
      <c r="A140" s="1">
        <v>3952</v>
      </c>
      <c r="B140" s="2" t="s">
        <v>8066</v>
      </c>
      <c r="C140" s="2" t="s">
        <v>8067</v>
      </c>
      <c r="D140" s="3">
        <v>26000</v>
      </c>
      <c r="E140" s="3">
        <v>25</v>
      </c>
      <c r="F140" t="s">
        <v>26</v>
      </c>
      <c r="G140" t="s">
        <v>49</v>
      </c>
      <c r="H140" t="s">
        <v>50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1123</v>
      </c>
      <c r="O140">
        <v>0</v>
      </c>
      <c r="P140">
        <v>25</v>
      </c>
      <c r="Q140" s="11" t="s">
        <v>21</v>
      </c>
      <c r="R140" t="s">
        <v>1124</v>
      </c>
      <c r="S140" s="4">
        <v>42243.7903935185</v>
      </c>
      <c r="T140" s="4">
        <v>42303.7903935185</v>
      </c>
    </row>
    <row r="141" ht="231" spans="1:20">
      <c r="A141" s="1">
        <v>3953</v>
      </c>
      <c r="B141" s="2" t="s">
        <v>8068</v>
      </c>
      <c r="C141" s="2" t="s">
        <v>8069</v>
      </c>
      <c r="D141" s="3">
        <v>17600</v>
      </c>
      <c r="E141" s="3">
        <v>0</v>
      </c>
      <c r="F141" t="s">
        <v>26</v>
      </c>
      <c r="G141" t="s">
        <v>49</v>
      </c>
      <c r="H141" t="s">
        <v>50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1123</v>
      </c>
      <c r="O141">
        <v>0</v>
      </c>
      <c r="P141">
        <v>0</v>
      </c>
      <c r="Q141" s="11" t="s">
        <v>21</v>
      </c>
      <c r="R141" t="s">
        <v>1124</v>
      </c>
      <c r="S141" s="4">
        <v>42550.0484490741</v>
      </c>
      <c r="T141" s="4">
        <v>42580.9784722222</v>
      </c>
    </row>
    <row r="142" ht="231" spans="1:20">
      <c r="A142" s="1">
        <v>3955</v>
      </c>
      <c r="B142" s="2" t="s">
        <v>8072</v>
      </c>
      <c r="C142" s="2" t="s">
        <v>8073</v>
      </c>
      <c r="D142" s="3">
        <v>1750</v>
      </c>
      <c r="E142" s="3">
        <v>425</v>
      </c>
      <c r="F142" t="s">
        <v>26</v>
      </c>
      <c r="G142" t="s">
        <v>49</v>
      </c>
      <c r="H142" t="s">
        <v>50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1123</v>
      </c>
      <c r="O142">
        <v>24</v>
      </c>
      <c r="P142">
        <v>53.13</v>
      </c>
      <c r="Q142" s="11" t="s">
        <v>21</v>
      </c>
      <c r="R142" t="s">
        <v>1124</v>
      </c>
      <c r="S142" s="4">
        <v>42306.8488541667</v>
      </c>
      <c r="T142" s="4">
        <v>42336.8905208333</v>
      </c>
    </row>
    <row r="143" ht="231" spans="1:20">
      <c r="A143" s="1">
        <v>3956</v>
      </c>
      <c r="B143" s="2" t="s">
        <v>8074</v>
      </c>
      <c r="C143" s="2" t="s">
        <v>8075</v>
      </c>
      <c r="D143" s="3">
        <v>5500</v>
      </c>
      <c r="E143" s="3">
        <v>0</v>
      </c>
      <c r="F143" t="s">
        <v>26</v>
      </c>
      <c r="G143" t="s">
        <v>49</v>
      </c>
      <c r="H143" t="s">
        <v>50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1123</v>
      </c>
      <c r="O143">
        <v>0</v>
      </c>
      <c r="P143">
        <v>0</v>
      </c>
      <c r="Q143" s="11" t="s">
        <v>21</v>
      </c>
      <c r="R143" t="s">
        <v>1124</v>
      </c>
      <c r="S143" s="4">
        <v>42457.932025463</v>
      </c>
      <c r="T143" s="4">
        <v>42485.0138888889</v>
      </c>
    </row>
    <row r="144" ht="216" spans="1:20">
      <c r="A144" s="1">
        <v>3957</v>
      </c>
      <c r="B144" s="2" t="s">
        <v>8076</v>
      </c>
      <c r="C144" s="2" t="s">
        <v>8077</v>
      </c>
      <c r="D144" s="3">
        <v>28000</v>
      </c>
      <c r="E144" s="3">
        <v>7</v>
      </c>
      <c r="F144" t="s">
        <v>26</v>
      </c>
      <c r="G144" t="s">
        <v>49</v>
      </c>
      <c r="H144" t="s">
        <v>50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1123</v>
      </c>
      <c r="O144">
        <v>0</v>
      </c>
      <c r="P144">
        <v>7</v>
      </c>
      <c r="Q144" s="11" t="s">
        <v>21</v>
      </c>
      <c r="R144" t="s">
        <v>1124</v>
      </c>
      <c r="S144" s="4">
        <v>42513.9763194444</v>
      </c>
      <c r="T144" s="4">
        <v>42559.9763194444</v>
      </c>
    </row>
    <row r="145" ht="245" spans="1:20">
      <c r="A145" s="1">
        <v>3958</v>
      </c>
      <c r="B145" s="2" t="s">
        <v>8078</v>
      </c>
      <c r="C145" s="2" t="s">
        <v>8079</v>
      </c>
      <c r="D145" s="3">
        <v>2000</v>
      </c>
      <c r="E145" s="3">
        <v>641</v>
      </c>
      <c r="F145" t="s">
        <v>26</v>
      </c>
      <c r="G145" t="s">
        <v>49</v>
      </c>
      <c r="H145" t="s">
        <v>50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1123</v>
      </c>
      <c r="O145">
        <v>32</v>
      </c>
      <c r="P145">
        <v>40.06</v>
      </c>
      <c r="Q145" s="11" t="s">
        <v>21</v>
      </c>
      <c r="R145" t="s">
        <v>1124</v>
      </c>
      <c r="S145" s="4">
        <v>41816.9503703704</v>
      </c>
      <c r="T145" s="4">
        <v>41853.5833333333</v>
      </c>
    </row>
    <row r="146" ht="231" spans="1:20">
      <c r="A146" s="1">
        <v>3959</v>
      </c>
      <c r="B146" s="2" t="s">
        <v>8080</v>
      </c>
      <c r="C146" s="2" t="s">
        <v>8081</v>
      </c>
      <c r="D146" s="3">
        <v>1200</v>
      </c>
      <c r="E146" s="3">
        <v>292</v>
      </c>
      <c r="F146" t="s">
        <v>26</v>
      </c>
      <c r="G146" t="s">
        <v>49</v>
      </c>
      <c r="H146" t="s">
        <v>50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1123</v>
      </c>
      <c r="O146">
        <v>24</v>
      </c>
      <c r="P146">
        <v>24.33</v>
      </c>
      <c r="Q146" s="11" t="s">
        <v>21</v>
      </c>
      <c r="R146" t="s">
        <v>1124</v>
      </c>
      <c r="S146" s="4">
        <v>41880.7888425926</v>
      </c>
      <c r="T146" s="4">
        <v>41910.7888425926</v>
      </c>
    </row>
    <row r="147" ht="274" spans="1:20">
      <c r="A147" s="1">
        <v>3960</v>
      </c>
      <c r="B147" s="2" t="s">
        <v>8082</v>
      </c>
      <c r="C147" s="2" t="s">
        <v>8083</v>
      </c>
      <c r="D147" s="3">
        <v>3000</v>
      </c>
      <c r="E147" s="3">
        <v>45</v>
      </c>
      <c r="F147" t="s">
        <v>26</v>
      </c>
      <c r="G147" t="s">
        <v>49</v>
      </c>
      <c r="H147" t="s">
        <v>50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1123</v>
      </c>
      <c r="O147">
        <v>2</v>
      </c>
      <c r="P147">
        <v>11.25</v>
      </c>
      <c r="Q147" s="11" t="s">
        <v>21</v>
      </c>
      <c r="R147" t="s">
        <v>1124</v>
      </c>
      <c r="S147" s="4">
        <v>42342.8455555556</v>
      </c>
      <c r="T147" s="4">
        <v>42372.8455555556</v>
      </c>
    </row>
    <row r="148" ht="188" spans="1:20">
      <c r="A148" s="1">
        <v>3964</v>
      </c>
      <c r="B148" s="2" t="s">
        <v>8090</v>
      </c>
      <c r="C148" s="2" t="s">
        <v>8091</v>
      </c>
      <c r="D148" s="3">
        <v>2000</v>
      </c>
      <c r="E148" s="3">
        <v>126</v>
      </c>
      <c r="F148" t="s">
        <v>26</v>
      </c>
      <c r="G148" t="s">
        <v>49</v>
      </c>
      <c r="H148" t="s">
        <v>50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1123</v>
      </c>
      <c r="O148">
        <v>6</v>
      </c>
      <c r="P148">
        <v>42</v>
      </c>
      <c r="Q148" s="11" t="s">
        <v>21</v>
      </c>
      <c r="R148" t="s">
        <v>1124</v>
      </c>
      <c r="S148" s="4">
        <v>42053.7220601852</v>
      </c>
      <c r="T148" s="4">
        <v>42113.6803935185</v>
      </c>
    </row>
    <row r="149" ht="260" spans="1:20">
      <c r="A149" s="1">
        <v>3965</v>
      </c>
      <c r="B149" s="2" t="s">
        <v>8092</v>
      </c>
      <c r="C149" s="2" t="s">
        <v>8093</v>
      </c>
      <c r="D149" s="3">
        <v>2000</v>
      </c>
      <c r="E149" s="3">
        <v>285</v>
      </c>
      <c r="F149" t="s">
        <v>26</v>
      </c>
      <c r="G149" t="s">
        <v>49</v>
      </c>
      <c r="H149" t="s">
        <v>50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1123</v>
      </c>
      <c r="O149">
        <v>14</v>
      </c>
      <c r="P149">
        <v>71.25</v>
      </c>
      <c r="Q149" s="11" t="s">
        <v>21</v>
      </c>
      <c r="R149" t="s">
        <v>1124</v>
      </c>
      <c r="S149" s="4">
        <v>42414.2358796296</v>
      </c>
      <c r="T149" s="4">
        <v>42474.194212963</v>
      </c>
    </row>
    <row r="150" ht="245" spans="1:20">
      <c r="A150" s="1">
        <v>3966</v>
      </c>
      <c r="B150" s="2" t="s">
        <v>8094</v>
      </c>
      <c r="C150" s="2" t="s">
        <v>8095</v>
      </c>
      <c r="D150" s="3">
        <v>7500</v>
      </c>
      <c r="E150" s="3">
        <v>45</v>
      </c>
      <c r="F150" t="s">
        <v>26</v>
      </c>
      <c r="G150" t="s">
        <v>49</v>
      </c>
      <c r="H150" t="s">
        <v>50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1123</v>
      </c>
      <c r="O150">
        <v>1</v>
      </c>
      <c r="P150">
        <v>22.5</v>
      </c>
      <c r="Q150" s="11" t="s">
        <v>21</v>
      </c>
      <c r="R150" t="s">
        <v>1124</v>
      </c>
      <c r="S150" s="4">
        <v>41801.7115509259</v>
      </c>
      <c r="T150" s="4">
        <v>41844.1243055556</v>
      </c>
    </row>
    <row r="151" ht="231" spans="1:20">
      <c r="A151" s="1">
        <v>3967</v>
      </c>
      <c r="B151" s="2" t="s">
        <v>8096</v>
      </c>
      <c r="C151" s="2" t="s">
        <v>8097</v>
      </c>
      <c r="D151" s="3">
        <v>1700</v>
      </c>
      <c r="E151" s="3">
        <v>410</v>
      </c>
      <c r="F151" t="s">
        <v>26</v>
      </c>
      <c r="G151" t="s">
        <v>49</v>
      </c>
      <c r="H151" t="s">
        <v>50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1123</v>
      </c>
      <c r="O151">
        <v>24</v>
      </c>
      <c r="P151">
        <v>41</v>
      </c>
      <c r="Q151" s="11" t="s">
        <v>21</v>
      </c>
      <c r="R151" t="s">
        <v>1124</v>
      </c>
      <c r="S151" s="4">
        <v>42770.2905902778</v>
      </c>
      <c r="T151" s="4">
        <v>42800.2905902778</v>
      </c>
    </row>
    <row r="152" ht="188" spans="1:20">
      <c r="A152" s="1">
        <v>3968</v>
      </c>
      <c r="B152" s="2" t="s">
        <v>8098</v>
      </c>
      <c r="C152" s="2" t="s">
        <v>8099</v>
      </c>
      <c r="D152" s="3">
        <v>5000</v>
      </c>
      <c r="E152" s="3">
        <v>527</v>
      </c>
      <c r="F152" t="s">
        <v>26</v>
      </c>
      <c r="G152" t="s">
        <v>49</v>
      </c>
      <c r="H152" t="s">
        <v>50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1123</v>
      </c>
      <c r="O152">
        <v>11</v>
      </c>
      <c r="P152">
        <v>47.91</v>
      </c>
      <c r="Q152" s="11" t="s">
        <v>21</v>
      </c>
      <c r="R152" t="s">
        <v>1124</v>
      </c>
      <c r="S152" s="4">
        <v>42452.8156597222</v>
      </c>
      <c r="T152" s="4">
        <v>42512.8156597222</v>
      </c>
    </row>
    <row r="153" ht="231" spans="1:20">
      <c r="A153" s="1">
        <v>3969</v>
      </c>
      <c r="B153" s="2" t="s">
        <v>8100</v>
      </c>
      <c r="C153" s="2" t="s">
        <v>8101</v>
      </c>
      <c r="D153" s="3">
        <v>2825</v>
      </c>
      <c r="E153" s="3">
        <v>211</v>
      </c>
      <c r="F153" t="s">
        <v>26</v>
      </c>
      <c r="G153" t="s">
        <v>49</v>
      </c>
      <c r="H153" t="s">
        <v>50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1123</v>
      </c>
      <c r="O153">
        <v>7</v>
      </c>
      <c r="P153">
        <v>35.17</v>
      </c>
      <c r="Q153" s="11" t="s">
        <v>21</v>
      </c>
      <c r="R153" t="s">
        <v>1124</v>
      </c>
      <c r="S153" s="4">
        <v>42601.8546990741</v>
      </c>
      <c r="T153" s="4">
        <v>42611.1631944444</v>
      </c>
    </row>
    <row r="154" ht="288" spans="1:20">
      <c r="A154" s="1">
        <v>3970</v>
      </c>
      <c r="B154" s="2" t="s">
        <v>8102</v>
      </c>
      <c r="C154" s="2" t="s">
        <v>8103</v>
      </c>
      <c r="D154" s="3">
        <v>15000</v>
      </c>
      <c r="E154" s="3">
        <v>11</v>
      </c>
      <c r="F154" t="s">
        <v>26</v>
      </c>
      <c r="G154" t="s">
        <v>49</v>
      </c>
      <c r="H154" t="s">
        <v>50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1123</v>
      </c>
      <c r="O154">
        <v>0</v>
      </c>
      <c r="P154">
        <v>5.5</v>
      </c>
      <c r="Q154" s="11" t="s">
        <v>21</v>
      </c>
      <c r="R154" t="s">
        <v>1124</v>
      </c>
      <c r="S154" s="4">
        <v>42447.8635532407</v>
      </c>
      <c r="T154" s="4">
        <v>42477.8635532407</v>
      </c>
    </row>
    <row r="155" ht="231" spans="1:20">
      <c r="A155" s="1">
        <v>3971</v>
      </c>
      <c r="B155" s="2" t="s">
        <v>8104</v>
      </c>
      <c r="C155" s="2" t="s">
        <v>8105</v>
      </c>
      <c r="D155" s="3">
        <v>14000</v>
      </c>
      <c r="E155" s="3">
        <v>136</v>
      </c>
      <c r="F155" t="s">
        <v>26</v>
      </c>
      <c r="G155" t="s">
        <v>49</v>
      </c>
      <c r="H155" t="s">
        <v>50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1123</v>
      </c>
      <c r="O155">
        <v>1</v>
      </c>
      <c r="P155">
        <v>22.67</v>
      </c>
      <c r="Q155" s="11" t="s">
        <v>21</v>
      </c>
      <c r="R155" t="s">
        <v>1124</v>
      </c>
      <c r="S155" s="4">
        <v>41811.5361805556</v>
      </c>
      <c r="T155" s="4">
        <v>41841.5361805556</v>
      </c>
    </row>
    <row r="156" ht="173" spans="1:20">
      <c r="A156" s="1">
        <v>3972</v>
      </c>
      <c r="B156" s="2" t="s">
        <v>8106</v>
      </c>
      <c r="C156" s="2" t="s">
        <v>8107</v>
      </c>
      <c r="D156" s="3">
        <v>1000</v>
      </c>
      <c r="E156" s="3">
        <v>211</v>
      </c>
      <c r="F156" t="s">
        <v>26</v>
      </c>
      <c r="G156" t="s">
        <v>49</v>
      </c>
      <c r="H156" t="s">
        <v>50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1123</v>
      </c>
      <c r="O156">
        <v>21</v>
      </c>
      <c r="P156">
        <v>26.38</v>
      </c>
      <c r="Q156" s="11" t="s">
        <v>21</v>
      </c>
      <c r="R156" t="s">
        <v>1124</v>
      </c>
      <c r="S156" s="4">
        <v>41981.0675231481</v>
      </c>
      <c r="T156" s="4">
        <v>42041.0675231481</v>
      </c>
    </row>
    <row r="157" ht="231" spans="1:20">
      <c r="A157" s="1">
        <v>3973</v>
      </c>
      <c r="B157" s="2" t="s">
        <v>8108</v>
      </c>
      <c r="C157" s="2" t="s">
        <v>8109</v>
      </c>
      <c r="D157" s="3">
        <v>5000</v>
      </c>
      <c r="E157" s="3">
        <v>3905</v>
      </c>
      <c r="F157" t="s">
        <v>26</v>
      </c>
      <c r="G157" t="s">
        <v>49</v>
      </c>
      <c r="H157" t="s">
        <v>50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1123</v>
      </c>
      <c r="O157">
        <v>78</v>
      </c>
      <c r="P157">
        <v>105.54</v>
      </c>
      <c r="Q157" s="11" t="s">
        <v>21</v>
      </c>
      <c r="R157" t="s">
        <v>1124</v>
      </c>
      <c r="S157" s="4">
        <v>42469.6841435185</v>
      </c>
      <c r="T157" s="4">
        <v>42499.1666666667</v>
      </c>
    </row>
    <row r="158" ht="231" spans="1:20">
      <c r="A158" s="1">
        <v>3975</v>
      </c>
      <c r="B158" s="2" t="s">
        <v>8112</v>
      </c>
      <c r="C158" s="2" t="s">
        <v>8113</v>
      </c>
      <c r="D158" s="3">
        <v>678</v>
      </c>
      <c r="E158" s="3">
        <v>0</v>
      </c>
      <c r="F158" t="s">
        <v>26</v>
      </c>
      <c r="G158" t="s">
        <v>49</v>
      </c>
      <c r="H158" t="s">
        <v>50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1123</v>
      </c>
      <c r="O158">
        <v>0</v>
      </c>
      <c r="P158">
        <v>0</v>
      </c>
      <c r="Q158" s="11" t="s">
        <v>21</v>
      </c>
      <c r="R158" t="s">
        <v>1124</v>
      </c>
      <c r="S158" s="4">
        <v>42534.866875</v>
      </c>
      <c r="T158" s="4">
        <v>42564.866875</v>
      </c>
    </row>
    <row r="159" ht="231" spans="1:20">
      <c r="A159" s="1">
        <v>3976</v>
      </c>
      <c r="B159" s="2" t="s">
        <v>8114</v>
      </c>
      <c r="C159" s="2" t="s">
        <v>8115</v>
      </c>
      <c r="D159" s="3">
        <v>1300</v>
      </c>
      <c r="E159" s="3">
        <v>620</v>
      </c>
      <c r="F159" t="s">
        <v>26</v>
      </c>
      <c r="G159" t="s">
        <v>49</v>
      </c>
      <c r="H159" t="s">
        <v>50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1123</v>
      </c>
      <c r="O159">
        <v>48</v>
      </c>
      <c r="P159">
        <v>62</v>
      </c>
      <c r="Q159" s="11" t="s">
        <v>21</v>
      </c>
      <c r="R159" t="s">
        <v>1124</v>
      </c>
      <c r="S159" s="4">
        <v>41830.8583449074</v>
      </c>
      <c r="T159" s="4">
        <v>41852.2916666667</v>
      </c>
    </row>
    <row r="160" ht="216" spans="1:20">
      <c r="A160" s="1">
        <v>3977</v>
      </c>
      <c r="B160" s="2" t="s">
        <v>8116</v>
      </c>
      <c r="C160" s="2" t="s">
        <v>8117</v>
      </c>
      <c r="D160" s="3">
        <v>90000</v>
      </c>
      <c r="E160" s="3">
        <v>1305</v>
      </c>
      <c r="F160" t="s">
        <v>26</v>
      </c>
      <c r="G160" t="s">
        <v>49</v>
      </c>
      <c r="H160" t="s">
        <v>50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1123</v>
      </c>
      <c r="O160">
        <v>1</v>
      </c>
      <c r="P160">
        <v>217.5</v>
      </c>
      <c r="Q160" s="11" t="s">
        <v>21</v>
      </c>
      <c r="R160" t="s">
        <v>1124</v>
      </c>
      <c r="S160" s="4">
        <v>42543.7885648148</v>
      </c>
      <c r="T160" s="4">
        <v>42573.7885648148</v>
      </c>
    </row>
    <row r="161" ht="231" spans="1:20">
      <c r="A161" s="1">
        <v>3978</v>
      </c>
      <c r="B161" s="2" t="s">
        <v>8118</v>
      </c>
      <c r="C161" s="2" t="s">
        <v>8119</v>
      </c>
      <c r="D161" s="3">
        <v>2000</v>
      </c>
      <c r="E161" s="3">
        <v>214</v>
      </c>
      <c r="F161" t="s">
        <v>26</v>
      </c>
      <c r="G161" t="s">
        <v>49</v>
      </c>
      <c r="H161" t="s">
        <v>50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1123</v>
      </c>
      <c r="O161">
        <v>11</v>
      </c>
      <c r="P161">
        <v>26.75</v>
      </c>
      <c r="Q161" s="11" t="s">
        <v>21</v>
      </c>
      <c r="R161" t="s">
        <v>1124</v>
      </c>
      <c r="S161" s="4">
        <v>41975.642974537</v>
      </c>
      <c r="T161" s="4">
        <v>42035.642974537</v>
      </c>
    </row>
    <row r="162" ht="260" spans="1:20">
      <c r="A162" s="1">
        <v>3980</v>
      </c>
      <c r="B162" s="2" t="s">
        <v>8122</v>
      </c>
      <c r="C162" s="2" t="s">
        <v>8123</v>
      </c>
      <c r="D162" s="3">
        <v>2500</v>
      </c>
      <c r="E162" s="3">
        <v>450</v>
      </c>
      <c r="F162" t="s">
        <v>26</v>
      </c>
      <c r="G162" t="s">
        <v>49</v>
      </c>
      <c r="H162" t="s">
        <v>50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1123</v>
      </c>
      <c r="O162">
        <v>18</v>
      </c>
      <c r="P162">
        <v>64.29</v>
      </c>
      <c r="Q162" s="11" t="s">
        <v>21</v>
      </c>
      <c r="R162" t="s">
        <v>1124</v>
      </c>
      <c r="S162" s="4">
        <v>41795.5989236111</v>
      </c>
      <c r="T162" s="4">
        <v>41825.5989236111</v>
      </c>
    </row>
    <row r="163" ht="188" spans="1:20">
      <c r="A163" s="1">
        <v>3981</v>
      </c>
      <c r="B163" s="2" t="s">
        <v>6883</v>
      </c>
      <c r="C163" s="2" t="s">
        <v>6884</v>
      </c>
      <c r="D163" s="3">
        <v>30000</v>
      </c>
      <c r="E163" s="3">
        <v>1225</v>
      </c>
      <c r="F163" t="s">
        <v>26</v>
      </c>
      <c r="G163" t="s">
        <v>49</v>
      </c>
      <c r="H163" t="s">
        <v>50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1123</v>
      </c>
      <c r="O163">
        <v>4</v>
      </c>
      <c r="P163">
        <v>175</v>
      </c>
      <c r="Q163" s="11" t="s">
        <v>21</v>
      </c>
      <c r="R163" t="s">
        <v>1124</v>
      </c>
      <c r="S163" s="4">
        <v>42508.1799652778</v>
      </c>
      <c r="T163" s="4">
        <v>42568.1799652778</v>
      </c>
    </row>
    <row r="164" ht="260" spans="1:20">
      <c r="A164" s="1">
        <v>3983</v>
      </c>
      <c r="B164" s="2" t="s">
        <v>8126</v>
      </c>
      <c r="C164" s="2" t="s">
        <v>8127</v>
      </c>
      <c r="D164" s="3">
        <v>11140</v>
      </c>
      <c r="E164" s="3">
        <v>3877</v>
      </c>
      <c r="F164" t="s">
        <v>26</v>
      </c>
      <c r="G164" t="s">
        <v>49</v>
      </c>
      <c r="H164" t="s">
        <v>50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1123</v>
      </c>
      <c r="O164">
        <v>35</v>
      </c>
      <c r="P164">
        <v>84.28</v>
      </c>
      <c r="Q164" s="11" t="s">
        <v>21</v>
      </c>
      <c r="R164" t="s">
        <v>1124</v>
      </c>
      <c r="S164" s="4">
        <v>41747.8698611111</v>
      </c>
      <c r="T164" s="4">
        <v>41779.2909722222</v>
      </c>
    </row>
    <row r="165" ht="216" spans="1:20">
      <c r="A165" s="1">
        <v>3985</v>
      </c>
      <c r="B165" s="2" t="s">
        <v>8130</v>
      </c>
      <c r="C165" s="2" t="s">
        <v>8131</v>
      </c>
      <c r="D165" s="3">
        <v>2000</v>
      </c>
      <c r="E165" s="3">
        <v>641</v>
      </c>
      <c r="F165" t="s">
        <v>26</v>
      </c>
      <c r="G165" t="s">
        <v>49</v>
      </c>
      <c r="H165" t="s">
        <v>50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1123</v>
      </c>
      <c r="O165">
        <v>32</v>
      </c>
      <c r="P165">
        <v>33.74</v>
      </c>
      <c r="Q165" s="11" t="s">
        <v>21</v>
      </c>
      <c r="R165" t="s">
        <v>1124</v>
      </c>
      <c r="S165" s="4">
        <v>42399.7074074074</v>
      </c>
      <c r="T165" s="4">
        <v>42420.8784722222</v>
      </c>
    </row>
    <row r="166" ht="116" spans="1:20">
      <c r="A166" s="1">
        <v>3988</v>
      </c>
      <c r="B166" s="2" t="s">
        <v>8136</v>
      </c>
      <c r="C166" s="2" t="s">
        <v>8137</v>
      </c>
      <c r="D166" s="3">
        <v>1500</v>
      </c>
      <c r="E166" s="3">
        <v>32</v>
      </c>
      <c r="F166" t="s">
        <v>26</v>
      </c>
      <c r="G166" t="s">
        <v>49</v>
      </c>
      <c r="H166" t="s">
        <v>50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1123</v>
      </c>
      <c r="O166">
        <v>2</v>
      </c>
      <c r="P166">
        <v>8</v>
      </c>
      <c r="Q166" s="11" t="s">
        <v>21</v>
      </c>
      <c r="R166" t="s">
        <v>1124</v>
      </c>
      <c r="S166" s="4">
        <v>42230.0811689815</v>
      </c>
      <c r="T166" s="4">
        <v>42245.0811689815</v>
      </c>
    </row>
    <row r="167" ht="231" spans="1:20">
      <c r="A167" s="1">
        <v>3989</v>
      </c>
      <c r="B167" s="2" t="s">
        <v>8138</v>
      </c>
      <c r="C167" s="2" t="s">
        <v>8139</v>
      </c>
      <c r="D167" s="3">
        <v>3000</v>
      </c>
      <c r="E167" s="3">
        <v>0</v>
      </c>
      <c r="F167" t="s">
        <v>26</v>
      </c>
      <c r="G167" t="s">
        <v>49</v>
      </c>
      <c r="H167" t="s">
        <v>50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1123</v>
      </c>
      <c r="O167">
        <v>0</v>
      </c>
      <c r="P167">
        <v>0</v>
      </c>
      <c r="Q167" s="11" t="s">
        <v>21</v>
      </c>
      <c r="R167" t="s">
        <v>1124</v>
      </c>
      <c r="S167" s="4">
        <v>42286.7497800926</v>
      </c>
      <c r="T167" s="4">
        <v>42316.7914467593</v>
      </c>
    </row>
    <row r="168" ht="130" spans="1:20">
      <c r="A168" s="1">
        <v>3991</v>
      </c>
      <c r="B168" s="2" t="s">
        <v>8142</v>
      </c>
      <c r="C168" s="2" t="s">
        <v>8143</v>
      </c>
      <c r="D168" s="3">
        <v>500</v>
      </c>
      <c r="E168" s="3">
        <v>100</v>
      </c>
      <c r="F168" t="s">
        <v>26</v>
      </c>
      <c r="G168" t="s">
        <v>49</v>
      </c>
      <c r="H168" t="s">
        <v>50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1123</v>
      </c>
      <c r="O168">
        <v>20</v>
      </c>
      <c r="P168">
        <v>100</v>
      </c>
      <c r="Q168" s="11" t="s">
        <v>21</v>
      </c>
      <c r="R168" t="s">
        <v>1124</v>
      </c>
      <c r="S168" s="4">
        <v>42125.6444675926</v>
      </c>
      <c r="T168" s="4">
        <v>42155.6444675926</v>
      </c>
    </row>
    <row r="169" ht="188" spans="1:20">
      <c r="A169" s="1">
        <v>3992</v>
      </c>
      <c r="B169" s="2" t="s">
        <v>8144</v>
      </c>
      <c r="C169" s="2" t="s">
        <v>8145</v>
      </c>
      <c r="D169" s="3">
        <v>10000</v>
      </c>
      <c r="E169" s="3">
        <v>541</v>
      </c>
      <c r="F169" t="s">
        <v>26</v>
      </c>
      <c r="G169" t="s">
        <v>49</v>
      </c>
      <c r="H169" t="s">
        <v>50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1123</v>
      </c>
      <c r="O169">
        <v>5</v>
      </c>
      <c r="P169">
        <v>60.11</v>
      </c>
      <c r="Q169" s="11" t="s">
        <v>21</v>
      </c>
      <c r="R169" t="s">
        <v>1124</v>
      </c>
      <c r="S169" s="4">
        <v>42289.9404976852</v>
      </c>
      <c r="T169" s="4">
        <v>42349.9821643519</v>
      </c>
    </row>
    <row r="170" ht="188" spans="1:20">
      <c r="A170" s="1">
        <v>3993</v>
      </c>
      <c r="B170" s="2" t="s">
        <v>8146</v>
      </c>
      <c r="C170" s="2" t="s">
        <v>8147</v>
      </c>
      <c r="D170" s="3">
        <v>50000</v>
      </c>
      <c r="E170" s="3">
        <v>3</v>
      </c>
      <c r="F170" t="s">
        <v>26</v>
      </c>
      <c r="G170" t="s">
        <v>49</v>
      </c>
      <c r="H170" t="s">
        <v>50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1123</v>
      </c>
      <c r="O170">
        <v>0</v>
      </c>
      <c r="P170">
        <v>3</v>
      </c>
      <c r="Q170" s="11" t="s">
        <v>21</v>
      </c>
      <c r="R170" t="s">
        <v>1124</v>
      </c>
      <c r="S170" s="4">
        <v>42107.8647222222</v>
      </c>
      <c r="T170" s="4">
        <v>42137.8647222222</v>
      </c>
    </row>
    <row r="171" ht="173" spans="1:20">
      <c r="A171" s="1">
        <v>3994</v>
      </c>
      <c r="B171" s="2" t="s">
        <v>8148</v>
      </c>
      <c r="C171" s="2" t="s">
        <v>8149</v>
      </c>
      <c r="D171" s="3">
        <v>2000</v>
      </c>
      <c r="E171" s="3">
        <v>5</v>
      </c>
      <c r="F171" t="s">
        <v>26</v>
      </c>
      <c r="G171" t="s">
        <v>49</v>
      </c>
      <c r="H171" t="s">
        <v>50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1123</v>
      </c>
      <c r="O171">
        <v>0</v>
      </c>
      <c r="P171">
        <v>5</v>
      </c>
      <c r="Q171" s="11" t="s">
        <v>21</v>
      </c>
      <c r="R171" t="s">
        <v>1124</v>
      </c>
      <c r="S171" s="4">
        <v>41809.3899305556</v>
      </c>
      <c r="T171" s="4">
        <v>41839.3899305556</v>
      </c>
    </row>
    <row r="172" ht="216" spans="1:20">
      <c r="A172" s="1">
        <v>3996</v>
      </c>
      <c r="B172" s="2" t="s">
        <v>8152</v>
      </c>
      <c r="C172" s="2" t="s">
        <v>8153</v>
      </c>
      <c r="D172" s="3">
        <v>3000</v>
      </c>
      <c r="E172" s="3">
        <v>497</v>
      </c>
      <c r="F172" t="s">
        <v>26</v>
      </c>
      <c r="G172" t="s">
        <v>49</v>
      </c>
      <c r="H172" t="s">
        <v>50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1123</v>
      </c>
      <c r="O172">
        <v>17</v>
      </c>
      <c r="P172">
        <v>29.24</v>
      </c>
      <c r="Q172" s="11" t="s">
        <v>21</v>
      </c>
      <c r="R172" t="s">
        <v>1124</v>
      </c>
      <c r="S172" s="4">
        <v>41950.2669444444</v>
      </c>
      <c r="T172" s="4">
        <v>41963.6694444444</v>
      </c>
    </row>
    <row r="173" ht="188" spans="1:20">
      <c r="A173" s="1">
        <v>3998</v>
      </c>
      <c r="B173" s="2" t="s">
        <v>8156</v>
      </c>
      <c r="C173" s="2" t="s">
        <v>8157</v>
      </c>
      <c r="D173" s="3">
        <v>1250</v>
      </c>
      <c r="E173" s="3">
        <v>715</v>
      </c>
      <c r="F173" t="s">
        <v>26</v>
      </c>
      <c r="G173" t="s">
        <v>49</v>
      </c>
      <c r="H173" t="s">
        <v>50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1123</v>
      </c>
      <c r="O173">
        <v>57</v>
      </c>
      <c r="P173">
        <v>59.58</v>
      </c>
      <c r="Q173" s="11" t="s">
        <v>21</v>
      </c>
      <c r="R173" t="s">
        <v>1124</v>
      </c>
      <c r="S173" s="4">
        <v>42061.9632638889</v>
      </c>
      <c r="T173" s="4">
        <v>42091.9215972222</v>
      </c>
    </row>
    <row r="174" ht="202" spans="1:20">
      <c r="A174" s="1">
        <v>3999</v>
      </c>
      <c r="B174" s="2" t="s">
        <v>8158</v>
      </c>
      <c r="C174" s="2" t="s">
        <v>8159</v>
      </c>
      <c r="D174" s="3">
        <v>7000</v>
      </c>
      <c r="E174" s="3">
        <v>1156</v>
      </c>
      <c r="F174" t="s">
        <v>26</v>
      </c>
      <c r="G174" t="s">
        <v>49</v>
      </c>
      <c r="H174" t="s">
        <v>50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1123</v>
      </c>
      <c r="O174">
        <v>17</v>
      </c>
      <c r="P174">
        <v>82.57</v>
      </c>
      <c r="Q174" s="11" t="s">
        <v>21</v>
      </c>
      <c r="R174" t="s">
        <v>1124</v>
      </c>
      <c r="S174" s="4">
        <v>41842.8286805556</v>
      </c>
      <c r="T174" s="4">
        <v>41882.827650463</v>
      </c>
    </row>
    <row r="175" ht="101" spans="1:20">
      <c r="A175" s="1">
        <v>4000</v>
      </c>
      <c r="B175" s="2" t="s">
        <v>8160</v>
      </c>
      <c r="C175" s="2" t="s">
        <v>8161</v>
      </c>
      <c r="D175" s="3">
        <v>8000</v>
      </c>
      <c r="E175" s="3">
        <v>10</v>
      </c>
      <c r="F175" t="s">
        <v>26</v>
      </c>
      <c r="G175" t="s">
        <v>49</v>
      </c>
      <c r="H175" t="s">
        <v>50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1123</v>
      </c>
      <c r="O175">
        <v>0</v>
      </c>
      <c r="P175">
        <v>10</v>
      </c>
      <c r="Q175" s="11" t="s">
        <v>21</v>
      </c>
      <c r="R175" t="s">
        <v>1124</v>
      </c>
      <c r="S175" s="4">
        <v>42437.6453472222</v>
      </c>
      <c r="T175" s="4">
        <v>42497.6036805556</v>
      </c>
    </row>
    <row r="176" ht="245" spans="1:20">
      <c r="A176" s="1">
        <v>4002</v>
      </c>
      <c r="B176" s="2" t="s">
        <v>8164</v>
      </c>
      <c r="C176" s="2" t="s">
        <v>8165</v>
      </c>
      <c r="D176" s="3">
        <v>1250</v>
      </c>
      <c r="E176" s="3">
        <v>23</v>
      </c>
      <c r="F176" t="s">
        <v>26</v>
      </c>
      <c r="G176" t="s">
        <v>49</v>
      </c>
      <c r="H176" t="s">
        <v>50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1123</v>
      </c>
      <c r="O176">
        <v>2</v>
      </c>
      <c r="P176">
        <v>5.75</v>
      </c>
      <c r="Q176" s="11" t="s">
        <v>21</v>
      </c>
      <c r="R176" t="s">
        <v>1124</v>
      </c>
      <c r="S176" s="4">
        <v>41879.0435300926</v>
      </c>
      <c r="T176" s="4">
        <v>41909.0435300926</v>
      </c>
    </row>
    <row r="177" ht="188" spans="1:20">
      <c r="A177" s="1">
        <v>4003</v>
      </c>
      <c r="B177" s="2" t="s">
        <v>8166</v>
      </c>
      <c r="C177" s="2" t="s">
        <v>8091</v>
      </c>
      <c r="D177" s="3">
        <v>2000</v>
      </c>
      <c r="E177" s="3">
        <v>201</v>
      </c>
      <c r="F177" t="s">
        <v>26</v>
      </c>
      <c r="G177" t="s">
        <v>49</v>
      </c>
      <c r="H177" t="s">
        <v>50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1123</v>
      </c>
      <c r="O177">
        <v>10</v>
      </c>
      <c r="P177">
        <v>100.5</v>
      </c>
      <c r="Q177" s="11" t="s">
        <v>21</v>
      </c>
      <c r="R177" t="s">
        <v>1124</v>
      </c>
      <c r="S177" s="4">
        <v>42020.587349537</v>
      </c>
      <c r="T177" s="4">
        <v>42050.587349537</v>
      </c>
    </row>
    <row r="178" ht="101" spans="1:20">
      <c r="A178" s="1">
        <v>4004</v>
      </c>
      <c r="B178" s="2" t="s">
        <v>8167</v>
      </c>
      <c r="C178" s="2" t="s">
        <v>8168</v>
      </c>
      <c r="D178" s="3">
        <v>500</v>
      </c>
      <c r="E178" s="3">
        <v>1</v>
      </c>
      <c r="F178" t="s">
        <v>26</v>
      </c>
      <c r="G178" t="s">
        <v>49</v>
      </c>
      <c r="H178" t="s">
        <v>50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1123</v>
      </c>
      <c r="O178">
        <v>0</v>
      </c>
      <c r="P178">
        <v>1</v>
      </c>
      <c r="Q178" s="11" t="s">
        <v>21</v>
      </c>
      <c r="R178" t="s">
        <v>1124</v>
      </c>
      <c r="S178" s="4">
        <v>41890.1626967593</v>
      </c>
      <c r="T178" s="4">
        <v>41920.1626967593</v>
      </c>
    </row>
    <row r="179" ht="202" spans="1:20">
      <c r="A179" s="1">
        <v>4005</v>
      </c>
      <c r="B179" s="2" t="s">
        <v>8169</v>
      </c>
      <c r="C179" s="2" t="s">
        <v>8170</v>
      </c>
      <c r="D179" s="3">
        <v>3000</v>
      </c>
      <c r="E179" s="3">
        <v>40</v>
      </c>
      <c r="F179" t="s">
        <v>26</v>
      </c>
      <c r="G179" t="s">
        <v>49</v>
      </c>
      <c r="H179" t="s">
        <v>50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1123</v>
      </c>
      <c r="O179">
        <v>1</v>
      </c>
      <c r="P179">
        <v>20</v>
      </c>
      <c r="Q179" s="11" t="s">
        <v>21</v>
      </c>
      <c r="R179" t="s">
        <v>1124</v>
      </c>
      <c r="S179" s="4">
        <v>41872.8076967593</v>
      </c>
      <c r="T179" s="4">
        <v>41932.8076967593</v>
      </c>
    </row>
    <row r="180" ht="231" spans="1:20">
      <c r="A180" s="1">
        <v>4006</v>
      </c>
      <c r="B180" s="2" t="s">
        <v>8171</v>
      </c>
      <c r="C180" s="2" t="s">
        <v>8172</v>
      </c>
      <c r="D180" s="3">
        <v>30000</v>
      </c>
      <c r="E180" s="3">
        <v>2</v>
      </c>
      <c r="F180" t="s">
        <v>26</v>
      </c>
      <c r="G180" t="s">
        <v>49</v>
      </c>
      <c r="H180" t="s">
        <v>50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1123</v>
      </c>
      <c r="O180">
        <v>0</v>
      </c>
      <c r="P180">
        <v>2</v>
      </c>
      <c r="Q180" s="11" t="s">
        <v>21</v>
      </c>
      <c r="R180" t="s">
        <v>1124</v>
      </c>
      <c r="S180" s="4">
        <v>42391.7729976852</v>
      </c>
      <c r="T180" s="4">
        <v>42416.7729976852</v>
      </c>
    </row>
    <row r="181" ht="216" spans="1:20">
      <c r="A181" s="1">
        <v>4007</v>
      </c>
      <c r="B181" s="2" t="s">
        <v>8173</v>
      </c>
      <c r="C181" s="2" t="s">
        <v>8174</v>
      </c>
      <c r="D181" s="3">
        <v>2000</v>
      </c>
      <c r="E181" s="3">
        <v>5</v>
      </c>
      <c r="F181" t="s">
        <v>26</v>
      </c>
      <c r="G181" t="s">
        <v>49</v>
      </c>
      <c r="H181" t="s">
        <v>50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1123</v>
      </c>
      <c r="O181">
        <v>0</v>
      </c>
      <c r="P181">
        <v>5</v>
      </c>
      <c r="Q181" s="11" t="s">
        <v>21</v>
      </c>
      <c r="R181" t="s">
        <v>1124</v>
      </c>
      <c r="S181" s="4">
        <v>41848.7729282407</v>
      </c>
      <c r="T181" s="4">
        <v>41877.6861111111</v>
      </c>
    </row>
    <row r="182" ht="202" spans="1:20">
      <c r="A182" s="1">
        <v>4010</v>
      </c>
      <c r="B182" s="2" t="s">
        <v>8179</v>
      </c>
      <c r="C182" s="2" t="s">
        <v>8180</v>
      </c>
      <c r="D182" s="3">
        <v>7200</v>
      </c>
      <c r="E182" s="3">
        <v>1742</v>
      </c>
      <c r="F182" t="s">
        <v>26</v>
      </c>
      <c r="G182" t="s">
        <v>49</v>
      </c>
      <c r="H182" t="s">
        <v>50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1123</v>
      </c>
      <c r="O182">
        <v>24</v>
      </c>
      <c r="P182">
        <v>45.84</v>
      </c>
      <c r="Q182" s="11" t="s">
        <v>21</v>
      </c>
      <c r="R182" t="s">
        <v>1124</v>
      </c>
      <c r="S182" s="4">
        <v>41921.7704398148</v>
      </c>
      <c r="T182" s="4">
        <v>41938.7704398148</v>
      </c>
    </row>
    <row r="183" ht="245" spans="1:20">
      <c r="A183" s="1">
        <v>4013</v>
      </c>
      <c r="B183" s="2" t="s">
        <v>8185</v>
      </c>
      <c r="C183" s="2" t="s">
        <v>8186</v>
      </c>
      <c r="D183" s="3">
        <v>2000</v>
      </c>
      <c r="E183" s="3">
        <v>26</v>
      </c>
      <c r="F183" t="s">
        <v>26</v>
      </c>
      <c r="G183" t="s">
        <v>49</v>
      </c>
      <c r="H183" t="s">
        <v>50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1123</v>
      </c>
      <c r="O183">
        <v>1</v>
      </c>
      <c r="P183">
        <v>13</v>
      </c>
      <c r="Q183" s="11" t="s">
        <v>21</v>
      </c>
      <c r="R183" t="s">
        <v>1124</v>
      </c>
      <c r="S183" s="4">
        <v>42021.3011921296</v>
      </c>
      <c r="T183" s="4">
        <v>42051.3011921296</v>
      </c>
    </row>
    <row r="184" ht="245" spans="1:20">
      <c r="A184" s="1">
        <v>4014</v>
      </c>
      <c r="B184" s="2" t="s">
        <v>8187</v>
      </c>
      <c r="C184" s="2" t="s">
        <v>8188</v>
      </c>
      <c r="D184" s="3">
        <v>9000</v>
      </c>
      <c r="E184" s="3">
        <v>0</v>
      </c>
      <c r="F184" t="s">
        <v>26</v>
      </c>
      <c r="G184" t="s">
        <v>49</v>
      </c>
      <c r="H184" t="s">
        <v>50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1123</v>
      </c>
      <c r="O184">
        <v>0</v>
      </c>
      <c r="P184">
        <v>0</v>
      </c>
      <c r="Q184" s="11" t="s">
        <v>21</v>
      </c>
      <c r="R184" t="s">
        <v>1124</v>
      </c>
      <c r="S184" s="4">
        <v>42419.2461689815</v>
      </c>
      <c r="T184" s="4">
        <v>42434.2461689815</v>
      </c>
    </row>
    <row r="185" ht="231" spans="1:20">
      <c r="A185" s="1">
        <v>4015</v>
      </c>
      <c r="B185" s="2" t="s">
        <v>8189</v>
      </c>
      <c r="C185" s="2" t="s">
        <v>8190</v>
      </c>
      <c r="D185" s="3">
        <v>7000</v>
      </c>
      <c r="E185" s="3">
        <v>1</v>
      </c>
      <c r="F185" t="s">
        <v>26</v>
      </c>
      <c r="G185" t="s">
        <v>49</v>
      </c>
      <c r="H185" t="s">
        <v>50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1123</v>
      </c>
      <c r="O185">
        <v>0</v>
      </c>
      <c r="P185">
        <v>1</v>
      </c>
      <c r="Q185" s="11" t="s">
        <v>21</v>
      </c>
      <c r="R185" t="s">
        <v>1124</v>
      </c>
      <c r="S185" s="4">
        <v>42174.7808217593</v>
      </c>
      <c r="T185" s="4">
        <v>42204.7808217593</v>
      </c>
    </row>
    <row r="186" ht="245" spans="1:20">
      <c r="A186" s="1">
        <v>4017</v>
      </c>
      <c r="B186" s="2" t="s">
        <v>8193</v>
      </c>
      <c r="C186" s="2" t="s">
        <v>8194</v>
      </c>
      <c r="D186" s="3">
        <v>10000</v>
      </c>
      <c r="E186" s="3">
        <v>105</v>
      </c>
      <c r="F186" t="s">
        <v>26</v>
      </c>
      <c r="G186" t="s">
        <v>49</v>
      </c>
      <c r="H186" t="s">
        <v>50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1123</v>
      </c>
      <c r="O186">
        <v>1</v>
      </c>
      <c r="P186">
        <v>52.5</v>
      </c>
      <c r="Q186" s="11" t="s">
        <v>21</v>
      </c>
      <c r="R186" t="s">
        <v>1124</v>
      </c>
      <c r="S186" s="4">
        <v>41856.6721527778</v>
      </c>
      <c r="T186" s="4">
        <v>41886.6721527778</v>
      </c>
    </row>
    <row r="187" ht="216" spans="1:20">
      <c r="A187" s="1">
        <v>4019</v>
      </c>
      <c r="B187" s="2" t="s">
        <v>8197</v>
      </c>
      <c r="C187" s="2" t="s">
        <v>8198</v>
      </c>
      <c r="D187" s="3">
        <v>3500</v>
      </c>
      <c r="E187" s="3">
        <v>29</v>
      </c>
      <c r="F187" t="s">
        <v>26</v>
      </c>
      <c r="G187" t="s">
        <v>49</v>
      </c>
      <c r="H187" t="s">
        <v>50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1123</v>
      </c>
      <c r="O187">
        <v>1</v>
      </c>
      <c r="P187">
        <v>7.25</v>
      </c>
      <c r="Q187" s="11" t="s">
        <v>21</v>
      </c>
      <c r="R187" t="s">
        <v>1124</v>
      </c>
      <c r="S187" s="4">
        <v>42417.6758796296</v>
      </c>
      <c r="T187" s="4">
        <v>42475.6861111111</v>
      </c>
    </row>
    <row r="188" ht="216" spans="1:20">
      <c r="A188" s="1">
        <v>4020</v>
      </c>
      <c r="B188" s="2" t="s">
        <v>8199</v>
      </c>
      <c r="C188" s="2" t="s">
        <v>8200</v>
      </c>
      <c r="D188" s="3">
        <v>600</v>
      </c>
      <c r="E188" s="3">
        <v>100</v>
      </c>
      <c r="F188" t="s">
        <v>26</v>
      </c>
      <c r="G188" t="s">
        <v>49</v>
      </c>
      <c r="H188" t="s">
        <v>50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1123</v>
      </c>
      <c r="O188">
        <v>17</v>
      </c>
      <c r="P188">
        <v>33.33</v>
      </c>
      <c r="Q188" s="11" t="s">
        <v>21</v>
      </c>
      <c r="R188" t="s">
        <v>1124</v>
      </c>
      <c r="S188" s="4">
        <v>42057.1909606481</v>
      </c>
      <c r="T188" s="4">
        <v>42087.1492939815</v>
      </c>
    </row>
    <row r="189" ht="188" spans="1:20">
      <c r="A189" s="1">
        <v>4021</v>
      </c>
      <c r="B189" s="2" t="s">
        <v>8201</v>
      </c>
      <c r="C189" s="2" t="s">
        <v>8202</v>
      </c>
      <c r="D189" s="3">
        <v>15000</v>
      </c>
      <c r="E189" s="3">
        <v>125</v>
      </c>
      <c r="F189" t="s">
        <v>26</v>
      </c>
      <c r="G189" t="s">
        <v>49</v>
      </c>
      <c r="H189" t="s">
        <v>50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1123</v>
      </c>
      <c r="O189">
        <v>1</v>
      </c>
      <c r="P189">
        <v>62.5</v>
      </c>
      <c r="Q189" s="11" t="s">
        <v>21</v>
      </c>
      <c r="R189" t="s">
        <v>1124</v>
      </c>
      <c r="S189" s="4">
        <v>41878.9115509259</v>
      </c>
      <c r="T189" s="4">
        <v>41938.9115509259</v>
      </c>
    </row>
    <row r="190" ht="130" spans="1:20">
      <c r="A190" s="1">
        <v>4022</v>
      </c>
      <c r="B190" s="2" t="s">
        <v>8203</v>
      </c>
      <c r="C190" s="2" t="s">
        <v>8204</v>
      </c>
      <c r="D190" s="3">
        <v>18000</v>
      </c>
      <c r="E190" s="3">
        <v>12521</v>
      </c>
      <c r="F190" t="s">
        <v>26</v>
      </c>
      <c r="G190" t="s">
        <v>49</v>
      </c>
      <c r="H190" t="s">
        <v>50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1123</v>
      </c>
      <c r="O190">
        <v>70</v>
      </c>
      <c r="P190">
        <v>63.56</v>
      </c>
      <c r="Q190" s="11" t="s">
        <v>21</v>
      </c>
      <c r="R190" t="s">
        <v>1124</v>
      </c>
      <c r="S190" s="4">
        <v>41990.5841087963</v>
      </c>
      <c r="T190" s="4">
        <v>42036.1208333333</v>
      </c>
    </row>
    <row r="191" ht="188" spans="1:20">
      <c r="A191" s="1">
        <v>4023</v>
      </c>
      <c r="B191" s="2" t="s">
        <v>8205</v>
      </c>
      <c r="C191" s="2" t="s">
        <v>8206</v>
      </c>
      <c r="D191" s="3">
        <v>7000</v>
      </c>
      <c r="E191" s="3">
        <v>0</v>
      </c>
      <c r="F191" t="s">
        <v>26</v>
      </c>
      <c r="G191" t="s">
        <v>49</v>
      </c>
      <c r="H191" t="s">
        <v>50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1123</v>
      </c>
      <c r="O191">
        <v>0</v>
      </c>
      <c r="P191">
        <v>0</v>
      </c>
      <c r="Q191" s="11" t="s">
        <v>21</v>
      </c>
      <c r="R191" t="s">
        <v>1124</v>
      </c>
      <c r="S191" s="4">
        <v>42408.9995717593</v>
      </c>
      <c r="T191" s="4">
        <v>42453.9579050926</v>
      </c>
    </row>
    <row r="192" ht="245" spans="1:20">
      <c r="A192" s="1">
        <v>4024</v>
      </c>
      <c r="B192" s="2" t="s">
        <v>8207</v>
      </c>
      <c r="C192" s="2" t="s">
        <v>8208</v>
      </c>
      <c r="D192" s="3">
        <v>800</v>
      </c>
      <c r="E192" s="3">
        <v>10</v>
      </c>
      <c r="F192" t="s">
        <v>26</v>
      </c>
      <c r="G192" t="s">
        <v>49</v>
      </c>
      <c r="H192" t="s">
        <v>50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1123</v>
      </c>
      <c r="O192">
        <v>1</v>
      </c>
      <c r="P192">
        <v>10</v>
      </c>
      <c r="Q192" s="11" t="s">
        <v>21</v>
      </c>
      <c r="R192" t="s">
        <v>1124</v>
      </c>
      <c r="S192" s="4">
        <v>42217.6701041667</v>
      </c>
      <c r="T192" s="4">
        <v>42247.6701041667</v>
      </c>
    </row>
    <row r="193" ht="202" spans="1:20">
      <c r="A193" s="1">
        <v>4026</v>
      </c>
      <c r="B193" s="2" t="s">
        <v>8211</v>
      </c>
      <c r="C193" s="2" t="s">
        <v>8212</v>
      </c>
      <c r="D193" s="3">
        <v>4000</v>
      </c>
      <c r="E193" s="3">
        <v>0</v>
      </c>
      <c r="F193" t="s">
        <v>26</v>
      </c>
      <c r="G193" t="s">
        <v>49</v>
      </c>
      <c r="H193" t="s">
        <v>50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1123</v>
      </c>
      <c r="O193">
        <v>0</v>
      </c>
      <c r="P193">
        <v>0</v>
      </c>
      <c r="Q193" s="11" t="s">
        <v>21</v>
      </c>
      <c r="R193" t="s">
        <v>1124</v>
      </c>
      <c r="S193" s="4">
        <v>42282.6555439815</v>
      </c>
      <c r="T193" s="4">
        <v>42342.6972106481</v>
      </c>
    </row>
    <row r="194" ht="245" spans="1:20">
      <c r="A194" s="1">
        <v>4027</v>
      </c>
      <c r="B194" s="2" t="s">
        <v>8213</v>
      </c>
      <c r="C194" s="2" t="s">
        <v>8214</v>
      </c>
      <c r="D194" s="3">
        <v>3000</v>
      </c>
      <c r="E194" s="3">
        <v>215</v>
      </c>
      <c r="F194" t="s">
        <v>26</v>
      </c>
      <c r="G194" t="s">
        <v>49</v>
      </c>
      <c r="H194" t="s">
        <v>50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1123</v>
      </c>
      <c r="O194">
        <v>7</v>
      </c>
      <c r="P194">
        <v>30.71</v>
      </c>
      <c r="Q194" s="11" t="s">
        <v>21</v>
      </c>
      <c r="R194" t="s">
        <v>1124</v>
      </c>
      <c r="S194" s="4">
        <v>42768.9708449074</v>
      </c>
      <c r="T194" s="4">
        <v>42789.0416666667</v>
      </c>
    </row>
    <row r="195" ht="202" spans="1:20">
      <c r="A195" s="1">
        <v>4028</v>
      </c>
      <c r="B195" s="2" t="s">
        <v>8215</v>
      </c>
      <c r="C195" s="2" t="s">
        <v>8216</v>
      </c>
      <c r="D195" s="3">
        <v>2000</v>
      </c>
      <c r="E195" s="3">
        <v>561</v>
      </c>
      <c r="F195" t="s">
        <v>26</v>
      </c>
      <c r="G195" t="s">
        <v>49</v>
      </c>
      <c r="H195" t="s">
        <v>50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1123</v>
      </c>
      <c r="O195">
        <v>28</v>
      </c>
      <c r="P195">
        <v>51</v>
      </c>
      <c r="Q195" s="11" t="s">
        <v>21</v>
      </c>
      <c r="R195" t="s">
        <v>1124</v>
      </c>
      <c r="S195" s="4">
        <v>41765.9386574074</v>
      </c>
      <c r="T195" s="4">
        <v>41795.9386574074</v>
      </c>
    </row>
    <row r="196" ht="231" spans="1:20">
      <c r="A196" s="1">
        <v>4029</v>
      </c>
      <c r="B196" s="2" t="s">
        <v>8217</v>
      </c>
      <c r="C196" s="2" t="s">
        <v>8218</v>
      </c>
      <c r="D196" s="3">
        <v>20000</v>
      </c>
      <c r="E196" s="3">
        <v>0</v>
      </c>
      <c r="F196" t="s">
        <v>26</v>
      </c>
      <c r="G196" t="s">
        <v>49</v>
      </c>
      <c r="H196" t="s">
        <v>50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1123</v>
      </c>
      <c r="O196">
        <v>0</v>
      </c>
      <c r="P196">
        <v>0</v>
      </c>
      <c r="Q196" s="11" t="s">
        <v>21</v>
      </c>
      <c r="R196" t="s">
        <v>1124</v>
      </c>
      <c r="S196" s="4">
        <v>42322.0251157407</v>
      </c>
      <c r="T196" s="4">
        <v>42352.0251157407</v>
      </c>
    </row>
    <row r="197" ht="216" spans="1:20">
      <c r="A197" s="1">
        <v>4030</v>
      </c>
      <c r="B197" s="2" t="s">
        <v>8219</v>
      </c>
      <c r="C197" s="2" t="s">
        <v>8220</v>
      </c>
      <c r="D197" s="3">
        <v>2500</v>
      </c>
      <c r="E197" s="3">
        <v>400</v>
      </c>
      <c r="F197" t="s">
        <v>26</v>
      </c>
      <c r="G197" t="s">
        <v>49</v>
      </c>
      <c r="H197" t="s">
        <v>50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1123</v>
      </c>
      <c r="O197">
        <v>16</v>
      </c>
      <c r="P197">
        <v>66.67</v>
      </c>
      <c r="Q197" s="11" t="s">
        <v>21</v>
      </c>
      <c r="R197" t="s">
        <v>1124</v>
      </c>
      <c r="S197" s="4">
        <v>42374.6550810185</v>
      </c>
      <c r="T197" s="4">
        <v>42403.7840277778</v>
      </c>
    </row>
    <row r="198" ht="245" spans="1:20">
      <c r="A198" s="1">
        <v>4031</v>
      </c>
      <c r="B198" s="2" t="s">
        <v>8221</v>
      </c>
      <c r="C198" s="2" t="s">
        <v>8222</v>
      </c>
      <c r="D198" s="3">
        <v>5000</v>
      </c>
      <c r="E198" s="3">
        <v>0</v>
      </c>
      <c r="F198" t="s">
        <v>26</v>
      </c>
      <c r="G198" t="s">
        <v>49</v>
      </c>
      <c r="H198" t="s">
        <v>50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1123</v>
      </c>
      <c r="O198">
        <v>0</v>
      </c>
      <c r="P198">
        <v>0</v>
      </c>
      <c r="Q198" s="11" t="s">
        <v>21</v>
      </c>
      <c r="R198" t="s">
        <v>1124</v>
      </c>
      <c r="S198" s="4">
        <v>41941.5852314815</v>
      </c>
      <c r="T198" s="4">
        <v>41991.6268981481</v>
      </c>
    </row>
    <row r="199" ht="231" spans="1:20">
      <c r="A199" s="1">
        <v>4032</v>
      </c>
      <c r="B199" s="2" t="s">
        <v>8223</v>
      </c>
      <c r="C199" s="2" t="s">
        <v>8224</v>
      </c>
      <c r="D199" s="3">
        <v>6048</v>
      </c>
      <c r="E199" s="3">
        <v>413</v>
      </c>
      <c r="F199" t="s">
        <v>26</v>
      </c>
      <c r="G199" t="s">
        <v>49</v>
      </c>
      <c r="H199" t="s">
        <v>50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1123</v>
      </c>
      <c r="O199">
        <v>7</v>
      </c>
      <c r="P199">
        <v>59</v>
      </c>
      <c r="Q199" s="11" t="s">
        <v>21</v>
      </c>
      <c r="R199" t="s">
        <v>1124</v>
      </c>
      <c r="S199" s="4">
        <v>42293.809212963</v>
      </c>
      <c r="T199" s="4">
        <v>42353.8508796296</v>
      </c>
    </row>
    <row r="200" ht="216" spans="1:20">
      <c r="A200" s="1">
        <v>4034</v>
      </c>
      <c r="B200" s="2" t="s">
        <v>8227</v>
      </c>
      <c r="C200" s="2" t="s">
        <v>8228</v>
      </c>
      <c r="D200" s="3">
        <v>13500</v>
      </c>
      <c r="E200" s="3">
        <v>200</v>
      </c>
      <c r="F200" t="s">
        <v>26</v>
      </c>
      <c r="G200" t="s">
        <v>49</v>
      </c>
      <c r="H200" t="s">
        <v>50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1123</v>
      </c>
      <c r="O200">
        <v>1</v>
      </c>
      <c r="P200">
        <v>100</v>
      </c>
      <c r="Q200" s="11" t="s">
        <v>21</v>
      </c>
      <c r="R200" t="s">
        <v>1124</v>
      </c>
      <c r="S200" s="4">
        <v>42067.947337963</v>
      </c>
      <c r="T200" s="4">
        <v>42097.9056712963</v>
      </c>
    </row>
    <row r="201" ht="130" spans="1:20">
      <c r="A201" s="1">
        <v>4035</v>
      </c>
      <c r="B201" s="2" t="s">
        <v>8229</v>
      </c>
      <c r="C201" s="2" t="s">
        <v>8230</v>
      </c>
      <c r="D201" s="3">
        <v>10000</v>
      </c>
      <c r="E201" s="3">
        <v>3685</v>
      </c>
      <c r="F201" t="s">
        <v>26</v>
      </c>
      <c r="G201" t="s">
        <v>49</v>
      </c>
      <c r="H201" t="s">
        <v>50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1123</v>
      </c>
      <c r="O201">
        <v>37</v>
      </c>
      <c r="P201">
        <v>147.4</v>
      </c>
      <c r="Q201" s="11" t="s">
        <v>21</v>
      </c>
      <c r="R201" t="s">
        <v>1124</v>
      </c>
      <c r="S201" s="4">
        <v>41903.8829513889</v>
      </c>
      <c r="T201" s="4">
        <v>41933.8829513889</v>
      </c>
    </row>
    <row r="202" ht="245" spans="1:20">
      <c r="A202" s="1">
        <v>4036</v>
      </c>
      <c r="B202" s="2" t="s">
        <v>8231</v>
      </c>
      <c r="C202" s="2" t="s">
        <v>6823</v>
      </c>
      <c r="D202" s="3">
        <v>6000</v>
      </c>
      <c r="E202" s="3">
        <v>2823</v>
      </c>
      <c r="F202" t="s">
        <v>26</v>
      </c>
      <c r="G202" t="s">
        <v>49</v>
      </c>
      <c r="H202" t="s">
        <v>50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1123</v>
      </c>
      <c r="O202">
        <v>47</v>
      </c>
      <c r="P202">
        <v>166.06</v>
      </c>
      <c r="Q202" s="11" t="s">
        <v>21</v>
      </c>
      <c r="R202" t="s">
        <v>1124</v>
      </c>
      <c r="S202" s="4">
        <v>41804.9370833333</v>
      </c>
      <c r="T202" s="4">
        <v>41821.9375</v>
      </c>
    </row>
    <row r="203" ht="216" spans="1:20">
      <c r="A203" s="1">
        <v>4037</v>
      </c>
      <c r="B203" s="2" t="s">
        <v>8232</v>
      </c>
      <c r="C203" s="2" t="s">
        <v>8233</v>
      </c>
      <c r="D203" s="3">
        <v>700</v>
      </c>
      <c r="E203" s="3">
        <v>80</v>
      </c>
      <c r="F203" t="s">
        <v>26</v>
      </c>
      <c r="G203" t="s">
        <v>49</v>
      </c>
      <c r="H203" t="s">
        <v>50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1123</v>
      </c>
      <c r="O203">
        <v>11</v>
      </c>
      <c r="P203">
        <v>40</v>
      </c>
      <c r="Q203" s="11" t="s">
        <v>21</v>
      </c>
      <c r="R203" t="s">
        <v>1124</v>
      </c>
      <c r="S203" s="4">
        <v>42497.070775463</v>
      </c>
      <c r="T203" s="4">
        <v>42514.6006944444</v>
      </c>
    </row>
    <row r="204" ht="216" spans="1:20">
      <c r="A204" s="1">
        <v>4038</v>
      </c>
      <c r="B204" s="2" t="s">
        <v>8234</v>
      </c>
      <c r="C204" s="2" t="s">
        <v>8235</v>
      </c>
      <c r="D204" s="3">
        <v>2500</v>
      </c>
      <c r="E204" s="3">
        <v>301</v>
      </c>
      <c r="F204" t="s">
        <v>26</v>
      </c>
      <c r="G204" t="s">
        <v>49</v>
      </c>
      <c r="H204" t="s">
        <v>50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1123</v>
      </c>
      <c r="O204">
        <v>12</v>
      </c>
      <c r="P204">
        <v>75.25</v>
      </c>
      <c r="Q204" s="11" t="s">
        <v>21</v>
      </c>
      <c r="R204" t="s">
        <v>1124</v>
      </c>
      <c r="S204" s="4">
        <v>41869.7987268519</v>
      </c>
      <c r="T204" s="4">
        <v>41929.7987268519</v>
      </c>
    </row>
    <row r="205" ht="188" spans="1:20">
      <c r="A205" s="1">
        <v>4039</v>
      </c>
      <c r="B205" s="2" t="s">
        <v>8236</v>
      </c>
      <c r="C205" s="2" t="s">
        <v>8237</v>
      </c>
      <c r="D205" s="3">
        <v>500</v>
      </c>
      <c r="E205" s="3">
        <v>300</v>
      </c>
      <c r="F205" t="s">
        <v>26</v>
      </c>
      <c r="G205" t="s">
        <v>49</v>
      </c>
      <c r="H205" t="s">
        <v>50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1123</v>
      </c>
      <c r="O205">
        <v>60</v>
      </c>
      <c r="P205">
        <v>60</v>
      </c>
      <c r="Q205" s="11" t="s">
        <v>21</v>
      </c>
      <c r="R205" t="s">
        <v>1124</v>
      </c>
      <c r="S205" s="4">
        <v>42305.6709143519</v>
      </c>
      <c r="T205" s="4">
        <v>42339.2493055556</v>
      </c>
    </row>
    <row r="206" ht="231" spans="1:20">
      <c r="A206" s="1">
        <v>4040</v>
      </c>
      <c r="B206" s="2" t="s">
        <v>8238</v>
      </c>
      <c r="C206" s="2" t="s">
        <v>8239</v>
      </c>
      <c r="D206" s="3">
        <v>8000</v>
      </c>
      <c r="E206" s="3">
        <v>2500</v>
      </c>
      <c r="F206" t="s">
        <v>26</v>
      </c>
      <c r="G206" t="s">
        <v>49</v>
      </c>
      <c r="H206" t="s">
        <v>50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1123</v>
      </c>
      <c r="O206">
        <v>31</v>
      </c>
      <c r="P206">
        <v>1250</v>
      </c>
      <c r="Q206" s="11" t="s">
        <v>21</v>
      </c>
      <c r="R206" t="s">
        <v>1124</v>
      </c>
      <c r="S206" s="4">
        <v>42144.2315277778</v>
      </c>
      <c r="T206" s="4">
        <v>42203.125</v>
      </c>
    </row>
    <row r="207" ht="231" spans="1:20">
      <c r="A207" s="1">
        <v>4042</v>
      </c>
      <c r="B207" s="2" t="s">
        <v>8242</v>
      </c>
      <c r="C207" s="2" t="s">
        <v>8243</v>
      </c>
      <c r="D207" s="3">
        <v>10000</v>
      </c>
      <c r="E207" s="3">
        <v>21</v>
      </c>
      <c r="F207" t="s">
        <v>26</v>
      </c>
      <c r="G207" t="s">
        <v>49</v>
      </c>
      <c r="H207" t="s">
        <v>50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1123</v>
      </c>
      <c r="O207">
        <v>0</v>
      </c>
      <c r="P207">
        <v>7</v>
      </c>
      <c r="Q207" s="11" t="s">
        <v>21</v>
      </c>
      <c r="R207" t="s">
        <v>1124</v>
      </c>
      <c r="S207" s="4">
        <v>41995.0840740741</v>
      </c>
      <c r="T207" s="4">
        <v>42024.8027777778</v>
      </c>
    </row>
    <row r="208" ht="245" spans="1:20">
      <c r="A208" s="1">
        <v>4044</v>
      </c>
      <c r="B208" s="2" t="s">
        <v>8246</v>
      </c>
      <c r="C208" s="2" t="s">
        <v>8247</v>
      </c>
      <c r="D208" s="3">
        <v>600</v>
      </c>
      <c r="E208" s="3">
        <v>225</v>
      </c>
      <c r="F208" t="s">
        <v>26</v>
      </c>
      <c r="G208" t="s">
        <v>49</v>
      </c>
      <c r="H208" t="s">
        <v>50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1123</v>
      </c>
      <c r="O208">
        <v>38</v>
      </c>
      <c r="P208">
        <v>56.25</v>
      </c>
      <c r="Q208" s="11" t="s">
        <v>21</v>
      </c>
      <c r="R208" t="s">
        <v>1124</v>
      </c>
      <c r="S208" s="4">
        <v>42074.2196990741</v>
      </c>
      <c r="T208" s="4">
        <v>42104.2083333333</v>
      </c>
    </row>
    <row r="209" ht="260" spans="1:20">
      <c r="A209" s="1">
        <v>4046</v>
      </c>
      <c r="B209" s="2" t="s">
        <v>8250</v>
      </c>
      <c r="C209" s="2" t="s">
        <v>8251</v>
      </c>
      <c r="D209" s="3">
        <v>5600</v>
      </c>
      <c r="E209" s="3">
        <v>460</v>
      </c>
      <c r="F209" t="s">
        <v>26</v>
      </c>
      <c r="G209" t="s">
        <v>49</v>
      </c>
      <c r="H209" t="s">
        <v>50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1123</v>
      </c>
      <c r="O209">
        <v>8</v>
      </c>
      <c r="P209">
        <v>38.33</v>
      </c>
      <c r="Q209" s="11" t="s">
        <v>21</v>
      </c>
      <c r="R209" t="s">
        <v>1124</v>
      </c>
      <c r="S209" s="4">
        <v>41904.6505787037</v>
      </c>
      <c r="T209" s="4">
        <v>41934.6505787037</v>
      </c>
    </row>
    <row r="210" ht="260" spans="1:20">
      <c r="A210" s="1">
        <v>4047</v>
      </c>
      <c r="B210" s="2" t="s">
        <v>8252</v>
      </c>
      <c r="C210" s="2" t="s">
        <v>8253</v>
      </c>
      <c r="D210" s="3">
        <v>5000</v>
      </c>
      <c r="E210" s="3">
        <v>110</v>
      </c>
      <c r="F210" t="s">
        <v>26</v>
      </c>
      <c r="G210" t="s">
        <v>49</v>
      </c>
      <c r="H210" t="s">
        <v>50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1123</v>
      </c>
      <c r="O210">
        <v>2</v>
      </c>
      <c r="P210">
        <v>27.5</v>
      </c>
      <c r="Q210" s="11" t="s">
        <v>21</v>
      </c>
      <c r="R210" t="s">
        <v>1124</v>
      </c>
      <c r="S210" s="4">
        <v>41991.0224884259</v>
      </c>
      <c r="T210" s="4">
        <v>42015.0416666667</v>
      </c>
    </row>
    <row r="211" ht="231" spans="1:20">
      <c r="A211" s="1">
        <v>4049</v>
      </c>
      <c r="B211" s="2" t="s">
        <v>8256</v>
      </c>
      <c r="C211" s="2" t="s">
        <v>8257</v>
      </c>
      <c r="D211" s="3">
        <v>20000</v>
      </c>
      <c r="E211" s="3">
        <v>16</v>
      </c>
      <c r="F211" t="s">
        <v>26</v>
      </c>
      <c r="G211" t="s">
        <v>49</v>
      </c>
      <c r="H211" t="s">
        <v>50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1123</v>
      </c>
      <c r="O211">
        <v>0</v>
      </c>
      <c r="P211">
        <v>16</v>
      </c>
      <c r="Q211" s="11" t="s">
        <v>21</v>
      </c>
      <c r="R211" t="s">
        <v>1124</v>
      </c>
      <c r="S211" s="4">
        <v>42169.9585069444</v>
      </c>
      <c r="T211" s="4">
        <v>42199.9585069444</v>
      </c>
    </row>
    <row r="212" ht="245" spans="1:20">
      <c r="A212" s="1">
        <v>4050</v>
      </c>
      <c r="B212" s="2" t="s">
        <v>8258</v>
      </c>
      <c r="C212" s="2" t="s">
        <v>8259</v>
      </c>
      <c r="D212" s="3">
        <v>1500</v>
      </c>
      <c r="E212" s="3">
        <v>1</v>
      </c>
      <c r="F212" t="s">
        <v>26</v>
      </c>
      <c r="G212" t="s">
        <v>49</v>
      </c>
      <c r="H212" t="s">
        <v>50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1123</v>
      </c>
      <c r="O212">
        <v>0</v>
      </c>
      <c r="P212">
        <v>1</v>
      </c>
      <c r="Q212" s="11" t="s">
        <v>21</v>
      </c>
      <c r="R212" t="s">
        <v>1124</v>
      </c>
      <c r="S212" s="4">
        <v>41905.6364699074</v>
      </c>
      <c r="T212" s="4">
        <v>41935.6364699074</v>
      </c>
    </row>
    <row r="213" ht="245" spans="1:20">
      <c r="A213" s="1">
        <v>4051</v>
      </c>
      <c r="B213" s="2" t="s">
        <v>8260</v>
      </c>
      <c r="C213" s="2" t="s">
        <v>8261</v>
      </c>
      <c r="D213" s="3">
        <v>500</v>
      </c>
      <c r="E213" s="3">
        <v>0</v>
      </c>
      <c r="F213" t="s">
        <v>26</v>
      </c>
      <c r="G213" t="s">
        <v>49</v>
      </c>
      <c r="H213" t="s">
        <v>50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1123</v>
      </c>
      <c r="O213">
        <v>0</v>
      </c>
      <c r="P213">
        <v>0</v>
      </c>
      <c r="Q213" s="11" t="s">
        <v>21</v>
      </c>
      <c r="R213" t="s">
        <v>1124</v>
      </c>
      <c r="S213" s="4">
        <v>41761.810150463</v>
      </c>
      <c r="T213" s="4">
        <v>41768.2868055556</v>
      </c>
    </row>
    <row r="214" ht="260" spans="1:20">
      <c r="A214" s="1">
        <v>4052</v>
      </c>
      <c r="B214" s="2" t="s">
        <v>8262</v>
      </c>
      <c r="C214" s="2" t="s">
        <v>8263</v>
      </c>
      <c r="D214" s="3">
        <v>3000</v>
      </c>
      <c r="E214" s="3">
        <v>1126</v>
      </c>
      <c r="F214" t="s">
        <v>26</v>
      </c>
      <c r="G214" t="s">
        <v>49</v>
      </c>
      <c r="H214" t="s">
        <v>50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1123</v>
      </c>
      <c r="O214">
        <v>38</v>
      </c>
      <c r="P214">
        <v>86.62</v>
      </c>
      <c r="Q214" s="11" t="s">
        <v>21</v>
      </c>
      <c r="R214" t="s">
        <v>1124</v>
      </c>
      <c r="S214" s="4">
        <v>41865.8786574074</v>
      </c>
      <c r="T214" s="4">
        <v>41925.8786574074</v>
      </c>
    </row>
    <row r="215" ht="216" spans="1:20">
      <c r="A215" s="1">
        <v>4054</v>
      </c>
      <c r="B215" s="2" t="s">
        <v>8266</v>
      </c>
      <c r="C215" s="2" t="s">
        <v>8267</v>
      </c>
      <c r="D215" s="3">
        <v>8880</v>
      </c>
      <c r="E215" s="3">
        <v>0</v>
      </c>
      <c r="F215" t="s">
        <v>26</v>
      </c>
      <c r="G215" t="s">
        <v>49</v>
      </c>
      <c r="H215" t="s">
        <v>50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1123</v>
      </c>
      <c r="O215">
        <v>0</v>
      </c>
      <c r="P215">
        <v>0</v>
      </c>
      <c r="Q215" s="11" t="s">
        <v>21</v>
      </c>
      <c r="R215" t="s">
        <v>1124</v>
      </c>
      <c r="S215" s="4">
        <v>42613.8412615741</v>
      </c>
      <c r="T215" s="4">
        <v>42644.1666666667</v>
      </c>
    </row>
    <row r="216" ht="245" spans="1:20">
      <c r="A216" s="1">
        <v>4056</v>
      </c>
      <c r="B216" s="2" t="s">
        <v>8270</v>
      </c>
      <c r="C216" s="2" t="s">
        <v>8271</v>
      </c>
      <c r="D216" s="3">
        <v>1500</v>
      </c>
      <c r="E216" s="3">
        <v>795</v>
      </c>
      <c r="F216" t="s">
        <v>26</v>
      </c>
      <c r="G216" t="s">
        <v>49</v>
      </c>
      <c r="H216" t="s">
        <v>50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1123</v>
      </c>
      <c r="O216">
        <v>53</v>
      </c>
      <c r="P216">
        <v>88.33</v>
      </c>
      <c r="Q216" s="11" t="s">
        <v>21</v>
      </c>
      <c r="R216" t="s">
        <v>1124</v>
      </c>
      <c r="S216" s="4">
        <v>42534.9333217593</v>
      </c>
      <c r="T216" s="4">
        <v>42554.8326388889</v>
      </c>
    </row>
    <row r="217" ht="202" spans="1:20">
      <c r="A217" s="1">
        <v>4058</v>
      </c>
      <c r="B217" s="2" t="s">
        <v>8274</v>
      </c>
      <c r="C217" s="2" t="s">
        <v>8275</v>
      </c>
      <c r="D217" s="3">
        <v>3750</v>
      </c>
      <c r="E217" s="3">
        <v>95</v>
      </c>
      <c r="F217" t="s">
        <v>26</v>
      </c>
      <c r="G217" t="s">
        <v>49</v>
      </c>
      <c r="H217" t="s">
        <v>50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1123</v>
      </c>
      <c r="O217">
        <v>3</v>
      </c>
      <c r="P217">
        <v>23.75</v>
      </c>
      <c r="Q217" s="11" t="s">
        <v>21</v>
      </c>
      <c r="R217" t="s">
        <v>1124</v>
      </c>
      <c r="S217" s="4">
        <v>42446.0606944444</v>
      </c>
      <c r="T217" s="4">
        <v>42461.1659722222</v>
      </c>
    </row>
    <row r="218" ht="159" spans="1:20">
      <c r="A218" s="1">
        <v>4061</v>
      </c>
      <c r="B218" s="2" t="s">
        <v>8280</v>
      </c>
      <c r="C218" s="2" t="s">
        <v>8281</v>
      </c>
      <c r="D218" s="3">
        <v>525</v>
      </c>
      <c r="E218" s="3">
        <v>0</v>
      </c>
      <c r="F218" t="s">
        <v>26</v>
      </c>
      <c r="G218" t="s">
        <v>49</v>
      </c>
      <c r="H218" t="s">
        <v>50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1123</v>
      </c>
      <c r="O218">
        <v>0</v>
      </c>
      <c r="P218">
        <v>0</v>
      </c>
      <c r="Q218" s="11" t="s">
        <v>21</v>
      </c>
      <c r="R218" t="s">
        <v>1124</v>
      </c>
      <c r="S218" s="4">
        <v>42421.1414699074</v>
      </c>
      <c r="T218" s="4">
        <v>42481.0998032407</v>
      </c>
    </row>
    <row r="219" ht="231" spans="1:20">
      <c r="A219" s="1">
        <v>4062</v>
      </c>
      <c r="B219" s="2" t="s">
        <v>8282</v>
      </c>
      <c r="C219" s="2" t="s">
        <v>8283</v>
      </c>
      <c r="D219" s="3">
        <v>20000</v>
      </c>
      <c r="E219" s="3">
        <v>490</v>
      </c>
      <c r="F219" t="s">
        <v>26</v>
      </c>
      <c r="G219" t="s">
        <v>49</v>
      </c>
      <c r="H219" t="s">
        <v>50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1123</v>
      </c>
      <c r="O219">
        <v>2</v>
      </c>
      <c r="P219">
        <v>163.33</v>
      </c>
      <c r="Q219" s="11" t="s">
        <v>21</v>
      </c>
      <c r="R219" t="s">
        <v>1124</v>
      </c>
      <c r="S219" s="4">
        <v>42523.739212963</v>
      </c>
      <c r="T219" s="4">
        <v>42553.739212963</v>
      </c>
    </row>
    <row r="220" ht="173" spans="1:20">
      <c r="A220" s="1">
        <v>4065</v>
      </c>
      <c r="B220" s="2" t="s">
        <v>8288</v>
      </c>
      <c r="C220" s="2" t="s">
        <v>8289</v>
      </c>
      <c r="D220" s="3">
        <v>4000</v>
      </c>
      <c r="E220" s="3">
        <v>27</v>
      </c>
      <c r="F220" t="s">
        <v>26</v>
      </c>
      <c r="G220" t="s">
        <v>49</v>
      </c>
      <c r="H220" t="s">
        <v>50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1123</v>
      </c>
      <c r="O220">
        <v>1</v>
      </c>
      <c r="P220">
        <v>6.75</v>
      </c>
      <c r="Q220" s="11" t="s">
        <v>21</v>
      </c>
      <c r="R220" t="s">
        <v>1124</v>
      </c>
      <c r="S220" s="4">
        <v>41833.9515162037</v>
      </c>
      <c r="T220" s="4">
        <v>41863.9515162037</v>
      </c>
    </row>
    <row r="221" ht="245" spans="1:20">
      <c r="A221" s="1">
        <v>4066</v>
      </c>
      <c r="B221" s="2" t="s">
        <v>8290</v>
      </c>
      <c r="C221" s="2" t="s">
        <v>8291</v>
      </c>
      <c r="D221" s="3">
        <v>15000</v>
      </c>
      <c r="E221" s="3">
        <v>25</v>
      </c>
      <c r="F221" t="s">
        <v>26</v>
      </c>
      <c r="G221" t="s">
        <v>49</v>
      </c>
      <c r="H221" t="s">
        <v>50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1123</v>
      </c>
      <c r="O221">
        <v>0</v>
      </c>
      <c r="P221">
        <v>25</v>
      </c>
      <c r="Q221" s="11" t="s">
        <v>21</v>
      </c>
      <c r="R221" t="s">
        <v>1124</v>
      </c>
      <c r="S221" s="4">
        <v>42479.039212963</v>
      </c>
      <c r="T221" s="4">
        <v>42509.039212963</v>
      </c>
    </row>
    <row r="222" ht="245" spans="1:20">
      <c r="A222" s="1">
        <v>4067</v>
      </c>
      <c r="B222" s="2" t="s">
        <v>8292</v>
      </c>
      <c r="C222" s="2" t="s">
        <v>7944</v>
      </c>
      <c r="D222" s="3">
        <v>5000</v>
      </c>
      <c r="E222" s="3">
        <v>3045</v>
      </c>
      <c r="F222" t="s">
        <v>26</v>
      </c>
      <c r="G222" t="s">
        <v>49</v>
      </c>
      <c r="H222" t="s">
        <v>50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1123</v>
      </c>
      <c r="O222">
        <v>61</v>
      </c>
      <c r="P222">
        <v>179.12</v>
      </c>
      <c r="Q222" s="11" t="s">
        <v>21</v>
      </c>
      <c r="R222" t="s">
        <v>1124</v>
      </c>
      <c r="S222" s="4">
        <v>42235.1174768519</v>
      </c>
      <c r="T222" s="4">
        <v>42275.1174768519</v>
      </c>
    </row>
    <row r="223" ht="173" spans="1:20">
      <c r="A223" s="1">
        <v>4068</v>
      </c>
      <c r="B223" s="2" t="s">
        <v>8293</v>
      </c>
      <c r="C223" s="2" t="s">
        <v>8294</v>
      </c>
      <c r="D223" s="3">
        <v>3495</v>
      </c>
      <c r="E223" s="3">
        <v>34.95</v>
      </c>
      <c r="F223" t="s">
        <v>26</v>
      </c>
      <c r="G223" t="s">
        <v>49</v>
      </c>
      <c r="H223" t="s">
        <v>50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1123</v>
      </c>
      <c r="O223">
        <v>1</v>
      </c>
      <c r="P223">
        <v>34.95</v>
      </c>
      <c r="Q223" s="11" t="s">
        <v>21</v>
      </c>
      <c r="R223" t="s">
        <v>1124</v>
      </c>
      <c r="S223" s="4">
        <v>42718.963599537</v>
      </c>
      <c r="T223" s="4">
        <v>42748.9618055556</v>
      </c>
    </row>
    <row r="224" ht="188" spans="1:20">
      <c r="A224" s="1">
        <v>4070</v>
      </c>
      <c r="B224" s="2" t="s">
        <v>8297</v>
      </c>
      <c r="C224" s="2" t="s">
        <v>8298</v>
      </c>
      <c r="D224" s="3">
        <v>1000</v>
      </c>
      <c r="E224" s="3">
        <v>165</v>
      </c>
      <c r="F224" t="s">
        <v>26</v>
      </c>
      <c r="G224" t="s">
        <v>49</v>
      </c>
      <c r="H224" t="s">
        <v>50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1123</v>
      </c>
      <c r="O224">
        <v>17</v>
      </c>
      <c r="P224">
        <v>27.5</v>
      </c>
      <c r="Q224" s="11" t="s">
        <v>21</v>
      </c>
      <c r="R224" t="s">
        <v>1124</v>
      </c>
      <c r="S224" s="4">
        <v>42031.6668981481</v>
      </c>
      <c r="T224" s="4">
        <v>42064.125</v>
      </c>
    </row>
    <row r="225" ht="216" spans="1:20">
      <c r="A225" s="1">
        <v>4073</v>
      </c>
      <c r="B225" s="2" t="s">
        <v>8303</v>
      </c>
      <c r="C225" s="2" t="s">
        <v>8304</v>
      </c>
      <c r="D225" s="3">
        <v>3500</v>
      </c>
      <c r="E225" s="3">
        <v>37</v>
      </c>
      <c r="F225" t="s">
        <v>26</v>
      </c>
      <c r="G225" t="s">
        <v>49</v>
      </c>
      <c r="H225" t="s">
        <v>50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1123</v>
      </c>
      <c r="O225">
        <v>1</v>
      </c>
      <c r="P225">
        <v>18.5</v>
      </c>
      <c r="Q225" s="11" t="s">
        <v>21</v>
      </c>
      <c r="R225" t="s">
        <v>1124</v>
      </c>
      <c r="S225" s="4">
        <v>42078.3452083333</v>
      </c>
      <c r="T225" s="4">
        <v>42133.1666666667</v>
      </c>
    </row>
    <row r="226" ht="173" spans="1:20">
      <c r="A226" s="1">
        <v>4076</v>
      </c>
      <c r="B226" s="2" t="s">
        <v>8309</v>
      </c>
      <c r="C226" s="2" t="s">
        <v>8310</v>
      </c>
      <c r="D226" s="3">
        <v>700</v>
      </c>
      <c r="E226" s="3">
        <v>0</v>
      </c>
      <c r="F226" t="s">
        <v>26</v>
      </c>
      <c r="G226" t="s">
        <v>49</v>
      </c>
      <c r="H226" t="s">
        <v>50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1123</v>
      </c>
      <c r="O226">
        <v>0</v>
      </c>
      <c r="P226">
        <v>0</v>
      </c>
      <c r="Q226" s="11" t="s">
        <v>21</v>
      </c>
      <c r="R226" t="s">
        <v>1124</v>
      </c>
      <c r="S226" s="4">
        <v>41905.7957060185</v>
      </c>
      <c r="T226" s="4">
        <v>41933.8270833333</v>
      </c>
    </row>
    <row r="227" ht="231" spans="1:20">
      <c r="A227" s="1">
        <v>4077</v>
      </c>
      <c r="B227" s="2" t="s">
        <v>8311</v>
      </c>
      <c r="C227" s="2" t="s">
        <v>8312</v>
      </c>
      <c r="D227" s="3">
        <v>15000</v>
      </c>
      <c r="E227" s="3">
        <v>1335</v>
      </c>
      <c r="F227" t="s">
        <v>26</v>
      </c>
      <c r="G227" t="s">
        <v>49</v>
      </c>
      <c r="H227" t="s">
        <v>50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1123</v>
      </c>
      <c r="O227">
        <v>9</v>
      </c>
      <c r="P227">
        <v>222.5</v>
      </c>
      <c r="Q227" s="11" t="s">
        <v>21</v>
      </c>
      <c r="R227" t="s">
        <v>1124</v>
      </c>
      <c r="S227" s="4">
        <v>42695.7105787037</v>
      </c>
      <c r="T227" s="4">
        <v>42725.7105787037</v>
      </c>
    </row>
    <row r="228" ht="216" spans="1:20">
      <c r="A228" s="1">
        <v>4079</v>
      </c>
      <c r="B228" s="2" t="s">
        <v>8315</v>
      </c>
      <c r="C228" s="2" t="s">
        <v>8316</v>
      </c>
      <c r="D228" s="3">
        <v>3000</v>
      </c>
      <c r="E228" s="3">
        <v>5</v>
      </c>
      <c r="F228" t="s">
        <v>26</v>
      </c>
      <c r="G228" t="s">
        <v>49</v>
      </c>
      <c r="H228" t="s">
        <v>50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1123</v>
      </c>
      <c r="O228">
        <v>0</v>
      </c>
      <c r="P228">
        <v>5</v>
      </c>
      <c r="Q228" s="11" t="s">
        <v>21</v>
      </c>
      <c r="R228" t="s">
        <v>1124</v>
      </c>
      <c r="S228" s="4">
        <v>42510.938900463</v>
      </c>
      <c r="T228" s="4">
        <v>42540.938900463</v>
      </c>
    </row>
    <row r="229" ht="216" spans="1:20">
      <c r="A229" s="1">
        <v>4080</v>
      </c>
      <c r="B229" s="2" t="s">
        <v>8317</v>
      </c>
      <c r="C229" s="2" t="s">
        <v>8318</v>
      </c>
      <c r="D229" s="3">
        <v>3000</v>
      </c>
      <c r="E229" s="3">
        <v>0</v>
      </c>
      <c r="F229" t="s">
        <v>26</v>
      </c>
      <c r="G229" t="s">
        <v>49</v>
      </c>
      <c r="H229" t="s">
        <v>50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1123</v>
      </c>
      <c r="O229">
        <v>0</v>
      </c>
      <c r="P229">
        <v>0</v>
      </c>
      <c r="Q229" s="11" t="s">
        <v>21</v>
      </c>
      <c r="R229" t="s">
        <v>1124</v>
      </c>
      <c r="S229" s="4">
        <v>42511.6981018519</v>
      </c>
      <c r="T229" s="4">
        <v>42535.7875</v>
      </c>
    </row>
    <row r="230" ht="216" spans="1:20">
      <c r="A230" s="1">
        <v>4081</v>
      </c>
      <c r="B230" s="2" t="s">
        <v>8319</v>
      </c>
      <c r="C230" s="2" t="s">
        <v>8320</v>
      </c>
      <c r="D230" s="3">
        <v>2224</v>
      </c>
      <c r="E230" s="3">
        <v>350</v>
      </c>
      <c r="F230" t="s">
        <v>26</v>
      </c>
      <c r="G230" t="s">
        <v>49</v>
      </c>
      <c r="H230" t="s">
        <v>50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1123</v>
      </c>
      <c r="O230">
        <v>16</v>
      </c>
      <c r="P230">
        <v>29.17</v>
      </c>
      <c r="Q230" s="11" t="s">
        <v>21</v>
      </c>
      <c r="R230" t="s">
        <v>1124</v>
      </c>
      <c r="S230" s="4">
        <v>42041.5813078704</v>
      </c>
      <c r="T230" s="4">
        <v>42071.5396412037</v>
      </c>
    </row>
    <row r="231" ht="245" spans="1:20">
      <c r="A231" s="1">
        <v>4082</v>
      </c>
      <c r="B231" s="2" t="s">
        <v>8321</v>
      </c>
      <c r="C231" s="2" t="s">
        <v>8322</v>
      </c>
      <c r="D231" s="3">
        <v>150</v>
      </c>
      <c r="E231" s="3">
        <v>3</v>
      </c>
      <c r="F231" t="s">
        <v>26</v>
      </c>
      <c r="G231" t="s">
        <v>49</v>
      </c>
      <c r="H231" t="s">
        <v>50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1123</v>
      </c>
      <c r="O231">
        <v>2</v>
      </c>
      <c r="P231">
        <v>1.5</v>
      </c>
      <c r="Q231" s="11" t="s">
        <v>21</v>
      </c>
      <c r="R231" t="s">
        <v>1124</v>
      </c>
      <c r="S231" s="4">
        <v>42307.1892708333</v>
      </c>
      <c r="T231" s="4">
        <v>42322.9583333333</v>
      </c>
    </row>
    <row r="232" ht="216" spans="1:20">
      <c r="A232" s="1">
        <v>4083</v>
      </c>
      <c r="B232" s="2" t="s">
        <v>8323</v>
      </c>
      <c r="C232" s="2" t="s">
        <v>8324</v>
      </c>
      <c r="D232" s="3">
        <v>3500</v>
      </c>
      <c r="E232" s="3">
        <v>759</v>
      </c>
      <c r="F232" t="s">
        <v>26</v>
      </c>
      <c r="G232" t="s">
        <v>49</v>
      </c>
      <c r="H232" t="s">
        <v>50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1123</v>
      </c>
      <c r="O232">
        <v>22</v>
      </c>
      <c r="P232">
        <v>126.5</v>
      </c>
      <c r="Q232" s="11" t="s">
        <v>21</v>
      </c>
      <c r="R232" t="s">
        <v>1124</v>
      </c>
      <c r="S232" s="4">
        <v>42353.7617592593</v>
      </c>
      <c r="T232" s="4">
        <v>42383.7617592593</v>
      </c>
    </row>
    <row r="233" ht="245" spans="1:20">
      <c r="A233" s="1">
        <v>4085</v>
      </c>
      <c r="B233" s="2" t="s">
        <v>8327</v>
      </c>
      <c r="C233" s="2" t="s">
        <v>8328</v>
      </c>
      <c r="D233" s="3">
        <v>3500</v>
      </c>
      <c r="E233" s="3">
        <v>10</v>
      </c>
      <c r="F233" t="s">
        <v>26</v>
      </c>
      <c r="G233" t="s">
        <v>49</v>
      </c>
      <c r="H233" t="s">
        <v>50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1123</v>
      </c>
      <c r="O233">
        <v>0</v>
      </c>
      <c r="P233">
        <v>10</v>
      </c>
      <c r="Q233" s="11" t="s">
        <v>21</v>
      </c>
      <c r="R233" t="s">
        <v>1124</v>
      </c>
      <c r="S233" s="4">
        <v>42058.6038773148</v>
      </c>
      <c r="T233" s="4">
        <v>42087.1659722222</v>
      </c>
    </row>
    <row r="234" ht="260" spans="1:20">
      <c r="A234" s="1">
        <v>4086</v>
      </c>
      <c r="B234" s="2" t="s">
        <v>8329</v>
      </c>
      <c r="C234" s="2" t="s">
        <v>8330</v>
      </c>
      <c r="D234" s="3">
        <v>1000</v>
      </c>
      <c r="E234" s="3">
        <v>47</v>
      </c>
      <c r="F234" t="s">
        <v>26</v>
      </c>
      <c r="G234" t="s">
        <v>49</v>
      </c>
      <c r="H234" t="s">
        <v>50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1123</v>
      </c>
      <c r="O234">
        <v>5</v>
      </c>
      <c r="P234">
        <v>9.4</v>
      </c>
      <c r="Q234" s="11" t="s">
        <v>21</v>
      </c>
      <c r="R234" t="s">
        <v>1124</v>
      </c>
      <c r="S234" s="4">
        <v>42304.9409606481</v>
      </c>
      <c r="T234" s="4">
        <v>42329.1666666667</v>
      </c>
    </row>
    <row r="235" ht="72" spans="1:20">
      <c r="A235" s="1">
        <v>4087</v>
      </c>
      <c r="B235" s="2" t="s">
        <v>8331</v>
      </c>
      <c r="C235" s="2" t="s">
        <v>8332</v>
      </c>
      <c r="D235" s="3">
        <v>9600</v>
      </c>
      <c r="E235" s="3">
        <v>0</v>
      </c>
      <c r="F235" t="s">
        <v>26</v>
      </c>
      <c r="G235" t="s">
        <v>49</v>
      </c>
      <c r="H235" t="s">
        <v>50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1123</v>
      </c>
      <c r="O235">
        <v>0</v>
      </c>
      <c r="P235">
        <v>0</v>
      </c>
      <c r="Q235" s="11" t="s">
        <v>21</v>
      </c>
      <c r="R235" t="s">
        <v>1124</v>
      </c>
      <c r="S235" s="4">
        <v>42538.7428935185</v>
      </c>
      <c r="T235" s="4">
        <v>42568.7428935185</v>
      </c>
    </row>
    <row r="236" ht="260" spans="1:20">
      <c r="A236" s="1">
        <v>4089</v>
      </c>
      <c r="B236" s="2" t="s">
        <v>8335</v>
      </c>
      <c r="C236" s="2" t="s">
        <v>8336</v>
      </c>
      <c r="D236" s="3">
        <v>5000</v>
      </c>
      <c r="E236" s="3">
        <v>240</v>
      </c>
      <c r="F236" t="s">
        <v>26</v>
      </c>
      <c r="G236" t="s">
        <v>49</v>
      </c>
      <c r="H236" t="s">
        <v>50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1123</v>
      </c>
      <c r="O236">
        <v>5</v>
      </c>
      <c r="P236">
        <v>30</v>
      </c>
      <c r="Q236" s="11" t="s">
        <v>21</v>
      </c>
      <c r="R236" t="s">
        <v>1124</v>
      </c>
      <c r="S236" s="4">
        <v>42122.7325</v>
      </c>
      <c r="T236" s="4">
        <v>42155.7326388889</v>
      </c>
    </row>
    <row r="237" ht="188" spans="1:20">
      <c r="A237" s="1">
        <v>4090</v>
      </c>
      <c r="B237" s="2" t="s">
        <v>8337</v>
      </c>
      <c r="C237" s="2" t="s">
        <v>8338</v>
      </c>
      <c r="D237" s="3">
        <v>1000</v>
      </c>
      <c r="E237" s="3">
        <v>32</v>
      </c>
      <c r="F237" t="s">
        <v>26</v>
      </c>
      <c r="G237" t="s">
        <v>49</v>
      </c>
      <c r="H237" t="s">
        <v>50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1123</v>
      </c>
      <c r="O237">
        <v>3</v>
      </c>
      <c r="P237">
        <v>10.67</v>
      </c>
      <c r="Q237" s="11" t="s">
        <v>21</v>
      </c>
      <c r="R237" t="s">
        <v>1124</v>
      </c>
      <c r="S237" s="4">
        <v>42209.6728819444</v>
      </c>
      <c r="T237" s="4">
        <v>42223.625</v>
      </c>
    </row>
    <row r="238" ht="260" spans="1:20">
      <c r="A238" s="1">
        <v>4091</v>
      </c>
      <c r="B238" s="2" t="s">
        <v>8339</v>
      </c>
      <c r="C238" s="2" t="s">
        <v>8340</v>
      </c>
      <c r="D238" s="3">
        <v>1600</v>
      </c>
      <c r="E238" s="3">
        <v>204</v>
      </c>
      <c r="F238" t="s">
        <v>26</v>
      </c>
      <c r="G238" t="s">
        <v>49</v>
      </c>
      <c r="H238" t="s">
        <v>50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1123</v>
      </c>
      <c r="O238">
        <v>13</v>
      </c>
      <c r="P238">
        <v>25.5</v>
      </c>
      <c r="Q238" s="11" t="s">
        <v>21</v>
      </c>
      <c r="R238" t="s">
        <v>1124</v>
      </c>
      <c r="S238" s="4">
        <v>41990.5063773148</v>
      </c>
      <c r="T238" s="4">
        <v>42020.5063773148</v>
      </c>
    </row>
    <row r="239" ht="216" spans="1:20">
      <c r="A239" s="1">
        <v>4092</v>
      </c>
      <c r="B239" s="2" t="s">
        <v>8341</v>
      </c>
      <c r="C239" s="2" t="s">
        <v>8342</v>
      </c>
      <c r="D239" s="3">
        <v>110000</v>
      </c>
      <c r="E239" s="3">
        <v>20</v>
      </c>
      <c r="F239" t="s">
        <v>26</v>
      </c>
      <c r="G239" t="s">
        <v>49</v>
      </c>
      <c r="H239" t="s">
        <v>50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1123</v>
      </c>
      <c r="O239">
        <v>0</v>
      </c>
      <c r="P239">
        <v>20</v>
      </c>
      <c r="Q239" s="11" t="s">
        <v>21</v>
      </c>
      <c r="R239" t="s">
        <v>1124</v>
      </c>
      <c r="S239" s="4">
        <v>42039.1949884259</v>
      </c>
      <c r="T239" s="4">
        <v>42099.1533217593</v>
      </c>
    </row>
    <row r="240" ht="231" spans="1:20">
      <c r="A240" s="1">
        <v>4094</v>
      </c>
      <c r="B240" s="2" t="s">
        <v>8345</v>
      </c>
      <c r="C240" s="2" t="s">
        <v>8346</v>
      </c>
      <c r="D240" s="3">
        <v>2000</v>
      </c>
      <c r="E240" s="3">
        <v>730</v>
      </c>
      <c r="F240" t="s">
        <v>26</v>
      </c>
      <c r="G240" t="s">
        <v>49</v>
      </c>
      <c r="H240" t="s">
        <v>50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1123</v>
      </c>
      <c r="O240">
        <v>37</v>
      </c>
      <c r="P240">
        <v>91.25</v>
      </c>
      <c r="Q240" s="11" t="s">
        <v>21</v>
      </c>
      <c r="R240" t="s">
        <v>1124</v>
      </c>
      <c r="S240" s="4">
        <v>41890.0868055556</v>
      </c>
      <c r="T240" s="4">
        <v>41934.2076388889</v>
      </c>
    </row>
    <row r="241" ht="202" spans="1:20">
      <c r="A241" s="1">
        <v>4098</v>
      </c>
      <c r="B241" s="2" t="s">
        <v>8353</v>
      </c>
      <c r="C241" s="2" t="s">
        <v>8354</v>
      </c>
      <c r="D241" s="3">
        <v>75000</v>
      </c>
      <c r="E241" s="3">
        <v>0</v>
      </c>
      <c r="F241" t="s">
        <v>26</v>
      </c>
      <c r="G241" t="s">
        <v>49</v>
      </c>
      <c r="H241" t="s">
        <v>50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1123</v>
      </c>
      <c r="O241">
        <v>0</v>
      </c>
      <c r="P241">
        <v>0</v>
      </c>
      <c r="Q241" s="11" t="s">
        <v>21</v>
      </c>
      <c r="R241" t="s">
        <v>1124</v>
      </c>
      <c r="S241" s="4">
        <v>42495.7221875</v>
      </c>
      <c r="T241" s="4">
        <v>42525.7221875</v>
      </c>
    </row>
    <row r="242" ht="245" spans="1:20">
      <c r="A242" s="1">
        <v>4099</v>
      </c>
      <c r="B242" s="2" t="s">
        <v>8355</v>
      </c>
      <c r="C242" s="2" t="s">
        <v>8356</v>
      </c>
      <c r="D242" s="3">
        <v>4500</v>
      </c>
      <c r="E242" s="3">
        <v>50</v>
      </c>
      <c r="F242" t="s">
        <v>26</v>
      </c>
      <c r="G242" t="s">
        <v>49</v>
      </c>
      <c r="H242" t="s">
        <v>50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1123</v>
      </c>
      <c r="O242">
        <v>1</v>
      </c>
      <c r="P242">
        <v>50</v>
      </c>
      <c r="Q242" s="11" t="s">
        <v>21</v>
      </c>
      <c r="R242" t="s">
        <v>1124</v>
      </c>
      <c r="S242" s="4">
        <v>42570.8503819444</v>
      </c>
      <c r="T242" s="4">
        <v>42615.8503819444</v>
      </c>
    </row>
    <row r="243" ht="173" spans="1:20">
      <c r="A243" s="1">
        <v>4100</v>
      </c>
      <c r="B243" s="2" t="s">
        <v>8357</v>
      </c>
      <c r="C243" s="2" t="s">
        <v>8358</v>
      </c>
      <c r="D243" s="3">
        <v>270</v>
      </c>
      <c r="E243" s="3">
        <v>0</v>
      </c>
      <c r="F243" t="s">
        <v>26</v>
      </c>
      <c r="G243" t="s">
        <v>49</v>
      </c>
      <c r="H243" t="s">
        <v>50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1123</v>
      </c>
      <c r="O243">
        <v>0</v>
      </c>
      <c r="P243">
        <v>0</v>
      </c>
      <c r="Q243" s="11" t="s">
        <v>21</v>
      </c>
      <c r="R243" t="s">
        <v>1124</v>
      </c>
      <c r="S243" s="4">
        <v>41927.1248842593</v>
      </c>
      <c r="T243" s="4">
        <v>41937.1248842593</v>
      </c>
    </row>
    <row r="244" ht="245" spans="1:20">
      <c r="A244" s="1">
        <v>4101</v>
      </c>
      <c r="B244" s="2" t="s">
        <v>8359</v>
      </c>
      <c r="C244" s="2" t="s">
        <v>8360</v>
      </c>
      <c r="D244" s="3">
        <v>600</v>
      </c>
      <c r="E244" s="3">
        <v>0</v>
      </c>
      <c r="F244" t="s">
        <v>26</v>
      </c>
      <c r="G244" t="s">
        <v>49</v>
      </c>
      <c r="H244" t="s">
        <v>50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1123</v>
      </c>
      <c r="O244">
        <v>0</v>
      </c>
      <c r="P244">
        <v>0</v>
      </c>
      <c r="Q244" s="11" t="s">
        <v>21</v>
      </c>
      <c r="R244" t="s">
        <v>1124</v>
      </c>
      <c r="S244" s="4">
        <v>42730.9037268519</v>
      </c>
      <c r="T244" s="4">
        <v>42760.9037268519</v>
      </c>
    </row>
    <row r="245" ht="188" spans="1:20">
      <c r="A245" s="1">
        <v>4102</v>
      </c>
      <c r="B245" s="2" t="s">
        <v>8361</v>
      </c>
      <c r="C245" s="2" t="s">
        <v>8362</v>
      </c>
      <c r="D245" s="3">
        <v>500</v>
      </c>
      <c r="E245" s="3">
        <v>137</v>
      </c>
      <c r="F245" t="s">
        <v>26</v>
      </c>
      <c r="G245" t="s">
        <v>49</v>
      </c>
      <c r="H245" t="s">
        <v>50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1123</v>
      </c>
      <c r="O245">
        <v>27</v>
      </c>
      <c r="P245">
        <v>22.83</v>
      </c>
      <c r="Q245" s="11" t="s">
        <v>21</v>
      </c>
      <c r="R245" t="s">
        <v>1124</v>
      </c>
      <c r="S245" s="4">
        <v>42475.8480671296</v>
      </c>
      <c r="T245" s="4">
        <v>42505.8480671296</v>
      </c>
    </row>
    <row r="246" ht="216" spans="1:20">
      <c r="A246" s="1">
        <v>4103</v>
      </c>
      <c r="B246" s="2" t="s">
        <v>8363</v>
      </c>
      <c r="C246" s="2" t="s">
        <v>8364</v>
      </c>
      <c r="D246" s="3">
        <v>1000</v>
      </c>
      <c r="E246" s="3">
        <v>100</v>
      </c>
      <c r="F246" t="s">
        <v>26</v>
      </c>
      <c r="G246" t="s">
        <v>49</v>
      </c>
      <c r="H246" t="s">
        <v>50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1123</v>
      </c>
      <c r="O246">
        <v>10</v>
      </c>
      <c r="P246">
        <v>16.67</v>
      </c>
      <c r="Q246" s="11" t="s">
        <v>21</v>
      </c>
      <c r="R246" t="s">
        <v>1124</v>
      </c>
      <c r="S246" s="4">
        <v>42188.8329398148</v>
      </c>
      <c r="T246" s="4">
        <v>42242.7722222222</v>
      </c>
    </row>
    <row r="247" ht="231" spans="1:20">
      <c r="A247" s="1">
        <v>4106</v>
      </c>
      <c r="B247" s="2" t="s">
        <v>8369</v>
      </c>
      <c r="C247" s="2" t="s">
        <v>8370</v>
      </c>
      <c r="D247" s="3">
        <v>5000</v>
      </c>
      <c r="E247" s="3">
        <v>3530</v>
      </c>
      <c r="F247" t="s">
        <v>26</v>
      </c>
      <c r="G247" t="s">
        <v>49</v>
      </c>
      <c r="H247" t="s">
        <v>50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1123</v>
      </c>
      <c r="O247">
        <v>71</v>
      </c>
      <c r="P247">
        <v>106.97</v>
      </c>
      <c r="Q247" s="11" t="s">
        <v>21</v>
      </c>
      <c r="R247" t="s">
        <v>1124</v>
      </c>
      <c r="S247" s="4">
        <v>42053.049375</v>
      </c>
      <c r="T247" s="4">
        <v>42096.0416666667</v>
      </c>
    </row>
    <row r="248" ht="245" spans="1:20">
      <c r="A248" s="1">
        <v>4107</v>
      </c>
      <c r="B248" s="2" t="s">
        <v>8371</v>
      </c>
      <c r="C248" s="2" t="s">
        <v>8372</v>
      </c>
      <c r="D248" s="3">
        <v>2000</v>
      </c>
      <c r="E248" s="3">
        <v>41</v>
      </c>
      <c r="F248" t="s">
        <v>26</v>
      </c>
      <c r="G248" t="s">
        <v>49</v>
      </c>
      <c r="H248" t="s">
        <v>50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1123</v>
      </c>
      <c r="O248">
        <v>2</v>
      </c>
      <c r="P248">
        <v>10.25</v>
      </c>
      <c r="Q248" s="11" t="s">
        <v>21</v>
      </c>
      <c r="R248" t="s">
        <v>1124</v>
      </c>
      <c r="S248" s="4">
        <v>41883.9166782407</v>
      </c>
      <c r="T248" s="4">
        <v>41906.9166782407</v>
      </c>
    </row>
    <row r="249" ht="231" spans="1:20">
      <c r="A249" s="1">
        <v>4108</v>
      </c>
      <c r="B249" s="2" t="s">
        <v>8373</v>
      </c>
      <c r="C249" s="2" t="s">
        <v>8374</v>
      </c>
      <c r="D249" s="3">
        <v>3000</v>
      </c>
      <c r="E249" s="3">
        <v>59</v>
      </c>
      <c r="F249" t="s">
        <v>26</v>
      </c>
      <c r="G249" t="s">
        <v>49</v>
      </c>
      <c r="H249" t="s">
        <v>50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1123</v>
      </c>
      <c r="O249">
        <v>2</v>
      </c>
      <c r="P249">
        <v>59</v>
      </c>
      <c r="Q249" s="11" t="s">
        <v>21</v>
      </c>
      <c r="R249" t="s">
        <v>1124</v>
      </c>
      <c r="S249" s="4">
        <v>42767.0316782407</v>
      </c>
      <c r="T249" s="4">
        <v>42797.2083333333</v>
      </c>
    </row>
    <row r="250" ht="216" spans="1:20">
      <c r="A250" s="1">
        <v>4111</v>
      </c>
      <c r="B250" s="2" t="s">
        <v>8379</v>
      </c>
      <c r="C250" s="2" t="s">
        <v>8380</v>
      </c>
      <c r="D250" s="3">
        <v>3000</v>
      </c>
      <c r="E250" s="3">
        <v>94</v>
      </c>
      <c r="F250" t="s">
        <v>26</v>
      </c>
      <c r="G250" t="s">
        <v>49</v>
      </c>
      <c r="H250" t="s">
        <v>50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1123</v>
      </c>
      <c r="O250">
        <v>3</v>
      </c>
      <c r="P250">
        <v>15.67</v>
      </c>
      <c r="Q250" s="11" t="s">
        <v>21</v>
      </c>
      <c r="R250" t="s">
        <v>1124</v>
      </c>
      <c r="S250" s="4">
        <v>42029.1358796296</v>
      </c>
      <c r="T250" s="4">
        <v>42059.1358796296</v>
      </c>
    </row>
    <row r="251" ht="245" spans="1:20">
      <c r="A251" s="1">
        <v>4113</v>
      </c>
      <c r="B251" s="2" t="s">
        <v>8382</v>
      </c>
      <c r="C251" s="2" t="s">
        <v>8383</v>
      </c>
      <c r="D251" s="3">
        <v>1500</v>
      </c>
      <c r="E251" s="3">
        <v>3</v>
      </c>
      <c r="F251" t="s">
        <v>26</v>
      </c>
      <c r="G251" t="s">
        <v>49</v>
      </c>
      <c r="H251" t="s">
        <v>50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1123</v>
      </c>
      <c r="O251">
        <v>0</v>
      </c>
      <c r="P251">
        <v>1</v>
      </c>
      <c r="Q251" s="11" t="s">
        <v>21</v>
      </c>
      <c r="R251" t="s">
        <v>1124</v>
      </c>
      <c r="S251" s="4">
        <v>42358.5731828704</v>
      </c>
      <c r="T251" s="4">
        <v>42377.2736111111</v>
      </c>
    </row>
    <row r="1044713" spans="1:20">
      <c r="A1044713"/>
      <c r="B1044713"/>
      <c r="C1044713"/>
      <c r="S1044713"/>
      <c r="T1044713"/>
    </row>
    <row r="1044714" spans="1:20">
      <c r="A1044714"/>
      <c r="B1044714"/>
      <c r="C1044714"/>
      <c r="S1044714"/>
      <c r="T1044714"/>
    </row>
    <row r="1044715" spans="1:20">
      <c r="A1044715"/>
      <c r="B1044715"/>
      <c r="C1044715"/>
      <c r="S1044715"/>
      <c r="T1044715"/>
    </row>
    <row r="1044716" spans="1:20">
      <c r="A1044716"/>
      <c r="B1044716"/>
      <c r="C1044716"/>
      <c r="S1044716"/>
      <c r="T1044716"/>
    </row>
    <row r="1044717" spans="1:20">
      <c r="A1044717"/>
      <c r="B1044717"/>
      <c r="C1044717"/>
      <c r="S1044717"/>
      <c r="T1044717"/>
    </row>
    <row r="1044718" spans="1:20">
      <c r="A1044718"/>
      <c r="B1044718"/>
      <c r="C1044718"/>
      <c r="S1044718"/>
      <c r="T1044718"/>
    </row>
    <row r="1044719" spans="1:20">
      <c r="A1044719"/>
      <c r="B1044719"/>
      <c r="C1044719"/>
      <c r="S1044719"/>
      <c r="T1044719"/>
    </row>
    <row r="1044720" spans="1:20">
      <c r="A1044720"/>
      <c r="B1044720"/>
      <c r="C1044720"/>
      <c r="S1044720"/>
      <c r="T1044720"/>
    </row>
    <row r="1044721" spans="1:20">
      <c r="A1044721"/>
      <c r="B1044721"/>
      <c r="C1044721"/>
      <c r="S1044721"/>
      <c r="T1044721"/>
    </row>
    <row r="1044722" spans="1:20">
      <c r="A1044722"/>
      <c r="B1044722"/>
      <c r="C1044722"/>
      <c r="S1044722"/>
      <c r="T1044722"/>
    </row>
    <row r="1044723" spans="1:20">
      <c r="A1044723"/>
      <c r="B1044723"/>
      <c r="C1044723"/>
      <c r="S1044723"/>
      <c r="T1044723"/>
    </row>
    <row r="1044724" spans="1:20">
      <c r="A1044724"/>
      <c r="B1044724"/>
      <c r="C1044724"/>
      <c r="S1044724"/>
      <c r="T1044724"/>
    </row>
    <row r="1044725" spans="1:20">
      <c r="A1044725"/>
      <c r="B1044725"/>
      <c r="C1044725"/>
      <c r="S1044725"/>
      <c r="T1044725"/>
    </row>
    <row r="1044726" spans="1:20">
      <c r="A1044726"/>
      <c r="B1044726"/>
      <c r="C1044726"/>
      <c r="S1044726"/>
      <c r="T1044726"/>
    </row>
    <row r="1044727" spans="1:20">
      <c r="A1044727"/>
      <c r="B1044727"/>
      <c r="C1044727"/>
      <c r="S1044727"/>
      <c r="T1044727"/>
    </row>
    <row r="1044728" spans="1:20">
      <c r="A1044728"/>
      <c r="B1044728"/>
      <c r="C1044728"/>
      <c r="S1044728"/>
      <c r="T1044728"/>
    </row>
    <row r="1044729" spans="1:20">
      <c r="A1044729"/>
      <c r="B1044729"/>
      <c r="C1044729"/>
      <c r="S1044729"/>
      <c r="T1044729"/>
    </row>
    <row r="1044730" spans="1:20">
      <c r="A1044730"/>
      <c r="B1044730"/>
      <c r="C1044730"/>
      <c r="S1044730"/>
      <c r="T1044730"/>
    </row>
    <row r="1044731" spans="1:20">
      <c r="A1044731"/>
      <c r="B1044731"/>
      <c r="C1044731"/>
      <c r="S1044731"/>
      <c r="T1044731"/>
    </row>
    <row r="1044732" spans="1:20">
      <c r="A1044732"/>
      <c r="B1044732"/>
      <c r="C1044732"/>
      <c r="S1044732"/>
      <c r="T1044732"/>
    </row>
    <row r="1044733" spans="1:20">
      <c r="A1044733"/>
      <c r="B1044733"/>
      <c r="C1044733"/>
      <c r="S1044733"/>
      <c r="T1044733"/>
    </row>
    <row r="1044734" spans="1:20">
      <c r="A1044734"/>
      <c r="B1044734"/>
      <c r="C1044734"/>
      <c r="S1044734"/>
      <c r="T1044734"/>
    </row>
    <row r="1044735" spans="1:20">
      <c r="A1044735"/>
      <c r="B1044735"/>
      <c r="C1044735"/>
      <c r="S1044735"/>
      <c r="T1044735"/>
    </row>
    <row r="1044736" spans="1:20">
      <c r="A1044736"/>
      <c r="B1044736"/>
      <c r="C1044736"/>
      <c r="S1044736"/>
      <c r="T1044736"/>
    </row>
    <row r="1044737" spans="1:20">
      <c r="A1044737"/>
      <c r="B1044737"/>
      <c r="C1044737"/>
      <c r="S1044737"/>
      <c r="T1044737"/>
    </row>
    <row r="1044738" spans="1:20">
      <c r="A1044738"/>
      <c r="B1044738"/>
      <c r="C1044738"/>
      <c r="S1044738"/>
      <c r="T1044738"/>
    </row>
    <row r="1044739" spans="1:20">
      <c r="A1044739"/>
      <c r="B1044739"/>
      <c r="C1044739"/>
      <c r="S1044739"/>
      <c r="T1044739"/>
    </row>
    <row r="1044740" spans="1:20">
      <c r="A1044740"/>
      <c r="B1044740"/>
      <c r="C1044740"/>
      <c r="S1044740"/>
      <c r="T1044740"/>
    </row>
    <row r="1044741" spans="1:20">
      <c r="A1044741"/>
      <c r="B1044741"/>
      <c r="C1044741"/>
      <c r="S1044741"/>
      <c r="T1044741"/>
    </row>
    <row r="1044742" spans="1:20">
      <c r="A1044742"/>
      <c r="B1044742"/>
      <c r="C1044742"/>
      <c r="S1044742"/>
      <c r="T1044742"/>
    </row>
    <row r="1044743" spans="1:20">
      <c r="A1044743"/>
      <c r="B1044743"/>
      <c r="C1044743"/>
      <c r="S1044743"/>
      <c r="T1044743"/>
    </row>
    <row r="1044744" spans="1:20">
      <c r="A1044744"/>
      <c r="B1044744"/>
      <c r="C1044744"/>
      <c r="S1044744"/>
      <c r="T1044744"/>
    </row>
    <row r="1044745" spans="1:20">
      <c r="A1044745"/>
      <c r="B1044745"/>
      <c r="C1044745"/>
      <c r="S1044745"/>
      <c r="T1044745"/>
    </row>
    <row r="1044746" spans="1:20">
      <c r="A1044746"/>
      <c r="B1044746"/>
      <c r="C1044746"/>
      <c r="S1044746"/>
      <c r="T1044746"/>
    </row>
    <row r="1044747" spans="1:20">
      <c r="A1044747"/>
      <c r="B1044747"/>
      <c r="C1044747"/>
      <c r="S1044747"/>
      <c r="T1044747"/>
    </row>
    <row r="1044748" spans="1:20">
      <c r="A1044748"/>
      <c r="B1044748"/>
      <c r="C1044748"/>
      <c r="S1044748"/>
      <c r="T1044748"/>
    </row>
    <row r="1044749" spans="1:20">
      <c r="A1044749"/>
      <c r="B1044749"/>
      <c r="C1044749"/>
      <c r="S1044749"/>
      <c r="T1044749"/>
    </row>
    <row r="1044750" spans="1:20">
      <c r="A1044750"/>
      <c r="B1044750"/>
      <c r="C1044750"/>
      <c r="S1044750"/>
      <c r="T1044750"/>
    </row>
    <row r="1044751" spans="1:20">
      <c r="A1044751"/>
      <c r="B1044751"/>
      <c r="C1044751"/>
      <c r="S1044751"/>
      <c r="T1044751"/>
    </row>
    <row r="1044752" spans="1:20">
      <c r="A1044752"/>
      <c r="B1044752"/>
      <c r="C1044752"/>
      <c r="S1044752"/>
      <c r="T1044752"/>
    </row>
    <row r="1044753" spans="1:20">
      <c r="A1044753"/>
      <c r="B1044753"/>
      <c r="C1044753"/>
      <c r="S1044753"/>
      <c r="T1044753"/>
    </row>
    <row r="1044754" spans="1:20">
      <c r="A1044754"/>
      <c r="B1044754"/>
      <c r="C1044754"/>
      <c r="S1044754"/>
      <c r="T1044754"/>
    </row>
    <row r="1044755" spans="1:20">
      <c r="A1044755"/>
      <c r="B1044755"/>
      <c r="C1044755"/>
      <c r="S1044755"/>
      <c r="T1044755"/>
    </row>
    <row r="1044756" spans="1:20">
      <c r="A1044756"/>
      <c r="B1044756"/>
      <c r="C1044756"/>
      <c r="S1044756"/>
      <c r="T1044756"/>
    </row>
    <row r="1044757" spans="1:20">
      <c r="A1044757"/>
      <c r="B1044757"/>
      <c r="C1044757"/>
      <c r="S1044757"/>
      <c r="T1044757"/>
    </row>
    <row r="1044758" spans="1:20">
      <c r="A1044758"/>
      <c r="B1044758"/>
      <c r="C1044758"/>
      <c r="S1044758"/>
      <c r="T1044758"/>
    </row>
    <row r="1044759" spans="1:20">
      <c r="A1044759"/>
      <c r="B1044759"/>
      <c r="C1044759"/>
      <c r="S1044759"/>
      <c r="T1044759"/>
    </row>
    <row r="1044760" spans="1:20">
      <c r="A1044760"/>
      <c r="B1044760"/>
      <c r="C1044760"/>
      <c r="S1044760"/>
      <c r="T1044760"/>
    </row>
    <row r="1044761" spans="1:20">
      <c r="A1044761"/>
      <c r="B1044761"/>
      <c r="C1044761"/>
      <c r="S1044761"/>
      <c r="T1044761"/>
    </row>
    <row r="1044762" spans="1:20">
      <c r="A1044762"/>
      <c r="B1044762"/>
      <c r="C1044762"/>
      <c r="S1044762"/>
      <c r="T1044762"/>
    </row>
    <row r="1044763" spans="1:20">
      <c r="A1044763"/>
      <c r="B1044763"/>
      <c r="C1044763"/>
      <c r="S1044763"/>
      <c r="T1044763"/>
    </row>
    <row r="1044764" spans="1:20">
      <c r="A1044764"/>
      <c r="B1044764"/>
      <c r="C1044764"/>
      <c r="S1044764"/>
      <c r="T1044764"/>
    </row>
    <row r="1044765" spans="1:20">
      <c r="A1044765"/>
      <c r="B1044765"/>
      <c r="C1044765"/>
      <c r="S1044765"/>
      <c r="T1044765"/>
    </row>
    <row r="1044766" spans="1:20">
      <c r="A1044766"/>
      <c r="B1044766"/>
      <c r="C1044766"/>
      <c r="S1044766"/>
      <c r="T1044766"/>
    </row>
    <row r="1044767" spans="1:20">
      <c r="A1044767"/>
      <c r="B1044767"/>
      <c r="C1044767"/>
      <c r="S1044767"/>
      <c r="T1044767"/>
    </row>
    <row r="1044768" spans="1:20">
      <c r="A1044768"/>
      <c r="B1044768"/>
      <c r="C1044768"/>
      <c r="S1044768"/>
      <c r="T1044768"/>
    </row>
    <row r="1044769" spans="1:20">
      <c r="A1044769"/>
      <c r="B1044769"/>
      <c r="C1044769"/>
      <c r="S1044769"/>
      <c r="T1044769"/>
    </row>
    <row r="1044770" spans="1:20">
      <c r="A1044770"/>
      <c r="B1044770"/>
      <c r="C1044770"/>
      <c r="S1044770"/>
      <c r="T1044770"/>
    </row>
    <row r="1044771" spans="1:20">
      <c r="A1044771"/>
      <c r="B1044771"/>
      <c r="C1044771"/>
      <c r="S1044771"/>
      <c r="T1044771"/>
    </row>
    <row r="1044772" spans="1:20">
      <c r="A1044772"/>
      <c r="B1044772"/>
      <c r="C1044772"/>
      <c r="S1044772"/>
      <c r="T1044772"/>
    </row>
    <row r="1044773" spans="1:20">
      <c r="A1044773"/>
      <c r="B1044773"/>
      <c r="C1044773"/>
      <c r="S1044773"/>
      <c r="T1044773"/>
    </row>
    <row r="1044774" spans="1:20">
      <c r="A1044774"/>
      <c r="B1044774"/>
      <c r="C1044774"/>
      <c r="S1044774"/>
      <c r="T1044774"/>
    </row>
    <row r="1044775" spans="1:20">
      <c r="A1044775"/>
      <c r="B1044775"/>
      <c r="C1044775"/>
      <c r="S1044775"/>
      <c r="T1044775"/>
    </row>
    <row r="1044776" spans="1:20">
      <c r="A1044776"/>
      <c r="B1044776"/>
      <c r="C1044776"/>
      <c r="S1044776"/>
      <c r="T1044776"/>
    </row>
    <row r="1044777" spans="1:20">
      <c r="A1044777"/>
      <c r="B1044777"/>
      <c r="C1044777"/>
      <c r="S1044777"/>
      <c r="T1044777"/>
    </row>
    <row r="1044778" spans="1:20">
      <c r="A1044778"/>
      <c r="B1044778"/>
      <c r="C1044778"/>
      <c r="S1044778"/>
      <c r="T1044778"/>
    </row>
    <row r="1044779" spans="1:20">
      <c r="A1044779"/>
      <c r="B1044779"/>
      <c r="C1044779"/>
      <c r="S1044779"/>
      <c r="T1044779"/>
    </row>
    <row r="1044780" spans="1:20">
      <c r="A1044780"/>
      <c r="B1044780"/>
      <c r="C1044780"/>
      <c r="S1044780"/>
      <c r="T1044780"/>
    </row>
    <row r="1044781" spans="1:20">
      <c r="A1044781"/>
      <c r="B1044781"/>
      <c r="C1044781"/>
      <c r="S1044781"/>
      <c r="T1044781"/>
    </row>
    <row r="1044782" spans="1:20">
      <c r="A1044782"/>
      <c r="B1044782"/>
      <c r="C1044782"/>
      <c r="S1044782"/>
      <c r="T1044782"/>
    </row>
    <row r="1044783" spans="1:20">
      <c r="A1044783"/>
      <c r="B1044783"/>
      <c r="C1044783"/>
      <c r="S1044783"/>
      <c r="T1044783"/>
    </row>
    <row r="1044784" spans="1:20">
      <c r="A1044784"/>
      <c r="B1044784"/>
      <c r="C1044784"/>
      <c r="S1044784"/>
      <c r="T1044784"/>
    </row>
    <row r="1044785" spans="1:20">
      <c r="A1044785"/>
      <c r="B1044785"/>
      <c r="C1044785"/>
      <c r="S1044785"/>
      <c r="T1044785"/>
    </row>
    <row r="1044786" spans="1:20">
      <c r="A1044786"/>
      <c r="B1044786"/>
      <c r="C1044786"/>
      <c r="S1044786"/>
      <c r="T1044786"/>
    </row>
    <row r="1044787" spans="1:20">
      <c r="A1044787"/>
      <c r="B1044787"/>
      <c r="C1044787"/>
      <c r="S1044787"/>
      <c r="T1044787"/>
    </row>
    <row r="1044788" spans="1:20">
      <c r="A1044788"/>
      <c r="B1044788"/>
      <c r="C1044788"/>
      <c r="S1044788"/>
      <c r="T1044788"/>
    </row>
    <row r="1044789" spans="1:20">
      <c r="A1044789"/>
      <c r="B1044789"/>
      <c r="C1044789"/>
      <c r="S1044789"/>
      <c r="T1044789"/>
    </row>
    <row r="1044790" spans="1:20">
      <c r="A1044790"/>
      <c r="B1044790"/>
      <c r="C1044790"/>
      <c r="S1044790"/>
      <c r="T1044790"/>
    </row>
    <row r="1044791" spans="1:20">
      <c r="A1044791"/>
      <c r="B1044791"/>
      <c r="C1044791"/>
      <c r="S1044791"/>
      <c r="T1044791"/>
    </row>
    <row r="1044792" spans="1:20">
      <c r="A1044792"/>
      <c r="B1044792"/>
      <c r="C1044792"/>
      <c r="S1044792"/>
      <c r="T1044792"/>
    </row>
    <row r="1044793" spans="1:20">
      <c r="A1044793"/>
      <c r="B1044793"/>
      <c r="C1044793"/>
      <c r="S1044793"/>
      <c r="T1044793"/>
    </row>
    <row r="1044794" spans="1:20">
      <c r="A1044794"/>
      <c r="B1044794"/>
      <c r="C1044794"/>
      <c r="S1044794"/>
      <c r="T1044794"/>
    </row>
    <row r="1044795" spans="1:20">
      <c r="A1044795"/>
      <c r="B1044795"/>
      <c r="C1044795"/>
      <c r="S1044795"/>
      <c r="T1044795"/>
    </row>
    <row r="1044796" spans="1:20">
      <c r="A1044796"/>
      <c r="B1044796"/>
      <c r="C1044796"/>
      <c r="S1044796"/>
      <c r="T1044796"/>
    </row>
    <row r="1044797" spans="1:20">
      <c r="A1044797"/>
      <c r="B1044797"/>
      <c r="C1044797"/>
      <c r="S1044797"/>
      <c r="T1044797"/>
    </row>
    <row r="1044798" spans="1:20">
      <c r="A1044798"/>
      <c r="B1044798"/>
      <c r="C1044798"/>
      <c r="S1044798"/>
      <c r="T1044798"/>
    </row>
    <row r="1044799" spans="1:20">
      <c r="A1044799"/>
      <c r="B1044799"/>
      <c r="C1044799"/>
      <c r="S1044799"/>
      <c r="T1044799"/>
    </row>
    <row r="1044800" spans="1:20">
      <c r="A1044800"/>
      <c r="B1044800"/>
      <c r="C1044800"/>
      <c r="S1044800"/>
      <c r="T1044800"/>
    </row>
    <row r="1044801" spans="1:20">
      <c r="A1044801"/>
      <c r="B1044801"/>
      <c r="C1044801"/>
      <c r="S1044801"/>
      <c r="T1044801"/>
    </row>
    <row r="1044802" spans="1:20">
      <c r="A1044802"/>
      <c r="B1044802"/>
      <c r="C1044802"/>
      <c r="S1044802"/>
      <c r="T1044802"/>
    </row>
    <row r="1044803" spans="1:20">
      <c r="A1044803"/>
      <c r="B1044803"/>
      <c r="C1044803"/>
      <c r="S1044803"/>
      <c r="T1044803"/>
    </row>
    <row r="1044804" spans="1:20">
      <c r="A1044804"/>
      <c r="B1044804"/>
      <c r="C1044804"/>
      <c r="S1044804"/>
      <c r="T1044804"/>
    </row>
    <row r="1044805" spans="1:20">
      <c r="A1044805"/>
      <c r="B1044805"/>
      <c r="C1044805"/>
      <c r="S1044805"/>
      <c r="T1044805"/>
    </row>
    <row r="1044806" spans="1:20">
      <c r="A1044806"/>
      <c r="B1044806"/>
      <c r="C1044806"/>
      <c r="S1044806"/>
      <c r="T1044806"/>
    </row>
    <row r="1044807" spans="1:20">
      <c r="A1044807"/>
      <c r="B1044807"/>
      <c r="C1044807"/>
      <c r="S1044807"/>
      <c r="T1044807"/>
    </row>
    <row r="1044808" spans="1:20">
      <c r="A1044808"/>
      <c r="B1044808"/>
      <c r="C1044808"/>
      <c r="S1044808"/>
      <c r="T1044808"/>
    </row>
    <row r="1044809" spans="1:20">
      <c r="A1044809"/>
      <c r="B1044809"/>
      <c r="C1044809"/>
      <c r="S1044809"/>
      <c r="T1044809"/>
    </row>
    <row r="1044810" spans="1:20">
      <c r="A1044810"/>
      <c r="B1044810"/>
      <c r="C1044810"/>
      <c r="S1044810"/>
      <c r="T1044810"/>
    </row>
    <row r="1044811" spans="1:20">
      <c r="A1044811"/>
      <c r="B1044811"/>
      <c r="C1044811"/>
      <c r="S1044811"/>
      <c r="T1044811"/>
    </row>
    <row r="1044812" spans="1:20">
      <c r="A1044812"/>
      <c r="B1044812"/>
      <c r="C1044812"/>
      <c r="S1044812"/>
      <c r="T1044812"/>
    </row>
    <row r="1044813" spans="1:20">
      <c r="A1044813"/>
      <c r="B1044813"/>
      <c r="C1044813"/>
      <c r="S1044813"/>
      <c r="T1044813"/>
    </row>
    <row r="1044814" spans="1:20">
      <c r="A1044814"/>
      <c r="B1044814"/>
      <c r="C1044814"/>
      <c r="S1044814"/>
      <c r="T1044814"/>
    </row>
    <row r="1044815" spans="1:20">
      <c r="A1044815"/>
      <c r="B1044815"/>
      <c r="C1044815"/>
      <c r="S1044815"/>
      <c r="T1044815"/>
    </row>
    <row r="1044816" spans="1:20">
      <c r="A1044816"/>
      <c r="B1044816"/>
      <c r="C1044816"/>
      <c r="S1044816"/>
      <c r="T1044816"/>
    </row>
    <row r="1044817" spans="1:20">
      <c r="A1044817"/>
      <c r="B1044817"/>
      <c r="C1044817"/>
      <c r="S1044817"/>
      <c r="T1044817"/>
    </row>
    <row r="1044818" spans="1:20">
      <c r="A1044818"/>
      <c r="B1044818"/>
      <c r="C1044818"/>
      <c r="S1044818"/>
      <c r="T1044818"/>
    </row>
    <row r="1044819" spans="1:20">
      <c r="A1044819"/>
      <c r="B1044819"/>
      <c r="C1044819"/>
      <c r="S1044819"/>
      <c r="T1044819"/>
    </row>
    <row r="1044820" spans="1:20">
      <c r="A1044820"/>
      <c r="B1044820"/>
      <c r="C1044820"/>
      <c r="S1044820"/>
      <c r="T1044820"/>
    </row>
    <row r="1044821" spans="1:20">
      <c r="A1044821"/>
      <c r="B1044821"/>
      <c r="C1044821"/>
      <c r="S1044821"/>
      <c r="T1044821"/>
    </row>
    <row r="1044822" spans="1:20">
      <c r="A1044822"/>
      <c r="B1044822"/>
      <c r="C1044822"/>
      <c r="S1044822"/>
      <c r="T1044822"/>
    </row>
    <row r="1044823" spans="1:20">
      <c r="A1044823"/>
      <c r="B1044823"/>
      <c r="C1044823"/>
      <c r="S1044823"/>
      <c r="T1044823"/>
    </row>
    <row r="1044824" spans="1:20">
      <c r="A1044824"/>
      <c r="B1044824"/>
      <c r="C1044824"/>
      <c r="S1044824"/>
      <c r="T1044824"/>
    </row>
    <row r="1044825" spans="1:20">
      <c r="A1044825"/>
      <c r="B1044825"/>
      <c r="C1044825"/>
      <c r="S1044825"/>
      <c r="T1044825"/>
    </row>
    <row r="1044826" spans="1:20">
      <c r="A1044826"/>
      <c r="B1044826"/>
      <c r="C1044826"/>
      <c r="S1044826"/>
      <c r="T1044826"/>
    </row>
    <row r="1044827" spans="1:20">
      <c r="A1044827"/>
      <c r="B1044827"/>
      <c r="C1044827"/>
      <c r="S1044827"/>
      <c r="T1044827"/>
    </row>
    <row r="1044828" spans="1:20">
      <c r="A1044828"/>
      <c r="B1044828"/>
      <c r="C1044828"/>
      <c r="S1044828"/>
      <c r="T1044828"/>
    </row>
    <row r="1044829" spans="1:20">
      <c r="A1044829"/>
      <c r="B1044829"/>
      <c r="C1044829"/>
      <c r="S1044829"/>
      <c r="T1044829"/>
    </row>
    <row r="1044830" spans="1:20">
      <c r="A1044830"/>
      <c r="B1044830"/>
      <c r="C1044830"/>
      <c r="S1044830"/>
      <c r="T1044830"/>
    </row>
    <row r="1044831" spans="1:20">
      <c r="A1044831"/>
      <c r="B1044831"/>
      <c r="C1044831"/>
      <c r="S1044831"/>
      <c r="T1044831"/>
    </row>
    <row r="1044832" spans="1:20">
      <c r="A1044832"/>
      <c r="B1044832"/>
      <c r="C1044832"/>
      <c r="S1044832"/>
      <c r="T1044832"/>
    </row>
    <row r="1044833" spans="1:20">
      <c r="A1044833"/>
      <c r="B1044833"/>
      <c r="C1044833"/>
      <c r="S1044833"/>
      <c r="T1044833"/>
    </row>
    <row r="1044834" spans="1:20">
      <c r="A1044834"/>
      <c r="B1044834"/>
      <c r="C1044834"/>
      <c r="S1044834"/>
      <c r="T1044834"/>
    </row>
    <row r="1044835" spans="1:20">
      <c r="A1044835"/>
      <c r="B1044835"/>
      <c r="C1044835"/>
      <c r="S1044835"/>
      <c r="T1044835"/>
    </row>
    <row r="1044836" spans="1:20">
      <c r="A1044836"/>
      <c r="B1044836"/>
      <c r="C1044836"/>
      <c r="S1044836"/>
      <c r="T1044836"/>
    </row>
    <row r="1044837" spans="1:20">
      <c r="A1044837"/>
      <c r="B1044837"/>
      <c r="C1044837"/>
      <c r="S1044837"/>
      <c r="T1044837"/>
    </row>
    <row r="1044838" spans="1:20">
      <c r="A1044838"/>
      <c r="B1044838"/>
      <c r="C1044838"/>
      <c r="S1044838"/>
      <c r="T1044838"/>
    </row>
    <row r="1044839" spans="1:20">
      <c r="A1044839"/>
      <c r="B1044839"/>
      <c r="C1044839"/>
      <c r="S1044839"/>
      <c r="T1044839"/>
    </row>
    <row r="1044840" spans="1:20">
      <c r="A1044840"/>
      <c r="B1044840"/>
      <c r="C1044840"/>
      <c r="S1044840"/>
      <c r="T1044840"/>
    </row>
    <row r="1044841" spans="1:20">
      <c r="A1044841"/>
      <c r="B1044841"/>
      <c r="C1044841"/>
      <c r="S1044841"/>
      <c r="T1044841"/>
    </row>
    <row r="1044842" spans="1:20">
      <c r="A1044842"/>
      <c r="B1044842"/>
      <c r="C1044842"/>
      <c r="S1044842"/>
      <c r="T1044842"/>
    </row>
    <row r="1044843" spans="1:20">
      <c r="A1044843"/>
      <c r="B1044843"/>
      <c r="C1044843"/>
      <c r="S1044843"/>
      <c r="T1044843"/>
    </row>
    <row r="1044844" spans="1:20">
      <c r="A1044844"/>
      <c r="B1044844"/>
      <c r="C1044844"/>
      <c r="S1044844"/>
      <c r="T1044844"/>
    </row>
    <row r="1044845" spans="1:20">
      <c r="A1044845"/>
      <c r="B1044845"/>
      <c r="C1044845"/>
      <c r="S1044845"/>
      <c r="T1044845"/>
    </row>
    <row r="1044846" spans="1:20">
      <c r="A1044846"/>
      <c r="B1044846"/>
      <c r="C1044846"/>
      <c r="S1044846"/>
      <c r="T1044846"/>
    </row>
    <row r="1044847" spans="1:20">
      <c r="A1044847"/>
      <c r="B1044847"/>
      <c r="C1044847"/>
      <c r="S1044847"/>
      <c r="T1044847"/>
    </row>
    <row r="1044848" spans="1:20">
      <c r="A1044848"/>
      <c r="B1044848"/>
      <c r="C1044848"/>
      <c r="S1044848"/>
      <c r="T1044848"/>
    </row>
    <row r="1044849" spans="1:20">
      <c r="A1044849"/>
      <c r="B1044849"/>
      <c r="C1044849"/>
      <c r="S1044849"/>
      <c r="T1044849"/>
    </row>
    <row r="1044850" spans="1:20">
      <c r="A1044850"/>
      <c r="B1044850"/>
      <c r="C1044850"/>
      <c r="S1044850"/>
      <c r="T1044850"/>
    </row>
    <row r="1044851" spans="1:20">
      <c r="A1044851"/>
      <c r="B1044851"/>
      <c r="C1044851"/>
      <c r="S1044851"/>
      <c r="T1044851"/>
    </row>
    <row r="1044852" spans="1:20">
      <c r="A1044852"/>
      <c r="B1044852"/>
      <c r="C1044852"/>
      <c r="S1044852"/>
      <c r="T1044852"/>
    </row>
    <row r="1044853" spans="1:20">
      <c r="A1044853"/>
      <c r="B1044853"/>
      <c r="C1044853"/>
      <c r="S1044853"/>
      <c r="T1044853"/>
    </row>
    <row r="1044854" spans="1:20">
      <c r="A1044854"/>
      <c r="B1044854"/>
      <c r="C1044854"/>
      <c r="S1044854"/>
      <c r="T1044854"/>
    </row>
    <row r="1044855" spans="1:20">
      <c r="A1044855"/>
      <c r="B1044855"/>
      <c r="C1044855"/>
      <c r="S1044855"/>
      <c r="T1044855"/>
    </row>
    <row r="1044856" spans="1:20">
      <c r="A1044856"/>
      <c r="B1044856"/>
      <c r="C1044856"/>
      <c r="S1044856"/>
      <c r="T1044856"/>
    </row>
    <row r="1044857" spans="1:20">
      <c r="A1044857"/>
      <c r="B1044857"/>
      <c r="C1044857"/>
      <c r="S1044857"/>
      <c r="T1044857"/>
    </row>
    <row r="1044858" spans="1:20">
      <c r="A1044858"/>
      <c r="B1044858"/>
      <c r="C1044858"/>
      <c r="S1044858"/>
      <c r="T1044858"/>
    </row>
    <row r="1044859" spans="1:20">
      <c r="A1044859"/>
      <c r="B1044859"/>
      <c r="C1044859"/>
      <c r="S1044859"/>
      <c r="T1044859"/>
    </row>
    <row r="1044860" spans="1:20">
      <c r="A1044860"/>
      <c r="B1044860"/>
      <c r="C1044860"/>
      <c r="S1044860"/>
      <c r="T1044860"/>
    </row>
    <row r="1044861" spans="1:20">
      <c r="A1044861"/>
      <c r="B1044861"/>
      <c r="C1044861"/>
      <c r="S1044861"/>
      <c r="T1044861"/>
    </row>
    <row r="1044862" spans="1:20">
      <c r="A1044862"/>
      <c r="B1044862"/>
      <c r="C1044862"/>
      <c r="S1044862"/>
      <c r="T1044862"/>
    </row>
    <row r="1044863" spans="1:20">
      <c r="A1044863"/>
      <c r="B1044863"/>
      <c r="C1044863"/>
      <c r="S1044863"/>
      <c r="T1044863"/>
    </row>
    <row r="1044864" spans="1:20">
      <c r="A1044864"/>
      <c r="B1044864"/>
      <c r="C1044864"/>
      <c r="S1044864"/>
      <c r="T1044864"/>
    </row>
    <row r="1044865" spans="1:20">
      <c r="A1044865"/>
      <c r="B1044865"/>
      <c r="C1044865"/>
      <c r="S1044865"/>
      <c r="T1044865"/>
    </row>
    <row r="1044866" spans="1:20">
      <c r="A1044866"/>
      <c r="B1044866"/>
      <c r="C1044866"/>
      <c r="S1044866"/>
      <c r="T1044866"/>
    </row>
    <row r="1044867" spans="1:20">
      <c r="A1044867"/>
      <c r="B1044867"/>
      <c r="C1044867"/>
      <c r="S1044867"/>
      <c r="T1044867"/>
    </row>
    <row r="1044868" spans="1:20">
      <c r="A1044868"/>
      <c r="B1044868"/>
      <c r="C1044868"/>
      <c r="S1044868"/>
      <c r="T1044868"/>
    </row>
    <row r="1044869" spans="1:20">
      <c r="A1044869"/>
      <c r="B1044869"/>
      <c r="C1044869"/>
      <c r="S1044869"/>
      <c r="T1044869"/>
    </row>
    <row r="1044870" spans="1:20">
      <c r="A1044870"/>
      <c r="B1044870"/>
      <c r="C1044870"/>
      <c r="S1044870"/>
      <c r="T1044870"/>
    </row>
    <row r="1044871" spans="1:20">
      <c r="A1044871"/>
      <c r="B1044871"/>
      <c r="C1044871"/>
      <c r="S1044871"/>
      <c r="T1044871"/>
    </row>
    <row r="1044872" spans="1:20">
      <c r="A1044872"/>
      <c r="B1044872"/>
      <c r="C1044872"/>
      <c r="S1044872"/>
      <c r="T1044872"/>
    </row>
    <row r="1044873" spans="1:20">
      <c r="A1044873"/>
      <c r="B1044873"/>
      <c r="C1044873"/>
      <c r="S1044873"/>
      <c r="T1044873"/>
    </row>
    <row r="1044874" spans="1:20">
      <c r="A1044874"/>
      <c r="B1044874"/>
      <c r="C1044874"/>
      <c r="S1044874"/>
      <c r="T1044874"/>
    </row>
    <row r="1044875" spans="1:20">
      <c r="A1044875"/>
      <c r="B1044875"/>
      <c r="C1044875"/>
      <c r="S1044875"/>
      <c r="T1044875"/>
    </row>
    <row r="1044876" spans="1:20">
      <c r="A1044876"/>
      <c r="B1044876"/>
      <c r="C1044876"/>
      <c r="S1044876"/>
      <c r="T1044876"/>
    </row>
    <row r="1044877" spans="1:20">
      <c r="A1044877"/>
      <c r="B1044877"/>
      <c r="C1044877"/>
      <c r="S1044877"/>
      <c r="T1044877"/>
    </row>
    <row r="1044878" spans="1:20">
      <c r="A1044878"/>
      <c r="B1044878"/>
      <c r="C1044878"/>
      <c r="S1044878"/>
      <c r="T1044878"/>
    </row>
    <row r="1044879" spans="1:20">
      <c r="A1044879"/>
      <c r="B1044879"/>
      <c r="C1044879"/>
      <c r="S1044879"/>
      <c r="T1044879"/>
    </row>
    <row r="1044880" spans="1:20">
      <c r="A1044880"/>
      <c r="B1044880"/>
      <c r="C1044880"/>
      <c r="S1044880"/>
      <c r="T1044880"/>
    </row>
    <row r="1044881" spans="1:20">
      <c r="A1044881"/>
      <c r="B1044881"/>
      <c r="C1044881"/>
      <c r="S1044881"/>
      <c r="T1044881"/>
    </row>
    <row r="1044882" spans="1:20">
      <c r="A1044882"/>
      <c r="B1044882"/>
      <c r="C1044882"/>
      <c r="S1044882"/>
      <c r="T1044882"/>
    </row>
    <row r="1044883" spans="1:20">
      <c r="A1044883"/>
      <c r="B1044883"/>
      <c r="C1044883"/>
      <c r="S1044883"/>
      <c r="T1044883"/>
    </row>
    <row r="1044884" spans="1:20">
      <c r="A1044884"/>
      <c r="B1044884"/>
      <c r="C1044884"/>
      <c r="S1044884"/>
      <c r="T1044884"/>
    </row>
    <row r="1044885" spans="1:20">
      <c r="A1044885"/>
      <c r="B1044885"/>
      <c r="C1044885"/>
      <c r="S1044885"/>
      <c r="T1044885"/>
    </row>
    <row r="1044886" spans="1:20">
      <c r="A1044886"/>
      <c r="B1044886"/>
      <c r="C1044886"/>
      <c r="S1044886"/>
      <c r="T1044886"/>
    </row>
    <row r="1044887" spans="1:20">
      <c r="A1044887"/>
      <c r="B1044887"/>
      <c r="C1044887"/>
      <c r="S1044887"/>
      <c r="T1044887"/>
    </row>
    <row r="1044888" spans="1:20">
      <c r="A1044888"/>
      <c r="B1044888"/>
      <c r="C1044888"/>
      <c r="S1044888"/>
      <c r="T1044888"/>
    </row>
    <row r="1044889" spans="1:20">
      <c r="A1044889"/>
      <c r="B1044889"/>
      <c r="C1044889"/>
      <c r="S1044889"/>
      <c r="T1044889"/>
    </row>
    <row r="1044890" spans="1:20">
      <c r="A1044890"/>
      <c r="B1044890"/>
      <c r="C1044890"/>
      <c r="S1044890"/>
      <c r="T1044890"/>
    </row>
    <row r="1044891" spans="1:20">
      <c r="A1044891"/>
      <c r="B1044891"/>
      <c r="C1044891"/>
      <c r="S1044891"/>
      <c r="T1044891"/>
    </row>
    <row r="1044892" spans="1:20">
      <c r="A1044892"/>
      <c r="B1044892"/>
      <c r="C1044892"/>
      <c r="S1044892"/>
      <c r="T1044892"/>
    </row>
    <row r="1044893" spans="1:20">
      <c r="A1044893"/>
      <c r="B1044893"/>
      <c r="C1044893"/>
      <c r="S1044893"/>
      <c r="T1044893"/>
    </row>
    <row r="1044894" spans="1:20">
      <c r="A1044894"/>
      <c r="B1044894"/>
      <c r="C1044894"/>
      <c r="S1044894"/>
      <c r="T1044894"/>
    </row>
    <row r="1044895" spans="1:20">
      <c r="A1044895"/>
      <c r="B1044895"/>
      <c r="C1044895"/>
      <c r="S1044895"/>
      <c r="T1044895"/>
    </row>
    <row r="1044896" spans="1:20">
      <c r="A1044896"/>
      <c r="B1044896"/>
      <c r="C1044896"/>
      <c r="S1044896"/>
      <c r="T1044896"/>
    </row>
    <row r="1044897" spans="1:20">
      <c r="A1044897"/>
      <c r="B1044897"/>
      <c r="C1044897"/>
      <c r="S1044897"/>
      <c r="T1044897"/>
    </row>
    <row r="1044898" spans="1:20">
      <c r="A1044898"/>
      <c r="B1044898"/>
      <c r="C1044898"/>
      <c r="S1044898"/>
      <c r="T1044898"/>
    </row>
    <row r="1044899" spans="1:20">
      <c r="A1044899"/>
      <c r="B1044899"/>
      <c r="C1044899"/>
      <c r="S1044899"/>
      <c r="T1044899"/>
    </row>
    <row r="1044900" spans="1:20">
      <c r="A1044900"/>
      <c r="B1044900"/>
      <c r="C1044900"/>
      <c r="S1044900"/>
      <c r="T1044900"/>
    </row>
    <row r="1044901" spans="1:20">
      <c r="A1044901"/>
      <c r="B1044901"/>
      <c r="C1044901"/>
      <c r="S1044901"/>
      <c r="T1044901"/>
    </row>
    <row r="1044902" spans="1:20">
      <c r="A1044902"/>
      <c r="B1044902"/>
      <c r="C1044902"/>
      <c r="S1044902"/>
      <c r="T1044902"/>
    </row>
    <row r="1044903" spans="1:20">
      <c r="A1044903"/>
      <c r="B1044903"/>
      <c r="C1044903"/>
      <c r="S1044903"/>
      <c r="T1044903"/>
    </row>
    <row r="1044904" spans="1:20">
      <c r="A1044904"/>
      <c r="B1044904"/>
      <c r="C1044904"/>
      <c r="S1044904"/>
      <c r="T1044904"/>
    </row>
    <row r="1044905" spans="1:20">
      <c r="A1044905"/>
      <c r="B1044905"/>
      <c r="C1044905"/>
      <c r="S1044905"/>
      <c r="T1044905"/>
    </row>
    <row r="1044906" spans="1:20">
      <c r="A1044906"/>
      <c r="B1044906"/>
      <c r="C1044906"/>
      <c r="S1044906"/>
      <c r="T1044906"/>
    </row>
    <row r="1044907" spans="1:20">
      <c r="A1044907"/>
      <c r="B1044907"/>
      <c r="C1044907"/>
      <c r="S1044907"/>
      <c r="T1044907"/>
    </row>
    <row r="1044908" spans="1:20">
      <c r="A1044908"/>
      <c r="B1044908"/>
      <c r="C1044908"/>
      <c r="S1044908"/>
      <c r="T1044908"/>
    </row>
    <row r="1044909" spans="1:20">
      <c r="A1044909"/>
      <c r="B1044909"/>
      <c r="C1044909"/>
      <c r="S1044909"/>
      <c r="T1044909"/>
    </row>
    <row r="1044910" spans="1:20">
      <c r="A1044910"/>
      <c r="B1044910"/>
      <c r="C1044910"/>
      <c r="S1044910"/>
      <c r="T1044910"/>
    </row>
    <row r="1044911" spans="1:20">
      <c r="A1044911"/>
      <c r="B1044911"/>
      <c r="C1044911"/>
      <c r="S1044911"/>
      <c r="T1044911"/>
    </row>
    <row r="1044912" spans="1:20">
      <c r="A1044912"/>
      <c r="B1044912"/>
      <c r="C1044912"/>
      <c r="S1044912"/>
      <c r="T1044912"/>
    </row>
    <row r="1044913" spans="1:20">
      <c r="A1044913"/>
      <c r="B1044913"/>
      <c r="C1044913"/>
      <c r="S1044913"/>
      <c r="T1044913"/>
    </row>
    <row r="1044914" spans="1:20">
      <c r="A1044914"/>
      <c r="B1044914"/>
      <c r="C1044914"/>
      <c r="S1044914"/>
      <c r="T1044914"/>
    </row>
    <row r="1044915" spans="1:20">
      <c r="A1044915"/>
      <c r="B1044915"/>
      <c r="C1044915"/>
      <c r="S1044915"/>
      <c r="T1044915"/>
    </row>
    <row r="1044916" spans="1:20">
      <c r="A1044916"/>
      <c r="B1044916"/>
      <c r="C1044916"/>
      <c r="S1044916"/>
      <c r="T1044916"/>
    </row>
    <row r="1044917" spans="1:20">
      <c r="A1044917"/>
      <c r="B1044917"/>
      <c r="C1044917"/>
      <c r="S1044917"/>
      <c r="T1044917"/>
    </row>
    <row r="1044918" spans="1:20">
      <c r="A1044918"/>
      <c r="B1044918"/>
      <c r="C1044918"/>
      <c r="S1044918"/>
      <c r="T1044918"/>
    </row>
    <row r="1044919" spans="1:20">
      <c r="A1044919"/>
      <c r="B1044919"/>
      <c r="C1044919"/>
      <c r="S1044919"/>
      <c r="T1044919"/>
    </row>
    <row r="1044920" spans="1:20">
      <c r="A1044920"/>
      <c r="B1044920"/>
      <c r="C1044920"/>
      <c r="S1044920"/>
      <c r="T1044920"/>
    </row>
    <row r="1044921" spans="1:20">
      <c r="A1044921"/>
      <c r="B1044921"/>
      <c r="C1044921"/>
      <c r="S1044921"/>
      <c r="T1044921"/>
    </row>
    <row r="1044922" spans="1:20">
      <c r="A1044922"/>
      <c r="B1044922"/>
      <c r="C1044922"/>
      <c r="S1044922"/>
      <c r="T1044922"/>
    </row>
    <row r="1044923" spans="1:20">
      <c r="A1044923"/>
      <c r="B1044923"/>
      <c r="C1044923"/>
      <c r="S1044923"/>
      <c r="T1044923"/>
    </row>
    <row r="1044924" spans="1:20">
      <c r="A1044924"/>
      <c r="B1044924"/>
      <c r="C1044924"/>
      <c r="S1044924"/>
      <c r="T1044924"/>
    </row>
    <row r="1044925" spans="1:20">
      <c r="A1044925"/>
      <c r="B1044925"/>
      <c r="C1044925"/>
      <c r="S1044925"/>
      <c r="T1044925"/>
    </row>
    <row r="1044926" spans="1:20">
      <c r="A1044926"/>
      <c r="B1044926"/>
      <c r="C1044926"/>
      <c r="S1044926"/>
      <c r="T1044926"/>
    </row>
    <row r="1044927" spans="1:20">
      <c r="A1044927"/>
      <c r="B1044927"/>
      <c r="C1044927"/>
      <c r="S1044927"/>
      <c r="T1044927"/>
    </row>
    <row r="1044928" spans="1:20">
      <c r="A1044928"/>
      <c r="B1044928"/>
      <c r="C1044928"/>
      <c r="S1044928"/>
      <c r="T1044928"/>
    </row>
    <row r="1044929" spans="1:20">
      <c r="A1044929"/>
      <c r="B1044929"/>
      <c r="C1044929"/>
      <c r="S1044929"/>
      <c r="T1044929"/>
    </row>
    <row r="1044930" spans="1:20">
      <c r="A1044930"/>
      <c r="B1044930"/>
      <c r="C1044930"/>
      <c r="S1044930"/>
      <c r="T1044930"/>
    </row>
    <row r="1044931" spans="1:20">
      <c r="A1044931"/>
      <c r="B1044931"/>
      <c r="C1044931"/>
      <c r="S1044931"/>
      <c r="T1044931"/>
    </row>
    <row r="1044932" spans="1:20">
      <c r="A1044932"/>
      <c r="B1044932"/>
      <c r="C1044932"/>
      <c r="S1044932"/>
      <c r="T1044932"/>
    </row>
    <row r="1044933" spans="1:20">
      <c r="A1044933"/>
      <c r="B1044933"/>
      <c r="C1044933"/>
      <c r="S1044933"/>
      <c r="T1044933"/>
    </row>
    <row r="1044934" spans="1:20">
      <c r="A1044934"/>
      <c r="B1044934"/>
      <c r="C1044934"/>
      <c r="S1044934"/>
      <c r="T1044934"/>
    </row>
    <row r="1044935" spans="1:20">
      <c r="A1044935"/>
      <c r="B1044935"/>
      <c r="C1044935"/>
      <c r="S1044935"/>
      <c r="T1044935"/>
    </row>
    <row r="1044936" spans="1:20">
      <c r="A1044936"/>
      <c r="B1044936"/>
      <c r="C1044936"/>
      <c r="S1044936"/>
      <c r="T1044936"/>
    </row>
    <row r="1044937" spans="1:20">
      <c r="A1044937"/>
      <c r="B1044937"/>
      <c r="C1044937"/>
      <c r="S1044937"/>
      <c r="T1044937"/>
    </row>
    <row r="1044938" spans="1:20">
      <c r="A1044938"/>
      <c r="B1044938"/>
      <c r="C1044938"/>
      <c r="S1044938"/>
      <c r="T1044938"/>
    </row>
    <row r="1044939" spans="1:20">
      <c r="A1044939"/>
      <c r="B1044939"/>
      <c r="C1044939"/>
      <c r="S1044939"/>
      <c r="T1044939"/>
    </row>
    <row r="1044940" spans="1:20">
      <c r="A1044940"/>
      <c r="B1044940"/>
      <c r="C1044940"/>
      <c r="S1044940"/>
      <c r="T1044940"/>
    </row>
    <row r="1044941" spans="1:20">
      <c r="A1044941"/>
      <c r="B1044941"/>
      <c r="C1044941"/>
      <c r="S1044941"/>
      <c r="T1044941"/>
    </row>
    <row r="1044942" spans="1:20">
      <c r="A1044942"/>
      <c r="B1044942"/>
      <c r="C1044942"/>
      <c r="S1044942"/>
      <c r="T1044942"/>
    </row>
    <row r="1044943" spans="1:20">
      <c r="A1044943"/>
      <c r="B1044943"/>
      <c r="C1044943"/>
      <c r="S1044943"/>
      <c r="T1044943"/>
    </row>
    <row r="1044944" spans="1:20">
      <c r="A1044944"/>
      <c r="B1044944"/>
      <c r="C1044944"/>
      <c r="S1044944"/>
      <c r="T1044944"/>
    </row>
    <row r="1044945" spans="1:20">
      <c r="A1044945"/>
      <c r="B1044945"/>
      <c r="C1044945"/>
      <c r="S1044945"/>
      <c r="T1044945"/>
    </row>
    <row r="1044946" spans="1:20">
      <c r="A1044946"/>
      <c r="B1044946"/>
      <c r="C1044946"/>
      <c r="S1044946"/>
      <c r="T1044946"/>
    </row>
    <row r="1044947" spans="1:20">
      <c r="A1044947"/>
      <c r="B1044947"/>
      <c r="C1044947"/>
      <c r="S1044947"/>
      <c r="T1044947"/>
    </row>
    <row r="1044948" spans="1:20">
      <c r="A1044948"/>
      <c r="B1044948"/>
      <c r="C1044948"/>
      <c r="S1044948"/>
      <c r="T1044948"/>
    </row>
    <row r="1044949" spans="1:20">
      <c r="A1044949"/>
      <c r="B1044949"/>
      <c r="C1044949"/>
      <c r="S1044949"/>
      <c r="T1044949"/>
    </row>
    <row r="1044950" spans="1:20">
      <c r="A1044950"/>
      <c r="B1044950"/>
      <c r="C1044950"/>
      <c r="S1044950"/>
      <c r="T1044950"/>
    </row>
    <row r="1044951" spans="1:20">
      <c r="A1044951"/>
      <c r="B1044951"/>
      <c r="C1044951"/>
      <c r="S1044951"/>
      <c r="T1044951"/>
    </row>
    <row r="1044952" spans="1:20">
      <c r="A1044952"/>
      <c r="B1044952"/>
      <c r="C1044952"/>
      <c r="S1044952"/>
      <c r="T1044952"/>
    </row>
    <row r="1044953" spans="1:20">
      <c r="A1044953"/>
      <c r="B1044953"/>
      <c r="C1044953"/>
      <c r="S1044953"/>
      <c r="T1044953"/>
    </row>
    <row r="1044954" spans="1:20">
      <c r="A1044954"/>
      <c r="B1044954"/>
      <c r="C1044954"/>
      <c r="S1044954"/>
      <c r="T1044954"/>
    </row>
    <row r="1044955" spans="1:20">
      <c r="A1044955"/>
      <c r="B1044955"/>
      <c r="C1044955"/>
      <c r="S1044955"/>
      <c r="T1044955"/>
    </row>
    <row r="1044956" spans="1:20">
      <c r="A1044956"/>
      <c r="B1044956"/>
      <c r="C1044956"/>
      <c r="S1044956"/>
      <c r="T1044956"/>
    </row>
    <row r="1044957" spans="1:20">
      <c r="A1044957"/>
      <c r="B1044957"/>
      <c r="C1044957"/>
      <c r="S1044957"/>
      <c r="T1044957"/>
    </row>
    <row r="1044958" spans="1:20">
      <c r="A1044958"/>
      <c r="B1044958"/>
      <c r="C1044958"/>
      <c r="S1044958"/>
      <c r="T1044958"/>
    </row>
    <row r="1044959" spans="1:20">
      <c r="A1044959"/>
      <c r="B1044959"/>
      <c r="C1044959"/>
      <c r="S1044959"/>
      <c r="T1044959"/>
    </row>
    <row r="1044960" spans="1:20">
      <c r="A1044960"/>
      <c r="B1044960"/>
      <c r="C1044960"/>
      <c r="S1044960"/>
      <c r="T1044960"/>
    </row>
    <row r="1044961" spans="1:20">
      <c r="A1044961"/>
      <c r="B1044961"/>
      <c r="C1044961"/>
      <c r="S1044961"/>
      <c r="T1044961"/>
    </row>
    <row r="1044962" spans="1:20">
      <c r="A1044962"/>
      <c r="B1044962"/>
      <c r="C1044962"/>
      <c r="S1044962"/>
      <c r="T1044962"/>
    </row>
    <row r="1044963" spans="1:20">
      <c r="A1044963"/>
      <c r="B1044963"/>
      <c r="C1044963"/>
      <c r="S1044963"/>
      <c r="T1044963"/>
    </row>
    <row r="1044964" spans="1:20">
      <c r="A1044964"/>
      <c r="B1044964"/>
      <c r="C1044964"/>
      <c r="S1044964"/>
      <c r="T1044964"/>
    </row>
    <row r="1044965" spans="1:20">
      <c r="A1044965"/>
      <c r="B1044965"/>
      <c r="C1044965"/>
      <c r="S1044965"/>
      <c r="T1044965"/>
    </row>
    <row r="1044966" spans="1:20">
      <c r="A1044966"/>
      <c r="B1044966"/>
      <c r="C1044966"/>
      <c r="S1044966"/>
      <c r="T1044966"/>
    </row>
    <row r="1044967" spans="1:20">
      <c r="A1044967"/>
      <c r="B1044967"/>
      <c r="C1044967"/>
      <c r="S1044967"/>
      <c r="T1044967"/>
    </row>
    <row r="1044968" spans="1:20">
      <c r="A1044968"/>
      <c r="B1044968"/>
      <c r="C1044968"/>
      <c r="S1044968"/>
      <c r="T1044968"/>
    </row>
    <row r="1044969" spans="1:20">
      <c r="A1044969"/>
      <c r="B1044969"/>
      <c r="C1044969"/>
      <c r="S1044969"/>
      <c r="T1044969"/>
    </row>
    <row r="1044970" spans="1:20">
      <c r="A1044970"/>
      <c r="B1044970"/>
      <c r="C1044970"/>
      <c r="S1044970"/>
      <c r="T1044970"/>
    </row>
    <row r="1044971" spans="1:20">
      <c r="A1044971"/>
      <c r="B1044971"/>
      <c r="C1044971"/>
      <c r="S1044971"/>
      <c r="T1044971"/>
    </row>
    <row r="1044972" spans="1:20">
      <c r="A1044972"/>
      <c r="B1044972"/>
      <c r="C1044972"/>
      <c r="S1044972"/>
      <c r="T1044972"/>
    </row>
    <row r="1044973" spans="1:20">
      <c r="A1044973"/>
      <c r="B1044973"/>
      <c r="C1044973"/>
      <c r="S1044973"/>
      <c r="T1044973"/>
    </row>
    <row r="1044974" spans="1:20">
      <c r="A1044974"/>
      <c r="B1044974"/>
      <c r="C1044974"/>
      <c r="S1044974"/>
      <c r="T1044974"/>
    </row>
    <row r="1044975" spans="1:20">
      <c r="A1044975"/>
      <c r="B1044975"/>
      <c r="C1044975"/>
      <c r="S1044975"/>
      <c r="T1044975"/>
    </row>
    <row r="1044976" spans="1:20">
      <c r="A1044976"/>
      <c r="B1044976"/>
      <c r="C1044976"/>
      <c r="S1044976"/>
      <c r="T1044976"/>
    </row>
    <row r="1044977" spans="1:20">
      <c r="A1044977"/>
      <c r="B1044977"/>
      <c r="C1044977"/>
      <c r="S1044977"/>
      <c r="T1044977"/>
    </row>
    <row r="1044978" spans="1:20">
      <c r="A1044978"/>
      <c r="B1044978"/>
      <c r="C1044978"/>
      <c r="S1044978"/>
      <c r="T1044978"/>
    </row>
    <row r="1044979" spans="1:20">
      <c r="A1044979"/>
      <c r="B1044979"/>
      <c r="C1044979"/>
      <c r="S1044979"/>
      <c r="T1044979"/>
    </row>
    <row r="1044980" spans="1:20">
      <c r="A1044980"/>
      <c r="B1044980"/>
      <c r="C1044980"/>
      <c r="S1044980"/>
      <c r="T1044980"/>
    </row>
    <row r="1044981" spans="1:20">
      <c r="A1044981"/>
      <c r="B1044981"/>
      <c r="C1044981"/>
      <c r="S1044981"/>
      <c r="T1044981"/>
    </row>
    <row r="1044982" spans="1:20">
      <c r="A1044982"/>
      <c r="B1044982"/>
      <c r="C1044982"/>
      <c r="S1044982"/>
      <c r="T1044982"/>
    </row>
    <row r="1044983" spans="1:20">
      <c r="A1044983"/>
      <c r="B1044983"/>
      <c r="C1044983"/>
      <c r="S1044983"/>
      <c r="T1044983"/>
    </row>
    <row r="1044984" spans="1:20">
      <c r="A1044984"/>
      <c r="B1044984"/>
      <c r="C1044984"/>
      <c r="S1044984"/>
      <c r="T1044984"/>
    </row>
    <row r="1044985" spans="1:20">
      <c r="A1044985"/>
      <c r="B1044985"/>
      <c r="C1044985"/>
      <c r="S1044985"/>
      <c r="T1044985"/>
    </row>
    <row r="1044986" spans="1:20">
      <c r="A1044986"/>
      <c r="B1044986"/>
      <c r="C1044986"/>
      <c r="S1044986"/>
      <c r="T1044986"/>
    </row>
    <row r="1044987" spans="1:20">
      <c r="A1044987"/>
      <c r="B1044987"/>
      <c r="C1044987"/>
      <c r="S1044987"/>
      <c r="T1044987"/>
    </row>
    <row r="1044988" spans="1:20">
      <c r="A1044988"/>
      <c r="B1044988"/>
      <c r="C1044988"/>
      <c r="S1044988"/>
      <c r="T1044988"/>
    </row>
    <row r="1044989" spans="1:20">
      <c r="A1044989"/>
      <c r="B1044989"/>
      <c r="C1044989"/>
      <c r="S1044989"/>
      <c r="T1044989"/>
    </row>
    <row r="1044990" spans="1:20">
      <c r="A1044990"/>
      <c r="B1044990"/>
      <c r="C1044990"/>
      <c r="S1044990"/>
      <c r="T1044990"/>
    </row>
    <row r="1044991" spans="1:20">
      <c r="A1044991"/>
      <c r="B1044991"/>
      <c r="C1044991"/>
      <c r="S1044991"/>
      <c r="T1044991"/>
    </row>
    <row r="1044992" spans="1:20">
      <c r="A1044992"/>
      <c r="B1044992"/>
      <c r="C1044992"/>
      <c r="S1044992"/>
      <c r="T1044992"/>
    </row>
    <row r="1044993" spans="1:20">
      <c r="A1044993"/>
      <c r="B1044993"/>
      <c r="C1044993"/>
      <c r="S1044993"/>
      <c r="T1044993"/>
    </row>
    <row r="1044994" spans="1:20">
      <c r="A1044994"/>
      <c r="B1044994"/>
      <c r="C1044994"/>
      <c r="S1044994"/>
      <c r="T1044994"/>
    </row>
    <row r="1044995" spans="1:20">
      <c r="A1044995"/>
      <c r="B1044995"/>
      <c r="C1044995"/>
      <c r="S1044995"/>
      <c r="T1044995"/>
    </row>
    <row r="1044996" spans="1:20">
      <c r="A1044996"/>
      <c r="B1044996"/>
      <c r="C1044996"/>
      <c r="S1044996"/>
      <c r="T1044996"/>
    </row>
    <row r="1044997" spans="1:20">
      <c r="A1044997"/>
      <c r="B1044997"/>
      <c r="C1044997"/>
      <c r="S1044997"/>
      <c r="T1044997"/>
    </row>
    <row r="1044998" spans="1:20">
      <c r="A1044998"/>
      <c r="B1044998"/>
      <c r="C1044998"/>
      <c r="S1044998"/>
      <c r="T1044998"/>
    </row>
    <row r="1044999" spans="1:20">
      <c r="A1044999"/>
      <c r="B1044999"/>
      <c r="C1044999"/>
      <c r="S1044999"/>
      <c r="T1044999"/>
    </row>
    <row r="1045000" spans="1:20">
      <c r="A1045000"/>
      <c r="B1045000"/>
      <c r="C1045000"/>
      <c r="S1045000"/>
      <c r="T1045000"/>
    </row>
    <row r="1045001" spans="1:20">
      <c r="A1045001"/>
      <c r="B1045001"/>
      <c r="C1045001"/>
      <c r="S1045001"/>
      <c r="T1045001"/>
    </row>
    <row r="1045002" spans="1:20">
      <c r="A1045002"/>
      <c r="B1045002"/>
      <c r="C1045002"/>
      <c r="S1045002"/>
      <c r="T1045002"/>
    </row>
    <row r="1045003" spans="1:20">
      <c r="A1045003"/>
      <c r="B1045003"/>
      <c r="C1045003"/>
      <c r="S1045003"/>
      <c r="T1045003"/>
    </row>
    <row r="1045004" spans="1:20">
      <c r="A1045004"/>
      <c r="B1045004"/>
      <c r="C1045004"/>
      <c r="S1045004"/>
      <c r="T1045004"/>
    </row>
    <row r="1045005" spans="1:20">
      <c r="A1045005"/>
      <c r="B1045005"/>
      <c r="C1045005"/>
      <c r="S1045005"/>
      <c r="T1045005"/>
    </row>
    <row r="1045006" spans="1:20">
      <c r="A1045006"/>
      <c r="B1045006"/>
      <c r="C1045006"/>
      <c r="S1045006"/>
      <c r="T1045006"/>
    </row>
    <row r="1045007" spans="1:20">
      <c r="A1045007"/>
      <c r="B1045007"/>
      <c r="C1045007"/>
      <c r="S1045007"/>
      <c r="T1045007"/>
    </row>
    <row r="1045008" spans="1:20">
      <c r="A1045008"/>
      <c r="B1045008"/>
      <c r="C1045008"/>
      <c r="S1045008"/>
      <c r="T1045008"/>
    </row>
    <row r="1045009" spans="1:20">
      <c r="A1045009"/>
      <c r="B1045009"/>
      <c r="C1045009"/>
      <c r="S1045009"/>
      <c r="T1045009"/>
    </row>
    <row r="1045010" spans="1:20">
      <c r="A1045010"/>
      <c r="B1045010"/>
      <c r="C1045010"/>
      <c r="S1045010"/>
      <c r="T1045010"/>
    </row>
    <row r="1045011" spans="1:20">
      <c r="A1045011"/>
      <c r="B1045011"/>
      <c r="C1045011"/>
      <c r="S1045011"/>
      <c r="T1045011"/>
    </row>
    <row r="1045012" spans="1:20">
      <c r="A1045012"/>
      <c r="B1045012"/>
      <c r="C1045012"/>
      <c r="S1045012"/>
      <c r="T1045012"/>
    </row>
    <row r="1045013" spans="1:20">
      <c r="A1045013"/>
      <c r="B1045013"/>
      <c r="C1045013"/>
      <c r="S1045013"/>
      <c r="T1045013"/>
    </row>
    <row r="1045014" spans="1:20">
      <c r="A1045014"/>
      <c r="B1045014"/>
      <c r="C1045014"/>
      <c r="S1045014"/>
      <c r="T1045014"/>
    </row>
    <row r="1045015" spans="1:20">
      <c r="A1045015"/>
      <c r="B1045015"/>
      <c r="C1045015"/>
      <c r="S1045015"/>
      <c r="T1045015"/>
    </row>
    <row r="1045016" spans="1:20">
      <c r="A1045016"/>
      <c r="B1045016"/>
      <c r="C1045016"/>
      <c r="S1045016"/>
      <c r="T1045016"/>
    </row>
    <row r="1045017" spans="1:20">
      <c r="A1045017"/>
      <c r="B1045017"/>
      <c r="C1045017"/>
      <c r="S1045017"/>
      <c r="T1045017"/>
    </row>
    <row r="1045018" spans="1:20">
      <c r="A1045018"/>
      <c r="B1045018"/>
      <c r="C1045018"/>
      <c r="S1045018"/>
      <c r="T1045018"/>
    </row>
    <row r="1045019" spans="1:20">
      <c r="A1045019"/>
      <c r="B1045019"/>
      <c r="C1045019"/>
      <c r="S1045019"/>
      <c r="T1045019"/>
    </row>
    <row r="1045020" spans="1:20">
      <c r="A1045020"/>
      <c r="B1045020"/>
      <c r="C1045020"/>
      <c r="S1045020"/>
      <c r="T1045020"/>
    </row>
    <row r="1045021" spans="1:20">
      <c r="A1045021"/>
      <c r="B1045021"/>
      <c r="C1045021"/>
      <c r="S1045021"/>
      <c r="T1045021"/>
    </row>
    <row r="1045022" spans="1:20">
      <c r="A1045022"/>
      <c r="B1045022"/>
      <c r="C1045022"/>
      <c r="S1045022"/>
      <c r="T1045022"/>
    </row>
    <row r="1045023" spans="1:20">
      <c r="A1045023"/>
      <c r="B1045023"/>
      <c r="C1045023"/>
      <c r="S1045023"/>
      <c r="T1045023"/>
    </row>
    <row r="1045024" spans="1:20">
      <c r="A1045024"/>
      <c r="B1045024"/>
      <c r="C1045024"/>
      <c r="S1045024"/>
      <c r="T1045024"/>
    </row>
    <row r="1045025" spans="1:20">
      <c r="A1045025"/>
      <c r="B1045025"/>
      <c r="C1045025"/>
      <c r="S1045025"/>
      <c r="T1045025"/>
    </row>
    <row r="1045026" spans="1:20">
      <c r="A1045026"/>
      <c r="B1045026"/>
      <c r="C1045026"/>
      <c r="S1045026"/>
      <c r="T1045026"/>
    </row>
    <row r="1045027" spans="1:20">
      <c r="A1045027"/>
      <c r="B1045027"/>
      <c r="C1045027"/>
      <c r="S1045027"/>
      <c r="T1045027"/>
    </row>
    <row r="1045028" spans="1:20">
      <c r="A1045028"/>
      <c r="B1045028"/>
      <c r="C1045028"/>
      <c r="S1045028"/>
      <c r="T1045028"/>
    </row>
    <row r="1045029" spans="1:20">
      <c r="A1045029"/>
      <c r="B1045029"/>
      <c r="C1045029"/>
      <c r="S1045029"/>
      <c r="T1045029"/>
    </row>
    <row r="1045030" spans="1:20">
      <c r="A1045030"/>
      <c r="B1045030"/>
      <c r="C1045030"/>
      <c r="S1045030"/>
      <c r="T1045030"/>
    </row>
    <row r="1045031" spans="1:20">
      <c r="A1045031"/>
      <c r="B1045031"/>
      <c r="C1045031"/>
      <c r="S1045031"/>
      <c r="T1045031"/>
    </row>
    <row r="1045032" spans="1:20">
      <c r="A1045032"/>
      <c r="B1045032"/>
      <c r="C1045032"/>
      <c r="S1045032"/>
      <c r="T1045032"/>
    </row>
    <row r="1045033" spans="1:20">
      <c r="A1045033"/>
      <c r="B1045033"/>
      <c r="C1045033"/>
      <c r="S1045033"/>
      <c r="T1045033"/>
    </row>
    <row r="1045034" spans="1:20">
      <c r="A1045034"/>
      <c r="B1045034"/>
      <c r="C1045034"/>
      <c r="S1045034"/>
      <c r="T1045034"/>
    </row>
    <row r="1045035" spans="1:20">
      <c r="A1045035"/>
      <c r="B1045035"/>
      <c r="C1045035"/>
      <c r="S1045035"/>
      <c r="T1045035"/>
    </row>
    <row r="1045036" spans="1:20">
      <c r="A1045036"/>
      <c r="B1045036"/>
      <c r="C1045036"/>
      <c r="S1045036"/>
      <c r="T1045036"/>
    </row>
    <row r="1045037" spans="1:20">
      <c r="A1045037"/>
      <c r="B1045037"/>
      <c r="C1045037"/>
      <c r="S1045037"/>
      <c r="T1045037"/>
    </row>
    <row r="1045038" spans="1:20">
      <c r="A1045038"/>
      <c r="B1045038"/>
      <c r="C1045038"/>
      <c r="S1045038"/>
      <c r="T1045038"/>
    </row>
    <row r="1045039" spans="1:20">
      <c r="A1045039"/>
      <c r="B1045039"/>
      <c r="C1045039"/>
      <c r="S1045039"/>
      <c r="T1045039"/>
    </row>
    <row r="1045040" spans="1:20">
      <c r="A1045040"/>
      <c r="B1045040"/>
      <c r="C1045040"/>
      <c r="S1045040"/>
      <c r="T1045040"/>
    </row>
    <row r="1045041" spans="1:20">
      <c r="A1045041"/>
      <c r="B1045041"/>
      <c r="C1045041"/>
      <c r="S1045041"/>
      <c r="T1045041"/>
    </row>
    <row r="1045042" spans="1:20">
      <c r="A1045042"/>
      <c r="B1045042"/>
      <c r="C1045042"/>
      <c r="S1045042"/>
      <c r="T1045042"/>
    </row>
    <row r="1045043" spans="1:20">
      <c r="A1045043"/>
      <c r="B1045043"/>
      <c r="C1045043"/>
      <c r="S1045043"/>
      <c r="T1045043"/>
    </row>
    <row r="1045044" spans="1:20">
      <c r="A1045044"/>
      <c r="B1045044"/>
      <c r="C1045044"/>
      <c r="S1045044"/>
      <c r="T1045044"/>
    </row>
    <row r="1045045" spans="1:20">
      <c r="A1045045"/>
      <c r="B1045045"/>
      <c r="C1045045"/>
      <c r="S1045045"/>
      <c r="T1045045"/>
    </row>
    <row r="1045046" spans="1:20">
      <c r="A1045046"/>
      <c r="B1045046"/>
      <c r="C1045046"/>
      <c r="S1045046"/>
      <c r="T1045046"/>
    </row>
    <row r="1045047" spans="1:20">
      <c r="A1045047"/>
      <c r="B1045047"/>
      <c r="C1045047"/>
      <c r="S1045047"/>
      <c r="T1045047"/>
    </row>
    <row r="1045048" spans="1:20">
      <c r="A1045048"/>
      <c r="B1045048"/>
      <c r="C1045048"/>
      <c r="S1045048"/>
      <c r="T1045048"/>
    </row>
    <row r="1045049" spans="1:20">
      <c r="A1045049"/>
      <c r="B1045049"/>
      <c r="C1045049"/>
      <c r="S1045049"/>
      <c r="T1045049"/>
    </row>
    <row r="1045050" spans="1:20">
      <c r="A1045050"/>
      <c r="B1045050"/>
      <c r="C1045050"/>
      <c r="S1045050"/>
      <c r="T1045050"/>
    </row>
    <row r="1045051" spans="1:20">
      <c r="A1045051"/>
      <c r="B1045051"/>
      <c r="C1045051"/>
      <c r="S1045051"/>
      <c r="T1045051"/>
    </row>
    <row r="1045052" spans="1:20">
      <c r="A1045052"/>
      <c r="B1045052"/>
      <c r="C1045052"/>
      <c r="S1045052"/>
      <c r="T1045052"/>
    </row>
    <row r="1045053" spans="1:20">
      <c r="A1045053"/>
      <c r="B1045053"/>
      <c r="C1045053"/>
      <c r="S1045053"/>
      <c r="T1045053"/>
    </row>
    <row r="1045054" spans="1:20">
      <c r="A1045054"/>
      <c r="B1045054"/>
      <c r="C1045054"/>
      <c r="S1045054"/>
      <c r="T1045054"/>
    </row>
    <row r="1045055" spans="1:20">
      <c r="A1045055"/>
      <c r="B1045055"/>
      <c r="C1045055"/>
      <c r="S1045055"/>
      <c r="T1045055"/>
    </row>
    <row r="1045056" spans="1:20">
      <c r="A1045056"/>
      <c r="B1045056"/>
      <c r="C1045056"/>
      <c r="S1045056"/>
      <c r="T1045056"/>
    </row>
    <row r="1045057" spans="1:20">
      <c r="A1045057"/>
      <c r="B1045057"/>
      <c r="C1045057"/>
      <c r="S1045057"/>
      <c r="T1045057"/>
    </row>
    <row r="1045058" spans="1:20">
      <c r="A1045058"/>
      <c r="B1045058"/>
      <c r="C1045058"/>
      <c r="S1045058"/>
      <c r="T1045058"/>
    </row>
    <row r="1045059" spans="1:20">
      <c r="A1045059"/>
      <c r="B1045059"/>
      <c r="C1045059"/>
      <c r="S1045059"/>
      <c r="T1045059"/>
    </row>
    <row r="1045060" spans="1:20">
      <c r="A1045060"/>
      <c r="B1045060"/>
      <c r="C1045060"/>
      <c r="S1045060"/>
      <c r="T1045060"/>
    </row>
    <row r="1045061" spans="1:20">
      <c r="A1045061"/>
      <c r="B1045061"/>
      <c r="C1045061"/>
      <c r="S1045061"/>
      <c r="T1045061"/>
    </row>
    <row r="1045062" spans="1:20">
      <c r="A1045062"/>
      <c r="B1045062"/>
      <c r="C1045062"/>
      <c r="S1045062"/>
      <c r="T1045062"/>
    </row>
    <row r="1045063" spans="1:20">
      <c r="A1045063"/>
      <c r="B1045063"/>
      <c r="C1045063"/>
      <c r="S1045063"/>
      <c r="T1045063"/>
    </row>
    <row r="1045064" spans="1:20">
      <c r="A1045064"/>
      <c r="B1045064"/>
      <c r="C1045064"/>
      <c r="S1045064"/>
      <c r="T1045064"/>
    </row>
    <row r="1045065" spans="1:20">
      <c r="A1045065"/>
      <c r="B1045065"/>
      <c r="C1045065"/>
      <c r="S1045065"/>
      <c r="T1045065"/>
    </row>
    <row r="1045066" spans="1:20">
      <c r="A1045066"/>
      <c r="B1045066"/>
      <c r="C1045066"/>
      <c r="S1045066"/>
      <c r="T1045066"/>
    </row>
    <row r="1045067" spans="1:20">
      <c r="A1045067"/>
      <c r="B1045067"/>
      <c r="C1045067"/>
      <c r="S1045067"/>
      <c r="T1045067"/>
    </row>
    <row r="1045068" spans="1:20">
      <c r="A1045068"/>
      <c r="B1045068"/>
      <c r="C1045068"/>
      <c r="S1045068"/>
      <c r="T1045068"/>
    </row>
    <row r="1045069" spans="1:20">
      <c r="A1045069"/>
      <c r="B1045069"/>
      <c r="C1045069"/>
      <c r="S1045069"/>
      <c r="T1045069"/>
    </row>
    <row r="1045070" spans="1:20">
      <c r="A1045070"/>
      <c r="B1045070"/>
      <c r="C1045070"/>
      <c r="S1045070"/>
      <c r="T1045070"/>
    </row>
    <row r="1045071" spans="1:20">
      <c r="A1045071"/>
      <c r="B1045071"/>
      <c r="C1045071"/>
      <c r="S1045071"/>
      <c r="T1045071"/>
    </row>
    <row r="1045072" spans="1:20">
      <c r="A1045072"/>
      <c r="B1045072"/>
      <c r="C1045072"/>
      <c r="S1045072"/>
      <c r="T1045072"/>
    </row>
    <row r="1045073" spans="1:20">
      <c r="A1045073"/>
      <c r="B1045073"/>
      <c r="C1045073"/>
      <c r="S1045073"/>
      <c r="T1045073"/>
    </row>
    <row r="1045074" spans="1:20">
      <c r="A1045074"/>
      <c r="B1045074"/>
      <c r="C1045074"/>
      <c r="S1045074"/>
      <c r="T1045074"/>
    </row>
    <row r="1045075" spans="1:20">
      <c r="A1045075"/>
      <c r="B1045075"/>
      <c r="C1045075"/>
      <c r="S1045075"/>
      <c r="T1045075"/>
    </row>
    <row r="1045076" spans="1:20">
      <c r="A1045076"/>
      <c r="B1045076"/>
      <c r="C1045076"/>
      <c r="S1045076"/>
      <c r="T1045076"/>
    </row>
    <row r="1045077" spans="1:20">
      <c r="A1045077"/>
      <c r="B1045077"/>
      <c r="C1045077"/>
      <c r="S1045077"/>
      <c r="T1045077"/>
    </row>
    <row r="1045078" spans="1:20">
      <c r="A1045078"/>
      <c r="B1045078"/>
      <c r="C1045078"/>
      <c r="S1045078"/>
      <c r="T1045078"/>
    </row>
    <row r="1045079" spans="1:20">
      <c r="A1045079"/>
      <c r="B1045079"/>
      <c r="C1045079"/>
      <c r="S1045079"/>
      <c r="T1045079"/>
    </row>
    <row r="1045080" spans="1:20">
      <c r="A1045080"/>
      <c r="B1045080"/>
      <c r="C1045080"/>
      <c r="S1045080"/>
      <c r="T1045080"/>
    </row>
    <row r="1045081" spans="1:20">
      <c r="A1045081"/>
      <c r="B1045081"/>
      <c r="C1045081"/>
      <c r="S1045081"/>
      <c r="T1045081"/>
    </row>
    <row r="1045082" spans="1:20">
      <c r="A1045082"/>
      <c r="B1045082"/>
      <c r="C1045082"/>
      <c r="S1045082"/>
      <c r="T1045082"/>
    </row>
    <row r="1045083" spans="1:20">
      <c r="A1045083"/>
      <c r="B1045083"/>
      <c r="C1045083"/>
      <c r="S1045083"/>
      <c r="T1045083"/>
    </row>
    <row r="1045084" spans="1:20">
      <c r="A1045084"/>
      <c r="B1045084"/>
      <c r="C1045084"/>
      <c r="S1045084"/>
      <c r="T1045084"/>
    </row>
    <row r="1045085" spans="1:20">
      <c r="A1045085"/>
      <c r="B1045085"/>
      <c r="C1045085"/>
      <c r="S1045085"/>
      <c r="T1045085"/>
    </row>
    <row r="1045086" spans="1:20">
      <c r="A1045086"/>
      <c r="B1045086"/>
      <c r="C1045086"/>
      <c r="S1045086"/>
      <c r="T1045086"/>
    </row>
    <row r="1045087" spans="1:20">
      <c r="A1045087"/>
      <c r="B1045087"/>
      <c r="C1045087"/>
      <c r="S1045087"/>
      <c r="T1045087"/>
    </row>
    <row r="1045088" spans="1:20">
      <c r="A1045088"/>
      <c r="B1045088"/>
      <c r="C1045088"/>
      <c r="S1045088"/>
      <c r="T1045088"/>
    </row>
    <row r="1045089" spans="1:20">
      <c r="A1045089"/>
      <c r="B1045089"/>
      <c r="C1045089"/>
      <c r="S1045089"/>
      <c r="T1045089"/>
    </row>
    <row r="1045090" spans="1:20">
      <c r="A1045090"/>
      <c r="B1045090"/>
      <c r="C1045090"/>
      <c r="S1045090"/>
      <c r="T1045090"/>
    </row>
    <row r="1045091" spans="1:20">
      <c r="A1045091"/>
      <c r="B1045091"/>
      <c r="C1045091"/>
      <c r="S1045091"/>
      <c r="T1045091"/>
    </row>
    <row r="1045092" spans="1:20">
      <c r="A1045092"/>
      <c r="B1045092"/>
      <c r="C1045092"/>
      <c r="S1045092"/>
      <c r="T1045092"/>
    </row>
    <row r="1045093" spans="1:20">
      <c r="A1045093"/>
      <c r="B1045093"/>
      <c r="C1045093"/>
      <c r="S1045093"/>
      <c r="T1045093"/>
    </row>
    <row r="1045094" spans="1:20">
      <c r="A1045094"/>
      <c r="B1045094"/>
      <c r="C1045094"/>
      <c r="S1045094"/>
      <c r="T1045094"/>
    </row>
    <row r="1045095" spans="1:20">
      <c r="A1045095"/>
      <c r="B1045095"/>
      <c r="C1045095"/>
      <c r="S1045095"/>
      <c r="T1045095"/>
    </row>
    <row r="1045096" spans="1:20">
      <c r="A1045096"/>
      <c r="B1045096"/>
      <c r="C1045096"/>
      <c r="S1045096"/>
      <c r="T1045096"/>
    </row>
    <row r="1045097" spans="1:20">
      <c r="A1045097"/>
      <c r="B1045097"/>
      <c r="C1045097"/>
      <c r="S1045097"/>
      <c r="T1045097"/>
    </row>
    <row r="1045098" spans="1:20">
      <c r="A1045098"/>
      <c r="B1045098"/>
      <c r="C1045098"/>
      <c r="S1045098"/>
      <c r="T1045098"/>
    </row>
    <row r="1045099" spans="1:20">
      <c r="A1045099"/>
      <c r="B1045099"/>
      <c r="C1045099"/>
      <c r="S1045099"/>
      <c r="T1045099"/>
    </row>
    <row r="1045100" spans="1:20">
      <c r="A1045100"/>
      <c r="B1045100"/>
      <c r="C1045100"/>
      <c r="S1045100"/>
      <c r="T1045100"/>
    </row>
    <row r="1045101" spans="1:20">
      <c r="A1045101"/>
      <c r="B1045101"/>
      <c r="C1045101"/>
      <c r="S1045101"/>
      <c r="T1045101"/>
    </row>
    <row r="1045102" spans="1:20">
      <c r="A1045102"/>
      <c r="B1045102"/>
      <c r="C1045102"/>
      <c r="S1045102"/>
      <c r="T1045102"/>
    </row>
    <row r="1045103" spans="1:20">
      <c r="A1045103"/>
      <c r="B1045103"/>
      <c r="C1045103"/>
      <c r="S1045103"/>
      <c r="T1045103"/>
    </row>
    <row r="1045104" spans="1:20">
      <c r="A1045104"/>
      <c r="B1045104"/>
      <c r="C1045104"/>
      <c r="S1045104"/>
      <c r="T1045104"/>
    </row>
    <row r="1045105" spans="1:20">
      <c r="A1045105"/>
      <c r="B1045105"/>
      <c r="C1045105"/>
      <c r="S1045105"/>
      <c r="T1045105"/>
    </row>
    <row r="1045106" spans="1:20">
      <c r="A1045106"/>
      <c r="B1045106"/>
      <c r="C1045106"/>
      <c r="S1045106"/>
      <c r="T1045106"/>
    </row>
    <row r="1045107" spans="1:20">
      <c r="A1045107"/>
      <c r="B1045107"/>
      <c r="C1045107"/>
      <c r="S1045107"/>
      <c r="T1045107"/>
    </row>
    <row r="1045108" spans="1:20">
      <c r="A1045108"/>
      <c r="B1045108"/>
      <c r="C1045108"/>
      <c r="S1045108"/>
      <c r="T1045108"/>
    </row>
    <row r="1045109" spans="1:20">
      <c r="A1045109"/>
      <c r="B1045109"/>
      <c r="C1045109"/>
      <c r="S1045109"/>
      <c r="T1045109"/>
    </row>
    <row r="1045110" spans="1:20">
      <c r="A1045110"/>
      <c r="B1045110"/>
      <c r="C1045110"/>
      <c r="S1045110"/>
      <c r="T1045110"/>
    </row>
    <row r="1045111" spans="1:20">
      <c r="A1045111"/>
      <c r="B1045111"/>
      <c r="C1045111"/>
      <c r="S1045111"/>
      <c r="T1045111"/>
    </row>
    <row r="1045112" spans="1:20">
      <c r="A1045112"/>
      <c r="B1045112"/>
      <c r="C1045112"/>
      <c r="S1045112"/>
      <c r="T1045112"/>
    </row>
    <row r="1045113" spans="1:20">
      <c r="A1045113"/>
      <c r="B1045113"/>
      <c r="C1045113"/>
      <c r="S1045113"/>
      <c r="T1045113"/>
    </row>
    <row r="1045114" spans="1:20">
      <c r="A1045114"/>
      <c r="B1045114"/>
      <c r="C1045114"/>
      <c r="S1045114"/>
      <c r="T1045114"/>
    </row>
    <row r="1045115" spans="1:20">
      <c r="A1045115"/>
      <c r="B1045115"/>
      <c r="C1045115"/>
      <c r="S1045115"/>
      <c r="T1045115"/>
    </row>
    <row r="1045116" spans="1:20">
      <c r="A1045116"/>
      <c r="B1045116"/>
      <c r="C1045116"/>
      <c r="S1045116"/>
      <c r="T1045116"/>
    </row>
    <row r="1045117" spans="1:20">
      <c r="A1045117"/>
      <c r="B1045117"/>
      <c r="C1045117"/>
      <c r="S1045117"/>
      <c r="T1045117"/>
    </row>
    <row r="1045118" spans="1:20">
      <c r="A1045118"/>
      <c r="B1045118"/>
      <c r="C1045118"/>
      <c r="S1045118"/>
      <c r="T1045118"/>
    </row>
    <row r="1045119" spans="1:20">
      <c r="A1045119"/>
      <c r="B1045119"/>
      <c r="C1045119"/>
      <c r="S1045119"/>
      <c r="T1045119"/>
    </row>
    <row r="1045120" spans="1:20">
      <c r="A1045120"/>
      <c r="B1045120"/>
      <c r="C1045120"/>
      <c r="S1045120"/>
      <c r="T1045120"/>
    </row>
    <row r="1045121" spans="1:20">
      <c r="A1045121"/>
      <c r="B1045121"/>
      <c r="C1045121"/>
      <c r="S1045121"/>
      <c r="T1045121"/>
    </row>
    <row r="1045122" spans="1:20">
      <c r="A1045122"/>
      <c r="B1045122"/>
      <c r="C1045122"/>
      <c r="S1045122"/>
      <c r="T1045122"/>
    </row>
    <row r="1045123" spans="1:20">
      <c r="A1045123"/>
      <c r="B1045123"/>
      <c r="C1045123"/>
      <c r="S1045123"/>
      <c r="T1045123"/>
    </row>
    <row r="1045124" spans="1:20">
      <c r="A1045124"/>
      <c r="B1045124"/>
      <c r="C1045124"/>
      <c r="S1045124"/>
      <c r="T1045124"/>
    </row>
    <row r="1045125" spans="1:20">
      <c r="A1045125"/>
      <c r="B1045125"/>
      <c r="C1045125"/>
      <c r="S1045125"/>
      <c r="T1045125"/>
    </row>
    <row r="1045126" spans="1:20">
      <c r="A1045126"/>
      <c r="B1045126"/>
      <c r="C1045126"/>
      <c r="S1045126"/>
      <c r="T1045126"/>
    </row>
    <row r="1045127" spans="1:20">
      <c r="A1045127"/>
      <c r="B1045127"/>
      <c r="C1045127"/>
      <c r="S1045127"/>
      <c r="T1045127"/>
    </row>
    <row r="1045128" spans="1:20">
      <c r="A1045128"/>
      <c r="B1045128"/>
      <c r="C1045128"/>
      <c r="S1045128"/>
      <c r="T1045128"/>
    </row>
    <row r="1045129" spans="1:20">
      <c r="A1045129"/>
      <c r="B1045129"/>
      <c r="C1045129"/>
      <c r="S1045129"/>
      <c r="T1045129"/>
    </row>
    <row r="1045130" spans="1:20">
      <c r="A1045130"/>
      <c r="B1045130"/>
      <c r="C1045130"/>
      <c r="S1045130"/>
      <c r="T1045130"/>
    </row>
    <row r="1045131" spans="1:20">
      <c r="A1045131"/>
      <c r="B1045131"/>
      <c r="C1045131"/>
      <c r="S1045131"/>
      <c r="T1045131"/>
    </row>
    <row r="1045132" spans="1:20">
      <c r="A1045132"/>
      <c r="B1045132"/>
      <c r="C1045132"/>
      <c r="S1045132"/>
      <c r="T1045132"/>
    </row>
    <row r="1045133" spans="1:20">
      <c r="A1045133"/>
      <c r="B1045133"/>
      <c r="C1045133"/>
      <c r="S1045133"/>
      <c r="T1045133"/>
    </row>
    <row r="1045134" spans="1:20">
      <c r="A1045134"/>
      <c r="B1045134"/>
      <c r="C1045134"/>
      <c r="S1045134"/>
      <c r="T1045134"/>
    </row>
    <row r="1045135" spans="1:20">
      <c r="A1045135"/>
      <c r="B1045135"/>
      <c r="C1045135"/>
      <c r="S1045135"/>
      <c r="T1045135"/>
    </row>
    <row r="1045136" spans="1:20">
      <c r="A1045136"/>
      <c r="B1045136"/>
      <c r="C1045136"/>
      <c r="S1045136"/>
      <c r="T1045136"/>
    </row>
    <row r="1045137" spans="1:20">
      <c r="A1045137"/>
      <c r="B1045137"/>
      <c r="C1045137"/>
      <c r="S1045137"/>
      <c r="T1045137"/>
    </row>
    <row r="1045138" spans="1:20">
      <c r="A1045138"/>
      <c r="B1045138"/>
      <c r="C1045138"/>
      <c r="S1045138"/>
      <c r="T1045138"/>
    </row>
    <row r="1045139" spans="1:20">
      <c r="A1045139"/>
      <c r="B1045139"/>
      <c r="C1045139"/>
      <c r="S1045139"/>
      <c r="T1045139"/>
    </row>
    <row r="1045140" spans="1:20">
      <c r="A1045140"/>
      <c r="B1045140"/>
      <c r="C1045140"/>
      <c r="S1045140"/>
      <c r="T1045140"/>
    </row>
    <row r="1045141" spans="1:20">
      <c r="A1045141"/>
      <c r="B1045141"/>
      <c r="C1045141"/>
      <c r="S1045141"/>
      <c r="T1045141"/>
    </row>
    <row r="1045142" spans="1:20">
      <c r="A1045142"/>
      <c r="B1045142"/>
      <c r="C1045142"/>
      <c r="S1045142"/>
      <c r="T1045142"/>
    </row>
    <row r="1045143" spans="1:20">
      <c r="A1045143"/>
      <c r="B1045143"/>
      <c r="C1045143"/>
      <c r="S1045143"/>
      <c r="T1045143"/>
    </row>
    <row r="1045144" spans="1:20">
      <c r="A1045144"/>
      <c r="B1045144"/>
      <c r="C1045144"/>
      <c r="S1045144"/>
      <c r="T1045144"/>
    </row>
    <row r="1045145" spans="1:20">
      <c r="A1045145"/>
      <c r="B1045145"/>
      <c r="C1045145"/>
      <c r="S1045145"/>
      <c r="T1045145"/>
    </row>
    <row r="1045146" spans="1:20">
      <c r="A1045146"/>
      <c r="B1045146"/>
      <c r="C1045146"/>
      <c r="S1045146"/>
      <c r="T1045146"/>
    </row>
    <row r="1045147" spans="1:20">
      <c r="A1045147"/>
      <c r="B1045147"/>
      <c r="C1045147"/>
      <c r="S1045147"/>
      <c r="T1045147"/>
    </row>
    <row r="1045148" spans="1:20">
      <c r="A1045148"/>
      <c r="B1045148"/>
      <c r="C1045148"/>
      <c r="S1045148"/>
      <c r="T1045148"/>
    </row>
    <row r="1045149" spans="1:20">
      <c r="A1045149"/>
      <c r="B1045149"/>
      <c r="C1045149"/>
      <c r="S1045149"/>
      <c r="T1045149"/>
    </row>
    <row r="1045150" spans="1:20">
      <c r="A1045150"/>
      <c r="B1045150"/>
      <c r="C1045150"/>
      <c r="S1045150"/>
      <c r="T1045150"/>
    </row>
    <row r="1045151" spans="1:20">
      <c r="A1045151"/>
      <c r="B1045151"/>
      <c r="C1045151"/>
      <c r="S1045151"/>
      <c r="T1045151"/>
    </row>
    <row r="1045152" spans="1:20">
      <c r="A1045152"/>
      <c r="B1045152"/>
      <c r="C1045152"/>
      <c r="S1045152"/>
      <c r="T1045152"/>
    </row>
    <row r="1045153" spans="1:20">
      <c r="A1045153"/>
      <c r="B1045153"/>
      <c r="C1045153"/>
      <c r="S1045153"/>
      <c r="T1045153"/>
    </row>
    <row r="1045154" spans="1:20">
      <c r="A1045154"/>
      <c r="B1045154"/>
      <c r="C1045154"/>
      <c r="S1045154"/>
      <c r="T1045154"/>
    </row>
    <row r="1045155" spans="1:20">
      <c r="A1045155"/>
      <c r="B1045155"/>
      <c r="C1045155"/>
      <c r="S1045155"/>
      <c r="T1045155"/>
    </row>
    <row r="1045156" spans="1:20">
      <c r="A1045156"/>
      <c r="B1045156"/>
      <c r="C1045156"/>
      <c r="S1045156"/>
      <c r="T1045156"/>
    </row>
    <row r="1045157" spans="1:20">
      <c r="A1045157"/>
      <c r="B1045157"/>
      <c r="C1045157"/>
      <c r="S1045157"/>
      <c r="T1045157"/>
    </row>
    <row r="1045158" spans="1:20">
      <c r="A1045158"/>
      <c r="B1045158"/>
      <c r="C1045158"/>
      <c r="S1045158"/>
      <c r="T1045158"/>
    </row>
    <row r="1045159" spans="1:20">
      <c r="A1045159"/>
      <c r="B1045159"/>
      <c r="C1045159"/>
      <c r="S1045159"/>
      <c r="T1045159"/>
    </row>
    <row r="1045160" spans="1:20">
      <c r="A1045160"/>
      <c r="B1045160"/>
      <c r="C1045160"/>
      <c r="S1045160"/>
      <c r="T1045160"/>
    </row>
    <row r="1045161" spans="1:20">
      <c r="A1045161"/>
      <c r="B1045161"/>
      <c r="C1045161"/>
      <c r="S1045161"/>
      <c r="T1045161"/>
    </row>
    <row r="1045162" spans="1:20">
      <c r="A1045162"/>
      <c r="B1045162"/>
      <c r="C1045162"/>
      <c r="S1045162"/>
      <c r="T1045162"/>
    </row>
    <row r="1045163" spans="1:20">
      <c r="A1045163"/>
      <c r="B1045163"/>
      <c r="C1045163"/>
      <c r="S1045163"/>
      <c r="T1045163"/>
    </row>
    <row r="1045164" spans="1:20">
      <c r="A1045164"/>
      <c r="B1045164"/>
      <c r="C1045164"/>
      <c r="S1045164"/>
      <c r="T1045164"/>
    </row>
    <row r="1045165" spans="1:20">
      <c r="A1045165"/>
      <c r="B1045165"/>
      <c r="C1045165"/>
      <c r="S1045165"/>
      <c r="T1045165"/>
    </row>
    <row r="1045166" spans="1:20">
      <c r="A1045166"/>
      <c r="B1045166"/>
      <c r="C1045166"/>
      <c r="S1045166"/>
      <c r="T1045166"/>
    </row>
    <row r="1045167" spans="1:20">
      <c r="A1045167"/>
      <c r="B1045167"/>
      <c r="C1045167"/>
      <c r="S1045167"/>
      <c r="T1045167"/>
    </row>
    <row r="1045168" spans="1:20">
      <c r="A1045168"/>
      <c r="B1045168"/>
      <c r="C1045168"/>
      <c r="S1045168"/>
      <c r="T1045168"/>
    </row>
    <row r="1045169" spans="1:20">
      <c r="A1045169"/>
      <c r="B1045169"/>
      <c r="C1045169"/>
      <c r="S1045169"/>
      <c r="T1045169"/>
    </row>
    <row r="1045170" spans="1:20">
      <c r="A1045170"/>
      <c r="B1045170"/>
      <c r="C1045170"/>
      <c r="S1045170"/>
      <c r="T1045170"/>
    </row>
    <row r="1045171" spans="1:20">
      <c r="A1045171"/>
      <c r="B1045171"/>
      <c r="C1045171"/>
      <c r="S1045171"/>
      <c r="T1045171"/>
    </row>
    <row r="1045172" spans="1:20">
      <c r="A1045172"/>
      <c r="B1045172"/>
      <c r="C1045172"/>
      <c r="S1045172"/>
      <c r="T1045172"/>
    </row>
    <row r="1045173" spans="1:20">
      <c r="A1045173"/>
      <c r="B1045173"/>
      <c r="C1045173"/>
      <c r="S1045173"/>
      <c r="T1045173"/>
    </row>
    <row r="1045174" spans="1:20">
      <c r="A1045174"/>
      <c r="B1045174"/>
      <c r="C1045174"/>
      <c r="S1045174"/>
      <c r="T1045174"/>
    </row>
    <row r="1045175" spans="1:20">
      <c r="A1045175"/>
      <c r="B1045175"/>
      <c r="C1045175"/>
      <c r="S1045175"/>
      <c r="T1045175"/>
    </row>
    <row r="1045176" spans="1:20">
      <c r="A1045176"/>
      <c r="B1045176"/>
      <c r="C1045176"/>
      <c r="S1045176"/>
      <c r="T1045176"/>
    </row>
    <row r="1045177" spans="1:20">
      <c r="A1045177"/>
      <c r="B1045177"/>
      <c r="C1045177"/>
      <c r="S1045177"/>
      <c r="T1045177"/>
    </row>
    <row r="1045178" spans="1:20">
      <c r="A1045178"/>
      <c r="B1045178"/>
      <c r="C1045178"/>
      <c r="S1045178"/>
      <c r="T1045178"/>
    </row>
    <row r="1045179" spans="1:20">
      <c r="A1045179"/>
      <c r="B1045179"/>
      <c r="C1045179"/>
      <c r="S1045179"/>
      <c r="T1045179"/>
    </row>
    <row r="1045180" spans="1:20">
      <c r="A1045180"/>
      <c r="B1045180"/>
      <c r="C1045180"/>
      <c r="S1045180"/>
      <c r="T1045180"/>
    </row>
    <row r="1045181" spans="1:20">
      <c r="A1045181"/>
      <c r="B1045181"/>
      <c r="C1045181"/>
      <c r="S1045181"/>
      <c r="T1045181"/>
    </row>
    <row r="1045182" spans="1:20">
      <c r="A1045182"/>
      <c r="B1045182"/>
      <c r="C1045182"/>
      <c r="S1045182"/>
      <c r="T1045182"/>
    </row>
    <row r="1045183" spans="1:20">
      <c r="A1045183"/>
      <c r="B1045183"/>
      <c r="C1045183"/>
      <c r="S1045183"/>
      <c r="T1045183"/>
    </row>
    <row r="1045184" spans="1:20">
      <c r="A1045184"/>
      <c r="B1045184"/>
      <c r="C1045184"/>
      <c r="S1045184"/>
      <c r="T1045184"/>
    </row>
    <row r="1045185" spans="1:20">
      <c r="A1045185"/>
      <c r="B1045185"/>
      <c r="C1045185"/>
      <c r="S1045185"/>
      <c r="T1045185"/>
    </row>
    <row r="1045186" spans="1:20">
      <c r="A1045186"/>
      <c r="B1045186"/>
      <c r="C1045186"/>
      <c r="S1045186"/>
      <c r="T1045186"/>
    </row>
    <row r="1045187" spans="1:20">
      <c r="A1045187"/>
      <c r="B1045187"/>
      <c r="C1045187"/>
      <c r="S1045187"/>
      <c r="T1045187"/>
    </row>
    <row r="1045188" spans="1:20">
      <c r="A1045188"/>
      <c r="B1045188"/>
      <c r="C1045188"/>
      <c r="S1045188"/>
      <c r="T1045188"/>
    </row>
    <row r="1045189" spans="1:20">
      <c r="A1045189"/>
      <c r="B1045189"/>
      <c r="C1045189"/>
      <c r="S1045189"/>
      <c r="T1045189"/>
    </row>
    <row r="1045190" spans="1:20">
      <c r="A1045190"/>
      <c r="B1045190"/>
      <c r="C1045190"/>
      <c r="S1045190"/>
      <c r="T1045190"/>
    </row>
    <row r="1045191" spans="1:20">
      <c r="A1045191"/>
      <c r="B1045191"/>
      <c r="C1045191"/>
      <c r="S1045191"/>
      <c r="T1045191"/>
    </row>
    <row r="1045192" spans="1:20">
      <c r="A1045192"/>
      <c r="B1045192"/>
      <c r="C1045192"/>
      <c r="S1045192"/>
      <c r="T1045192"/>
    </row>
    <row r="1045193" spans="1:20">
      <c r="A1045193"/>
      <c r="B1045193"/>
      <c r="C1045193"/>
      <c r="S1045193"/>
      <c r="T1045193"/>
    </row>
    <row r="1045194" spans="1:20">
      <c r="A1045194"/>
      <c r="B1045194"/>
      <c r="C1045194"/>
      <c r="S1045194"/>
      <c r="T1045194"/>
    </row>
    <row r="1045195" spans="1:20">
      <c r="A1045195"/>
      <c r="B1045195"/>
      <c r="C1045195"/>
      <c r="S1045195"/>
      <c r="T1045195"/>
    </row>
    <row r="1045196" spans="1:20">
      <c r="A1045196"/>
      <c r="B1045196"/>
      <c r="C1045196"/>
      <c r="S1045196"/>
      <c r="T1045196"/>
    </row>
    <row r="1045197" spans="1:20">
      <c r="A1045197"/>
      <c r="B1045197"/>
      <c r="C1045197"/>
      <c r="S1045197"/>
      <c r="T1045197"/>
    </row>
    <row r="1045198" spans="1:20">
      <c r="A1045198"/>
      <c r="B1045198"/>
      <c r="C1045198"/>
      <c r="S1045198"/>
      <c r="T1045198"/>
    </row>
    <row r="1045199" spans="1:20">
      <c r="A1045199"/>
      <c r="B1045199"/>
      <c r="C1045199"/>
      <c r="S1045199"/>
      <c r="T1045199"/>
    </row>
    <row r="1045200" spans="1:20">
      <c r="A1045200"/>
      <c r="B1045200"/>
      <c r="C1045200"/>
      <c r="S1045200"/>
      <c r="T1045200"/>
    </row>
    <row r="1045201" spans="1:20">
      <c r="A1045201"/>
      <c r="B1045201"/>
      <c r="C1045201"/>
      <c r="S1045201"/>
      <c r="T1045201"/>
    </row>
    <row r="1045202" spans="1:20">
      <c r="A1045202"/>
      <c r="B1045202"/>
      <c r="C1045202"/>
      <c r="S1045202"/>
      <c r="T1045202"/>
    </row>
    <row r="1045203" spans="1:20">
      <c r="A1045203"/>
      <c r="B1045203"/>
      <c r="C1045203"/>
      <c r="S1045203"/>
      <c r="T1045203"/>
    </row>
    <row r="1045204" spans="1:20">
      <c r="A1045204"/>
      <c r="B1045204"/>
      <c r="C1045204"/>
      <c r="S1045204"/>
      <c r="T1045204"/>
    </row>
    <row r="1045205" spans="1:20">
      <c r="A1045205"/>
      <c r="B1045205"/>
      <c r="C1045205"/>
      <c r="S1045205"/>
      <c r="T1045205"/>
    </row>
    <row r="1045206" spans="1:20">
      <c r="A1045206"/>
      <c r="B1045206"/>
      <c r="C1045206"/>
      <c r="S1045206"/>
      <c r="T1045206"/>
    </row>
    <row r="1045207" spans="1:20">
      <c r="A1045207"/>
      <c r="B1045207"/>
      <c r="C1045207"/>
      <c r="S1045207"/>
      <c r="T1045207"/>
    </row>
    <row r="1045208" spans="1:20">
      <c r="A1045208"/>
      <c r="B1045208"/>
      <c r="C1045208"/>
      <c r="S1045208"/>
      <c r="T1045208"/>
    </row>
    <row r="1045209" spans="1:20">
      <c r="A1045209"/>
      <c r="B1045209"/>
      <c r="C1045209"/>
      <c r="S1045209"/>
      <c r="T1045209"/>
    </row>
    <row r="1045210" spans="1:20">
      <c r="A1045210"/>
      <c r="B1045210"/>
      <c r="C1045210"/>
      <c r="S1045210"/>
      <c r="T1045210"/>
    </row>
    <row r="1045211" spans="1:20">
      <c r="A1045211"/>
      <c r="B1045211"/>
      <c r="C1045211"/>
      <c r="S1045211"/>
      <c r="T1045211"/>
    </row>
    <row r="1045212" spans="1:20">
      <c r="A1045212"/>
      <c r="B1045212"/>
      <c r="C1045212"/>
      <c r="S1045212"/>
      <c r="T1045212"/>
    </row>
    <row r="1045213" spans="1:20">
      <c r="A1045213"/>
      <c r="B1045213"/>
      <c r="C1045213"/>
      <c r="S1045213"/>
      <c r="T1045213"/>
    </row>
    <row r="1045214" spans="1:20">
      <c r="A1045214"/>
      <c r="B1045214"/>
      <c r="C1045214"/>
      <c r="S1045214"/>
      <c r="T1045214"/>
    </row>
    <row r="1045215" spans="1:20">
      <c r="A1045215"/>
      <c r="B1045215"/>
      <c r="C1045215"/>
      <c r="S1045215"/>
      <c r="T1045215"/>
    </row>
    <row r="1045216" spans="1:20">
      <c r="A1045216"/>
      <c r="B1045216"/>
      <c r="C1045216"/>
      <c r="S1045216"/>
      <c r="T1045216"/>
    </row>
    <row r="1045217" spans="1:20">
      <c r="A1045217"/>
      <c r="B1045217"/>
      <c r="C1045217"/>
      <c r="S1045217"/>
      <c r="T1045217"/>
    </row>
    <row r="1045218" spans="1:20">
      <c r="A1045218"/>
      <c r="B1045218"/>
      <c r="C1045218"/>
      <c r="S1045218"/>
      <c r="T1045218"/>
    </row>
    <row r="1045219" spans="1:20">
      <c r="A1045219"/>
      <c r="B1045219"/>
      <c r="C1045219"/>
      <c r="S1045219"/>
      <c r="T1045219"/>
    </row>
    <row r="1045220" spans="1:20">
      <c r="A1045220"/>
      <c r="B1045220"/>
      <c r="C1045220"/>
      <c r="S1045220"/>
      <c r="T1045220"/>
    </row>
    <row r="1045221" spans="1:20">
      <c r="A1045221"/>
      <c r="B1045221"/>
      <c r="C1045221"/>
      <c r="S1045221"/>
      <c r="T1045221"/>
    </row>
    <row r="1045222" spans="1:20">
      <c r="A1045222"/>
      <c r="B1045222"/>
      <c r="C1045222"/>
      <c r="S1045222"/>
      <c r="T1045222"/>
    </row>
    <row r="1045223" spans="1:20">
      <c r="A1045223"/>
      <c r="B1045223"/>
      <c r="C1045223"/>
      <c r="S1045223"/>
      <c r="T1045223"/>
    </row>
    <row r="1045224" spans="1:20">
      <c r="A1045224"/>
      <c r="B1045224"/>
      <c r="C1045224"/>
      <c r="S1045224"/>
      <c r="T1045224"/>
    </row>
    <row r="1045225" spans="1:20">
      <c r="A1045225"/>
      <c r="B1045225"/>
      <c r="C1045225"/>
      <c r="S1045225"/>
      <c r="T1045225"/>
    </row>
    <row r="1045226" spans="1:20">
      <c r="A1045226"/>
      <c r="B1045226"/>
      <c r="C1045226"/>
      <c r="S1045226"/>
      <c r="T1045226"/>
    </row>
    <row r="1045227" spans="1:20">
      <c r="A1045227"/>
      <c r="B1045227"/>
      <c r="C1045227"/>
      <c r="S1045227"/>
      <c r="T1045227"/>
    </row>
    <row r="1045228" spans="1:20">
      <c r="A1045228"/>
      <c r="B1045228"/>
      <c r="C1045228"/>
      <c r="S1045228"/>
      <c r="T1045228"/>
    </row>
    <row r="1045229" spans="1:20">
      <c r="A1045229"/>
      <c r="B1045229"/>
      <c r="C1045229"/>
      <c r="S1045229"/>
      <c r="T1045229"/>
    </row>
    <row r="1045230" spans="1:20">
      <c r="A1045230"/>
      <c r="B1045230"/>
      <c r="C1045230"/>
      <c r="S1045230"/>
      <c r="T1045230"/>
    </row>
    <row r="1045231" spans="1:20">
      <c r="A1045231"/>
      <c r="B1045231"/>
      <c r="C1045231"/>
      <c r="S1045231"/>
      <c r="T1045231"/>
    </row>
    <row r="1045232" spans="1:20">
      <c r="A1045232"/>
      <c r="B1045232"/>
      <c r="C1045232"/>
      <c r="S1045232"/>
      <c r="T1045232"/>
    </row>
    <row r="1045233" spans="1:20">
      <c r="A1045233"/>
      <c r="B1045233"/>
      <c r="C1045233"/>
      <c r="S1045233"/>
      <c r="T1045233"/>
    </row>
    <row r="1045234" spans="1:20">
      <c r="A1045234"/>
      <c r="B1045234"/>
      <c r="C1045234"/>
      <c r="S1045234"/>
      <c r="T1045234"/>
    </row>
    <row r="1045235" spans="1:20">
      <c r="A1045235"/>
      <c r="B1045235"/>
      <c r="C1045235"/>
      <c r="S1045235"/>
      <c r="T1045235"/>
    </row>
    <row r="1045236" spans="1:20">
      <c r="A1045236"/>
      <c r="B1045236"/>
      <c r="C1045236"/>
      <c r="S1045236"/>
      <c r="T1045236"/>
    </row>
    <row r="1045237" spans="1:20">
      <c r="A1045237"/>
      <c r="B1045237"/>
      <c r="C1045237"/>
      <c r="S1045237"/>
      <c r="T1045237"/>
    </row>
    <row r="1045238" spans="1:20">
      <c r="A1045238"/>
      <c r="B1045238"/>
      <c r="C1045238"/>
      <c r="S1045238"/>
      <c r="T1045238"/>
    </row>
    <row r="1045239" spans="1:20">
      <c r="A1045239"/>
      <c r="B1045239"/>
      <c r="C1045239"/>
      <c r="S1045239"/>
      <c r="T1045239"/>
    </row>
    <row r="1045240" spans="1:20">
      <c r="A1045240"/>
      <c r="B1045240"/>
      <c r="C1045240"/>
      <c r="S1045240"/>
      <c r="T1045240"/>
    </row>
    <row r="1045241" spans="1:20">
      <c r="A1045241"/>
      <c r="B1045241"/>
      <c r="C1045241"/>
      <c r="S1045241"/>
      <c r="T1045241"/>
    </row>
    <row r="1045242" spans="1:20">
      <c r="A1045242"/>
      <c r="B1045242"/>
      <c r="C1045242"/>
      <c r="S1045242"/>
      <c r="T1045242"/>
    </row>
    <row r="1045243" spans="1:20">
      <c r="A1045243"/>
      <c r="B1045243"/>
      <c r="C1045243"/>
      <c r="S1045243"/>
      <c r="T1045243"/>
    </row>
    <row r="1045244" spans="1:20">
      <c r="A1045244"/>
      <c r="B1045244"/>
      <c r="C1045244"/>
      <c r="S1045244"/>
      <c r="T1045244"/>
    </row>
    <row r="1045245" spans="1:20">
      <c r="A1045245"/>
      <c r="B1045245"/>
      <c r="C1045245"/>
      <c r="S1045245"/>
      <c r="T1045245"/>
    </row>
    <row r="1045246" spans="1:20">
      <c r="A1045246"/>
      <c r="B1045246"/>
      <c r="C1045246"/>
      <c r="S1045246"/>
      <c r="T1045246"/>
    </row>
    <row r="1045247" spans="1:20">
      <c r="A1045247"/>
      <c r="B1045247"/>
      <c r="C1045247"/>
      <c r="S1045247"/>
      <c r="T1045247"/>
    </row>
    <row r="1045248" spans="1:20">
      <c r="A1045248"/>
      <c r="B1045248"/>
      <c r="C1045248"/>
      <c r="S1045248"/>
      <c r="T1045248"/>
    </row>
    <row r="1045249" spans="1:20">
      <c r="A1045249"/>
      <c r="B1045249"/>
      <c r="C1045249"/>
      <c r="S1045249"/>
      <c r="T1045249"/>
    </row>
    <row r="1045250" spans="1:20">
      <c r="A1045250"/>
      <c r="B1045250"/>
      <c r="C1045250"/>
      <c r="S1045250"/>
      <c r="T1045250"/>
    </row>
    <row r="1045251" spans="1:20">
      <c r="A1045251"/>
      <c r="B1045251"/>
      <c r="C1045251"/>
      <c r="S1045251"/>
      <c r="T1045251"/>
    </row>
    <row r="1045252" spans="1:20">
      <c r="A1045252"/>
      <c r="B1045252"/>
      <c r="C1045252"/>
      <c r="S1045252"/>
      <c r="T1045252"/>
    </row>
    <row r="1045253" spans="1:20">
      <c r="A1045253"/>
      <c r="B1045253"/>
      <c r="C1045253"/>
      <c r="S1045253"/>
      <c r="T1045253"/>
    </row>
    <row r="1045254" spans="1:20">
      <c r="A1045254"/>
      <c r="B1045254"/>
      <c r="C1045254"/>
      <c r="S1045254"/>
      <c r="T1045254"/>
    </row>
    <row r="1045255" spans="1:20">
      <c r="A1045255"/>
      <c r="B1045255"/>
      <c r="C1045255"/>
      <c r="S1045255"/>
      <c r="T1045255"/>
    </row>
    <row r="1045256" spans="1:20">
      <c r="A1045256"/>
      <c r="B1045256"/>
      <c r="C1045256"/>
      <c r="S1045256"/>
      <c r="T1045256"/>
    </row>
    <row r="1045257" spans="1:20">
      <c r="A1045257"/>
      <c r="B1045257"/>
      <c r="C1045257"/>
      <c r="S1045257"/>
      <c r="T1045257"/>
    </row>
    <row r="1045258" spans="1:20">
      <c r="A1045258"/>
      <c r="B1045258"/>
      <c r="C1045258"/>
      <c r="S1045258"/>
      <c r="T1045258"/>
    </row>
    <row r="1045259" spans="1:20">
      <c r="A1045259"/>
      <c r="B1045259"/>
      <c r="C1045259"/>
      <c r="S1045259"/>
      <c r="T1045259"/>
    </row>
    <row r="1045260" spans="1:20">
      <c r="A1045260"/>
      <c r="B1045260"/>
      <c r="C1045260"/>
      <c r="S1045260"/>
      <c r="T1045260"/>
    </row>
    <row r="1045261" spans="1:20">
      <c r="A1045261"/>
      <c r="B1045261"/>
      <c r="C1045261"/>
      <c r="S1045261"/>
      <c r="T1045261"/>
    </row>
    <row r="1045262" spans="1:20">
      <c r="A1045262"/>
      <c r="B1045262"/>
      <c r="C1045262"/>
      <c r="S1045262"/>
      <c r="T1045262"/>
    </row>
    <row r="1045263" spans="1:20">
      <c r="A1045263"/>
      <c r="B1045263"/>
      <c r="C1045263"/>
      <c r="S1045263"/>
      <c r="T1045263"/>
    </row>
    <row r="1045264" spans="1:20">
      <c r="A1045264"/>
      <c r="B1045264"/>
      <c r="C1045264"/>
      <c r="S1045264"/>
      <c r="T1045264"/>
    </row>
    <row r="1045265" spans="1:20">
      <c r="A1045265"/>
      <c r="B1045265"/>
      <c r="C1045265"/>
      <c r="S1045265"/>
      <c r="T1045265"/>
    </row>
    <row r="1045266" spans="1:20">
      <c r="A1045266"/>
      <c r="B1045266"/>
      <c r="C1045266"/>
      <c r="S1045266"/>
      <c r="T1045266"/>
    </row>
    <row r="1045267" spans="1:20">
      <c r="A1045267"/>
      <c r="B1045267"/>
      <c r="C1045267"/>
      <c r="S1045267"/>
      <c r="T1045267"/>
    </row>
    <row r="1045268" spans="1:20">
      <c r="A1045268"/>
      <c r="B1045268"/>
      <c r="C1045268"/>
      <c r="S1045268"/>
      <c r="T1045268"/>
    </row>
    <row r="1045269" spans="1:20">
      <c r="A1045269"/>
      <c r="B1045269"/>
      <c r="C1045269"/>
      <c r="S1045269"/>
      <c r="T1045269"/>
    </row>
    <row r="1045270" spans="1:20">
      <c r="A1045270"/>
      <c r="B1045270"/>
      <c r="C1045270"/>
      <c r="S1045270"/>
      <c r="T1045270"/>
    </row>
    <row r="1045271" spans="1:20">
      <c r="A1045271"/>
      <c r="B1045271"/>
      <c r="C1045271"/>
      <c r="S1045271"/>
      <c r="T1045271"/>
    </row>
    <row r="1045272" spans="1:20">
      <c r="A1045272"/>
      <c r="B1045272"/>
      <c r="C1045272"/>
      <c r="S1045272"/>
      <c r="T1045272"/>
    </row>
    <row r="1045273" spans="1:20">
      <c r="A1045273"/>
      <c r="B1045273"/>
      <c r="C1045273"/>
      <c r="S1045273"/>
      <c r="T1045273"/>
    </row>
    <row r="1045274" spans="1:20">
      <c r="A1045274"/>
      <c r="B1045274"/>
      <c r="C1045274"/>
      <c r="S1045274"/>
      <c r="T1045274"/>
    </row>
    <row r="1045275" spans="1:20">
      <c r="A1045275"/>
      <c r="B1045275"/>
      <c r="C1045275"/>
      <c r="S1045275"/>
      <c r="T1045275"/>
    </row>
    <row r="1045276" spans="1:20">
      <c r="A1045276"/>
      <c r="B1045276"/>
      <c r="C1045276"/>
      <c r="S1045276"/>
      <c r="T1045276"/>
    </row>
    <row r="1045277" spans="1:20">
      <c r="A1045277"/>
      <c r="B1045277"/>
      <c r="C1045277"/>
      <c r="S1045277"/>
      <c r="T1045277"/>
    </row>
    <row r="1045278" spans="1:20">
      <c r="A1045278"/>
      <c r="B1045278"/>
      <c r="C1045278"/>
      <c r="S1045278"/>
      <c r="T1045278"/>
    </row>
    <row r="1045279" spans="1:20">
      <c r="A1045279"/>
      <c r="B1045279"/>
      <c r="C1045279"/>
      <c r="S1045279"/>
      <c r="T1045279"/>
    </row>
    <row r="1045280" spans="1:20">
      <c r="A1045280"/>
      <c r="B1045280"/>
      <c r="C1045280"/>
      <c r="S1045280"/>
      <c r="T1045280"/>
    </row>
    <row r="1045281" spans="1:20">
      <c r="A1045281"/>
      <c r="B1045281"/>
      <c r="C1045281"/>
      <c r="S1045281"/>
      <c r="T1045281"/>
    </row>
    <row r="1045282" spans="1:20">
      <c r="A1045282"/>
      <c r="B1045282"/>
      <c r="C1045282"/>
      <c r="S1045282"/>
      <c r="T1045282"/>
    </row>
    <row r="1045283" spans="1:20">
      <c r="A1045283"/>
      <c r="B1045283"/>
      <c r="C1045283"/>
      <c r="S1045283"/>
      <c r="T1045283"/>
    </row>
    <row r="1045284" spans="1:20">
      <c r="A1045284"/>
      <c r="B1045284"/>
      <c r="C1045284"/>
      <c r="S1045284"/>
      <c r="T1045284"/>
    </row>
    <row r="1045285" spans="1:20">
      <c r="A1045285"/>
      <c r="B1045285"/>
      <c r="C1045285"/>
      <c r="S1045285"/>
      <c r="T1045285"/>
    </row>
    <row r="1045286" spans="1:20">
      <c r="A1045286"/>
      <c r="B1045286"/>
      <c r="C1045286"/>
      <c r="S1045286"/>
      <c r="T1045286"/>
    </row>
    <row r="1045287" spans="1:20">
      <c r="A1045287"/>
      <c r="B1045287"/>
      <c r="C1045287"/>
      <c r="S1045287"/>
      <c r="T1045287"/>
    </row>
    <row r="1045288" spans="1:20">
      <c r="A1045288"/>
      <c r="B1045288"/>
      <c r="C1045288"/>
      <c r="S1045288"/>
      <c r="T1045288"/>
    </row>
    <row r="1045289" spans="1:20">
      <c r="A1045289"/>
      <c r="B1045289"/>
      <c r="C1045289"/>
      <c r="S1045289"/>
      <c r="T1045289"/>
    </row>
    <row r="1045290" spans="1:20">
      <c r="A1045290"/>
      <c r="B1045290"/>
      <c r="C1045290"/>
      <c r="S1045290"/>
      <c r="T1045290"/>
    </row>
    <row r="1045291" spans="1:20">
      <c r="A1045291"/>
      <c r="B1045291"/>
      <c r="C1045291"/>
      <c r="S1045291"/>
      <c r="T1045291"/>
    </row>
    <row r="1045292" spans="1:20">
      <c r="A1045292"/>
      <c r="B1045292"/>
      <c r="C1045292"/>
      <c r="S1045292"/>
      <c r="T1045292"/>
    </row>
    <row r="1045293" spans="1:20">
      <c r="A1045293"/>
      <c r="B1045293"/>
      <c r="C1045293"/>
      <c r="S1045293"/>
      <c r="T1045293"/>
    </row>
    <row r="1045294" spans="1:20">
      <c r="A1045294"/>
      <c r="B1045294"/>
      <c r="C1045294"/>
      <c r="S1045294"/>
      <c r="T1045294"/>
    </row>
    <row r="1045295" spans="1:20">
      <c r="A1045295"/>
      <c r="B1045295"/>
      <c r="C1045295"/>
      <c r="S1045295"/>
      <c r="T1045295"/>
    </row>
    <row r="1045296" spans="1:20">
      <c r="A1045296"/>
      <c r="B1045296"/>
      <c r="C1045296"/>
      <c r="S1045296"/>
      <c r="T1045296"/>
    </row>
    <row r="1045297" spans="1:20">
      <c r="A1045297"/>
      <c r="B1045297"/>
      <c r="C1045297"/>
      <c r="S1045297"/>
      <c r="T1045297"/>
    </row>
    <row r="1045298" spans="1:20">
      <c r="A1045298"/>
      <c r="B1045298"/>
      <c r="C1045298"/>
      <c r="S1045298"/>
      <c r="T1045298"/>
    </row>
    <row r="1045299" spans="1:20">
      <c r="A1045299"/>
      <c r="B1045299"/>
      <c r="C1045299"/>
      <c r="S1045299"/>
      <c r="T1045299"/>
    </row>
    <row r="1045300" spans="1:20">
      <c r="A1045300"/>
      <c r="B1045300"/>
      <c r="C1045300"/>
      <c r="S1045300"/>
      <c r="T1045300"/>
    </row>
    <row r="1045301" spans="1:20">
      <c r="A1045301"/>
      <c r="B1045301"/>
      <c r="C1045301"/>
      <c r="S1045301"/>
      <c r="T1045301"/>
    </row>
    <row r="1045302" spans="1:20">
      <c r="A1045302"/>
      <c r="B1045302"/>
      <c r="C1045302"/>
      <c r="S1045302"/>
      <c r="T1045302"/>
    </row>
    <row r="1045303" spans="1:20">
      <c r="A1045303"/>
      <c r="B1045303"/>
      <c r="C1045303"/>
      <c r="S1045303"/>
      <c r="T1045303"/>
    </row>
    <row r="1045304" spans="1:20">
      <c r="A1045304"/>
      <c r="B1045304"/>
      <c r="C1045304"/>
      <c r="S1045304"/>
      <c r="T1045304"/>
    </row>
    <row r="1045305" spans="1:20">
      <c r="A1045305"/>
      <c r="B1045305"/>
      <c r="C1045305"/>
      <c r="S1045305"/>
      <c r="T1045305"/>
    </row>
    <row r="1045306" spans="1:20">
      <c r="A1045306"/>
      <c r="B1045306"/>
      <c r="C1045306"/>
      <c r="S1045306"/>
      <c r="T1045306"/>
    </row>
    <row r="1045307" spans="1:20">
      <c r="A1045307"/>
      <c r="B1045307"/>
      <c r="C1045307"/>
      <c r="S1045307"/>
      <c r="T1045307"/>
    </row>
    <row r="1045308" spans="1:20">
      <c r="A1045308"/>
      <c r="B1045308"/>
      <c r="C1045308"/>
      <c r="S1045308"/>
      <c r="T1045308"/>
    </row>
    <row r="1045309" spans="1:20">
      <c r="A1045309"/>
      <c r="B1045309"/>
      <c r="C1045309"/>
      <c r="S1045309"/>
      <c r="T1045309"/>
    </row>
    <row r="1045310" spans="1:20">
      <c r="A1045310"/>
      <c r="B1045310"/>
      <c r="C1045310"/>
      <c r="S1045310"/>
      <c r="T1045310"/>
    </row>
    <row r="1045311" spans="1:20">
      <c r="A1045311"/>
      <c r="B1045311"/>
      <c r="C1045311"/>
      <c r="S1045311"/>
      <c r="T1045311"/>
    </row>
    <row r="1045312" spans="1:20">
      <c r="A1045312"/>
      <c r="B1045312"/>
      <c r="C1045312"/>
      <c r="S1045312"/>
      <c r="T1045312"/>
    </row>
    <row r="1045313" spans="1:20">
      <c r="A1045313"/>
      <c r="B1045313"/>
      <c r="C1045313"/>
      <c r="S1045313"/>
      <c r="T1045313"/>
    </row>
    <row r="1045314" spans="1:20">
      <c r="A1045314"/>
      <c r="B1045314"/>
      <c r="C1045314"/>
      <c r="S1045314"/>
      <c r="T1045314"/>
    </row>
    <row r="1045315" spans="1:20">
      <c r="A1045315"/>
      <c r="B1045315"/>
      <c r="C1045315"/>
      <c r="S1045315"/>
      <c r="T1045315"/>
    </row>
    <row r="1045316" spans="1:20">
      <c r="A1045316"/>
      <c r="B1045316"/>
      <c r="C1045316"/>
      <c r="S1045316"/>
      <c r="T1045316"/>
    </row>
    <row r="1045317" spans="1:20">
      <c r="A1045317"/>
      <c r="B1045317"/>
      <c r="C1045317"/>
      <c r="S1045317"/>
      <c r="T1045317"/>
    </row>
    <row r="1045318" spans="1:20">
      <c r="A1045318"/>
      <c r="B1045318"/>
      <c r="C1045318"/>
      <c r="S1045318"/>
      <c r="T1045318"/>
    </row>
    <row r="1045319" spans="1:20">
      <c r="A1045319"/>
      <c r="B1045319"/>
      <c r="C1045319"/>
      <c r="S1045319"/>
      <c r="T1045319"/>
    </row>
    <row r="1045320" spans="1:20">
      <c r="A1045320"/>
      <c r="B1045320"/>
      <c r="C1045320"/>
      <c r="S1045320"/>
      <c r="T1045320"/>
    </row>
    <row r="1045321" spans="1:20">
      <c r="A1045321"/>
      <c r="B1045321"/>
      <c r="C1045321"/>
      <c r="S1045321"/>
      <c r="T1045321"/>
    </row>
    <row r="1045322" spans="1:20">
      <c r="A1045322"/>
      <c r="B1045322"/>
      <c r="C1045322"/>
      <c r="S1045322"/>
      <c r="T1045322"/>
    </row>
    <row r="1045323" spans="1:20">
      <c r="A1045323"/>
      <c r="B1045323"/>
      <c r="C1045323"/>
      <c r="S1045323"/>
      <c r="T1045323"/>
    </row>
    <row r="1045324" spans="1:20">
      <c r="A1045324"/>
      <c r="B1045324"/>
      <c r="C1045324"/>
      <c r="S1045324"/>
      <c r="T1045324"/>
    </row>
    <row r="1045325" spans="1:20">
      <c r="A1045325"/>
      <c r="B1045325"/>
      <c r="C1045325"/>
      <c r="S1045325"/>
      <c r="T1045325"/>
    </row>
    <row r="1045326" spans="1:20">
      <c r="A1045326"/>
      <c r="B1045326"/>
      <c r="C1045326"/>
      <c r="S1045326"/>
      <c r="T1045326"/>
    </row>
    <row r="1045327" spans="1:20">
      <c r="A1045327"/>
      <c r="B1045327"/>
      <c r="C1045327"/>
      <c r="S1045327"/>
      <c r="T1045327"/>
    </row>
    <row r="1045328" spans="1:20">
      <c r="A1045328"/>
      <c r="B1045328"/>
      <c r="C1045328"/>
      <c r="S1045328"/>
      <c r="T1045328"/>
    </row>
    <row r="1045329" spans="1:20">
      <c r="A1045329"/>
      <c r="B1045329"/>
      <c r="C1045329"/>
      <c r="S1045329"/>
      <c r="T1045329"/>
    </row>
    <row r="1045330" spans="1:20">
      <c r="A1045330"/>
      <c r="B1045330"/>
      <c r="C1045330"/>
      <c r="S1045330"/>
      <c r="T1045330"/>
    </row>
    <row r="1045331" spans="1:20">
      <c r="A1045331"/>
      <c r="B1045331"/>
      <c r="C1045331"/>
      <c r="S1045331"/>
      <c r="T1045331"/>
    </row>
    <row r="1045332" spans="1:20">
      <c r="A1045332"/>
      <c r="B1045332"/>
      <c r="C1045332"/>
      <c r="S1045332"/>
      <c r="T1045332"/>
    </row>
    <row r="1045333" spans="1:20">
      <c r="A1045333"/>
      <c r="B1045333"/>
      <c r="C1045333"/>
      <c r="S1045333"/>
      <c r="T1045333"/>
    </row>
    <row r="1045334" spans="1:20">
      <c r="A1045334"/>
      <c r="B1045334"/>
      <c r="C1045334"/>
      <c r="S1045334"/>
      <c r="T1045334"/>
    </row>
    <row r="1045335" spans="1:20">
      <c r="A1045335"/>
      <c r="B1045335"/>
      <c r="C1045335"/>
      <c r="S1045335"/>
      <c r="T1045335"/>
    </row>
    <row r="1045336" spans="1:20">
      <c r="A1045336"/>
      <c r="B1045336"/>
      <c r="C1045336"/>
      <c r="S1045336"/>
      <c r="T1045336"/>
    </row>
    <row r="1045337" spans="1:20">
      <c r="A1045337"/>
      <c r="B1045337"/>
      <c r="C1045337"/>
      <c r="S1045337"/>
      <c r="T1045337"/>
    </row>
    <row r="1045338" spans="1:20">
      <c r="A1045338"/>
      <c r="B1045338"/>
      <c r="C1045338"/>
      <c r="S1045338"/>
      <c r="T1045338"/>
    </row>
    <row r="1045339" spans="1:20">
      <c r="A1045339"/>
      <c r="B1045339"/>
      <c r="C1045339"/>
      <c r="S1045339"/>
      <c r="T1045339"/>
    </row>
    <row r="1045340" spans="1:20">
      <c r="A1045340"/>
      <c r="B1045340"/>
      <c r="C1045340"/>
      <c r="S1045340"/>
      <c r="T1045340"/>
    </row>
    <row r="1045341" spans="1:20">
      <c r="A1045341"/>
      <c r="B1045341"/>
      <c r="C1045341"/>
      <c r="S1045341"/>
      <c r="T1045341"/>
    </row>
    <row r="1045342" spans="1:20">
      <c r="A1045342"/>
      <c r="B1045342"/>
      <c r="C1045342"/>
      <c r="S1045342"/>
      <c r="T1045342"/>
    </row>
    <row r="1045343" spans="1:20">
      <c r="A1045343"/>
      <c r="B1045343"/>
      <c r="C1045343"/>
      <c r="S1045343"/>
      <c r="T1045343"/>
    </row>
    <row r="1045344" spans="1:20">
      <c r="A1045344"/>
      <c r="B1045344"/>
      <c r="C1045344"/>
      <c r="S1045344"/>
      <c r="T1045344"/>
    </row>
    <row r="1045345" spans="1:20">
      <c r="A1045345"/>
      <c r="B1045345"/>
      <c r="C1045345"/>
      <c r="S1045345"/>
      <c r="T1045345"/>
    </row>
    <row r="1045346" spans="1:20">
      <c r="A1045346"/>
      <c r="B1045346"/>
      <c r="C1045346"/>
      <c r="S1045346"/>
      <c r="T1045346"/>
    </row>
    <row r="1045347" spans="1:20">
      <c r="A1045347"/>
      <c r="B1045347"/>
      <c r="C1045347"/>
      <c r="S1045347"/>
      <c r="T1045347"/>
    </row>
    <row r="1045348" spans="1:20">
      <c r="A1045348"/>
      <c r="B1045348"/>
      <c r="C1045348"/>
      <c r="S1045348"/>
      <c r="T1045348"/>
    </row>
    <row r="1045349" spans="1:20">
      <c r="A1045349"/>
      <c r="B1045349"/>
      <c r="C1045349"/>
      <c r="S1045349"/>
      <c r="T1045349"/>
    </row>
    <row r="1045350" spans="1:20">
      <c r="A1045350"/>
      <c r="B1045350"/>
      <c r="C1045350"/>
      <c r="S1045350"/>
      <c r="T1045350"/>
    </row>
    <row r="1045351" spans="1:20">
      <c r="A1045351"/>
      <c r="B1045351"/>
      <c r="C1045351"/>
      <c r="S1045351"/>
      <c r="T1045351"/>
    </row>
    <row r="1045352" spans="1:20">
      <c r="A1045352"/>
      <c r="B1045352"/>
      <c r="C1045352"/>
      <c r="S1045352"/>
      <c r="T1045352"/>
    </row>
    <row r="1045353" spans="1:20">
      <c r="A1045353"/>
      <c r="B1045353"/>
      <c r="C1045353"/>
      <c r="S1045353"/>
      <c r="T1045353"/>
    </row>
    <row r="1045354" spans="1:20">
      <c r="A1045354"/>
      <c r="B1045354"/>
      <c r="C1045354"/>
      <c r="S1045354"/>
      <c r="T1045354"/>
    </row>
    <row r="1045355" spans="1:20">
      <c r="A1045355"/>
      <c r="B1045355"/>
      <c r="C1045355"/>
      <c r="S1045355"/>
      <c r="T1045355"/>
    </row>
    <row r="1045356" spans="1:20">
      <c r="A1045356"/>
      <c r="B1045356"/>
      <c r="C1045356"/>
      <c r="S1045356"/>
      <c r="T1045356"/>
    </row>
    <row r="1045357" spans="1:20">
      <c r="A1045357"/>
      <c r="B1045357"/>
      <c r="C1045357"/>
      <c r="S1045357"/>
      <c r="T1045357"/>
    </row>
    <row r="1045358" spans="1:20">
      <c r="A1045358"/>
      <c r="B1045358"/>
      <c r="C1045358"/>
      <c r="S1045358"/>
      <c r="T1045358"/>
    </row>
    <row r="1045359" spans="1:20">
      <c r="A1045359"/>
      <c r="B1045359"/>
      <c r="C1045359"/>
      <c r="S1045359"/>
      <c r="T1045359"/>
    </row>
    <row r="1045360" spans="1:20">
      <c r="A1045360"/>
      <c r="B1045360"/>
      <c r="C1045360"/>
      <c r="S1045360"/>
      <c r="T1045360"/>
    </row>
    <row r="1045361" spans="1:20">
      <c r="A1045361"/>
      <c r="B1045361"/>
      <c r="C1045361"/>
      <c r="S1045361"/>
      <c r="T1045361"/>
    </row>
    <row r="1045362" spans="1:20">
      <c r="A1045362"/>
      <c r="B1045362"/>
      <c r="C1045362"/>
      <c r="S1045362"/>
      <c r="T1045362"/>
    </row>
    <row r="1045363" spans="1:20">
      <c r="A1045363"/>
      <c r="B1045363"/>
      <c r="C1045363"/>
      <c r="S1045363"/>
      <c r="T1045363"/>
    </row>
    <row r="1045364" spans="1:20">
      <c r="A1045364"/>
      <c r="B1045364"/>
      <c r="C1045364"/>
      <c r="S1045364"/>
      <c r="T1045364"/>
    </row>
    <row r="1045365" spans="1:20">
      <c r="A1045365"/>
      <c r="B1045365"/>
      <c r="C1045365"/>
      <c r="S1045365"/>
      <c r="T1045365"/>
    </row>
    <row r="1045366" spans="1:20">
      <c r="A1045366"/>
      <c r="B1045366"/>
      <c r="C1045366"/>
      <c r="S1045366"/>
      <c r="T1045366"/>
    </row>
    <row r="1045367" spans="1:20">
      <c r="A1045367"/>
      <c r="B1045367"/>
      <c r="C1045367"/>
      <c r="S1045367"/>
      <c r="T1045367"/>
    </row>
    <row r="1045368" spans="1:20">
      <c r="A1045368"/>
      <c r="B1045368"/>
      <c r="C1045368"/>
      <c r="S1045368"/>
      <c r="T1045368"/>
    </row>
    <row r="1045369" spans="1:20">
      <c r="A1045369"/>
      <c r="B1045369"/>
      <c r="C1045369"/>
      <c r="S1045369"/>
      <c r="T1045369"/>
    </row>
    <row r="1045370" spans="1:20">
      <c r="A1045370"/>
      <c r="B1045370"/>
      <c r="C1045370"/>
      <c r="S1045370"/>
      <c r="T1045370"/>
    </row>
    <row r="1045371" spans="1:20">
      <c r="A1045371"/>
      <c r="B1045371"/>
      <c r="C1045371"/>
      <c r="S1045371"/>
      <c r="T1045371"/>
    </row>
    <row r="1045372" spans="1:20">
      <c r="A1045372"/>
      <c r="B1045372"/>
      <c r="C1045372"/>
      <c r="S1045372"/>
      <c r="T1045372"/>
    </row>
    <row r="1045373" spans="1:20">
      <c r="A1045373"/>
      <c r="B1045373"/>
      <c r="C1045373"/>
      <c r="S1045373"/>
      <c r="T1045373"/>
    </row>
    <row r="1045374" spans="1:20">
      <c r="A1045374"/>
      <c r="B1045374"/>
      <c r="C1045374"/>
      <c r="S1045374"/>
      <c r="T1045374"/>
    </row>
    <row r="1045375" spans="1:20">
      <c r="A1045375"/>
      <c r="B1045375"/>
      <c r="C1045375"/>
      <c r="S1045375"/>
      <c r="T1045375"/>
    </row>
    <row r="1045376" spans="1:20">
      <c r="A1045376"/>
      <c r="B1045376"/>
      <c r="C1045376"/>
      <c r="S1045376"/>
      <c r="T1045376"/>
    </row>
    <row r="1045377" spans="1:20">
      <c r="A1045377"/>
      <c r="B1045377"/>
      <c r="C1045377"/>
      <c r="S1045377"/>
      <c r="T1045377"/>
    </row>
    <row r="1045378" spans="1:20">
      <c r="A1045378"/>
      <c r="B1045378"/>
      <c r="C1045378"/>
      <c r="S1045378"/>
      <c r="T1045378"/>
    </row>
    <row r="1045379" spans="1:20">
      <c r="A1045379"/>
      <c r="B1045379"/>
      <c r="C1045379"/>
      <c r="S1045379"/>
      <c r="T1045379"/>
    </row>
    <row r="1045380" spans="1:20">
      <c r="A1045380"/>
      <c r="B1045380"/>
      <c r="C1045380"/>
      <c r="S1045380"/>
      <c r="T1045380"/>
    </row>
    <row r="1045381" spans="1:20">
      <c r="A1045381"/>
      <c r="B1045381"/>
      <c r="C1045381"/>
      <c r="S1045381"/>
      <c r="T1045381"/>
    </row>
    <row r="1045382" spans="1:20">
      <c r="A1045382"/>
      <c r="B1045382"/>
      <c r="C1045382"/>
      <c r="S1045382"/>
      <c r="T1045382"/>
    </row>
    <row r="1045383" spans="1:20">
      <c r="A1045383"/>
      <c r="B1045383"/>
      <c r="C1045383"/>
      <c r="S1045383"/>
      <c r="T1045383"/>
    </row>
    <row r="1045384" spans="1:20">
      <c r="A1045384"/>
      <c r="B1045384"/>
      <c r="C1045384"/>
      <c r="S1045384"/>
      <c r="T1045384"/>
    </row>
    <row r="1045385" spans="1:20">
      <c r="A1045385"/>
      <c r="B1045385"/>
      <c r="C1045385"/>
      <c r="S1045385"/>
      <c r="T1045385"/>
    </row>
    <row r="1045386" spans="1:20">
      <c r="A1045386"/>
      <c r="B1045386"/>
      <c r="C1045386"/>
      <c r="S1045386"/>
      <c r="T1045386"/>
    </row>
    <row r="1045387" spans="1:20">
      <c r="A1045387"/>
      <c r="B1045387"/>
      <c r="C1045387"/>
      <c r="S1045387"/>
      <c r="T1045387"/>
    </row>
    <row r="1045388" spans="1:20">
      <c r="A1045388"/>
      <c r="B1045388"/>
      <c r="C1045388"/>
      <c r="S1045388"/>
      <c r="T1045388"/>
    </row>
    <row r="1045389" spans="1:20">
      <c r="A1045389"/>
      <c r="B1045389"/>
      <c r="C1045389"/>
      <c r="S1045389"/>
      <c r="T1045389"/>
    </row>
    <row r="1045390" spans="1:20">
      <c r="A1045390"/>
      <c r="B1045390"/>
      <c r="C1045390"/>
      <c r="S1045390"/>
      <c r="T1045390"/>
    </row>
    <row r="1045391" spans="1:20">
      <c r="A1045391"/>
      <c r="B1045391"/>
      <c r="C1045391"/>
      <c r="S1045391"/>
      <c r="T1045391"/>
    </row>
    <row r="1045392" spans="1:20">
      <c r="A1045392"/>
      <c r="B1045392"/>
      <c r="C1045392"/>
      <c r="S1045392"/>
      <c r="T1045392"/>
    </row>
    <row r="1045393" spans="1:20">
      <c r="A1045393"/>
      <c r="B1045393"/>
      <c r="C1045393"/>
      <c r="S1045393"/>
      <c r="T1045393"/>
    </row>
    <row r="1045394" spans="1:20">
      <c r="A1045394"/>
      <c r="B1045394"/>
      <c r="C1045394"/>
      <c r="S1045394"/>
      <c r="T1045394"/>
    </row>
    <row r="1045395" spans="1:20">
      <c r="A1045395"/>
      <c r="B1045395"/>
      <c r="C1045395"/>
      <c r="S1045395"/>
      <c r="T1045395"/>
    </row>
    <row r="1045396" spans="1:20">
      <c r="A1045396"/>
      <c r="B1045396"/>
      <c r="C1045396"/>
      <c r="S1045396"/>
      <c r="T1045396"/>
    </row>
    <row r="1045397" spans="1:20">
      <c r="A1045397"/>
      <c r="B1045397"/>
      <c r="C1045397"/>
      <c r="S1045397"/>
      <c r="T1045397"/>
    </row>
    <row r="1045398" spans="1:20">
      <c r="A1045398"/>
      <c r="B1045398"/>
      <c r="C1045398"/>
      <c r="S1045398"/>
      <c r="T1045398"/>
    </row>
    <row r="1045399" spans="1:20">
      <c r="A1045399"/>
      <c r="B1045399"/>
      <c r="C1045399"/>
      <c r="S1045399"/>
      <c r="T1045399"/>
    </row>
    <row r="1045400" spans="1:20">
      <c r="A1045400"/>
      <c r="B1045400"/>
      <c r="C1045400"/>
      <c r="S1045400"/>
      <c r="T1045400"/>
    </row>
    <row r="1045401" spans="1:20">
      <c r="A1045401"/>
      <c r="B1045401"/>
      <c r="C1045401"/>
      <c r="S1045401"/>
      <c r="T1045401"/>
    </row>
    <row r="1045402" spans="1:20">
      <c r="A1045402"/>
      <c r="B1045402"/>
      <c r="C1045402"/>
      <c r="S1045402"/>
      <c r="T1045402"/>
    </row>
    <row r="1045403" spans="1:20">
      <c r="A1045403"/>
      <c r="B1045403"/>
      <c r="C1045403"/>
      <c r="S1045403"/>
      <c r="T1045403"/>
    </row>
    <row r="1045404" spans="1:20">
      <c r="A1045404"/>
      <c r="B1045404"/>
      <c r="C1045404"/>
      <c r="S1045404"/>
      <c r="T1045404"/>
    </row>
    <row r="1045405" spans="1:20">
      <c r="A1045405"/>
      <c r="B1045405"/>
      <c r="C1045405"/>
      <c r="S1045405"/>
      <c r="T1045405"/>
    </row>
    <row r="1045406" spans="1:20">
      <c r="A1045406"/>
      <c r="B1045406"/>
      <c r="C1045406"/>
      <c r="S1045406"/>
      <c r="T1045406"/>
    </row>
    <row r="1045407" spans="1:20">
      <c r="A1045407"/>
      <c r="B1045407"/>
      <c r="C1045407"/>
      <c r="S1045407"/>
      <c r="T1045407"/>
    </row>
    <row r="1045408" spans="1:20">
      <c r="A1045408"/>
      <c r="B1045408"/>
      <c r="C1045408"/>
      <c r="S1045408"/>
      <c r="T1045408"/>
    </row>
    <row r="1045409" spans="1:20">
      <c r="A1045409"/>
      <c r="B1045409"/>
      <c r="C1045409"/>
      <c r="S1045409"/>
      <c r="T1045409"/>
    </row>
    <row r="1045410" spans="1:20">
      <c r="A1045410"/>
      <c r="B1045410"/>
      <c r="C1045410"/>
      <c r="S1045410"/>
      <c r="T1045410"/>
    </row>
    <row r="1045411" spans="1:20">
      <c r="A1045411"/>
      <c r="B1045411"/>
      <c r="C1045411"/>
      <c r="S1045411"/>
      <c r="T1045411"/>
    </row>
    <row r="1045412" spans="1:20">
      <c r="A1045412"/>
      <c r="B1045412"/>
      <c r="C1045412"/>
      <c r="S1045412"/>
      <c r="T1045412"/>
    </row>
    <row r="1045413" spans="1:20">
      <c r="A1045413"/>
      <c r="B1045413"/>
      <c r="C1045413"/>
      <c r="S1045413"/>
      <c r="T1045413"/>
    </row>
    <row r="1045414" spans="1:20">
      <c r="A1045414"/>
      <c r="B1045414"/>
      <c r="C1045414"/>
      <c r="S1045414"/>
      <c r="T1045414"/>
    </row>
    <row r="1045415" spans="1:20">
      <c r="A1045415"/>
      <c r="B1045415"/>
      <c r="C1045415"/>
      <c r="S1045415"/>
      <c r="T1045415"/>
    </row>
    <row r="1045416" spans="1:20">
      <c r="A1045416"/>
      <c r="B1045416"/>
      <c r="C1045416"/>
      <c r="S1045416"/>
      <c r="T1045416"/>
    </row>
    <row r="1045417" spans="1:20">
      <c r="A1045417"/>
      <c r="B1045417"/>
      <c r="C1045417"/>
      <c r="S1045417"/>
      <c r="T1045417"/>
    </row>
    <row r="1045418" spans="1:20">
      <c r="A1045418"/>
      <c r="B1045418"/>
      <c r="C1045418"/>
      <c r="S1045418"/>
      <c r="T1045418"/>
    </row>
    <row r="1045419" spans="1:20">
      <c r="A1045419"/>
      <c r="B1045419"/>
      <c r="C1045419"/>
      <c r="S1045419"/>
      <c r="T1045419"/>
    </row>
    <row r="1045420" spans="1:20">
      <c r="A1045420"/>
      <c r="B1045420"/>
      <c r="C1045420"/>
      <c r="S1045420"/>
      <c r="T1045420"/>
    </row>
    <row r="1045421" spans="1:20">
      <c r="A1045421"/>
      <c r="B1045421"/>
      <c r="C1045421"/>
      <c r="S1045421"/>
      <c r="T1045421"/>
    </row>
    <row r="1045422" spans="1:20">
      <c r="A1045422"/>
      <c r="B1045422"/>
      <c r="C1045422"/>
      <c r="S1045422"/>
      <c r="T1045422"/>
    </row>
    <row r="1045423" spans="1:20">
      <c r="A1045423"/>
      <c r="B1045423"/>
      <c r="C1045423"/>
      <c r="S1045423"/>
      <c r="T1045423"/>
    </row>
    <row r="1045424" spans="1:20">
      <c r="A1045424"/>
      <c r="B1045424"/>
      <c r="C1045424"/>
      <c r="S1045424"/>
      <c r="T1045424"/>
    </row>
    <row r="1045425" spans="1:20">
      <c r="A1045425"/>
      <c r="B1045425"/>
      <c r="C1045425"/>
      <c r="S1045425"/>
      <c r="T1045425"/>
    </row>
    <row r="1045426" spans="1:20">
      <c r="A1045426"/>
      <c r="B1045426"/>
      <c r="C1045426"/>
      <c r="S1045426"/>
      <c r="T1045426"/>
    </row>
    <row r="1045427" spans="1:20">
      <c r="A1045427"/>
      <c r="B1045427"/>
      <c r="C1045427"/>
      <c r="S1045427"/>
      <c r="T1045427"/>
    </row>
    <row r="1045428" spans="1:20">
      <c r="A1045428"/>
      <c r="B1045428"/>
      <c r="C1045428"/>
      <c r="S1045428"/>
      <c r="T1045428"/>
    </row>
    <row r="1045429" spans="1:20">
      <c r="A1045429"/>
      <c r="B1045429"/>
      <c r="C1045429"/>
      <c r="S1045429"/>
      <c r="T1045429"/>
    </row>
    <row r="1045430" spans="1:20">
      <c r="A1045430"/>
      <c r="B1045430"/>
      <c r="C1045430"/>
      <c r="S1045430"/>
      <c r="T1045430"/>
    </row>
    <row r="1045431" spans="1:20">
      <c r="A1045431"/>
      <c r="B1045431"/>
      <c r="C1045431"/>
      <c r="S1045431"/>
      <c r="T1045431"/>
    </row>
    <row r="1045432" spans="1:20">
      <c r="A1045432"/>
      <c r="B1045432"/>
      <c r="C1045432"/>
      <c r="S1045432"/>
      <c r="T1045432"/>
    </row>
    <row r="1045433" spans="1:20">
      <c r="A1045433"/>
      <c r="B1045433"/>
      <c r="C1045433"/>
      <c r="S1045433"/>
      <c r="T1045433"/>
    </row>
    <row r="1045434" spans="1:20">
      <c r="A1045434"/>
      <c r="B1045434"/>
      <c r="C1045434"/>
      <c r="S1045434"/>
      <c r="T1045434"/>
    </row>
    <row r="1045435" spans="1:20">
      <c r="A1045435"/>
      <c r="B1045435"/>
      <c r="C1045435"/>
      <c r="S1045435"/>
      <c r="T1045435"/>
    </row>
    <row r="1045436" spans="1:20">
      <c r="A1045436"/>
      <c r="B1045436"/>
      <c r="C1045436"/>
      <c r="S1045436"/>
      <c r="T1045436"/>
    </row>
    <row r="1045437" spans="1:20">
      <c r="A1045437"/>
      <c r="B1045437"/>
      <c r="C1045437"/>
      <c r="S1045437"/>
      <c r="T1045437"/>
    </row>
    <row r="1045438" spans="1:20">
      <c r="A1045438"/>
      <c r="B1045438"/>
      <c r="C1045438"/>
      <c r="S1045438"/>
      <c r="T1045438"/>
    </row>
    <row r="1045439" spans="1:20">
      <c r="A1045439"/>
      <c r="B1045439"/>
      <c r="C1045439"/>
      <c r="S1045439"/>
      <c r="T1045439"/>
    </row>
    <row r="1045440" spans="1:20">
      <c r="A1045440"/>
      <c r="B1045440"/>
      <c r="C1045440"/>
      <c r="S1045440"/>
      <c r="T1045440"/>
    </row>
    <row r="1045441" spans="1:20">
      <c r="A1045441"/>
      <c r="B1045441"/>
      <c r="C1045441"/>
      <c r="S1045441"/>
      <c r="T1045441"/>
    </row>
    <row r="1045442" spans="1:20">
      <c r="A1045442"/>
      <c r="B1045442"/>
      <c r="C1045442"/>
      <c r="S1045442"/>
      <c r="T1045442"/>
    </row>
    <row r="1045443" spans="1:20">
      <c r="A1045443"/>
      <c r="B1045443"/>
      <c r="C1045443"/>
      <c r="S1045443"/>
      <c r="T1045443"/>
    </row>
    <row r="1045444" spans="1:20">
      <c r="A1045444"/>
      <c r="B1045444"/>
      <c r="C1045444"/>
      <c r="S1045444"/>
      <c r="T1045444"/>
    </row>
    <row r="1045445" spans="1:20">
      <c r="A1045445"/>
      <c r="B1045445"/>
      <c r="C1045445"/>
      <c r="S1045445"/>
      <c r="T1045445"/>
    </row>
    <row r="1045446" spans="1:20">
      <c r="A1045446"/>
      <c r="B1045446"/>
      <c r="C1045446"/>
      <c r="S1045446"/>
      <c r="T1045446"/>
    </row>
    <row r="1045447" spans="1:20">
      <c r="A1045447"/>
      <c r="B1045447"/>
      <c r="C1045447"/>
      <c r="S1045447"/>
      <c r="T1045447"/>
    </row>
    <row r="1045448" spans="1:20">
      <c r="A1045448"/>
      <c r="B1045448"/>
      <c r="C1045448"/>
      <c r="S1045448"/>
      <c r="T1045448"/>
    </row>
    <row r="1045449" spans="1:20">
      <c r="A1045449"/>
      <c r="B1045449"/>
      <c r="C1045449"/>
      <c r="S1045449"/>
      <c r="T1045449"/>
    </row>
    <row r="1045450" spans="1:20">
      <c r="A1045450"/>
      <c r="B1045450"/>
      <c r="C1045450"/>
      <c r="S1045450"/>
      <c r="T1045450"/>
    </row>
    <row r="1045451" spans="1:20">
      <c r="A1045451"/>
      <c r="B1045451"/>
      <c r="C1045451"/>
      <c r="S1045451"/>
      <c r="T1045451"/>
    </row>
    <row r="1045452" spans="1:20">
      <c r="A1045452"/>
      <c r="B1045452"/>
      <c r="C1045452"/>
      <c r="S1045452"/>
      <c r="T1045452"/>
    </row>
    <row r="1045453" spans="1:20">
      <c r="A1045453"/>
      <c r="B1045453"/>
      <c r="C1045453"/>
      <c r="S1045453"/>
      <c r="T1045453"/>
    </row>
    <row r="1045454" spans="1:20">
      <c r="A1045454"/>
      <c r="B1045454"/>
      <c r="C1045454"/>
      <c r="S1045454"/>
      <c r="T1045454"/>
    </row>
    <row r="1045455" spans="1:20">
      <c r="A1045455"/>
      <c r="B1045455"/>
      <c r="C1045455"/>
      <c r="S1045455"/>
      <c r="T1045455"/>
    </row>
    <row r="1045456" spans="1:20">
      <c r="A1045456"/>
      <c r="B1045456"/>
      <c r="C1045456"/>
      <c r="S1045456"/>
      <c r="T1045456"/>
    </row>
    <row r="1045457" spans="1:20">
      <c r="A1045457"/>
      <c r="B1045457"/>
      <c r="C1045457"/>
      <c r="S1045457"/>
      <c r="T1045457"/>
    </row>
    <row r="1045458" spans="1:20">
      <c r="A1045458"/>
      <c r="B1045458"/>
      <c r="C1045458"/>
      <c r="S1045458"/>
      <c r="T1045458"/>
    </row>
    <row r="1045459" spans="1:20">
      <c r="A1045459"/>
      <c r="B1045459"/>
      <c r="C1045459"/>
      <c r="S1045459"/>
      <c r="T1045459"/>
    </row>
    <row r="1045460" spans="1:20">
      <c r="A1045460"/>
      <c r="B1045460"/>
      <c r="C1045460"/>
      <c r="S1045460"/>
      <c r="T1045460"/>
    </row>
    <row r="1045461" spans="1:20">
      <c r="A1045461"/>
      <c r="B1045461"/>
      <c r="C1045461"/>
      <c r="S1045461"/>
      <c r="T1045461"/>
    </row>
    <row r="1045462" spans="1:20">
      <c r="A1045462"/>
      <c r="B1045462"/>
      <c r="C1045462"/>
      <c r="S1045462"/>
      <c r="T1045462"/>
    </row>
    <row r="1045463" spans="1:20">
      <c r="A1045463"/>
      <c r="B1045463"/>
      <c r="C1045463"/>
      <c r="S1045463"/>
      <c r="T1045463"/>
    </row>
    <row r="1045464" spans="1:20">
      <c r="A1045464"/>
      <c r="B1045464"/>
      <c r="C1045464"/>
      <c r="S1045464"/>
      <c r="T1045464"/>
    </row>
    <row r="1045465" spans="1:20">
      <c r="A1045465"/>
      <c r="B1045465"/>
      <c r="C1045465"/>
      <c r="S1045465"/>
      <c r="T1045465"/>
    </row>
    <row r="1045466" spans="1:20">
      <c r="A1045466"/>
      <c r="B1045466"/>
      <c r="C1045466"/>
      <c r="S1045466"/>
      <c r="T1045466"/>
    </row>
    <row r="1045467" spans="1:20">
      <c r="A1045467"/>
      <c r="B1045467"/>
      <c r="C1045467"/>
      <c r="S1045467"/>
      <c r="T1045467"/>
    </row>
    <row r="1045468" spans="1:20">
      <c r="A1045468"/>
      <c r="B1045468"/>
      <c r="C1045468"/>
      <c r="S1045468"/>
      <c r="T1045468"/>
    </row>
    <row r="1045469" spans="1:20">
      <c r="A1045469"/>
      <c r="B1045469"/>
      <c r="C1045469"/>
      <c r="S1045469"/>
      <c r="T1045469"/>
    </row>
    <row r="1045470" spans="1:20">
      <c r="A1045470"/>
      <c r="B1045470"/>
      <c r="C1045470"/>
      <c r="S1045470"/>
      <c r="T1045470"/>
    </row>
    <row r="1045471" spans="1:20">
      <c r="A1045471"/>
      <c r="B1045471"/>
      <c r="C1045471"/>
      <c r="S1045471"/>
      <c r="T1045471"/>
    </row>
    <row r="1045472" spans="1:20">
      <c r="A1045472"/>
      <c r="B1045472"/>
      <c r="C1045472"/>
      <c r="S1045472"/>
      <c r="T1045472"/>
    </row>
    <row r="1045473" spans="1:20">
      <c r="A1045473"/>
      <c r="B1045473"/>
      <c r="C1045473"/>
      <c r="S1045473"/>
      <c r="T1045473"/>
    </row>
    <row r="1045474" spans="1:20">
      <c r="A1045474"/>
      <c r="B1045474"/>
      <c r="C1045474"/>
      <c r="S1045474"/>
      <c r="T1045474"/>
    </row>
    <row r="1045475" spans="1:20">
      <c r="A1045475"/>
      <c r="B1045475"/>
      <c r="C1045475"/>
      <c r="S1045475"/>
      <c r="T1045475"/>
    </row>
    <row r="1045476" spans="1:20">
      <c r="A1045476"/>
      <c r="B1045476"/>
      <c r="C1045476"/>
      <c r="S1045476"/>
      <c r="T1045476"/>
    </row>
    <row r="1045477" spans="1:20">
      <c r="A1045477"/>
      <c r="B1045477"/>
      <c r="C1045477"/>
      <c r="S1045477"/>
      <c r="T1045477"/>
    </row>
    <row r="1045478" spans="1:20">
      <c r="A1045478"/>
      <c r="B1045478"/>
      <c r="C1045478"/>
      <c r="S1045478"/>
      <c r="T1045478"/>
    </row>
    <row r="1045479" spans="1:20">
      <c r="A1045479"/>
      <c r="B1045479"/>
      <c r="C1045479"/>
      <c r="S1045479"/>
      <c r="T1045479"/>
    </row>
    <row r="1045480" spans="1:20">
      <c r="A1045480"/>
      <c r="B1045480"/>
      <c r="C1045480"/>
      <c r="S1045480"/>
      <c r="T1045480"/>
    </row>
    <row r="1045481" spans="1:20">
      <c r="A1045481"/>
      <c r="B1045481"/>
      <c r="C1045481"/>
      <c r="S1045481"/>
      <c r="T1045481"/>
    </row>
    <row r="1045482" spans="1:20">
      <c r="A1045482"/>
      <c r="B1045482"/>
      <c r="C1045482"/>
      <c r="S1045482"/>
      <c r="T1045482"/>
    </row>
    <row r="1045483" spans="1:20">
      <c r="A1045483"/>
      <c r="B1045483"/>
      <c r="C1045483"/>
      <c r="S1045483"/>
      <c r="T1045483"/>
    </row>
    <row r="1045484" spans="1:20">
      <c r="A1045484"/>
      <c r="B1045484"/>
      <c r="C1045484"/>
      <c r="S1045484"/>
      <c r="T1045484"/>
    </row>
    <row r="1045485" spans="1:20">
      <c r="A1045485"/>
      <c r="B1045485"/>
      <c r="C1045485"/>
      <c r="S1045485"/>
      <c r="T1045485"/>
    </row>
    <row r="1045486" spans="1:20">
      <c r="A1045486"/>
      <c r="B1045486"/>
      <c r="C1045486"/>
      <c r="S1045486"/>
      <c r="T1045486"/>
    </row>
    <row r="1045487" spans="1:20">
      <c r="A1045487"/>
      <c r="B1045487"/>
      <c r="C1045487"/>
      <c r="S1045487"/>
      <c r="T1045487"/>
    </row>
    <row r="1045488" spans="1:20">
      <c r="A1045488"/>
      <c r="B1045488"/>
      <c r="C1045488"/>
      <c r="S1045488"/>
      <c r="T1045488"/>
    </row>
    <row r="1045489" spans="1:20">
      <c r="A1045489"/>
      <c r="B1045489"/>
      <c r="C1045489"/>
      <c r="S1045489"/>
      <c r="T1045489"/>
    </row>
    <row r="1045490" spans="1:20">
      <c r="A1045490"/>
      <c r="B1045490"/>
      <c r="C1045490"/>
      <c r="S1045490"/>
      <c r="T1045490"/>
    </row>
    <row r="1045491" spans="1:20">
      <c r="A1045491"/>
      <c r="B1045491"/>
      <c r="C1045491"/>
      <c r="S1045491"/>
      <c r="T1045491"/>
    </row>
    <row r="1045492" spans="1:20">
      <c r="A1045492"/>
      <c r="B1045492"/>
      <c r="C1045492"/>
      <c r="S1045492"/>
      <c r="T1045492"/>
    </row>
    <row r="1045493" spans="1:20">
      <c r="A1045493"/>
      <c r="B1045493"/>
      <c r="C1045493"/>
      <c r="S1045493"/>
      <c r="T1045493"/>
    </row>
    <row r="1045494" spans="1:20">
      <c r="A1045494"/>
      <c r="B1045494"/>
      <c r="C1045494"/>
      <c r="S1045494"/>
      <c r="T1045494"/>
    </row>
    <row r="1045495" spans="1:20">
      <c r="A1045495"/>
      <c r="B1045495"/>
      <c r="C1045495"/>
      <c r="S1045495"/>
      <c r="T1045495"/>
    </row>
    <row r="1045496" spans="1:20">
      <c r="A1045496"/>
      <c r="B1045496"/>
      <c r="C1045496"/>
      <c r="S1045496"/>
      <c r="T1045496"/>
    </row>
    <row r="1045497" spans="1:20">
      <c r="A1045497"/>
      <c r="B1045497"/>
      <c r="C1045497"/>
      <c r="S1045497"/>
      <c r="T1045497"/>
    </row>
    <row r="1045498" spans="1:20">
      <c r="A1045498"/>
      <c r="B1045498"/>
      <c r="C1045498"/>
      <c r="S1045498"/>
      <c r="T1045498"/>
    </row>
    <row r="1045499" spans="1:20">
      <c r="A1045499"/>
      <c r="B1045499"/>
      <c r="C1045499"/>
      <c r="S1045499"/>
      <c r="T1045499"/>
    </row>
    <row r="1045500" spans="1:20">
      <c r="A1045500"/>
      <c r="B1045500"/>
      <c r="C1045500"/>
      <c r="S1045500"/>
      <c r="T1045500"/>
    </row>
    <row r="1045501" spans="1:20">
      <c r="A1045501"/>
      <c r="B1045501"/>
      <c r="C1045501"/>
      <c r="S1045501"/>
      <c r="T1045501"/>
    </row>
    <row r="1045502" spans="1:20">
      <c r="A1045502"/>
      <c r="B1045502"/>
      <c r="C1045502"/>
      <c r="S1045502"/>
      <c r="T1045502"/>
    </row>
    <row r="1045503" spans="1:20">
      <c r="A1045503"/>
      <c r="B1045503"/>
      <c r="C1045503"/>
      <c r="S1045503"/>
      <c r="T1045503"/>
    </row>
    <row r="1045504" spans="1:20">
      <c r="A1045504"/>
      <c r="B1045504"/>
      <c r="C1045504"/>
      <c r="S1045504"/>
      <c r="T1045504"/>
    </row>
    <row r="1045505" spans="1:20">
      <c r="A1045505"/>
      <c r="B1045505"/>
      <c r="C1045505"/>
      <c r="S1045505"/>
      <c r="T1045505"/>
    </row>
    <row r="1045506" spans="1:20">
      <c r="A1045506"/>
      <c r="B1045506"/>
      <c r="C1045506"/>
      <c r="S1045506"/>
      <c r="T1045506"/>
    </row>
    <row r="1045507" spans="1:20">
      <c r="A1045507"/>
      <c r="B1045507"/>
      <c r="C1045507"/>
      <c r="S1045507"/>
      <c r="T1045507"/>
    </row>
    <row r="1045508" spans="1:20">
      <c r="A1045508"/>
      <c r="B1045508"/>
      <c r="C1045508"/>
      <c r="S1045508"/>
      <c r="T1045508"/>
    </row>
    <row r="1045509" spans="1:20">
      <c r="A1045509"/>
      <c r="B1045509"/>
      <c r="C1045509"/>
      <c r="S1045509"/>
      <c r="T1045509"/>
    </row>
    <row r="1045510" spans="1:20">
      <c r="A1045510"/>
      <c r="B1045510"/>
      <c r="C1045510"/>
      <c r="S1045510"/>
      <c r="T1045510"/>
    </row>
    <row r="1045511" spans="1:20">
      <c r="A1045511"/>
      <c r="B1045511"/>
      <c r="C1045511"/>
      <c r="S1045511"/>
      <c r="T1045511"/>
    </row>
    <row r="1045512" spans="1:20">
      <c r="A1045512"/>
      <c r="B1045512"/>
      <c r="C1045512"/>
      <c r="S1045512"/>
      <c r="T1045512"/>
    </row>
    <row r="1045513" spans="1:20">
      <c r="A1045513"/>
      <c r="B1045513"/>
      <c r="C1045513"/>
      <c r="S1045513"/>
      <c r="T1045513"/>
    </row>
    <row r="1045514" spans="1:20">
      <c r="A1045514"/>
      <c r="B1045514"/>
      <c r="C1045514"/>
      <c r="S1045514"/>
      <c r="T1045514"/>
    </row>
    <row r="1045515" spans="1:20">
      <c r="A1045515"/>
      <c r="B1045515"/>
      <c r="C1045515"/>
      <c r="S1045515"/>
      <c r="T1045515"/>
    </row>
    <row r="1045516" spans="1:20">
      <c r="A1045516"/>
      <c r="B1045516"/>
      <c r="C1045516"/>
      <c r="S1045516"/>
      <c r="T1045516"/>
    </row>
    <row r="1045517" spans="1:20">
      <c r="A1045517"/>
      <c r="B1045517"/>
      <c r="C1045517"/>
      <c r="S1045517"/>
      <c r="T1045517"/>
    </row>
    <row r="1045518" spans="1:20">
      <c r="A1045518"/>
      <c r="B1045518"/>
      <c r="C1045518"/>
      <c r="S1045518"/>
      <c r="T1045518"/>
    </row>
    <row r="1045519" spans="1:20">
      <c r="A1045519"/>
      <c r="B1045519"/>
      <c r="C1045519"/>
      <c r="S1045519"/>
      <c r="T1045519"/>
    </row>
    <row r="1045520" spans="1:20">
      <c r="A1045520"/>
      <c r="B1045520"/>
      <c r="C1045520"/>
      <c r="S1045520"/>
      <c r="T1045520"/>
    </row>
    <row r="1045521" spans="1:20">
      <c r="A1045521"/>
      <c r="B1045521"/>
      <c r="C1045521"/>
      <c r="S1045521"/>
      <c r="T1045521"/>
    </row>
    <row r="1045522" spans="1:20">
      <c r="A1045522"/>
      <c r="B1045522"/>
      <c r="C1045522"/>
      <c r="S1045522"/>
      <c r="T1045522"/>
    </row>
    <row r="1045523" spans="1:20">
      <c r="A1045523"/>
      <c r="B1045523"/>
      <c r="C1045523"/>
      <c r="S1045523"/>
      <c r="T1045523"/>
    </row>
    <row r="1045524" spans="1:20">
      <c r="A1045524"/>
      <c r="B1045524"/>
      <c r="C1045524"/>
      <c r="S1045524"/>
      <c r="T1045524"/>
    </row>
    <row r="1045525" spans="1:20">
      <c r="A1045525"/>
      <c r="B1045525"/>
      <c r="C1045525"/>
      <c r="S1045525"/>
      <c r="T1045525"/>
    </row>
    <row r="1045526" spans="1:20">
      <c r="A1045526"/>
      <c r="B1045526"/>
      <c r="C1045526"/>
      <c r="S1045526"/>
      <c r="T1045526"/>
    </row>
    <row r="1045527" spans="1:20">
      <c r="A1045527"/>
      <c r="B1045527"/>
      <c r="C1045527"/>
      <c r="S1045527"/>
      <c r="T1045527"/>
    </row>
    <row r="1045528" spans="1:20">
      <c r="A1045528"/>
      <c r="B1045528"/>
      <c r="C1045528"/>
      <c r="S1045528"/>
      <c r="T1045528"/>
    </row>
    <row r="1045529" spans="1:20">
      <c r="A1045529"/>
      <c r="B1045529"/>
      <c r="C1045529"/>
      <c r="S1045529"/>
      <c r="T1045529"/>
    </row>
    <row r="1045530" spans="1:20">
      <c r="A1045530"/>
      <c r="B1045530"/>
      <c r="C1045530"/>
      <c r="S1045530"/>
      <c r="T1045530"/>
    </row>
    <row r="1045531" spans="1:20">
      <c r="A1045531"/>
      <c r="B1045531"/>
      <c r="C1045531"/>
      <c r="S1045531"/>
      <c r="T1045531"/>
    </row>
    <row r="1045532" spans="1:20">
      <c r="A1045532"/>
      <c r="B1045532"/>
      <c r="C1045532"/>
      <c r="S1045532"/>
      <c r="T1045532"/>
    </row>
    <row r="1045533" spans="1:20">
      <c r="A1045533"/>
      <c r="B1045533"/>
      <c r="C1045533"/>
      <c r="S1045533"/>
      <c r="T1045533"/>
    </row>
    <row r="1045534" spans="1:20">
      <c r="A1045534"/>
      <c r="B1045534"/>
      <c r="C1045534"/>
      <c r="S1045534"/>
      <c r="T1045534"/>
    </row>
    <row r="1045535" spans="1:20">
      <c r="A1045535"/>
      <c r="B1045535"/>
      <c r="C1045535"/>
      <c r="S1045535"/>
      <c r="T1045535"/>
    </row>
    <row r="1045536" spans="1:20">
      <c r="A1045536"/>
      <c r="B1045536"/>
      <c r="C1045536"/>
      <c r="S1045536"/>
      <c r="T1045536"/>
    </row>
    <row r="1045537" spans="1:20">
      <c r="A1045537"/>
      <c r="B1045537"/>
      <c r="C1045537"/>
      <c r="S1045537"/>
      <c r="T1045537"/>
    </row>
    <row r="1045538" spans="1:20">
      <c r="A1045538"/>
      <c r="B1045538"/>
      <c r="C1045538"/>
      <c r="S1045538"/>
      <c r="T1045538"/>
    </row>
    <row r="1045539" spans="1:20">
      <c r="A1045539"/>
      <c r="B1045539"/>
      <c r="C1045539"/>
      <c r="S1045539"/>
      <c r="T1045539"/>
    </row>
    <row r="1045540" spans="1:20">
      <c r="A1045540"/>
      <c r="B1045540"/>
      <c r="C1045540"/>
      <c r="S1045540"/>
      <c r="T1045540"/>
    </row>
    <row r="1045541" spans="1:20">
      <c r="A1045541"/>
      <c r="B1045541"/>
      <c r="C1045541"/>
      <c r="S1045541"/>
      <c r="T1045541"/>
    </row>
    <row r="1045542" spans="1:20">
      <c r="A1045542"/>
      <c r="B1045542"/>
      <c r="C1045542"/>
      <c r="S1045542"/>
      <c r="T1045542"/>
    </row>
    <row r="1045543" spans="1:20">
      <c r="A1045543"/>
      <c r="B1045543"/>
      <c r="C1045543"/>
      <c r="S1045543"/>
      <c r="T1045543"/>
    </row>
    <row r="1045544" spans="1:20">
      <c r="A1045544"/>
      <c r="B1045544"/>
      <c r="C1045544"/>
      <c r="S1045544"/>
      <c r="T1045544"/>
    </row>
    <row r="1045545" spans="1:20">
      <c r="A1045545"/>
      <c r="B1045545"/>
      <c r="C1045545"/>
      <c r="S1045545"/>
      <c r="T1045545"/>
    </row>
    <row r="1045546" spans="1:20">
      <c r="A1045546"/>
      <c r="B1045546"/>
      <c r="C1045546"/>
      <c r="S1045546"/>
      <c r="T1045546"/>
    </row>
    <row r="1045547" spans="1:20">
      <c r="A1045547"/>
      <c r="B1045547"/>
      <c r="C1045547"/>
      <c r="S1045547"/>
      <c r="T1045547"/>
    </row>
    <row r="1045548" spans="1:20">
      <c r="A1045548"/>
      <c r="B1045548"/>
      <c r="C1045548"/>
      <c r="S1045548"/>
      <c r="T1045548"/>
    </row>
    <row r="1045549" spans="1:20">
      <c r="A1045549"/>
      <c r="B1045549"/>
      <c r="C1045549"/>
      <c r="S1045549"/>
      <c r="T1045549"/>
    </row>
    <row r="1045550" spans="1:20">
      <c r="A1045550"/>
      <c r="B1045550"/>
      <c r="C1045550"/>
      <c r="S1045550"/>
      <c r="T1045550"/>
    </row>
    <row r="1045551" spans="1:20">
      <c r="A1045551"/>
      <c r="B1045551"/>
      <c r="C1045551"/>
      <c r="S1045551"/>
      <c r="T1045551"/>
    </row>
    <row r="1045552" spans="1:20">
      <c r="A1045552"/>
      <c r="B1045552"/>
      <c r="C1045552"/>
      <c r="S1045552"/>
      <c r="T1045552"/>
    </row>
    <row r="1045553" spans="1:20">
      <c r="A1045553"/>
      <c r="B1045553"/>
      <c r="C1045553"/>
      <c r="S1045553"/>
      <c r="T1045553"/>
    </row>
    <row r="1045554" spans="1:20">
      <c r="A1045554"/>
      <c r="B1045554"/>
      <c r="C1045554"/>
      <c r="S1045554"/>
      <c r="T1045554"/>
    </row>
    <row r="1045555" spans="1:20">
      <c r="A1045555"/>
      <c r="B1045555"/>
      <c r="C1045555"/>
      <c r="S1045555"/>
      <c r="T1045555"/>
    </row>
    <row r="1045556" spans="1:20">
      <c r="A1045556"/>
      <c r="B1045556"/>
      <c r="C1045556"/>
      <c r="S1045556"/>
      <c r="T1045556"/>
    </row>
    <row r="1045557" spans="1:20">
      <c r="A1045557"/>
      <c r="B1045557"/>
      <c r="C1045557"/>
      <c r="S1045557"/>
      <c r="T1045557"/>
    </row>
    <row r="1045558" spans="1:20">
      <c r="A1045558"/>
      <c r="B1045558"/>
      <c r="C1045558"/>
      <c r="S1045558"/>
      <c r="T1045558"/>
    </row>
    <row r="1045559" spans="1:20">
      <c r="A1045559"/>
      <c r="B1045559"/>
      <c r="C1045559"/>
      <c r="S1045559"/>
      <c r="T1045559"/>
    </row>
    <row r="1045560" spans="1:20">
      <c r="A1045560"/>
      <c r="B1045560"/>
      <c r="C1045560"/>
      <c r="S1045560"/>
      <c r="T1045560"/>
    </row>
    <row r="1045561" spans="1:20">
      <c r="A1045561"/>
      <c r="B1045561"/>
      <c r="C1045561"/>
      <c r="S1045561"/>
      <c r="T1045561"/>
    </row>
    <row r="1045562" spans="1:20">
      <c r="A1045562"/>
      <c r="B1045562"/>
      <c r="C1045562"/>
      <c r="S1045562"/>
      <c r="T1045562"/>
    </row>
    <row r="1045563" spans="1:20">
      <c r="A1045563"/>
      <c r="B1045563"/>
      <c r="C1045563"/>
      <c r="S1045563"/>
      <c r="T1045563"/>
    </row>
    <row r="1045564" spans="1:20">
      <c r="A1045564"/>
      <c r="B1045564"/>
      <c r="C1045564"/>
      <c r="S1045564"/>
      <c r="T1045564"/>
    </row>
    <row r="1045565" spans="1:20">
      <c r="A1045565"/>
      <c r="B1045565"/>
      <c r="C1045565"/>
      <c r="S1045565"/>
      <c r="T1045565"/>
    </row>
    <row r="1045566" spans="1:20">
      <c r="A1045566"/>
      <c r="B1045566"/>
      <c r="C1045566"/>
      <c r="S1045566"/>
      <c r="T1045566"/>
    </row>
    <row r="1045567" spans="1:20">
      <c r="A1045567"/>
      <c r="B1045567"/>
      <c r="C1045567"/>
      <c r="S1045567"/>
      <c r="T1045567"/>
    </row>
    <row r="1045568" spans="1:20">
      <c r="A1045568"/>
      <c r="B1045568"/>
      <c r="C1045568"/>
      <c r="S1045568"/>
      <c r="T1045568"/>
    </row>
    <row r="1045569" spans="1:20">
      <c r="A1045569"/>
      <c r="B1045569"/>
      <c r="C1045569"/>
      <c r="S1045569"/>
      <c r="T1045569"/>
    </row>
    <row r="1045570" spans="1:20">
      <c r="A1045570"/>
      <c r="B1045570"/>
      <c r="C1045570"/>
      <c r="S1045570"/>
      <c r="T1045570"/>
    </row>
    <row r="1045571" spans="1:20">
      <c r="A1045571"/>
      <c r="B1045571"/>
      <c r="C1045571"/>
      <c r="S1045571"/>
      <c r="T1045571"/>
    </row>
    <row r="1045572" spans="1:20">
      <c r="A1045572"/>
      <c r="B1045572"/>
      <c r="C1045572"/>
      <c r="S1045572"/>
      <c r="T1045572"/>
    </row>
    <row r="1045573" spans="1:20">
      <c r="A1045573"/>
      <c r="B1045573"/>
      <c r="C1045573"/>
      <c r="S1045573"/>
      <c r="T1045573"/>
    </row>
    <row r="1045574" spans="1:20">
      <c r="A1045574"/>
      <c r="B1045574"/>
      <c r="C1045574"/>
      <c r="S1045574"/>
      <c r="T1045574"/>
    </row>
    <row r="1045575" spans="1:20">
      <c r="A1045575"/>
      <c r="B1045575"/>
      <c r="C1045575"/>
      <c r="S1045575"/>
      <c r="T1045575"/>
    </row>
    <row r="1045576" spans="1:20">
      <c r="A1045576"/>
      <c r="B1045576"/>
      <c r="C1045576"/>
      <c r="S1045576"/>
      <c r="T1045576"/>
    </row>
    <row r="1045577" spans="1:20">
      <c r="A1045577"/>
      <c r="B1045577"/>
      <c r="C1045577"/>
      <c r="S1045577"/>
      <c r="T1045577"/>
    </row>
    <row r="1045578" spans="1:20">
      <c r="A1045578"/>
      <c r="B1045578"/>
      <c r="C1045578"/>
      <c r="S1045578"/>
      <c r="T1045578"/>
    </row>
    <row r="1045579" spans="1:20">
      <c r="A1045579"/>
      <c r="B1045579"/>
      <c r="C1045579"/>
      <c r="S1045579"/>
      <c r="T1045579"/>
    </row>
    <row r="1045580" spans="1:20">
      <c r="A1045580"/>
      <c r="B1045580"/>
      <c r="C1045580"/>
      <c r="S1045580"/>
      <c r="T1045580"/>
    </row>
    <row r="1045581" spans="1:20">
      <c r="A1045581"/>
      <c r="B1045581"/>
      <c r="C1045581"/>
      <c r="S1045581"/>
      <c r="T1045581"/>
    </row>
    <row r="1045582" spans="1:20">
      <c r="A1045582"/>
      <c r="B1045582"/>
      <c r="C1045582"/>
      <c r="S1045582"/>
      <c r="T1045582"/>
    </row>
    <row r="1045583" spans="1:20">
      <c r="A1045583"/>
      <c r="B1045583"/>
      <c r="C1045583"/>
      <c r="S1045583"/>
      <c r="T1045583"/>
    </row>
    <row r="1045584" spans="1:20">
      <c r="A1045584"/>
      <c r="B1045584"/>
      <c r="C1045584"/>
      <c r="S1045584"/>
      <c r="T1045584"/>
    </row>
    <row r="1045585" spans="1:20">
      <c r="A1045585"/>
      <c r="B1045585"/>
      <c r="C1045585"/>
      <c r="S1045585"/>
      <c r="T1045585"/>
    </row>
    <row r="1045586" spans="1:20">
      <c r="A1045586"/>
      <c r="B1045586"/>
      <c r="C1045586"/>
      <c r="S1045586"/>
      <c r="T1045586"/>
    </row>
    <row r="1045587" spans="1:20">
      <c r="A1045587"/>
      <c r="B1045587"/>
      <c r="C1045587"/>
      <c r="S1045587"/>
      <c r="T1045587"/>
    </row>
    <row r="1045588" spans="1:20">
      <c r="A1045588"/>
      <c r="B1045588"/>
      <c r="C1045588"/>
      <c r="S1045588"/>
      <c r="T1045588"/>
    </row>
    <row r="1045589" spans="1:20">
      <c r="A1045589"/>
      <c r="B1045589"/>
      <c r="C1045589"/>
      <c r="S1045589"/>
      <c r="T1045589"/>
    </row>
    <row r="1045590" spans="1:20">
      <c r="A1045590"/>
      <c r="B1045590"/>
      <c r="C1045590"/>
      <c r="S1045590"/>
      <c r="T1045590"/>
    </row>
    <row r="1045591" spans="1:20">
      <c r="A1045591"/>
      <c r="B1045591"/>
      <c r="C1045591"/>
      <c r="S1045591"/>
      <c r="T1045591"/>
    </row>
    <row r="1045592" spans="1:20">
      <c r="A1045592"/>
      <c r="B1045592"/>
      <c r="C1045592"/>
      <c r="S1045592"/>
      <c r="T1045592"/>
    </row>
    <row r="1045593" spans="1:20">
      <c r="A1045593"/>
      <c r="B1045593"/>
      <c r="C1045593"/>
      <c r="S1045593"/>
      <c r="T1045593"/>
    </row>
    <row r="1045594" spans="1:20">
      <c r="A1045594"/>
      <c r="B1045594"/>
      <c r="C1045594"/>
      <c r="S1045594"/>
      <c r="T1045594"/>
    </row>
    <row r="1045595" spans="1:20">
      <c r="A1045595"/>
      <c r="B1045595"/>
      <c r="C1045595"/>
      <c r="S1045595"/>
      <c r="T1045595"/>
    </row>
    <row r="1045596" spans="1:20">
      <c r="A1045596"/>
      <c r="B1045596"/>
      <c r="C1045596"/>
      <c r="S1045596"/>
      <c r="T1045596"/>
    </row>
    <row r="1045597" spans="1:20">
      <c r="A1045597"/>
      <c r="B1045597"/>
      <c r="C1045597"/>
      <c r="S1045597"/>
      <c r="T1045597"/>
    </row>
    <row r="1045598" spans="1:20">
      <c r="A1045598"/>
      <c r="B1045598"/>
      <c r="C1045598"/>
      <c r="S1045598"/>
      <c r="T1045598"/>
    </row>
    <row r="1045599" spans="1:20">
      <c r="A1045599"/>
      <c r="B1045599"/>
      <c r="C1045599"/>
      <c r="S1045599"/>
      <c r="T1045599"/>
    </row>
    <row r="1045600" spans="1:20">
      <c r="A1045600"/>
      <c r="B1045600"/>
      <c r="C1045600"/>
      <c r="S1045600"/>
      <c r="T1045600"/>
    </row>
    <row r="1045601" spans="1:20">
      <c r="A1045601"/>
      <c r="B1045601"/>
      <c r="C1045601"/>
      <c r="S1045601"/>
      <c r="T1045601"/>
    </row>
    <row r="1045602" spans="1:20">
      <c r="A1045602"/>
      <c r="B1045602"/>
      <c r="C1045602"/>
      <c r="S1045602"/>
      <c r="T1045602"/>
    </row>
    <row r="1045603" spans="1:20">
      <c r="A1045603"/>
      <c r="B1045603"/>
      <c r="C1045603"/>
      <c r="S1045603"/>
      <c r="T1045603"/>
    </row>
    <row r="1045604" spans="1:20">
      <c r="A1045604"/>
      <c r="B1045604"/>
      <c r="C1045604"/>
      <c r="S1045604"/>
      <c r="T1045604"/>
    </row>
    <row r="1045605" spans="1:20">
      <c r="A1045605"/>
      <c r="B1045605"/>
      <c r="C1045605"/>
      <c r="S1045605"/>
      <c r="T1045605"/>
    </row>
    <row r="1045606" spans="1:20">
      <c r="A1045606"/>
      <c r="B1045606"/>
      <c r="C1045606"/>
      <c r="S1045606"/>
      <c r="T1045606"/>
    </row>
    <row r="1045607" spans="1:20">
      <c r="A1045607"/>
      <c r="B1045607"/>
      <c r="C1045607"/>
      <c r="S1045607"/>
      <c r="T1045607"/>
    </row>
    <row r="1045608" spans="1:20">
      <c r="A1045608"/>
      <c r="B1045608"/>
      <c r="C1045608"/>
      <c r="S1045608"/>
      <c r="T1045608"/>
    </row>
    <row r="1045609" spans="1:20">
      <c r="A1045609"/>
      <c r="B1045609"/>
      <c r="C1045609"/>
      <c r="S1045609"/>
      <c r="T1045609"/>
    </row>
    <row r="1045610" spans="1:20">
      <c r="A1045610"/>
      <c r="B1045610"/>
      <c r="C1045610"/>
      <c r="S1045610"/>
      <c r="T1045610"/>
    </row>
    <row r="1045611" spans="1:20">
      <c r="A1045611"/>
      <c r="B1045611"/>
      <c r="C1045611"/>
      <c r="S1045611"/>
      <c r="T1045611"/>
    </row>
    <row r="1045612" spans="1:20">
      <c r="A1045612"/>
      <c r="B1045612"/>
      <c r="C1045612"/>
      <c r="S1045612"/>
      <c r="T1045612"/>
    </row>
    <row r="1045613" spans="1:20">
      <c r="A1045613"/>
      <c r="B1045613"/>
      <c r="C1045613"/>
      <c r="S1045613"/>
      <c r="T1045613"/>
    </row>
    <row r="1045614" spans="1:20">
      <c r="A1045614"/>
      <c r="B1045614"/>
      <c r="C1045614"/>
      <c r="S1045614"/>
      <c r="T1045614"/>
    </row>
    <row r="1045615" spans="1:20">
      <c r="A1045615"/>
      <c r="B1045615"/>
      <c r="C1045615"/>
      <c r="S1045615"/>
      <c r="T1045615"/>
    </row>
    <row r="1045616" spans="1:20">
      <c r="A1045616"/>
      <c r="B1045616"/>
      <c r="C1045616"/>
      <c r="S1045616"/>
      <c r="T1045616"/>
    </row>
    <row r="1045617" spans="1:20">
      <c r="A1045617"/>
      <c r="B1045617"/>
      <c r="C1045617"/>
      <c r="S1045617"/>
      <c r="T1045617"/>
    </row>
    <row r="1045618" spans="1:20">
      <c r="A1045618"/>
      <c r="B1045618"/>
      <c r="C1045618"/>
      <c r="S1045618"/>
      <c r="T1045618"/>
    </row>
    <row r="1045619" spans="1:20">
      <c r="A1045619"/>
      <c r="B1045619"/>
      <c r="C1045619"/>
      <c r="S1045619"/>
      <c r="T1045619"/>
    </row>
    <row r="1045620" spans="1:20">
      <c r="A1045620"/>
      <c r="B1045620"/>
      <c r="C1045620"/>
      <c r="S1045620"/>
      <c r="T1045620"/>
    </row>
    <row r="1045621" spans="1:20">
      <c r="A1045621"/>
      <c r="B1045621"/>
      <c r="C1045621"/>
      <c r="S1045621"/>
      <c r="T1045621"/>
    </row>
    <row r="1045622" spans="1:20">
      <c r="A1045622"/>
      <c r="B1045622"/>
      <c r="C1045622"/>
      <c r="S1045622"/>
      <c r="T1045622"/>
    </row>
    <row r="1045623" spans="1:20">
      <c r="A1045623"/>
      <c r="B1045623"/>
      <c r="C1045623"/>
      <c r="S1045623"/>
      <c r="T1045623"/>
    </row>
    <row r="1045624" spans="1:20">
      <c r="A1045624"/>
      <c r="B1045624"/>
      <c r="C1045624"/>
      <c r="S1045624"/>
      <c r="T1045624"/>
    </row>
    <row r="1045625" spans="1:20">
      <c r="A1045625"/>
      <c r="B1045625"/>
      <c r="C1045625"/>
      <c r="S1045625"/>
      <c r="T1045625"/>
    </row>
    <row r="1045626" spans="1:20">
      <c r="A1045626"/>
      <c r="B1045626"/>
      <c r="C1045626"/>
      <c r="S1045626"/>
      <c r="T1045626"/>
    </row>
    <row r="1045627" spans="1:20">
      <c r="A1045627"/>
      <c r="B1045627"/>
      <c r="C1045627"/>
      <c r="S1045627"/>
      <c r="T1045627"/>
    </row>
    <row r="1045628" spans="1:20">
      <c r="A1045628"/>
      <c r="B1045628"/>
      <c r="C1045628"/>
      <c r="S1045628"/>
      <c r="T1045628"/>
    </row>
    <row r="1045629" spans="1:20">
      <c r="A1045629"/>
      <c r="B1045629"/>
      <c r="C1045629"/>
      <c r="S1045629"/>
      <c r="T1045629"/>
    </row>
    <row r="1045630" spans="1:20">
      <c r="A1045630"/>
      <c r="B1045630"/>
      <c r="C1045630"/>
      <c r="S1045630"/>
      <c r="T1045630"/>
    </row>
    <row r="1045631" spans="1:20">
      <c r="A1045631"/>
      <c r="B1045631"/>
      <c r="C1045631"/>
      <c r="S1045631"/>
      <c r="T1045631"/>
    </row>
    <row r="1045632" spans="1:20">
      <c r="A1045632"/>
      <c r="B1045632"/>
      <c r="C1045632"/>
      <c r="S1045632"/>
      <c r="T1045632"/>
    </row>
    <row r="1045633" spans="1:20">
      <c r="A1045633"/>
      <c r="B1045633"/>
      <c r="C1045633"/>
      <c r="S1045633"/>
      <c r="T1045633"/>
    </row>
    <row r="1045634" spans="1:20">
      <c r="A1045634"/>
      <c r="B1045634"/>
      <c r="C1045634"/>
      <c r="S1045634"/>
      <c r="T1045634"/>
    </row>
    <row r="1045635" spans="1:20">
      <c r="A1045635"/>
      <c r="B1045635"/>
      <c r="C1045635"/>
      <c r="S1045635"/>
      <c r="T1045635"/>
    </row>
    <row r="1045636" spans="1:20">
      <c r="A1045636"/>
      <c r="B1045636"/>
      <c r="C1045636"/>
      <c r="S1045636"/>
      <c r="T1045636"/>
    </row>
    <row r="1045637" spans="1:20">
      <c r="A1045637"/>
      <c r="B1045637"/>
      <c r="C1045637"/>
      <c r="S1045637"/>
      <c r="T1045637"/>
    </row>
    <row r="1045638" spans="1:20">
      <c r="A1045638"/>
      <c r="B1045638"/>
      <c r="C1045638"/>
      <c r="S1045638"/>
      <c r="T1045638"/>
    </row>
    <row r="1045639" spans="1:20">
      <c r="A1045639"/>
      <c r="B1045639"/>
      <c r="C1045639"/>
      <c r="S1045639"/>
      <c r="T1045639"/>
    </row>
    <row r="1045640" spans="1:20">
      <c r="A1045640"/>
      <c r="B1045640"/>
      <c r="C1045640"/>
      <c r="S1045640"/>
      <c r="T1045640"/>
    </row>
    <row r="1045641" spans="1:20">
      <c r="A1045641"/>
      <c r="B1045641"/>
      <c r="C1045641"/>
      <c r="S1045641"/>
      <c r="T1045641"/>
    </row>
    <row r="1045642" spans="1:20">
      <c r="A1045642"/>
      <c r="B1045642"/>
      <c r="C1045642"/>
      <c r="S1045642"/>
      <c r="T1045642"/>
    </row>
    <row r="1045643" spans="1:20">
      <c r="A1045643"/>
      <c r="B1045643"/>
      <c r="C1045643"/>
      <c r="S1045643"/>
      <c r="T1045643"/>
    </row>
    <row r="1045644" spans="1:20">
      <c r="A1045644"/>
      <c r="B1045644"/>
      <c r="C1045644"/>
      <c r="S1045644"/>
      <c r="T1045644"/>
    </row>
    <row r="1045645" spans="1:20">
      <c r="A1045645"/>
      <c r="B1045645"/>
      <c r="C1045645"/>
      <c r="S1045645"/>
      <c r="T1045645"/>
    </row>
    <row r="1045646" spans="1:20">
      <c r="A1045646"/>
      <c r="B1045646"/>
      <c r="C1045646"/>
      <c r="S1045646"/>
      <c r="T1045646"/>
    </row>
    <row r="1045647" spans="1:20">
      <c r="A1045647"/>
      <c r="B1045647"/>
      <c r="C1045647"/>
      <c r="S1045647"/>
      <c r="T1045647"/>
    </row>
    <row r="1045648" spans="1:20">
      <c r="A1045648"/>
      <c r="B1045648"/>
      <c r="C1045648"/>
      <c r="S1045648"/>
      <c r="T1045648"/>
    </row>
    <row r="1045649" spans="1:20">
      <c r="A1045649"/>
      <c r="B1045649"/>
      <c r="C1045649"/>
      <c r="S1045649"/>
      <c r="T1045649"/>
    </row>
    <row r="1045650" spans="1:20">
      <c r="A1045650"/>
      <c r="B1045650"/>
      <c r="C1045650"/>
      <c r="S1045650"/>
      <c r="T1045650"/>
    </row>
    <row r="1045651" spans="1:20">
      <c r="A1045651"/>
      <c r="B1045651"/>
      <c r="C1045651"/>
      <c r="S1045651"/>
      <c r="T1045651"/>
    </row>
    <row r="1045652" spans="1:20">
      <c r="A1045652"/>
      <c r="B1045652"/>
      <c r="C1045652"/>
      <c r="S1045652"/>
      <c r="T1045652"/>
    </row>
    <row r="1045653" spans="1:20">
      <c r="A1045653"/>
      <c r="B1045653"/>
      <c r="C1045653"/>
      <c r="S1045653"/>
      <c r="T1045653"/>
    </row>
    <row r="1045654" spans="1:20">
      <c r="A1045654"/>
      <c r="B1045654"/>
      <c r="C1045654"/>
      <c r="S1045654"/>
      <c r="T1045654"/>
    </row>
    <row r="1045655" spans="1:20">
      <c r="A1045655"/>
      <c r="B1045655"/>
      <c r="C1045655"/>
      <c r="S1045655"/>
      <c r="T1045655"/>
    </row>
    <row r="1045656" spans="1:20">
      <c r="A1045656"/>
      <c r="B1045656"/>
      <c r="C1045656"/>
      <c r="S1045656"/>
      <c r="T1045656"/>
    </row>
    <row r="1045657" spans="1:20">
      <c r="A1045657"/>
      <c r="B1045657"/>
      <c r="C1045657"/>
      <c r="S1045657"/>
      <c r="T1045657"/>
    </row>
    <row r="1045658" spans="1:20">
      <c r="A1045658"/>
      <c r="B1045658"/>
      <c r="C1045658"/>
      <c r="S1045658"/>
      <c r="T1045658"/>
    </row>
    <row r="1045659" spans="1:20">
      <c r="A1045659"/>
      <c r="B1045659"/>
      <c r="C1045659"/>
      <c r="S1045659"/>
      <c r="T1045659"/>
    </row>
    <row r="1045660" spans="1:20">
      <c r="A1045660"/>
      <c r="B1045660"/>
      <c r="C1045660"/>
      <c r="S1045660"/>
      <c r="T1045660"/>
    </row>
    <row r="1045661" spans="1:20">
      <c r="A1045661"/>
      <c r="B1045661"/>
      <c r="C1045661"/>
      <c r="S1045661"/>
      <c r="T1045661"/>
    </row>
    <row r="1045662" spans="1:20">
      <c r="A1045662"/>
      <c r="B1045662"/>
      <c r="C1045662"/>
      <c r="S1045662"/>
      <c r="T1045662"/>
    </row>
    <row r="1045663" spans="1:20">
      <c r="A1045663"/>
      <c r="B1045663"/>
      <c r="C1045663"/>
      <c r="S1045663"/>
      <c r="T1045663"/>
    </row>
    <row r="1045664" spans="1:20">
      <c r="A1045664"/>
      <c r="B1045664"/>
      <c r="C1045664"/>
      <c r="S1045664"/>
      <c r="T1045664"/>
    </row>
    <row r="1045665" spans="1:20">
      <c r="A1045665"/>
      <c r="B1045665"/>
      <c r="C1045665"/>
      <c r="S1045665"/>
      <c r="T1045665"/>
    </row>
    <row r="1045666" spans="1:20">
      <c r="A1045666"/>
      <c r="B1045666"/>
      <c r="C1045666"/>
      <c r="S1045666"/>
      <c r="T1045666"/>
    </row>
    <row r="1045667" spans="1:20">
      <c r="A1045667"/>
      <c r="B1045667"/>
      <c r="C1045667"/>
      <c r="S1045667"/>
      <c r="T1045667"/>
    </row>
    <row r="1045668" spans="1:20">
      <c r="A1045668"/>
      <c r="B1045668"/>
      <c r="C1045668"/>
      <c r="S1045668"/>
      <c r="T1045668"/>
    </row>
    <row r="1045669" spans="1:20">
      <c r="A1045669"/>
      <c r="B1045669"/>
      <c r="C1045669"/>
      <c r="S1045669"/>
      <c r="T1045669"/>
    </row>
    <row r="1045670" spans="1:20">
      <c r="A1045670"/>
      <c r="B1045670"/>
      <c r="C1045670"/>
      <c r="S1045670"/>
      <c r="T1045670"/>
    </row>
    <row r="1045671" spans="1:20">
      <c r="A1045671"/>
      <c r="B1045671"/>
      <c r="C1045671"/>
      <c r="S1045671"/>
      <c r="T1045671"/>
    </row>
    <row r="1045672" spans="1:20">
      <c r="A1045672"/>
      <c r="B1045672"/>
      <c r="C1045672"/>
      <c r="S1045672"/>
      <c r="T1045672"/>
    </row>
    <row r="1045673" spans="1:20">
      <c r="A1045673"/>
      <c r="B1045673"/>
      <c r="C1045673"/>
      <c r="S1045673"/>
      <c r="T1045673"/>
    </row>
    <row r="1045674" spans="1:20">
      <c r="A1045674"/>
      <c r="B1045674"/>
      <c r="C1045674"/>
      <c r="S1045674"/>
      <c r="T1045674"/>
    </row>
    <row r="1045675" spans="1:20">
      <c r="A1045675"/>
      <c r="B1045675"/>
      <c r="C1045675"/>
      <c r="S1045675"/>
      <c r="T1045675"/>
    </row>
    <row r="1045676" spans="1:20">
      <c r="A1045676"/>
      <c r="B1045676"/>
      <c r="C1045676"/>
      <c r="S1045676"/>
      <c r="T1045676"/>
    </row>
    <row r="1045677" spans="1:20">
      <c r="A1045677"/>
      <c r="B1045677"/>
      <c r="C1045677"/>
      <c r="S1045677"/>
      <c r="T1045677"/>
    </row>
    <row r="1045678" spans="1:20">
      <c r="A1045678"/>
      <c r="B1045678"/>
      <c r="C1045678"/>
      <c r="S1045678"/>
      <c r="T1045678"/>
    </row>
    <row r="1045679" spans="1:20">
      <c r="A1045679"/>
      <c r="B1045679"/>
      <c r="C1045679"/>
      <c r="S1045679"/>
      <c r="T1045679"/>
    </row>
    <row r="1045680" spans="1:20">
      <c r="A1045680"/>
      <c r="B1045680"/>
      <c r="C1045680"/>
      <c r="S1045680"/>
      <c r="T1045680"/>
    </row>
    <row r="1045681" spans="1:20">
      <c r="A1045681"/>
      <c r="B1045681"/>
      <c r="C1045681"/>
      <c r="S1045681"/>
      <c r="T1045681"/>
    </row>
    <row r="1045682" spans="1:20">
      <c r="A1045682"/>
      <c r="B1045682"/>
      <c r="C1045682"/>
      <c r="S1045682"/>
      <c r="T1045682"/>
    </row>
    <row r="1045683" spans="1:20">
      <c r="A1045683"/>
      <c r="B1045683"/>
      <c r="C1045683"/>
      <c r="S1045683"/>
      <c r="T1045683"/>
    </row>
    <row r="1045684" spans="1:20">
      <c r="A1045684"/>
      <c r="B1045684"/>
      <c r="C1045684"/>
      <c r="S1045684"/>
      <c r="T1045684"/>
    </row>
    <row r="1045685" spans="1:20">
      <c r="A1045685"/>
      <c r="B1045685"/>
      <c r="C1045685"/>
      <c r="S1045685"/>
      <c r="T1045685"/>
    </row>
    <row r="1045686" spans="1:20">
      <c r="A1045686"/>
      <c r="B1045686"/>
      <c r="C1045686"/>
      <c r="S1045686"/>
      <c r="T1045686"/>
    </row>
    <row r="1045687" spans="1:20">
      <c r="A1045687"/>
      <c r="B1045687"/>
      <c r="C1045687"/>
      <c r="S1045687"/>
      <c r="T1045687"/>
    </row>
    <row r="1045688" spans="1:20">
      <c r="A1045688"/>
      <c r="B1045688"/>
      <c r="C1045688"/>
      <c r="S1045688"/>
      <c r="T1045688"/>
    </row>
    <row r="1045689" spans="1:20">
      <c r="A1045689"/>
      <c r="B1045689"/>
      <c r="C1045689"/>
      <c r="S1045689"/>
      <c r="T1045689"/>
    </row>
    <row r="1045690" spans="1:20">
      <c r="A1045690"/>
      <c r="B1045690"/>
      <c r="C1045690"/>
      <c r="S1045690"/>
      <c r="T1045690"/>
    </row>
    <row r="1045691" spans="1:20">
      <c r="A1045691"/>
      <c r="B1045691"/>
      <c r="C1045691"/>
      <c r="S1045691"/>
      <c r="T1045691"/>
    </row>
    <row r="1045692" spans="1:20">
      <c r="A1045692"/>
      <c r="B1045692"/>
      <c r="C1045692"/>
      <c r="S1045692"/>
      <c r="T1045692"/>
    </row>
    <row r="1045693" spans="1:20">
      <c r="A1045693"/>
      <c r="B1045693"/>
      <c r="C1045693"/>
      <c r="S1045693"/>
      <c r="T1045693"/>
    </row>
    <row r="1045694" spans="1:20">
      <c r="A1045694"/>
      <c r="B1045694"/>
      <c r="C1045694"/>
      <c r="S1045694"/>
      <c r="T1045694"/>
    </row>
    <row r="1045695" spans="1:20">
      <c r="A1045695"/>
      <c r="B1045695"/>
      <c r="C1045695"/>
      <c r="S1045695"/>
      <c r="T1045695"/>
    </row>
    <row r="1045696" spans="1:20">
      <c r="A1045696"/>
      <c r="B1045696"/>
      <c r="C1045696"/>
      <c r="S1045696"/>
      <c r="T1045696"/>
    </row>
    <row r="1045697" spans="1:20">
      <c r="A1045697"/>
      <c r="B1045697"/>
      <c r="C1045697"/>
      <c r="S1045697"/>
      <c r="T1045697"/>
    </row>
    <row r="1045698" spans="1:20">
      <c r="A1045698"/>
      <c r="B1045698"/>
      <c r="C1045698"/>
      <c r="S1045698"/>
      <c r="T1045698"/>
    </row>
    <row r="1045699" spans="1:20">
      <c r="A1045699"/>
      <c r="B1045699"/>
      <c r="C1045699"/>
      <c r="S1045699"/>
      <c r="T1045699"/>
    </row>
    <row r="1045700" spans="1:20">
      <c r="A1045700"/>
      <c r="B1045700"/>
      <c r="C1045700"/>
      <c r="S1045700"/>
      <c r="T1045700"/>
    </row>
    <row r="1045701" spans="1:20">
      <c r="A1045701"/>
      <c r="B1045701"/>
      <c r="C1045701"/>
      <c r="S1045701"/>
      <c r="T1045701"/>
    </row>
    <row r="1045702" spans="1:20">
      <c r="A1045702"/>
      <c r="B1045702"/>
      <c r="C1045702"/>
      <c r="S1045702"/>
      <c r="T1045702"/>
    </row>
    <row r="1045703" spans="1:20">
      <c r="A1045703"/>
      <c r="B1045703"/>
      <c r="C1045703"/>
      <c r="S1045703"/>
      <c r="T1045703"/>
    </row>
    <row r="1045704" spans="1:20">
      <c r="A1045704"/>
      <c r="B1045704"/>
      <c r="C1045704"/>
      <c r="S1045704"/>
      <c r="T1045704"/>
    </row>
    <row r="1045705" spans="1:20">
      <c r="A1045705"/>
      <c r="B1045705"/>
      <c r="C1045705"/>
      <c r="S1045705"/>
      <c r="T1045705"/>
    </row>
    <row r="1045706" spans="1:20">
      <c r="A1045706"/>
      <c r="B1045706"/>
      <c r="C1045706"/>
      <c r="S1045706"/>
      <c r="T1045706"/>
    </row>
    <row r="1045707" spans="1:20">
      <c r="A1045707"/>
      <c r="B1045707"/>
      <c r="C1045707"/>
      <c r="S1045707"/>
      <c r="T1045707"/>
    </row>
    <row r="1045708" spans="1:20">
      <c r="A1045708"/>
      <c r="B1045708"/>
      <c r="C1045708"/>
      <c r="S1045708"/>
      <c r="T1045708"/>
    </row>
    <row r="1045709" spans="1:20">
      <c r="A1045709"/>
      <c r="B1045709"/>
      <c r="C1045709"/>
      <c r="S1045709"/>
      <c r="T1045709"/>
    </row>
    <row r="1045710" spans="1:20">
      <c r="A1045710"/>
      <c r="B1045710"/>
      <c r="C1045710"/>
      <c r="S1045710"/>
      <c r="T1045710"/>
    </row>
    <row r="1045711" spans="1:20">
      <c r="A1045711"/>
      <c r="B1045711"/>
      <c r="C1045711"/>
      <c r="S1045711"/>
      <c r="T1045711"/>
    </row>
    <row r="1045712" spans="1:20">
      <c r="A1045712"/>
      <c r="B1045712"/>
      <c r="C1045712"/>
      <c r="S1045712"/>
      <c r="T1045712"/>
    </row>
    <row r="1045713" spans="1:20">
      <c r="A1045713"/>
      <c r="B1045713"/>
      <c r="C1045713"/>
      <c r="S1045713"/>
      <c r="T1045713"/>
    </row>
    <row r="1045714" spans="1:20">
      <c r="A1045714"/>
      <c r="B1045714"/>
      <c r="C1045714"/>
      <c r="S1045714"/>
      <c r="T1045714"/>
    </row>
    <row r="1045715" spans="1:20">
      <c r="A1045715"/>
      <c r="B1045715"/>
      <c r="C1045715"/>
      <c r="S1045715"/>
      <c r="T1045715"/>
    </row>
    <row r="1045716" spans="1:20">
      <c r="A1045716"/>
      <c r="B1045716"/>
      <c r="C1045716"/>
      <c r="S1045716"/>
      <c r="T1045716"/>
    </row>
    <row r="1045717" spans="1:20">
      <c r="A1045717"/>
      <c r="B1045717"/>
      <c r="C1045717"/>
      <c r="S1045717"/>
      <c r="T1045717"/>
    </row>
    <row r="1045718" spans="1:20">
      <c r="A1045718"/>
      <c r="B1045718"/>
      <c r="C1045718"/>
      <c r="S1045718"/>
      <c r="T1045718"/>
    </row>
    <row r="1045719" spans="1:20">
      <c r="A1045719"/>
      <c r="B1045719"/>
      <c r="C1045719"/>
      <c r="S1045719"/>
      <c r="T1045719"/>
    </row>
    <row r="1045720" spans="1:20">
      <c r="A1045720"/>
      <c r="B1045720"/>
      <c r="C1045720"/>
      <c r="S1045720"/>
      <c r="T1045720"/>
    </row>
    <row r="1045721" spans="1:20">
      <c r="A1045721"/>
      <c r="B1045721"/>
      <c r="C1045721"/>
      <c r="S1045721"/>
      <c r="T1045721"/>
    </row>
    <row r="1045722" spans="1:20">
      <c r="A1045722"/>
      <c r="B1045722"/>
      <c r="C1045722"/>
      <c r="S1045722"/>
      <c r="T1045722"/>
    </row>
    <row r="1045723" spans="1:20">
      <c r="A1045723"/>
      <c r="B1045723"/>
      <c r="C1045723"/>
      <c r="S1045723"/>
      <c r="T1045723"/>
    </row>
    <row r="1045724" spans="1:20">
      <c r="A1045724"/>
      <c r="B1045724"/>
      <c r="C1045724"/>
      <c r="S1045724"/>
      <c r="T1045724"/>
    </row>
    <row r="1045725" spans="1:20">
      <c r="A1045725"/>
      <c r="B1045725"/>
      <c r="C1045725"/>
      <c r="S1045725"/>
      <c r="T1045725"/>
    </row>
    <row r="1045726" spans="1:20">
      <c r="A1045726"/>
      <c r="B1045726"/>
      <c r="C1045726"/>
      <c r="S1045726"/>
      <c r="T1045726"/>
    </row>
    <row r="1045727" spans="1:20">
      <c r="A1045727"/>
      <c r="B1045727"/>
      <c r="C1045727"/>
      <c r="S1045727"/>
      <c r="T1045727"/>
    </row>
    <row r="1045728" spans="1:20">
      <c r="A1045728"/>
      <c r="B1045728"/>
      <c r="C1045728"/>
      <c r="S1045728"/>
      <c r="T1045728"/>
    </row>
    <row r="1045729" spans="1:20">
      <c r="A1045729"/>
      <c r="B1045729"/>
      <c r="C1045729"/>
      <c r="S1045729"/>
      <c r="T1045729"/>
    </row>
    <row r="1045730" spans="1:20">
      <c r="A1045730"/>
      <c r="B1045730"/>
      <c r="C1045730"/>
      <c r="S1045730"/>
      <c r="T1045730"/>
    </row>
    <row r="1045731" spans="1:20">
      <c r="A1045731"/>
      <c r="B1045731"/>
      <c r="C1045731"/>
      <c r="S1045731"/>
      <c r="T1045731"/>
    </row>
    <row r="1045732" spans="1:20">
      <c r="A1045732"/>
      <c r="B1045732"/>
      <c r="C1045732"/>
      <c r="S1045732"/>
      <c r="T1045732"/>
    </row>
    <row r="1045733" spans="1:20">
      <c r="A1045733"/>
      <c r="B1045733"/>
      <c r="C1045733"/>
      <c r="S1045733"/>
      <c r="T1045733"/>
    </row>
    <row r="1045734" spans="1:20">
      <c r="A1045734"/>
      <c r="B1045734"/>
      <c r="C1045734"/>
      <c r="S1045734"/>
      <c r="T1045734"/>
    </row>
    <row r="1045735" spans="1:20">
      <c r="A1045735"/>
      <c r="B1045735"/>
      <c r="C1045735"/>
      <c r="S1045735"/>
      <c r="T1045735"/>
    </row>
    <row r="1045736" spans="1:20">
      <c r="A1045736"/>
      <c r="B1045736"/>
      <c r="C1045736"/>
      <c r="S1045736"/>
      <c r="T1045736"/>
    </row>
    <row r="1045737" spans="1:20">
      <c r="A1045737"/>
      <c r="B1045737"/>
      <c r="C1045737"/>
      <c r="S1045737"/>
      <c r="T1045737"/>
    </row>
    <row r="1045738" spans="1:20">
      <c r="A1045738"/>
      <c r="B1045738"/>
      <c r="C1045738"/>
      <c r="S1045738"/>
      <c r="T1045738"/>
    </row>
    <row r="1045739" spans="1:20">
      <c r="A1045739"/>
      <c r="B1045739"/>
      <c r="C1045739"/>
      <c r="S1045739"/>
      <c r="T1045739"/>
    </row>
    <row r="1045740" spans="1:20">
      <c r="A1045740"/>
      <c r="B1045740"/>
      <c r="C1045740"/>
      <c r="S1045740"/>
      <c r="T1045740"/>
    </row>
    <row r="1045741" spans="1:20">
      <c r="A1045741"/>
      <c r="B1045741"/>
      <c r="C1045741"/>
      <c r="S1045741"/>
      <c r="T1045741"/>
    </row>
    <row r="1045742" spans="1:20">
      <c r="A1045742"/>
      <c r="B1045742"/>
      <c r="C1045742"/>
      <c r="S1045742"/>
      <c r="T1045742"/>
    </row>
    <row r="1045743" spans="1:20">
      <c r="A1045743"/>
      <c r="B1045743"/>
      <c r="C1045743"/>
      <c r="S1045743"/>
      <c r="T1045743"/>
    </row>
    <row r="1045744" spans="1:20">
      <c r="A1045744"/>
      <c r="B1045744"/>
      <c r="C1045744"/>
      <c r="S1045744"/>
      <c r="T1045744"/>
    </row>
    <row r="1045745" spans="1:20">
      <c r="A1045745"/>
      <c r="B1045745"/>
      <c r="C1045745"/>
      <c r="S1045745"/>
      <c r="T1045745"/>
    </row>
    <row r="1045746" spans="1:20">
      <c r="A1045746"/>
      <c r="B1045746"/>
      <c r="C1045746"/>
      <c r="S1045746"/>
      <c r="T1045746"/>
    </row>
    <row r="1045747" spans="1:20">
      <c r="A1045747"/>
      <c r="B1045747"/>
      <c r="C1045747"/>
      <c r="S1045747"/>
      <c r="T1045747"/>
    </row>
    <row r="1045748" spans="1:20">
      <c r="A1045748"/>
      <c r="B1045748"/>
      <c r="C1045748"/>
      <c r="S1045748"/>
      <c r="T1045748"/>
    </row>
    <row r="1045749" spans="1:20">
      <c r="A1045749"/>
      <c r="B1045749"/>
      <c r="C1045749"/>
      <c r="S1045749"/>
      <c r="T1045749"/>
    </row>
    <row r="1045750" spans="1:20">
      <c r="A1045750"/>
      <c r="B1045750"/>
      <c r="C1045750"/>
      <c r="S1045750"/>
      <c r="T1045750"/>
    </row>
    <row r="1045751" spans="1:20">
      <c r="A1045751"/>
      <c r="B1045751"/>
      <c r="C1045751"/>
      <c r="S1045751"/>
      <c r="T1045751"/>
    </row>
    <row r="1045752" spans="1:20">
      <c r="A1045752"/>
      <c r="B1045752"/>
      <c r="C1045752"/>
      <c r="S1045752"/>
      <c r="T1045752"/>
    </row>
    <row r="1045753" spans="1:20">
      <c r="A1045753"/>
      <c r="B1045753"/>
      <c r="C1045753"/>
      <c r="S1045753"/>
      <c r="T1045753"/>
    </row>
    <row r="1045754" spans="1:20">
      <c r="A1045754"/>
      <c r="B1045754"/>
      <c r="C1045754"/>
      <c r="S1045754"/>
      <c r="T1045754"/>
    </row>
    <row r="1045755" spans="1:20">
      <c r="A1045755"/>
      <c r="B1045755"/>
      <c r="C1045755"/>
      <c r="S1045755"/>
      <c r="T1045755"/>
    </row>
    <row r="1045756" spans="1:20">
      <c r="A1045756"/>
      <c r="B1045756"/>
      <c r="C1045756"/>
      <c r="S1045756"/>
      <c r="T1045756"/>
    </row>
    <row r="1045757" spans="1:20">
      <c r="A1045757"/>
      <c r="B1045757"/>
      <c r="C1045757"/>
      <c r="S1045757"/>
      <c r="T1045757"/>
    </row>
    <row r="1045758" spans="1:20">
      <c r="A1045758"/>
      <c r="B1045758"/>
      <c r="C1045758"/>
      <c r="S1045758"/>
      <c r="T1045758"/>
    </row>
    <row r="1045759" spans="1:20">
      <c r="A1045759"/>
      <c r="B1045759"/>
      <c r="C1045759"/>
      <c r="S1045759"/>
      <c r="T1045759"/>
    </row>
    <row r="1045760" spans="1:20">
      <c r="A1045760"/>
      <c r="B1045760"/>
      <c r="C1045760"/>
      <c r="S1045760"/>
      <c r="T1045760"/>
    </row>
    <row r="1045761" spans="1:20">
      <c r="A1045761"/>
      <c r="B1045761"/>
      <c r="C1045761"/>
      <c r="S1045761"/>
      <c r="T1045761"/>
    </row>
    <row r="1045762" spans="1:20">
      <c r="A1045762"/>
      <c r="B1045762"/>
      <c r="C1045762"/>
      <c r="S1045762"/>
      <c r="T1045762"/>
    </row>
    <row r="1045763" spans="1:20">
      <c r="A1045763"/>
      <c r="B1045763"/>
      <c r="C1045763"/>
      <c r="S1045763"/>
      <c r="T1045763"/>
    </row>
    <row r="1045764" spans="1:20">
      <c r="A1045764"/>
      <c r="B1045764"/>
      <c r="C1045764"/>
      <c r="S1045764"/>
      <c r="T1045764"/>
    </row>
    <row r="1045765" spans="1:20">
      <c r="A1045765"/>
      <c r="B1045765"/>
      <c r="C1045765"/>
      <c r="S1045765"/>
      <c r="T1045765"/>
    </row>
    <row r="1045766" spans="1:20">
      <c r="A1045766"/>
      <c r="B1045766"/>
      <c r="C1045766"/>
      <c r="S1045766"/>
      <c r="T1045766"/>
    </row>
    <row r="1045767" spans="1:20">
      <c r="A1045767"/>
      <c r="B1045767"/>
      <c r="C1045767"/>
      <c r="S1045767"/>
      <c r="T1045767"/>
    </row>
    <row r="1045768" spans="1:20">
      <c r="A1045768"/>
      <c r="B1045768"/>
      <c r="C1045768"/>
      <c r="S1045768"/>
      <c r="T1045768"/>
    </row>
    <row r="1045769" spans="1:20">
      <c r="A1045769"/>
      <c r="B1045769"/>
      <c r="C1045769"/>
      <c r="S1045769"/>
      <c r="T1045769"/>
    </row>
    <row r="1045770" spans="1:20">
      <c r="A1045770"/>
      <c r="B1045770"/>
      <c r="C1045770"/>
      <c r="S1045770"/>
      <c r="T1045770"/>
    </row>
    <row r="1045771" spans="1:20">
      <c r="A1045771"/>
      <c r="B1045771"/>
      <c r="C1045771"/>
      <c r="S1045771"/>
      <c r="T1045771"/>
    </row>
    <row r="1045772" spans="1:20">
      <c r="A1045772"/>
      <c r="B1045772"/>
      <c r="C1045772"/>
      <c r="S1045772"/>
      <c r="T1045772"/>
    </row>
    <row r="1045773" spans="1:20">
      <c r="A1045773"/>
      <c r="B1045773"/>
      <c r="C1045773"/>
      <c r="S1045773"/>
      <c r="T1045773"/>
    </row>
    <row r="1045774" spans="1:20">
      <c r="A1045774"/>
      <c r="B1045774"/>
      <c r="C1045774"/>
      <c r="S1045774"/>
      <c r="T1045774"/>
    </row>
    <row r="1045775" spans="1:20">
      <c r="A1045775"/>
      <c r="B1045775"/>
      <c r="C1045775"/>
      <c r="S1045775"/>
      <c r="T1045775"/>
    </row>
    <row r="1045776" spans="1:20">
      <c r="A1045776"/>
      <c r="B1045776"/>
      <c r="C1045776"/>
      <c r="S1045776"/>
      <c r="T1045776"/>
    </row>
    <row r="1045777" spans="1:20">
      <c r="A1045777"/>
      <c r="B1045777"/>
      <c r="C1045777"/>
      <c r="S1045777"/>
      <c r="T1045777"/>
    </row>
    <row r="1045778" spans="1:20">
      <c r="A1045778"/>
      <c r="B1045778"/>
      <c r="C1045778"/>
      <c r="S1045778"/>
      <c r="T1045778"/>
    </row>
    <row r="1045779" spans="1:20">
      <c r="A1045779"/>
      <c r="B1045779"/>
      <c r="C1045779"/>
      <c r="S1045779"/>
      <c r="T1045779"/>
    </row>
    <row r="1045780" spans="1:20">
      <c r="A1045780"/>
      <c r="B1045780"/>
      <c r="C1045780"/>
      <c r="S1045780"/>
      <c r="T1045780"/>
    </row>
    <row r="1045781" spans="1:20">
      <c r="A1045781"/>
      <c r="B1045781"/>
      <c r="C1045781"/>
      <c r="S1045781"/>
      <c r="T1045781"/>
    </row>
    <row r="1045782" spans="1:20">
      <c r="A1045782"/>
      <c r="B1045782"/>
      <c r="C1045782"/>
      <c r="S1045782"/>
      <c r="T1045782"/>
    </row>
    <row r="1045783" spans="1:20">
      <c r="A1045783"/>
      <c r="B1045783"/>
      <c r="C1045783"/>
      <c r="S1045783"/>
      <c r="T1045783"/>
    </row>
    <row r="1045784" spans="1:20">
      <c r="A1045784"/>
      <c r="B1045784"/>
      <c r="C1045784"/>
      <c r="S1045784"/>
      <c r="T1045784"/>
    </row>
    <row r="1045785" spans="1:20">
      <c r="A1045785"/>
      <c r="B1045785"/>
      <c r="C1045785"/>
      <c r="S1045785"/>
      <c r="T1045785"/>
    </row>
    <row r="1045786" spans="1:20">
      <c r="A1045786"/>
      <c r="B1045786"/>
      <c r="C1045786"/>
      <c r="S1045786"/>
      <c r="T1045786"/>
    </row>
    <row r="1045787" spans="1:20">
      <c r="A1045787"/>
      <c r="B1045787"/>
      <c r="C1045787"/>
      <c r="S1045787"/>
      <c r="T1045787"/>
    </row>
    <row r="1045788" spans="1:20">
      <c r="A1045788"/>
      <c r="B1045788"/>
      <c r="C1045788"/>
      <c r="S1045788"/>
      <c r="T1045788"/>
    </row>
    <row r="1045789" spans="1:20">
      <c r="A1045789"/>
      <c r="B1045789"/>
      <c r="C1045789"/>
      <c r="S1045789"/>
      <c r="T1045789"/>
    </row>
    <row r="1045790" spans="1:20">
      <c r="A1045790"/>
      <c r="B1045790"/>
      <c r="C1045790"/>
      <c r="S1045790"/>
      <c r="T1045790"/>
    </row>
    <row r="1045791" spans="1:20">
      <c r="A1045791"/>
      <c r="B1045791"/>
      <c r="C1045791"/>
      <c r="S1045791"/>
      <c r="T1045791"/>
    </row>
    <row r="1045792" spans="1:20">
      <c r="A1045792"/>
      <c r="B1045792"/>
      <c r="C1045792"/>
      <c r="S1045792"/>
      <c r="T1045792"/>
    </row>
    <row r="1045793" spans="1:20">
      <c r="A1045793"/>
      <c r="B1045793"/>
      <c r="C1045793"/>
      <c r="S1045793"/>
      <c r="T1045793"/>
    </row>
    <row r="1045794" spans="1:20">
      <c r="A1045794"/>
      <c r="B1045794"/>
      <c r="C1045794"/>
      <c r="S1045794"/>
      <c r="T1045794"/>
    </row>
    <row r="1045795" spans="1:20">
      <c r="A1045795"/>
      <c r="B1045795"/>
      <c r="C1045795"/>
      <c r="S1045795"/>
      <c r="T1045795"/>
    </row>
    <row r="1045796" spans="1:20">
      <c r="A1045796"/>
      <c r="B1045796"/>
      <c r="C1045796"/>
      <c r="S1045796"/>
      <c r="T1045796"/>
    </row>
    <row r="1045797" spans="1:20">
      <c r="A1045797"/>
      <c r="B1045797"/>
      <c r="C1045797"/>
      <c r="S1045797"/>
      <c r="T1045797"/>
    </row>
    <row r="1045798" spans="1:20">
      <c r="A1045798"/>
      <c r="B1045798"/>
      <c r="C1045798"/>
      <c r="S1045798"/>
      <c r="T1045798"/>
    </row>
    <row r="1045799" spans="1:20">
      <c r="A1045799"/>
      <c r="B1045799"/>
      <c r="C1045799"/>
      <c r="S1045799"/>
      <c r="T1045799"/>
    </row>
    <row r="1045800" spans="1:20">
      <c r="A1045800"/>
      <c r="B1045800"/>
      <c r="C1045800"/>
      <c r="S1045800"/>
      <c r="T1045800"/>
    </row>
    <row r="1045801" spans="1:20">
      <c r="A1045801"/>
      <c r="B1045801"/>
      <c r="C1045801"/>
      <c r="S1045801"/>
      <c r="T1045801"/>
    </row>
    <row r="1045802" spans="1:20">
      <c r="A1045802"/>
      <c r="B1045802"/>
      <c r="C1045802"/>
      <c r="S1045802"/>
      <c r="T1045802"/>
    </row>
    <row r="1045803" spans="1:20">
      <c r="A1045803"/>
      <c r="B1045803"/>
      <c r="C1045803"/>
      <c r="S1045803"/>
      <c r="T1045803"/>
    </row>
    <row r="1045804" spans="1:20">
      <c r="A1045804"/>
      <c r="B1045804"/>
      <c r="C1045804"/>
      <c r="S1045804"/>
      <c r="T1045804"/>
    </row>
    <row r="1045805" spans="1:20">
      <c r="A1045805"/>
      <c r="B1045805"/>
      <c r="C1045805"/>
      <c r="S1045805"/>
      <c r="T1045805"/>
    </row>
    <row r="1045806" spans="1:20">
      <c r="A1045806"/>
      <c r="B1045806"/>
      <c r="C1045806"/>
      <c r="S1045806"/>
      <c r="T1045806"/>
    </row>
    <row r="1045807" spans="1:20">
      <c r="A1045807"/>
      <c r="B1045807"/>
      <c r="C1045807"/>
      <c r="S1045807"/>
      <c r="T1045807"/>
    </row>
    <row r="1045808" spans="1:20">
      <c r="A1045808"/>
      <c r="B1045808"/>
      <c r="C1045808"/>
      <c r="S1045808"/>
      <c r="T1045808"/>
    </row>
    <row r="1045809" spans="1:20">
      <c r="A1045809"/>
      <c r="B1045809"/>
      <c r="C1045809"/>
      <c r="S1045809"/>
      <c r="T1045809"/>
    </row>
    <row r="1045810" spans="1:20">
      <c r="A1045810"/>
      <c r="B1045810"/>
      <c r="C1045810"/>
      <c r="S1045810"/>
      <c r="T1045810"/>
    </row>
    <row r="1045811" spans="1:20">
      <c r="A1045811"/>
      <c r="B1045811"/>
      <c r="C1045811"/>
      <c r="S1045811"/>
      <c r="T1045811"/>
    </row>
    <row r="1045812" spans="1:20">
      <c r="A1045812"/>
      <c r="B1045812"/>
      <c r="C1045812"/>
      <c r="S1045812"/>
      <c r="T1045812"/>
    </row>
    <row r="1045813" spans="1:20">
      <c r="A1045813"/>
      <c r="B1045813"/>
      <c r="C1045813"/>
      <c r="S1045813"/>
      <c r="T1045813"/>
    </row>
    <row r="1045814" spans="1:20">
      <c r="A1045814"/>
      <c r="B1045814"/>
      <c r="C1045814"/>
      <c r="S1045814"/>
      <c r="T1045814"/>
    </row>
    <row r="1045815" spans="1:20">
      <c r="A1045815"/>
      <c r="B1045815"/>
      <c r="C1045815"/>
      <c r="S1045815"/>
      <c r="T1045815"/>
    </row>
    <row r="1045816" spans="1:20">
      <c r="A1045816"/>
      <c r="B1045816"/>
      <c r="C1045816"/>
      <c r="S1045816"/>
      <c r="T1045816"/>
    </row>
    <row r="1045817" spans="1:20">
      <c r="A1045817"/>
      <c r="B1045817"/>
      <c r="C1045817"/>
      <c r="S1045817"/>
      <c r="T1045817"/>
    </row>
    <row r="1045818" spans="1:20">
      <c r="A1045818"/>
      <c r="B1045818"/>
      <c r="C1045818"/>
      <c r="S1045818"/>
      <c r="T1045818"/>
    </row>
    <row r="1045819" spans="1:20">
      <c r="A1045819"/>
      <c r="B1045819"/>
      <c r="C1045819"/>
      <c r="S1045819"/>
      <c r="T1045819"/>
    </row>
    <row r="1045820" spans="1:20">
      <c r="A1045820"/>
      <c r="B1045820"/>
      <c r="C1045820"/>
      <c r="S1045820"/>
      <c r="T1045820"/>
    </row>
    <row r="1045821" spans="1:20">
      <c r="A1045821"/>
      <c r="B1045821"/>
      <c r="C1045821"/>
      <c r="S1045821"/>
      <c r="T1045821"/>
    </row>
    <row r="1045822" spans="1:20">
      <c r="A1045822"/>
      <c r="B1045822"/>
      <c r="C1045822"/>
      <c r="S1045822"/>
      <c r="T1045822"/>
    </row>
    <row r="1045823" spans="1:20">
      <c r="A1045823"/>
      <c r="B1045823"/>
      <c r="C1045823"/>
      <c r="S1045823"/>
      <c r="T1045823"/>
    </row>
    <row r="1045824" spans="1:20">
      <c r="A1045824"/>
      <c r="B1045824"/>
      <c r="C1045824"/>
      <c r="S1045824"/>
      <c r="T1045824"/>
    </row>
    <row r="1045825" spans="1:20">
      <c r="A1045825"/>
      <c r="B1045825"/>
      <c r="C1045825"/>
      <c r="S1045825"/>
      <c r="T1045825"/>
    </row>
    <row r="1045826" spans="1:20">
      <c r="A1045826"/>
      <c r="B1045826"/>
      <c r="C1045826"/>
      <c r="S1045826"/>
      <c r="T1045826"/>
    </row>
    <row r="1045827" spans="1:20">
      <c r="A1045827"/>
      <c r="B1045827"/>
      <c r="C1045827"/>
      <c r="S1045827"/>
      <c r="T1045827"/>
    </row>
    <row r="1045828" spans="1:20">
      <c r="A1045828"/>
      <c r="B1045828"/>
      <c r="C1045828"/>
      <c r="S1045828"/>
      <c r="T1045828"/>
    </row>
    <row r="1045829" spans="1:20">
      <c r="A1045829"/>
      <c r="B1045829"/>
      <c r="C1045829"/>
      <c r="S1045829"/>
      <c r="T1045829"/>
    </row>
    <row r="1045830" spans="1:20">
      <c r="A1045830"/>
      <c r="B1045830"/>
      <c r="C1045830"/>
      <c r="S1045830"/>
      <c r="T1045830"/>
    </row>
    <row r="1045831" spans="1:20">
      <c r="A1045831"/>
      <c r="B1045831"/>
      <c r="C1045831"/>
      <c r="S1045831"/>
      <c r="T1045831"/>
    </row>
    <row r="1045832" spans="1:20">
      <c r="A1045832"/>
      <c r="B1045832"/>
      <c r="C1045832"/>
      <c r="S1045832"/>
      <c r="T1045832"/>
    </row>
    <row r="1045833" spans="1:20">
      <c r="A1045833"/>
      <c r="B1045833"/>
      <c r="C1045833"/>
      <c r="S1045833"/>
      <c r="T1045833"/>
    </row>
    <row r="1045834" spans="1:20">
      <c r="A1045834"/>
      <c r="B1045834"/>
      <c r="C1045834"/>
      <c r="S1045834"/>
      <c r="T1045834"/>
    </row>
    <row r="1045835" spans="1:20">
      <c r="A1045835"/>
      <c r="B1045835"/>
      <c r="C1045835"/>
      <c r="S1045835"/>
      <c r="T1045835"/>
    </row>
    <row r="1045836" spans="1:20">
      <c r="A1045836"/>
      <c r="B1045836"/>
      <c r="C1045836"/>
      <c r="S1045836"/>
      <c r="T1045836"/>
    </row>
    <row r="1045837" spans="1:20">
      <c r="A1045837"/>
      <c r="B1045837"/>
      <c r="C1045837"/>
      <c r="S1045837"/>
      <c r="T1045837"/>
    </row>
    <row r="1045838" spans="1:20">
      <c r="A1045838"/>
      <c r="B1045838"/>
      <c r="C1045838"/>
      <c r="S1045838"/>
      <c r="T1045838"/>
    </row>
    <row r="1045839" spans="1:20">
      <c r="A1045839"/>
      <c r="B1045839"/>
      <c r="C1045839"/>
      <c r="S1045839"/>
      <c r="T1045839"/>
    </row>
    <row r="1045840" spans="1:20">
      <c r="A1045840"/>
      <c r="B1045840"/>
      <c r="C1045840"/>
      <c r="S1045840"/>
      <c r="T1045840"/>
    </row>
    <row r="1045841" spans="1:20">
      <c r="A1045841"/>
      <c r="B1045841"/>
      <c r="C1045841"/>
      <c r="S1045841"/>
      <c r="T1045841"/>
    </row>
    <row r="1045842" spans="1:20">
      <c r="A1045842"/>
      <c r="B1045842"/>
      <c r="C1045842"/>
      <c r="S1045842"/>
      <c r="T1045842"/>
    </row>
    <row r="1045843" spans="1:20">
      <c r="A1045843"/>
      <c r="B1045843"/>
      <c r="C1045843"/>
      <c r="S1045843"/>
      <c r="T1045843"/>
    </row>
    <row r="1045844" spans="1:20">
      <c r="A1045844"/>
      <c r="B1045844"/>
      <c r="C1045844"/>
      <c r="S1045844"/>
      <c r="T1045844"/>
    </row>
    <row r="1045845" spans="1:20">
      <c r="A1045845"/>
      <c r="B1045845"/>
      <c r="C1045845"/>
      <c r="S1045845"/>
      <c r="T1045845"/>
    </row>
    <row r="1045846" spans="1:20">
      <c r="A1045846"/>
      <c r="B1045846"/>
      <c r="C1045846"/>
      <c r="S1045846"/>
      <c r="T1045846"/>
    </row>
    <row r="1045847" spans="1:20">
      <c r="A1045847"/>
      <c r="B1045847"/>
      <c r="C1045847"/>
      <c r="S1045847"/>
      <c r="T1045847"/>
    </row>
    <row r="1045848" spans="1:20">
      <c r="A1045848"/>
      <c r="B1045848"/>
      <c r="C1045848"/>
      <c r="S1045848"/>
      <c r="T1045848"/>
    </row>
    <row r="1045849" spans="1:20">
      <c r="A1045849"/>
      <c r="B1045849"/>
      <c r="C1045849"/>
      <c r="S1045849"/>
      <c r="T1045849"/>
    </row>
    <row r="1045850" spans="1:20">
      <c r="A1045850"/>
      <c r="B1045850"/>
      <c r="C1045850"/>
      <c r="S1045850"/>
      <c r="T1045850"/>
    </row>
    <row r="1045851" spans="1:20">
      <c r="A1045851"/>
      <c r="B1045851"/>
      <c r="C1045851"/>
      <c r="S1045851"/>
      <c r="T1045851"/>
    </row>
    <row r="1045852" spans="1:20">
      <c r="A1045852"/>
      <c r="B1045852"/>
      <c r="C1045852"/>
      <c r="S1045852"/>
      <c r="T1045852"/>
    </row>
    <row r="1045853" spans="1:20">
      <c r="A1045853"/>
      <c r="B1045853"/>
      <c r="C1045853"/>
      <c r="S1045853"/>
      <c r="T1045853"/>
    </row>
    <row r="1045854" spans="1:20">
      <c r="A1045854"/>
      <c r="B1045854"/>
      <c r="C1045854"/>
      <c r="S1045854"/>
      <c r="T1045854"/>
    </row>
    <row r="1045855" spans="1:20">
      <c r="A1045855"/>
      <c r="B1045855"/>
      <c r="C1045855"/>
      <c r="S1045855"/>
      <c r="T1045855"/>
    </row>
    <row r="1045856" spans="1:20">
      <c r="A1045856"/>
      <c r="B1045856"/>
      <c r="C1045856"/>
      <c r="S1045856"/>
      <c r="T1045856"/>
    </row>
    <row r="1045857" spans="1:20">
      <c r="A1045857"/>
      <c r="B1045857"/>
      <c r="C1045857"/>
      <c r="S1045857"/>
      <c r="T1045857"/>
    </row>
    <row r="1045858" spans="1:20">
      <c r="A1045858"/>
      <c r="B1045858"/>
      <c r="C1045858"/>
      <c r="S1045858"/>
      <c r="T1045858"/>
    </row>
    <row r="1045859" spans="1:20">
      <c r="A1045859"/>
      <c r="B1045859"/>
      <c r="C1045859"/>
      <c r="S1045859"/>
      <c r="T1045859"/>
    </row>
    <row r="1045860" spans="1:20">
      <c r="A1045860"/>
      <c r="B1045860"/>
      <c r="C1045860"/>
      <c r="S1045860"/>
      <c r="T1045860"/>
    </row>
    <row r="1045861" spans="1:20">
      <c r="A1045861"/>
      <c r="B1045861"/>
      <c r="C1045861"/>
      <c r="S1045861"/>
      <c r="T1045861"/>
    </row>
    <row r="1045862" spans="1:20">
      <c r="A1045862"/>
      <c r="B1045862"/>
      <c r="C1045862"/>
      <c r="S1045862"/>
      <c r="T1045862"/>
    </row>
    <row r="1045863" spans="1:20">
      <c r="A1045863"/>
      <c r="B1045863"/>
      <c r="C1045863"/>
      <c r="S1045863"/>
      <c r="T1045863"/>
    </row>
    <row r="1045864" spans="1:20">
      <c r="A1045864"/>
      <c r="B1045864"/>
      <c r="C1045864"/>
      <c r="S1045864"/>
      <c r="T1045864"/>
    </row>
    <row r="1045865" spans="1:20">
      <c r="A1045865"/>
      <c r="B1045865"/>
      <c r="C1045865"/>
      <c r="S1045865"/>
      <c r="T1045865"/>
    </row>
    <row r="1045866" spans="1:20">
      <c r="A1045866"/>
      <c r="B1045866"/>
      <c r="C1045866"/>
      <c r="S1045866"/>
      <c r="T1045866"/>
    </row>
    <row r="1045867" spans="1:20">
      <c r="A1045867"/>
      <c r="B1045867"/>
      <c r="C1045867"/>
      <c r="S1045867"/>
      <c r="T1045867"/>
    </row>
    <row r="1045868" spans="1:20">
      <c r="A1045868"/>
      <c r="B1045868"/>
      <c r="C1045868"/>
      <c r="S1045868"/>
      <c r="T1045868"/>
    </row>
    <row r="1045869" spans="1:20">
      <c r="A1045869"/>
      <c r="B1045869"/>
      <c r="C1045869"/>
      <c r="S1045869"/>
      <c r="T1045869"/>
    </row>
    <row r="1045870" spans="1:20">
      <c r="A1045870"/>
      <c r="B1045870"/>
      <c r="C1045870"/>
      <c r="S1045870"/>
      <c r="T1045870"/>
    </row>
    <row r="1045871" spans="1:20">
      <c r="A1045871"/>
      <c r="B1045871"/>
      <c r="C1045871"/>
      <c r="S1045871"/>
      <c r="T1045871"/>
    </row>
    <row r="1045872" spans="1:20">
      <c r="A1045872"/>
      <c r="B1045872"/>
      <c r="C1045872"/>
      <c r="S1045872"/>
      <c r="T1045872"/>
    </row>
    <row r="1045873" spans="1:20">
      <c r="A1045873"/>
      <c r="B1045873"/>
      <c r="C1045873"/>
      <c r="S1045873"/>
      <c r="T1045873"/>
    </row>
    <row r="1045874" spans="1:20">
      <c r="A1045874"/>
      <c r="B1045874"/>
      <c r="C1045874"/>
      <c r="S1045874"/>
      <c r="T1045874"/>
    </row>
    <row r="1045875" spans="1:20">
      <c r="A1045875"/>
      <c r="B1045875"/>
      <c r="C1045875"/>
      <c r="S1045875"/>
      <c r="T1045875"/>
    </row>
    <row r="1045876" spans="1:20">
      <c r="A1045876"/>
      <c r="B1045876"/>
      <c r="C1045876"/>
      <c r="S1045876"/>
      <c r="T1045876"/>
    </row>
    <row r="1045877" spans="1:20">
      <c r="A1045877"/>
      <c r="B1045877"/>
      <c r="C1045877"/>
      <c r="S1045877"/>
      <c r="T1045877"/>
    </row>
    <row r="1045878" spans="1:20">
      <c r="A1045878"/>
      <c r="B1045878"/>
      <c r="C1045878"/>
      <c r="S1045878"/>
      <c r="T1045878"/>
    </row>
    <row r="1045879" spans="1:20">
      <c r="A1045879"/>
      <c r="B1045879"/>
      <c r="C1045879"/>
      <c r="S1045879"/>
      <c r="T1045879"/>
    </row>
    <row r="1045880" spans="1:20">
      <c r="A1045880"/>
      <c r="B1045880"/>
      <c r="C1045880"/>
      <c r="S1045880"/>
      <c r="T1045880"/>
    </row>
    <row r="1045881" spans="1:20">
      <c r="A1045881"/>
      <c r="B1045881"/>
      <c r="C1045881"/>
      <c r="S1045881"/>
      <c r="T1045881"/>
    </row>
    <row r="1045882" spans="1:20">
      <c r="A1045882"/>
      <c r="B1045882"/>
      <c r="C1045882"/>
      <c r="S1045882"/>
      <c r="T1045882"/>
    </row>
    <row r="1045883" spans="1:20">
      <c r="A1045883"/>
      <c r="B1045883"/>
      <c r="C1045883"/>
      <c r="S1045883"/>
      <c r="T1045883"/>
    </row>
    <row r="1045884" spans="1:20">
      <c r="A1045884"/>
      <c r="B1045884"/>
      <c r="C1045884"/>
      <c r="S1045884"/>
      <c r="T1045884"/>
    </row>
    <row r="1045885" spans="1:20">
      <c r="A1045885"/>
      <c r="B1045885"/>
      <c r="C1045885"/>
      <c r="S1045885"/>
      <c r="T1045885"/>
    </row>
    <row r="1045886" spans="1:20">
      <c r="A1045886"/>
      <c r="B1045886"/>
      <c r="C1045886"/>
      <c r="S1045886"/>
      <c r="T1045886"/>
    </row>
    <row r="1045887" spans="1:20">
      <c r="A1045887"/>
      <c r="B1045887"/>
      <c r="C1045887"/>
      <c r="S1045887"/>
      <c r="T1045887"/>
    </row>
    <row r="1045888" spans="1:20">
      <c r="A1045888"/>
      <c r="B1045888"/>
      <c r="C1045888"/>
      <c r="S1045888"/>
      <c r="T1045888"/>
    </row>
    <row r="1045889" spans="1:20">
      <c r="A1045889"/>
      <c r="B1045889"/>
      <c r="C1045889"/>
      <c r="S1045889"/>
      <c r="T1045889"/>
    </row>
    <row r="1045890" spans="1:20">
      <c r="A1045890"/>
      <c r="B1045890"/>
      <c r="C1045890"/>
      <c r="S1045890"/>
      <c r="T1045890"/>
    </row>
    <row r="1045891" spans="1:20">
      <c r="A1045891"/>
      <c r="B1045891"/>
      <c r="C1045891"/>
      <c r="S1045891"/>
      <c r="T1045891"/>
    </row>
    <row r="1045892" spans="1:20">
      <c r="A1045892"/>
      <c r="B1045892"/>
      <c r="C1045892"/>
      <c r="S1045892"/>
      <c r="T1045892"/>
    </row>
    <row r="1045893" spans="1:20">
      <c r="A1045893"/>
      <c r="B1045893"/>
      <c r="C1045893"/>
      <c r="S1045893"/>
      <c r="T1045893"/>
    </row>
    <row r="1045894" spans="1:20">
      <c r="A1045894"/>
      <c r="B1045894"/>
      <c r="C1045894"/>
      <c r="S1045894"/>
      <c r="T1045894"/>
    </row>
    <row r="1045895" spans="1:20">
      <c r="A1045895"/>
      <c r="B1045895"/>
      <c r="C1045895"/>
      <c r="S1045895"/>
      <c r="T1045895"/>
    </row>
    <row r="1045896" spans="1:20">
      <c r="A1045896"/>
      <c r="B1045896"/>
      <c r="C1045896"/>
      <c r="S1045896"/>
      <c r="T1045896"/>
    </row>
    <row r="1045897" spans="1:20">
      <c r="A1045897"/>
      <c r="B1045897"/>
      <c r="C1045897"/>
      <c r="S1045897"/>
      <c r="T1045897"/>
    </row>
    <row r="1045898" spans="1:20">
      <c r="A1045898"/>
      <c r="B1045898"/>
      <c r="C1045898"/>
      <c r="S1045898"/>
      <c r="T1045898"/>
    </row>
    <row r="1045899" spans="1:20">
      <c r="A1045899"/>
      <c r="B1045899"/>
      <c r="C1045899"/>
      <c r="S1045899"/>
      <c r="T1045899"/>
    </row>
    <row r="1045900" spans="1:20">
      <c r="A1045900"/>
      <c r="B1045900"/>
      <c r="C1045900"/>
      <c r="S1045900"/>
      <c r="T1045900"/>
    </row>
    <row r="1045901" spans="1:20">
      <c r="A1045901"/>
      <c r="B1045901"/>
      <c r="C1045901"/>
      <c r="S1045901"/>
      <c r="T1045901"/>
    </row>
    <row r="1045902" spans="1:20">
      <c r="A1045902"/>
      <c r="B1045902"/>
      <c r="C1045902"/>
      <c r="S1045902"/>
      <c r="T1045902"/>
    </row>
    <row r="1045903" spans="1:20">
      <c r="A1045903"/>
      <c r="B1045903"/>
      <c r="C1045903"/>
      <c r="S1045903"/>
      <c r="T1045903"/>
    </row>
    <row r="1045904" spans="1:20">
      <c r="A1045904"/>
      <c r="B1045904"/>
      <c r="C1045904"/>
      <c r="S1045904"/>
      <c r="T1045904"/>
    </row>
    <row r="1045905" spans="1:20">
      <c r="A1045905"/>
      <c r="B1045905"/>
      <c r="C1045905"/>
      <c r="S1045905"/>
      <c r="T1045905"/>
    </row>
    <row r="1045906" spans="1:20">
      <c r="A1045906"/>
      <c r="B1045906"/>
      <c r="C1045906"/>
      <c r="S1045906"/>
      <c r="T1045906"/>
    </row>
    <row r="1045907" spans="1:20">
      <c r="A1045907"/>
      <c r="B1045907"/>
      <c r="C1045907"/>
      <c r="S1045907"/>
      <c r="T1045907"/>
    </row>
    <row r="1045908" spans="1:20">
      <c r="A1045908"/>
      <c r="B1045908"/>
      <c r="C1045908"/>
      <c r="S1045908"/>
      <c r="T1045908"/>
    </row>
    <row r="1045909" spans="1:20">
      <c r="A1045909"/>
      <c r="B1045909"/>
      <c r="C1045909"/>
      <c r="S1045909"/>
      <c r="T1045909"/>
    </row>
    <row r="1045910" spans="1:20">
      <c r="A1045910"/>
      <c r="B1045910"/>
      <c r="C1045910"/>
      <c r="S1045910"/>
      <c r="T1045910"/>
    </row>
    <row r="1045911" spans="1:20">
      <c r="A1045911"/>
      <c r="B1045911"/>
      <c r="C1045911"/>
      <c r="S1045911"/>
      <c r="T1045911"/>
    </row>
    <row r="1045912" spans="1:20">
      <c r="A1045912"/>
      <c r="B1045912"/>
      <c r="C1045912"/>
      <c r="S1045912"/>
      <c r="T1045912"/>
    </row>
    <row r="1045913" spans="1:20">
      <c r="A1045913"/>
      <c r="B1045913"/>
      <c r="C1045913"/>
      <c r="S1045913"/>
      <c r="T1045913"/>
    </row>
    <row r="1045914" spans="1:20">
      <c r="A1045914"/>
      <c r="B1045914"/>
      <c r="C1045914"/>
      <c r="S1045914"/>
      <c r="T1045914"/>
    </row>
    <row r="1045915" spans="1:20">
      <c r="A1045915"/>
      <c r="B1045915"/>
      <c r="C1045915"/>
      <c r="S1045915"/>
      <c r="T1045915"/>
    </row>
    <row r="1045916" spans="1:20">
      <c r="A1045916"/>
      <c r="B1045916"/>
      <c r="C1045916"/>
      <c r="S1045916"/>
      <c r="T1045916"/>
    </row>
    <row r="1045917" spans="1:20">
      <c r="A1045917"/>
      <c r="B1045917"/>
      <c r="C1045917"/>
      <c r="S1045917"/>
      <c r="T1045917"/>
    </row>
    <row r="1045918" spans="1:20">
      <c r="A1045918"/>
      <c r="B1045918"/>
      <c r="C1045918"/>
      <c r="S1045918"/>
      <c r="T1045918"/>
    </row>
    <row r="1045919" spans="1:20">
      <c r="A1045919"/>
      <c r="B1045919"/>
      <c r="C1045919"/>
      <c r="S1045919"/>
      <c r="T1045919"/>
    </row>
    <row r="1045920" spans="1:20">
      <c r="A1045920"/>
      <c r="B1045920"/>
      <c r="C1045920"/>
      <c r="S1045920"/>
      <c r="T1045920"/>
    </row>
    <row r="1045921" spans="1:20">
      <c r="A1045921"/>
      <c r="B1045921"/>
      <c r="C1045921"/>
      <c r="S1045921"/>
      <c r="T1045921"/>
    </row>
    <row r="1045922" spans="1:20">
      <c r="A1045922"/>
      <c r="B1045922"/>
      <c r="C1045922"/>
      <c r="S1045922"/>
      <c r="T1045922"/>
    </row>
    <row r="1045923" spans="1:20">
      <c r="A1045923"/>
      <c r="B1045923"/>
      <c r="C1045923"/>
      <c r="S1045923"/>
      <c r="T1045923"/>
    </row>
    <row r="1045924" spans="1:20">
      <c r="A1045924"/>
      <c r="B1045924"/>
      <c r="C1045924"/>
      <c r="S1045924"/>
      <c r="T1045924"/>
    </row>
    <row r="1045925" spans="1:20">
      <c r="A1045925"/>
      <c r="B1045925"/>
      <c r="C1045925"/>
      <c r="S1045925"/>
      <c r="T1045925"/>
    </row>
    <row r="1045926" spans="1:20">
      <c r="A1045926"/>
      <c r="B1045926"/>
      <c r="C1045926"/>
      <c r="S1045926"/>
      <c r="T1045926"/>
    </row>
    <row r="1045927" spans="1:20">
      <c r="A1045927"/>
      <c r="B1045927"/>
      <c r="C1045927"/>
      <c r="S1045927"/>
      <c r="T1045927"/>
    </row>
    <row r="1045928" spans="1:20">
      <c r="A1045928"/>
      <c r="B1045928"/>
      <c r="C1045928"/>
      <c r="S1045928"/>
      <c r="T1045928"/>
    </row>
    <row r="1045929" spans="1:20">
      <c r="A1045929"/>
      <c r="B1045929"/>
      <c r="C1045929"/>
      <c r="S1045929"/>
      <c r="T1045929"/>
    </row>
    <row r="1045930" spans="1:20">
      <c r="A1045930"/>
      <c r="B1045930"/>
      <c r="C1045930"/>
      <c r="S1045930"/>
      <c r="T1045930"/>
    </row>
    <row r="1045931" spans="1:20">
      <c r="A1045931"/>
      <c r="B1045931"/>
      <c r="C1045931"/>
      <c r="S1045931"/>
      <c r="T1045931"/>
    </row>
    <row r="1045932" spans="1:20">
      <c r="A1045932"/>
      <c r="B1045932"/>
      <c r="C1045932"/>
      <c r="S1045932"/>
      <c r="T1045932"/>
    </row>
    <row r="1045933" spans="1:20">
      <c r="A1045933"/>
      <c r="B1045933"/>
      <c r="C1045933"/>
      <c r="S1045933"/>
      <c r="T1045933"/>
    </row>
    <row r="1045934" spans="1:20">
      <c r="A1045934"/>
      <c r="B1045934"/>
      <c r="C1045934"/>
      <c r="S1045934"/>
      <c r="T1045934"/>
    </row>
    <row r="1045935" spans="1:20">
      <c r="A1045935"/>
      <c r="B1045935"/>
      <c r="C1045935"/>
      <c r="S1045935"/>
      <c r="T1045935"/>
    </row>
    <row r="1045936" spans="1:20">
      <c r="A1045936"/>
      <c r="B1045936"/>
      <c r="C1045936"/>
      <c r="S1045936"/>
      <c r="T1045936"/>
    </row>
    <row r="1045937" spans="1:20">
      <c r="A1045937"/>
      <c r="B1045937"/>
      <c r="C1045937"/>
      <c r="S1045937"/>
      <c r="T1045937"/>
    </row>
    <row r="1045938" spans="1:20">
      <c r="A1045938"/>
      <c r="B1045938"/>
      <c r="C1045938"/>
      <c r="S1045938"/>
      <c r="T1045938"/>
    </row>
    <row r="1045939" spans="1:20">
      <c r="A1045939"/>
      <c r="B1045939"/>
      <c r="C1045939"/>
      <c r="S1045939"/>
      <c r="T1045939"/>
    </row>
    <row r="1045940" spans="1:20">
      <c r="A1045940"/>
      <c r="B1045940"/>
      <c r="C1045940"/>
      <c r="S1045940"/>
      <c r="T1045940"/>
    </row>
    <row r="1045941" spans="1:20">
      <c r="A1045941"/>
      <c r="B1045941"/>
      <c r="C1045941"/>
      <c r="S1045941"/>
      <c r="T1045941"/>
    </row>
    <row r="1045942" spans="1:20">
      <c r="A1045942"/>
      <c r="B1045942"/>
      <c r="C1045942"/>
      <c r="S1045942"/>
      <c r="T1045942"/>
    </row>
    <row r="1045943" spans="1:20">
      <c r="A1045943"/>
      <c r="B1045943"/>
      <c r="C1045943"/>
      <c r="S1045943"/>
      <c r="T1045943"/>
    </row>
    <row r="1045944" spans="1:20">
      <c r="A1045944"/>
      <c r="B1045944"/>
      <c r="C1045944"/>
      <c r="S1045944"/>
      <c r="T1045944"/>
    </row>
    <row r="1045945" spans="1:20">
      <c r="A1045945"/>
      <c r="B1045945"/>
      <c r="C1045945"/>
      <c r="S1045945"/>
      <c r="T1045945"/>
    </row>
    <row r="1045946" spans="1:20">
      <c r="A1045946"/>
      <c r="B1045946"/>
      <c r="C1045946"/>
      <c r="S1045946"/>
      <c r="T1045946"/>
    </row>
    <row r="1045947" spans="1:20">
      <c r="A1045947"/>
      <c r="B1045947"/>
      <c r="C1045947"/>
      <c r="S1045947"/>
      <c r="T1045947"/>
    </row>
    <row r="1045948" spans="1:20">
      <c r="A1045948"/>
      <c r="B1045948"/>
      <c r="C1045948"/>
      <c r="S1045948"/>
      <c r="T1045948"/>
    </row>
    <row r="1045949" spans="1:20">
      <c r="A1045949"/>
      <c r="B1045949"/>
      <c r="C1045949"/>
      <c r="S1045949"/>
      <c r="T1045949"/>
    </row>
    <row r="1045950" spans="1:20">
      <c r="A1045950"/>
      <c r="B1045950"/>
      <c r="C1045950"/>
      <c r="S1045950"/>
      <c r="T1045950"/>
    </row>
    <row r="1045951" spans="1:20">
      <c r="A1045951"/>
      <c r="B1045951"/>
      <c r="C1045951"/>
      <c r="S1045951"/>
      <c r="T1045951"/>
    </row>
    <row r="1045952" spans="1:20">
      <c r="A1045952"/>
      <c r="B1045952"/>
      <c r="C1045952"/>
      <c r="S1045952"/>
      <c r="T1045952"/>
    </row>
    <row r="1045953" spans="1:20">
      <c r="A1045953"/>
      <c r="B1045953"/>
      <c r="C1045953"/>
      <c r="S1045953"/>
      <c r="T1045953"/>
    </row>
    <row r="1045954" spans="1:20">
      <c r="A1045954"/>
      <c r="B1045954"/>
      <c r="C1045954"/>
      <c r="S1045954"/>
      <c r="T1045954"/>
    </row>
    <row r="1045955" spans="1:20">
      <c r="A1045955"/>
      <c r="B1045955"/>
      <c r="C1045955"/>
      <c r="S1045955"/>
      <c r="T1045955"/>
    </row>
    <row r="1045956" spans="1:20">
      <c r="A1045956"/>
      <c r="B1045956"/>
      <c r="C1045956"/>
      <c r="S1045956"/>
      <c r="T1045956"/>
    </row>
    <row r="1045957" spans="1:20">
      <c r="A1045957"/>
      <c r="B1045957"/>
      <c r="C1045957"/>
      <c r="S1045957"/>
      <c r="T1045957"/>
    </row>
    <row r="1045958" spans="1:20">
      <c r="A1045958"/>
      <c r="B1045958"/>
      <c r="C1045958"/>
      <c r="S1045958"/>
      <c r="T1045958"/>
    </row>
    <row r="1045959" spans="1:20">
      <c r="A1045959"/>
      <c r="B1045959"/>
      <c r="C1045959"/>
      <c r="S1045959"/>
      <c r="T1045959"/>
    </row>
    <row r="1045960" spans="1:20">
      <c r="A1045960"/>
      <c r="B1045960"/>
      <c r="C1045960"/>
      <c r="S1045960"/>
      <c r="T1045960"/>
    </row>
    <row r="1045961" spans="1:20">
      <c r="A1045961"/>
      <c r="B1045961"/>
      <c r="C1045961"/>
      <c r="S1045961"/>
      <c r="T1045961"/>
    </row>
    <row r="1045962" spans="1:20">
      <c r="A1045962"/>
      <c r="B1045962"/>
      <c r="C1045962"/>
      <c r="S1045962"/>
      <c r="T1045962"/>
    </row>
    <row r="1045963" spans="1:20">
      <c r="A1045963"/>
      <c r="B1045963"/>
      <c r="C1045963"/>
      <c r="S1045963"/>
      <c r="T1045963"/>
    </row>
    <row r="1045964" spans="1:20">
      <c r="A1045964"/>
      <c r="B1045964"/>
      <c r="C1045964"/>
      <c r="S1045964"/>
      <c r="T1045964"/>
    </row>
    <row r="1045965" spans="1:20">
      <c r="A1045965"/>
      <c r="B1045965"/>
      <c r="C1045965"/>
      <c r="S1045965"/>
      <c r="T1045965"/>
    </row>
    <row r="1045966" spans="1:20">
      <c r="A1045966"/>
      <c r="B1045966"/>
      <c r="C1045966"/>
      <c r="S1045966"/>
      <c r="T1045966"/>
    </row>
    <row r="1045967" spans="1:20">
      <c r="A1045967"/>
      <c r="B1045967"/>
      <c r="C1045967"/>
      <c r="S1045967"/>
      <c r="T1045967"/>
    </row>
    <row r="1045968" spans="1:20">
      <c r="A1045968"/>
      <c r="B1045968"/>
      <c r="C1045968"/>
      <c r="S1045968"/>
      <c r="T1045968"/>
    </row>
    <row r="1045969" spans="1:20">
      <c r="A1045969"/>
      <c r="B1045969"/>
      <c r="C1045969"/>
      <c r="S1045969"/>
      <c r="T1045969"/>
    </row>
    <row r="1045970" spans="1:20">
      <c r="A1045970"/>
      <c r="B1045970"/>
      <c r="C1045970"/>
      <c r="S1045970"/>
      <c r="T1045970"/>
    </row>
    <row r="1045971" spans="1:20">
      <c r="A1045971"/>
      <c r="B1045971"/>
      <c r="C1045971"/>
      <c r="S1045971"/>
      <c r="T1045971"/>
    </row>
    <row r="1045972" spans="1:20">
      <c r="A1045972"/>
      <c r="B1045972"/>
      <c r="C1045972"/>
      <c r="S1045972"/>
      <c r="T1045972"/>
    </row>
    <row r="1045973" spans="1:20">
      <c r="A1045973"/>
      <c r="B1045973"/>
      <c r="C1045973"/>
      <c r="S1045973"/>
      <c r="T1045973"/>
    </row>
    <row r="1045974" spans="1:20">
      <c r="A1045974"/>
      <c r="B1045974"/>
      <c r="C1045974"/>
      <c r="S1045974"/>
      <c r="T1045974"/>
    </row>
    <row r="1045975" spans="1:20">
      <c r="A1045975"/>
      <c r="B1045975"/>
      <c r="C1045975"/>
      <c r="S1045975"/>
      <c r="T1045975"/>
    </row>
    <row r="1045976" spans="1:20">
      <c r="A1045976"/>
      <c r="B1045976"/>
      <c r="C1045976"/>
      <c r="S1045976"/>
      <c r="T1045976"/>
    </row>
    <row r="1045977" spans="1:20">
      <c r="A1045977"/>
      <c r="B1045977"/>
      <c r="C1045977"/>
      <c r="S1045977"/>
      <c r="T1045977"/>
    </row>
    <row r="1045978" spans="1:20">
      <c r="A1045978"/>
      <c r="B1045978"/>
      <c r="C1045978"/>
      <c r="S1045978"/>
      <c r="T1045978"/>
    </row>
    <row r="1045979" spans="1:20">
      <c r="A1045979"/>
      <c r="B1045979"/>
      <c r="C1045979"/>
      <c r="S1045979"/>
      <c r="T1045979"/>
    </row>
    <row r="1045980" spans="1:20">
      <c r="A1045980"/>
      <c r="B1045980"/>
      <c r="C1045980"/>
      <c r="S1045980"/>
      <c r="T1045980"/>
    </row>
    <row r="1045981" spans="1:20">
      <c r="A1045981"/>
      <c r="B1045981"/>
      <c r="C1045981"/>
      <c r="S1045981"/>
      <c r="T1045981"/>
    </row>
    <row r="1045982" spans="1:20">
      <c r="A1045982"/>
      <c r="B1045982"/>
      <c r="C1045982"/>
      <c r="S1045982"/>
      <c r="T1045982"/>
    </row>
    <row r="1045983" spans="1:20">
      <c r="A1045983"/>
      <c r="B1045983"/>
      <c r="C1045983"/>
      <c r="S1045983"/>
      <c r="T1045983"/>
    </row>
    <row r="1045984" spans="1:20">
      <c r="A1045984"/>
      <c r="B1045984"/>
      <c r="C1045984"/>
      <c r="S1045984"/>
      <c r="T1045984"/>
    </row>
    <row r="1045985" spans="1:20">
      <c r="A1045985"/>
      <c r="B1045985"/>
      <c r="C1045985"/>
      <c r="S1045985"/>
      <c r="T1045985"/>
    </row>
    <row r="1045986" spans="1:20">
      <c r="A1045986"/>
      <c r="B1045986"/>
      <c r="C1045986"/>
      <c r="S1045986"/>
      <c r="T1045986"/>
    </row>
    <row r="1045987" spans="1:20">
      <c r="A1045987"/>
      <c r="B1045987"/>
      <c r="C1045987"/>
      <c r="S1045987"/>
      <c r="T1045987"/>
    </row>
    <row r="1045988" spans="1:20">
      <c r="A1045988"/>
      <c r="B1045988"/>
      <c r="C1045988"/>
      <c r="S1045988"/>
      <c r="T1045988"/>
    </row>
    <row r="1045989" spans="1:20">
      <c r="A1045989"/>
      <c r="B1045989"/>
      <c r="C1045989"/>
      <c r="S1045989"/>
      <c r="T1045989"/>
    </row>
    <row r="1045990" spans="1:20">
      <c r="A1045990"/>
      <c r="B1045990"/>
      <c r="C1045990"/>
      <c r="S1045990"/>
      <c r="T1045990"/>
    </row>
    <row r="1045991" spans="1:20">
      <c r="A1045991"/>
      <c r="B1045991"/>
      <c r="C1045991"/>
      <c r="S1045991"/>
      <c r="T1045991"/>
    </row>
    <row r="1045992" spans="1:20">
      <c r="A1045992"/>
      <c r="B1045992"/>
      <c r="C1045992"/>
      <c r="S1045992"/>
      <c r="T1045992"/>
    </row>
    <row r="1045993" spans="1:20">
      <c r="A1045993"/>
      <c r="B1045993"/>
      <c r="C1045993"/>
      <c r="S1045993"/>
      <c r="T1045993"/>
    </row>
    <row r="1045994" spans="1:20">
      <c r="A1045994"/>
      <c r="B1045994"/>
      <c r="C1045994"/>
      <c r="S1045994"/>
      <c r="T1045994"/>
    </row>
    <row r="1045995" spans="1:20">
      <c r="A1045995"/>
      <c r="B1045995"/>
      <c r="C1045995"/>
      <c r="S1045995"/>
      <c r="T1045995"/>
    </row>
    <row r="1045996" spans="1:20">
      <c r="A1045996"/>
      <c r="B1045996"/>
      <c r="C1045996"/>
      <c r="S1045996"/>
      <c r="T1045996"/>
    </row>
    <row r="1045997" spans="1:20">
      <c r="A1045997"/>
      <c r="B1045997"/>
      <c r="C1045997"/>
      <c r="S1045997"/>
      <c r="T1045997"/>
    </row>
    <row r="1045998" spans="1:20">
      <c r="A1045998"/>
      <c r="B1045998"/>
      <c r="C1045998"/>
      <c r="S1045998"/>
      <c r="T1045998"/>
    </row>
    <row r="1045999" spans="1:20">
      <c r="A1045999"/>
      <c r="B1045999"/>
      <c r="C1045999"/>
      <c r="S1045999"/>
      <c r="T1045999"/>
    </row>
    <row r="1046000" spans="1:20">
      <c r="A1046000"/>
      <c r="B1046000"/>
      <c r="C1046000"/>
      <c r="S1046000"/>
      <c r="T1046000"/>
    </row>
    <row r="1046001" spans="1:20">
      <c r="A1046001"/>
      <c r="B1046001"/>
      <c r="C1046001"/>
      <c r="S1046001"/>
      <c r="T1046001"/>
    </row>
    <row r="1046002" spans="1:20">
      <c r="A1046002"/>
      <c r="B1046002"/>
      <c r="C1046002"/>
      <c r="S1046002"/>
      <c r="T1046002"/>
    </row>
    <row r="1046003" spans="1:20">
      <c r="A1046003"/>
      <c r="B1046003"/>
      <c r="C1046003"/>
      <c r="S1046003"/>
      <c r="T1046003"/>
    </row>
    <row r="1046004" spans="1:20">
      <c r="A1046004"/>
      <c r="B1046004"/>
      <c r="C1046004"/>
      <c r="S1046004"/>
      <c r="T1046004"/>
    </row>
    <row r="1046005" spans="1:20">
      <c r="A1046005"/>
      <c r="B1046005"/>
      <c r="C1046005"/>
      <c r="S1046005"/>
      <c r="T1046005"/>
    </row>
    <row r="1046006" spans="1:20">
      <c r="A1046006"/>
      <c r="B1046006"/>
      <c r="C1046006"/>
      <c r="S1046006"/>
      <c r="T1046006"/>
    </row>
    <row r="1046007" spans="1:20">
      <c r="A1046007"/>
      <c r="B1046007"/>
      <c r="C1046007"/>
      <c r="S1046007"/>
      <c r="T1046007"/>
    </row>
    <row r="1046008" spans="1:20">
      <c r="A1046008"/>
      <c r="B1046008"/>
      <c r="C1046008"/>
      <c r="S1046008"/>
      <c r="T1046008"/>
    </row>
    <row r="1046009" spans="1:20">
      <c r="A1046009"/>
      <c r="B1046009"/>
      <c r="C1046009"/>
      <c r="S1046009"/>
      <c r="T1046009"/>
    </row>
    <row r="1046010" spans="1:20">
      <c r="A1046010"/>
      <c r="B1046010"/>
      <c r="C1046010"/>
      <c r="S1046010"/>
      <c r="T1046010"/>
    </row>
    <row r="1046011" spans="1:20">
      <c r="A1046011"/>
      <c r="B1046011"/>
      <c r="C1046011"/>
      <c r="S1046011"/>
      <c r="T1046011"/>
    </row>
    <row r="1046012" spans="1:20">
      <c r="A1046012"/>
      <c r="B1046012"/>
      <c r="C1046012"/>
      <c r="S1046012"/>
      <c r="T1046012"/>
    </row>
    <row r="1046013" spans="1:20">
      <c r="A1046013"/>
      <c r="B1046013"/>
      <c r="C1046013"/>
      <c r="S1046013"/>
      <c r="T1046013"/>
    </row>
    <row r="1046014" spans="1:20">
      <c r="A1046014"/>
      <c r="B1046014"/>
      <c r="C1046014"/>
      <c r="S1046014"/>
      <c r="T1046014"/>
    </row>
    <row r="1046015" spans="1:20">
      <c r="A1046015"/>
      <c r="B1046015"/>
      <c r="C1046015"/>
      <c r="S1046015"/>
      <c r="T1046015"/>
    </row>
    <row r="1046016" spans="1:20">
      <c r="A1046016"/>
      <c r="B1046016"/>
      <c r="C1046016"/>
      <c r="S1046016"/>
      <c r="T1046016"/>
    </row>
    <row r="1046017" spans="1:20">
      <c r="A1046017"/>
      <c r="B1046017"/>
      <c r="C1046017"/>
      <c r="S1046017"/>
      <c r="T1046017"/>
    </row>
    <row r="1046018" spans="1:20">
      <c r="A1046018"/>
      <c r="B1046018"/>
      <c r="C1046018"/>
      <c r="S1046018"/>
      <c r="T1046018"/>
    </row>
    <row r="1046019" spans="1:20">
      <c r="A1046019"/>
      <c r="B1046019"/>
      <c r="C1046019"/>
      <c r="S1046019"/>
      <c r="T1046019"/>
    </row>
    <row r="1046020" spans="1:20">
      <c r="A1046020"/>
      <c r="B1046020"/>
      <c r="C1046020"/>
      <c r="S1046020"/>
      <c r="T1046020"/>
    </row>
    <row r="1046021" spans="1:20">
      <c r="A1046021"/>
      <c r="B1046021"/>
      <c r="C1046021"/>
      <c r="S1046021"/>
      <c r="T1046021"/>
    </row>
    <row r="1046022" spans="1:20">
      <c r="A1046022"/>
      <c r="B1046022"/>
      <c r="C1046022"/>
      <c r="S1046022"/>
      <c r="T1046022"/>
    </row>
    <row r="1046023" spans="1:20">
      <c r="A1046023"/>
      <c r="B1046023"/>
      <c r="C1046023"/>
      <c r="S1046023"/>
      <c r="T1046023"/>
    </row>
    <row r="1046024" spans="1:20">
      <c r="A1046024"/>
      <c r="B1046024"/>
      <c r="C1046024"/>
      <c r="S1046024"/>
      <c r="T1046024"/>
    </row>
    <row r="1046025" spans="1:20">
      <c r="A1046025"/>
      <c r="B1046025"/>
      <c r="C1046025"/>
      <c r="S1046025"/>
      <c r="T1046025"/>
    </row>
    <row r="1046026" spans="1:20">
      <c r="A1046026"/>
      <c r="B1046026"/>
      <c r="C1046026"/>
      <c r="S1046026"/>
      <c r="T1046026"/>
    </row>
    <row r="1046027" spans="1:20">
      <c r="A1046027"/>
      <c r="B1046027"/>
      <c r="C1046027"/>
      <c r="S1046027"/>
      <c r="T1046027"/>
    </row>
    <row r="1046028" spans="1:20">
      <c r="A1046028"/>
      <c r="B1046028"/>
      <c r="C1046028"/>
      <c r="S1046028"/>
      <c r="T1046028"/>
    </row>
    <row r="1046029" spans="1:20">
      <c r="A1046029"/>
      <c r="B1046029"/>
      <c r="C1046029"/>
      <c r="S1046029"/>
      <c r="T1046029"/>
    </row>
    <row r="1046030" spans="1:20">
      <c r="A1046030"/>
      <c r="B1046030"/>
      <c r="C1046030"/>
      <c r="S1046030"/>
      <c r="T1046030"/>
    </row>
    <row r="1046031" spans="1:20">
      <c r="A1046031"/>
      <c r="B1046031"/>
      <c r="C1046031"/>
      <c r="S1046031"/>
      <c r="T1046031"/>
    </row>
    <row r="1046032" spans="1:20">
      <c r="A1046032"/>
      <c r="B1046032"/>
      <c r="C1046032"/>
      <c r="S1046032"/>
      <c r="T1046032"/>
    </row>
    <row r="1046033" spans="1:20">
      <c r="A1046033"/>
      <c r="B1046033"/>
      <c r="C1046033"/>
      <c r="S1046033"/>
      <c r="T1046033"/>
    </row>
    <row r="1046034" spans="1:20">
      <c r="A1046034"/>
      <c r="B1046034"/>
      <c r="C1046034"/>
      <c r="S1046034"/>
      <c r="T1046034"/>
    </row>
    <row r="1046035" spans="1:20">
      <c r="A1046035"/>
      <c r="B1046035"/>
      <c r="C1046035"/>
      <c r="S1046035"/>
      <c r="T1046035"/>
    </row>
    <row r="1046036" spans="1:20">
      <c r="A1046036"/>
      <c r="B1046036"/>
      <c r="C1046036"/>
      <c r="S1046036"/>
      <c r="T1046036"/>
    </row>
    <row r="1046037" spans="1:20">
      <c r="A1046037"/>
      <c r="B1046037"/>
      <c r="C1046037"/>
      <c r="S1046037"/>
      <c r="T1046037"/>
    </row>
    <row r="1046038" spans="1:20">
      <c r="A1046038"/>
      <c r="B1046038"/>
      <c r="C1046038"/>
      <c r="S1046038"/>
      <c r="T1046038"/>
    </row>
    <row r="1046039" spans="1:20">
      <c r="A1046039"/>
      <c r="B1046039"/>
      <c r="C1046039"/>
      <c r="S1046039"/>
      <c r="T1046039"/>
    </row>
    <row r="1046040" spans="1:20">
      <c r="A1046040"/>
      <c r="B1046040"/>
      <c r="C1046040"/>
      <c r="S1046040"/>
      <c r="T1046040"/>
    </row>
    <row r="1046041" spans="1:20">
      <c r="A1046041"/>
      <c r="B1046041"/>
      <c r="C1046041"/>
      <c r="S1046041"/>
      <c r="T1046041"/>
    </row>
    <row r="1046042" spans="1:20">
      <c r="A1046042"/>
      <c r="B1046042"/>
      <c r="C1046042"/>
      <c r="S1046042"/>
      <c r="T1046042"/>
    </row>
    <row r="1046043" spans="1:20">
      <c r="A1046043"/>
      <c r="B1046043"/>
      <c r="C1046043"/>
      <c r="S1046043"/>
      <c r="T1046043"/>
    </row>
    <row r="1046044" spans="1:20">
      <c r="A1046044"/>
      <c r="B1046044"/>
      <c r="C1046044"/>
      <c r="S1046044"/>
      <c r="T1046044"/>
    </row>
    <row r="1046045" spans="1:20">
      <c r="A1046045"/>
      <c r="B1046045"/>
      <c r="C1046045"/>
      <c r="S1046045"/>
      <c r="T1046045"/>
    </row>
    <row r="1046046" spans="1:20">
      <c r="A1046046"/>
      <c r="B1046046"/>
      <c r="C1046046"/>
      <c r="S1046046"/>
      <c r="T1046046"/>
    </row>
    <row r="1046047" spans="1:20">
      <c r="A1046047"/>
      <c r="B1046047"/>
      <c r="C1046047"/>
      <c r="S1046047"/>
      <c r="T1046047"/>
    </row>
    <row r="1046048" spans="1:20">
      <c r="A1046048"/>
      <c r="B1046048"/>
      <c r="C1046048"/>
      <c r="S1046048"/>
      <c r="T1046048"/>
    </row>
    <row r="1046049" spans="1:20">
      <c r="A1046049"/>
      <c r="B1046049"/>
      <c r="C1046049"/>
      <c r="S1046049"/>
      <c r="T1046049"/>
    </row>
    <row r="1046050" spans="1:20">
      <c r="A1046050"/>
      <c r="B1046050"/>
      <c r="C1046050"/>
      <c r="S1046050"/>
      <c r="T1046050"/>
    </row>
    <row r="1046051" spans="1:20">
      <c r="A1046051"/>
      <c r="B1046051"/>
      <c r="C1046051"/>
      <c r="S1046051"/>
      <c r="T1046051"/>
    </row>
    <row r="1046052" spans="1:20">
      <c r="A1046052"/>
      <c r="B1046052"/>
      <c r="C1046052"/>
      <c r="S1046052"/>
      <c r="T1046052"/>
    </row>
    <row r="1046053" spans="1:20">
      <c r="A1046053"/>
      <c r="B1046053"/>
      <c r="C1046053"/>
      <c r="S1046053"/>
      <c r="T1046053"/>
    </row>
    <row r="1046054" spans="1:20">
      <c r="A1046054"/>
      <c r="B1046054"/>
      <c r="C1046054"/>
      <c r="S1046054"/>
      <c r="T1046054"/>
    </row>
    <row r="1046055" spans="1:20">
      <c r="A1046055"/>
      <c r="B1046055"/>
      <c r="C1046055"/>
      <c r="S1046055"/>
      <c r="T1046055"/>
    </row>
    <row r="1046056" spans="1:20">
      <c r="A1046056"/>
      <c r="B1046056"/>
      <c r="C1046056"/>
      <c r="S1046056"/>
      <c r="T1046056"/>
    </row>
    <row r="1046057" spans="1:20">
      <c r="A1046057"/>
      <c r="B1046057"/>
      <c r="C1046057"/>
      <c r="S1046057"/>
      <c r="T1046057"/>
    </row>
    <row r="1046058" spans="1:20">
      <c r="A1046058"/>
      <c r="B1046058"/>
      <c r="C1046058"/>
      <c r="S1046058"/>
      <c r="T1046058"/>
    </row>
    <row r="1046059" spans="1:20">
      <c r="A1046059"/>
      <c r="B1046059"/>
      <c r="C1046059"/>
      <c r="S1046059"/>
      <c r="T1046059"/>
    </row>
    <row r="1046060" spans="1:20">
      <c r="A1046060"/>
      <c r="B1046060"/>
      <c r="C1046060"/>
      <c r="S1046060"/>
      <c r="T1046060"/>
    </row>
    <row r="1046061" spans="1:20">
      <c r="A1046061"/>
      <c r="B1046061"/>
      <c r="C1046061"/>
      <c r="S1046061"/>
      <c r="T1046061"/>
    </row>
    <row r="1046062" spans="1:20">
      <c r="A1046062"/>
      <c r="B1046062"/>
      <c r="C1046062"/>
      <c r="S1046062"/>
      <c r="T1046062"/>
    </row>
    <row r="1046063" spans="1:20">
      <c r="A1046063"/>
      <c r="B1046063"/>
      <c r="C1046063"/>
      <c r="S1046063"/>
      <c r="T1046063"/>
    </row>
    <row r="1046064" spans="1:20">
      <c r="A1046064"/>
      <c r="B1046064"/>
      <c r="C1046064"/>
      <c r="S1046064"/>
      <c r="T1046064"/>
    </row>
    <row r="1046065" spans="1:20">
      <c r="A1046065"/>
      <c r="B1046065"/>
      <c r="C1046065"/>
      <c r="S1046065"/>
      <c r="T1046065"/>
    </row>
    <row r="1046066" spans="1:20">
      <c r="A1046066"/>
      <c r="B1046066"/>
      <c r="C1046066"/>
      <c r="S1046066"/>
      <c r="T1046066"/>
    </row>
    <row r="1046067" spans="1:20">
      <c r="A1046067"/>
      <c r="B1046067"/>
      <c r="C1046067"/>
      <c r="S1046067"/>
      <c r="T1046067"/>
    </row>
    <row r="1046068" spans="1:20">
      <c r="A1046068"/>
      <c r="B1046068"/>
      <c r="C1046068"/>
      <c r="S1046068"/>
      <c r="T1046068"/>
    </row>
    <row r="1046069" spans="1:20">
      <c r="A1046069"/>
      <c r="B1046069"/>
      <c r="C1046069"/>
      <c r="S1046069"/>
      <c r="T1046069"/>
    </row>
    <row r="1046070" spans="1:20">
      <c r="A1046070"/>
      <c r="B1046070"/>
      <c r="C1046070"/>
      <c r="S1046070"/>
      <c r="T1046070"/>
    </row>
    <row r="1046071" spans="1:20">
      <c r="A1046071"/>
      <c r="B1046071"/>
      <c r="C1046071"/>
      <c r="S1046071"/>
      <c r="T1046071"/>
    </row>
    <row r="1046072" spans="1:20">
      <c r="A1046072"/>
      <c r="B1046072"/>
      <c r="C1046072"/>
      <c r="S1046072"/>
      <c r="T1046072"/>
    </row>
    <row r="1046073" spans="1:20">
      <c r="A1046073"/>
      <c r="B1046073"/>
      <c r="C1046073"/>
      <c r="S1046073"/>
      <c r="T1046073"/>
    </row>
    <row r="1046074" spans="1:20">
      <c r="A1046074"/>
      <c r="B1046074"/>
      <c r="C1046074"/>
      <c r="S1046074"/>
      <c r="T1046074"/>
    </row>
    <row r="1046075" spans="1:20">
      <c r="A1046075"/>
      <c r="B1046075"/>
      <c r="C1046075"/>
      <c r="S1046075"/>
      <c r="T1046075"/>
    </row>
    <row r="1046076" spans="1:20">
      <c r="A1046076"/>
      <c r="B1046076"/>
      <c r="C1046076"/>
      <c r="S1046076"/>
      <c r="T1046076"/>
    </row>
    <row r="1046077" spans="1:20">
      <c r="A1046077"/>
      <c r="B1046077"/>
      <c r="C1046077"/>
      <c r="S1046077"/>
      <c r="T1046077"/>
    </row>
    <row r="1046078" spans="1:20">
      <c r="A1046078"/>
      <c r="B1046078"/>
      <c r="C1046078"/>
      <c r="S1046078"/>
      <c r="T1046078"/>
    </row>
    <row r="1046079" spans="1:20">
      <c r="A1046079"/>
      <c r="B1046079"/>
      <c r="C1046079"/>
      <c r="S1046079"/>
      <c r="T1046079"/>
    </row>
    <row r="1046080" spans="1:20">
      <c r="A1046080"/>
      <c r="B1046080"/>
      <c r="C1046080"/>
      <c r="S1046080"/>
      <c r="T1046080"/>
    </row>
    <row r="1046081" spans="1:20">
      <c r="A1046081"/>
      <c r="B1046081"/>
      <c r="C1046081"/>
      <c r="S1046081"/>
      <c r="T1046081"/>
    </row>
    <row r="1046082" spans="1:20">
      <c r="A1046082"/>
      <c r="B1046082"/>
      <c r="C1046082"/>
      <c r="S1046082"/>
      <c r="T1046082"/>
    </row>
    <row r="1046083" spans="1:20">
      <c r="A1046083"/>
      <c r="B1046083"/>
      <c r="C1046083"/>
      <c r="S1046083"/>
      <c r="T1046083"/>
    </row>
    <row r="1046084" spans="1:20">
      <c r="A1046084"/>
      <c r="B1046084"/>
      <c r="C1046084"/>
      <c r="S1046084"/>
      <c r="T1046084"/>
    </row>
    <row r="1046085" spans="1:20">
      <c r="A1046085"/>
      <c r="B1046085"/>
      <c r="C1046085"/>
      <c r="S1046085"/>
      <c r="T1046085"/>
    </row>
    <row r="1046086" spans="1:20">
      <c r="A1046086"/>
      <c r="B1046086"/>
      <c r="C1046086"/>
      <c r="S1046086"/>
      <c r="T1046086"/>
    </row>
    <row r="1046087" spans="1:20">
      <c r="A1046087"/>
      <c r="B1046087"/>
      <c r="C1046087"/>
      <c r="S1046087"/>
      <c r="T1046087"/>
    </row>
    <row r="1046088" spans="1:20">
      <c r="A1046088"/>
      <c r="B1046088"/>
      <c r="C1046088"/>
      <c r="S1046088"/>
      <c r="T1046088"/>
    </row>
    <row r="1046089" spans="1:20">
      <c r="A1046089"/>
      <c r="B1046089"/>
      <c r="C1046089"/>
      <c r="S1046089"/>
      <c r="T1046089"/>
    </row>
    <row r="1046090" spans="1:20">
      <c r="A1046090"/>
      <c r="B1046090"/>
      <c r="C1046090"/>
      <c r="S1046090"/>
      <c r="T1046090"/>
    </row>
    <row r="1046091" spans="1:20">
      <c r="A1046091"/>
      <c r="B1046091"/>
      <c r="C1046091"/>
      <c r="S1046091"/>
      <c r="T1046091"/>
    </row>
    <row r="1046092" spans="1:20">
      <c r="A1046092"/>
      <c r="B1046092"/>
      <c r="C1046092"/>
      <c r="S1046092"/>
      <c r="T1046092"/>
    </row>
    <row r="1046093" spans="1:20">
      <c r="A1046093"/>
      <c r="B1046093"/>
      <c r="C1046093"/>
      <c r="S1046093"/>
      <c r="T1046093"/>
    </row>
    <row r="1046094" spans="1:20">
      <c r="A1046094"/>
      <c r="B1046094"/>
      <c r="C1046094"/>
      <c r="S1046094"/>
      <c r="T1046094"/>
    </row>
    <row r="1046095" spans="1:20">
      <c r="A1046095"/>
      <c r="B1046095"/>
      <c r="C1046095"/>
      <c r="S1046095"/>
      <c r="T1046095"/>
    </row>
    <row r="1046096" spans="1:20">
      <c r="A1046096"/>
      <c r="B1046096"/>
      <c r="C1046096"/>
      <c r="S1046096"/>
      <c r="T1046096"/>
    </row>
    <row r="1046097" spans="1:20">
      <c r="A1046097"/>
      <c r="B1046097"/>
      <c r="C1046097"/>
      <c r="S1046097"/>
      <c r="T1046097"/>
    </row>
    <row r="1046098" spans="1:20">
      <c r="A1046098"/>
      <c r="B1046098"/>
      <c r="C1046098"/>
      <c r="S1046098"/>
      <c r="T1046098"/>
    </row>
    <row r="1046099" spans="1:20">
      <c r="A1046099"/>
      <c r="B1046099"/>
      <c r="C1046099"/>
      <c r="S1046099"/>
      <c r="T1046099"/>
    </row>
    <row r="1046100" spans="1:20">
      <c r="A1046100"/>
      <c r="B1046100"/>
      <c r="C1046100"/>
      <c r="S1046100"/>
      <c r="T1046100"/>
    </row>
    <row r="1046101" spans="1:20">
      <c r="A1046101"/>
      <c r="B1046101"/>
      <c r="C1046101"/>
      <c r="S1046101"/>
      <c r="T1046101"/>
    </row>
    <row r="1046102" spans="1:20">
      <c r="A1046102"/>
      <c r="B1046102"/>
      <c r="C1046102"/>
      <c r="S1046102"/>
      <c r="T1046102"/>
    </row>
    <row r="1046103" spans="1:20">
      <c r="A1046103"/>
      <c r="B1046103"/>
      <c r="C1046103"/>
      <c r="S1046103"/>
      <c r="T1046103"/>
    </row>
    <row r="1046104" spans="1:20">
      <c r="A1046104"/>
      <c r="B1046104"/>
      <c r="C1046104"/>
      <c r="S1046104"/>
      <c r="T1046104"/>
    </row>
    <row r="1046105" spans="1:20">
      <c r="A1046105"/>
      <c r="B1046105"/>
      <c r="C1046105"/>
      <c r="S1046105"/>
      <c r="T1046105"/>
    </row>
    <row r="1046106" spans="1:20">
      <c r="A1046106"/>
      <c r="B1046106"/>
      <c r="C1046106"/>
      <c r="S1046106"/>
      <c r="T1046106"/>
    </row>
    <row r="1046107" spans="1:20">
      <c r="A1046107"/>
      <c r="B1046107"/>
      <c r="C1046107"/>
      <c r="S1046107"/>
      <c r="T1046107"/>
    </row>
    <row r="1046108" spans="1:20">
      <c r="A1046108"/>
      <c r="B1046108"/>
      <c r="C1046108"/>
      <c r="S1046108"/>
      <c r="T1046108"/>
    </row>
    <row r="1046109" spans="1:20">
      <c r="A1046109"/>
      <c r="B1046109"/>
      <c r="C1046109"/>
      <c r="S1046109"/>
      <c r="T1046109"/>
    </row>
    <row r="1046110" spans="1:20">
      <c r="A1046110"/>
      <c r="B1046110"/>
      <c r="C1046110"/>
      <c r="S1046110"/>
      <c r="T1046110"/>
    </row>
    <row r="1046111" spans="1:20">
      <c r="A1046111"/>
      <c r="B1046111"/>
      <c r="C1046111"/>
      <c r="S1046111"/>
      <c r="T1046111"/>
    </row>
    <row r="1046112" spans="1:20">
      <c r="A1046112"/>
      <c r="B1046112"/>
      <c r="C1046112"/>
      <c r="S1046112"/>
      <c r="T1046112"/>
    </row>
    <row r="1046113" spans="1:20">
      <c r="A1046113"/>
      <c r="B1046113"/>
      <c r="C1046113"/>
      <c r="S1046113"/>
      <c r="T1046113"/>
    </row>
    <row r="1046114" spans="1:20">
      <c r="A1046114"/>
      <c r="B1046114"/>
      <c r="C1046114"/>
      <c r="S1046114"/>
      <c r="T1046114"/>
    </row>
    <row r="1046115" spans="1:20">
      <c r="A1046115"/>
      <c r="B1046115"/>
      <c r="C1046115"/>
      <c r="S1046115"/>
      <c r="T1046115"/>
    </row>
    <row r="1046116" spans="1:20">
      <c r="A1046116"/>
      <c r="B1046116"/>
      <c r="C1046116"/>
      <c r="S1046116"/>
      <c r="T1046116"/>
    </row>
    <row r="1046117" spans="1:20">
      <c r="A1046117"/>
      <c r="B1046117"/>
      <c r="C1046117"/>
      <c r="S1046117"/>
      <c r="T1046117"/>
    </row>
    <row r="1046118" spans="1:20">
      <c r="A1046118"/>
      <c r="B1046118"/>
      <c r="C1046118"/>
      <c r="S1046118"/>
      <c r="T1046118"/>
    </row>
    <row r="1046119" spans="1:20">
      <c r="A1046119"/>
      <c r="B1046119"/>
      <c r="C1046119"/>
      <c r="S1046119"/>
      <c r="T1046119"/>
    </row>
    <row r="1046120" spans="1:20">
      <c r="A1046120"/>
      <c r="B1046120"/>
      <c r="C1046120"/>
      <c r="S1046120"/>
      <c r="T1046120"/>
    </row>
    <row r="1046121" spans="1:20">
      <c r="A1046121"/>
      <c r="B1046121"/>
      <c r="C1046121"/>
      <c r="S1046121"/>
      <c r="T1046121"/>
    </row>
    <row r="1046122" spans="1:20">
      <c r="A1046122"/>
      <c r="B1046122"/>
      <c r="C1046122"/>
      <c r="S1046122"/>
      <c r="T1046122"/>
    </row>
    <row r="1046123" spans="1:20">
      <c r="A1046123"/>
      <c r="B1046123"/>
      <c r="C1046123"/>
      <c r="S1046123"/>
      <c r="T1046123"/>
    </row>
    <row r="1046124" spans="1:20">
      <c r="A1046124"/>
      <c r="B1046124"/>
      <c r="C1046124"/>
      <c r="S1046124"/>
      <c r="T1046124"/>
    </row>
    <row r="1046125" spans="1:20">
      <c r="A1046125"/>
      <c r="B1046125"/>
      <c r="C1046125"/>
      <c r="S1046125"/>
      <c r="T1046125"/>
    </row>
    <row r="1046126" spans="1:20">
      <c r="A1046126"/>
      <c r="B1046126"/>
      <c r="C1046126"/>
      <c r="S1046126"/>
      <c r="T1046126"/>
    </row>
    <row r="1046127" spans="1:20">
      <c r="A1046127"/>
      <c r="B1046127"/>
      <c r="C1046127"/>
      <c r="S1046127"/>
      <c r="T1046127"/>
    </row>
    <row r="1046128" spans="1:20">
      <c r="A1046128"/>
      <c r="B1046128"/>
      <c r="C1046128"/>
      <c r="S1046128"/>
      <c r="T1046128"/>
    </row>
    <row r="1046129" spans="1:20">
      <c r="A1046129"/>
      <c r="B1046129"/>
      <c r="C1046129"/>
      <c r="S1046129"/>
      <c r="T1046129"/>
    </row>
    <row r="1046130" spans="1:20">
      <c r="A1046130"/>
      <c r="B1046130"/>
      <c r="C1046130"/>
      <c r="S1046130"/>
      <c r="T1046130"/>
    </row>
    <row r="1046131" spans="1:20">
      <c r="A1046131"/>
      <c r="B1046131"/>
      <c r="C1046131"/>
      <c r="S1046131"/>
      <c r="T1046131"/>
    </row>
    <row r="1046132" spans="1:20">
      <c r="A1046132"/>
      <c r="B1046132"/>
      <c r="C1046132"/>
      <c r="S1046132"/>
      <c r="T1046132"/>
    </row>
    <row r="1046133" spans="1:20">
      <c r="A1046133"/>
      <c r="B1046133"/>
      <c r="C1046133"/>
      <c r="S1046133"/>
      <c r="T1046133"/>
    </row>
    <row r="1046134" spans="1:20">
      <c r="A1046134"/>
      <c r="B1046134"/>
      <c r="C1046134"/>
      <c r="S1046134"/>
      <c r="T1046134"/>
    </row>
    <row r="1046135" spans="1:20">
      <c r="A1046135"/>
      <c r="B1046135"/>
      <c r="C1046135"/>
      <c r="S1046135"/>
      <c r="T1046135"/>
    </row>
    <row r="1046136" spans="1:20">
      <c r="A1046136"/>
      <c r="B1046136"/>
      <c r="C1046136"/>
      <c r="S1046136"/>
      <c r="T1046136"/>
    </row>
    <row r="1046137" spans="1:20">
      <c r="A1046137"/>
      <c r="B1046137"/>
      <c r="C1046137"/>
      <c r="S1046137"/>
      <c r="T1046137"/>
    </row>
    <row r="1046138" spans="1:20">
      <c r="A1046138"/>
      <c r="B1046138"/>
      <c r="C1046138"/>
      <c r="S1046138"/>
      <c r="T1046138"/>
    </row>
    <row r="1046139" spans="1:20">
      <c r="A1046139"/>
      <c r="B1046139"/>
      <c r="C1046139"/>
      <c r="S1046139"/>
      <c r="T1046139"/>
    </row>
    <row r="1046140" spans="1:20">
      <c r="A1046140"/>
      <c r="B1046140"/>
      <c r="C1046140"/>
      <c r="S1046140"/>
      <c r="T1046140"/>
    </row>
    <row r="1046141" spans="1:20">
      <c r="A1046141"/>
      <c r="B1046141"/>
      <c r="C1046141"/>
      <c r="S1046141"/>
      <c r="T1046141"/>
    </row>
    <row r="1046142" spans="1:20">
      <c r="A1046142"/>
      <c r="B1046142"/>
      <c r="C1046142"/>
      <c r="S1046142"/>
      <c r="T1046142"/>
    </row>
    <row r="1046143" spans="1:20">
      <c r="A1046143"/>
      <c r="B1046143"/>
      <c r="C1046143"/>
      <c r="S1046143"/>
      <c r="T1046143"/>
    </row>
    <row r="1046144" spans="1:20">
      <c r="A1046144"/>
      <c r="B1046144"/>
      <c r="C1046144"/>
      <c r="S1046144"/>
      <c r="T1046144"/>
    </row>
    <row r="1046145" spans="1:20">
      <c r="A1046145"/>
      <c r="B1046145"/>
      <c r="C1046145"/>
      <c r="S1046145"/>
      <c r="T1046145"/>
    </row>
    <row r="1046146" spans="1:20">
      <c r="A1046146"/>
      <c r="B1046146"/>
      <c r="C1046146"/>
      <c r="S1046146"/>
      <c r="T1046146"/>
    </row>
    <row r="1046147" spans="1:20">
      <c r="A1046147"/>
      <c r="B1046147"/>
      <c r="C1046147"/>
      <c r="S1046147"/>
      <c r="T1046147"/>
    </row>
    <row r="1046148" spans="1:20">
      <c r="A1046148"/>
      <c r="B1046148"/>
      <c r="C1046148"/>
      <c r="S1046148"/>
      <c r="T1046148"/>
    </row>
    <row r="1046149" spans="1:20">
      <c r="A1046149"/>
      <c r="B1046149"/>
      <c r="C1046149"/>
      <c r="S1046149"/>
      <c r="T1046149"/>
    </row>
    <row r="1046150" spans="1:20">
      <c r="A1046150"/>
      <c r="B1046150"/>
      <c r="C1046150"/>
      <c r="S1046150"/>
      <c r="T1046150"/>
    </row>
    <row r="1046151" spans="1:20">
      <c r="A1046151"/>
      <c r="B1046151"/>
      <c r="C1046151"/>
      <c r="S1046151"/>
      <c r="T1046151"/>
    </row>
    <row r="1046152" spans="1:20">
      <c r="A1046152"/>
      <c r="B1046152"/>
      <c r="C1046152"/>
      <c r="S1046152"/>
      <c r="T1046152"/>
    </row>
    <row r="1046153" spans="1:20">
      <c r="A1046153"/>
      <c r="B1046153"/>
      <c r="C1046153"/>
      <c r="S1046153"/>
      <c r="T1046153"/>
    </row>
    <row r="1046154" spans="1:20">
      <c r="A1046154"/>
      <c r="B1046154"/>
      <c r="C1046154"/>
      <c r="S1046154"/>
      <c r="T1046154"/>
    </row>
    <row r="1046155" spans="1:20">
      <c r="A1046155"/>
      <c r="B1046155"/>
      <c r="C1046155"/>
      <c r="S1046155"/>
      <c r="T1046155"/>
    </row>
    <row r="1046156" spans="1:20">
      <c r="A1046156"/>
      <c r="B1046156"/>
      <c r="C1046156"/>
      <c r="S1046156"/>
      <c r="T1046156"/>
    </row>
    <row r="1046157" spans="1:20">
      <c r="A1046157"/>
      <c r="B1046157"/>
      <c r="C1046157"/>
      <c r="S1046157"/>
      <c r="T1046157"/>
    </row>
    <row r="1046158" spans="1:20">
      <c r="A1046158"/>
      <c r="B1046158"/>
      <c r="C1046158"/>
      <c r="S1046158"/>
      <c r="T1046158"/>
    </row>
    <row r="1046159" spans="1:20">
      <c r="A1046159"/>
      <c r="B1046159"/>
      <c r="C1046159"/>
      <c r="S1046159"/>
      <c r="T1046159"/>
    </row>
    <row r="1046160" spans="1:20">
      <c r="A1046160"/>
      <c r="B1046160"/>
      <c r="C1046160"/>
      <c r="S1046160"/>
      <c r="T1046160"/>
    </row>
    <row r="1046161" spans="1:20">
      <c r="A1046161"/>
      <c r="B1046161"/>
      <c r="C1046161"/>
      <c r="S1046161"/>
      <c r="T1046161"/>
    </row>
    <row r="1046162" spans="1:20">
      <c r="A1046162"/>
      <c r="B1046162"/>
      <c r="C1046162"/>
      <c r="S1046162"/>
      <c r="T1046162"/>
    </row>
    <row r="1046163" spans="1:20">
      <c r="A1046163"/>
      <c r="B1046163"/>
      <c r="C1046163"/>
      <c r="S1046163"/>
      <c r="T1046163"/>
    </row>
    <row r="1046164" spans="1:20">
      <c r="A1046164"/>
      <c r="B1046164"/>
      <c r="C1046164"/>
      <c r="S1046164"/>
      <c r="T1046164"/>
    </row>
    <row r="1046165" spans="1:20">
      <c r="A1046165"/>
      <c r="B1046165"/>
      <c r="C1046165"/>
      <c r="S1046165"/>
      <c r="T1046165"/>
    </row>
    <row r="1046166" spans="1:20">
      <c r="A1046166"/>
      <c r="B1046166"/>
      <c r="C1046166"/>
      <c r="S1046166"/>
      <c r="T1046166"/>
    </row>
    <row r="1046167" spans="1:20">
      <c r="A1046167"/>
      <c r="B1046167"/>
      <c r="C1046167"/>
      <c r="S1046167"/>
      <c r="T1046167"/>
    </row>
    <row r="1046168" spans="1:20">
      <c r="A1046168"/>
      <c r="B1046168"/>
      <c r="C1046168"/>
      <c r="S1046168"/>
      <c r="T1046168"/>
    </row>
    <row r="1046169" spans="1:20">
      <c r="A1046169"/>
      <c r="B1046169"/>
      <c r="C1046169"/>
      <c r="S1046169"/>
      <c r="T1046169"/>
    </row>
    <row r="1046170" spans="1:20">
      <c r="A1046170"/>
      <c r="B1046170"/>
      <c r="C1046170"/>
      <c r="S1046170"/>
      <c r="T1046170"/>
    </row>
    <row r="1046171" spans="1:20">
      <c r="A1046171"/>
      <c r="B1046171"/>
      <c r="C1046171"/>
      <c r="S1046171"/>
      <c r="T1046171"/>
    </row>
    <row r="1046172" spans="1:20">
      <c r="A1046172"/>
      <c r="B1046172"/>
      <c r="C1046172"/>
      <c r="S1046172"/>
      <c r="T1046172"/>
    </row>
    <row r="1046173" spans="1:20">
      <c r="A1046173"/>
      <c r="B1046173"/>
      <c r="C1046173"/>
      <c r="S1046173"/>
      <c r="T1046173"/>
    </row>
    <row r="1046174" spans="1:20">
      <c r="A1046174"/>
      <c r="B1046174"/>
      <c r="C1046174"/>
      <c r="S1046174"/>
      <c r="T1046174"/>
    </row>
    <row r="1046175" spans="1:20">
      <c r="A1046175"/>
      <c r="B1046175"/>
      <c r="C1046175"/>
      <c r="S1046175"/>
      <c r="T1046175"/>
    </row>
    <row r="1046176" spans="1:20">
      <c r="A1046176"/>
      <c r="B1046176"/>
      <c r="C1046176"/>
      <c r="S1046176"/>
      <c r="T1046176"/>
    </row>
    <row r="1046177" spans="1:20">
      <c r="A1046177"/>
      <c r="B1046177"/>
      <c r="C1046177"/>
      <c r="S1046177"/>
      <c r="T1046177"/>
    </row>
    <row r="1046178" spans="1:20">
      <c r="A1046178"/>
      <c r="B1046178"/>
      <c r="C1046178"/>
      <c r="S1046178"/>
      <c r="T1046178"/>
    </row>
    <row r="1046179" spans="1:20">
      <c r="A1046179"/>
      <c r="B1046179"/>
      <c r="C1046179"/>
      <c r="S1046179"/>
      <c r="T1046179"/>
    </row>
    <row r="1046180" spans="1:20">
      <c r="A1046180"/>
      <c r="B1046180"/>
      <c r="C1046180"/>
      <c r="S1046180"/>
      <c r="T1046180"/>
    </row>
    <row r="1046181" spans="1:20">
      <c r="A1046181"/>
      <c r="B1046181"/>
      <c r="C1046181"/>
      <c r="S1046181"/>
      <c r="T1046181"/>
    </row>
    <row r="1046182" spans="1:20">
      <c r="A1046182"/>
      <c r="B1046182"/>
      <c r="C1046182"/>
      <c r="S1046182"/>
      <c r="T1046182"/>
    </row>
    <row r="1046183" spans="1:20">
      <c r="A1046183"/>
      <c r="B1046183"/>
      <c r="C1046183"/>
      <c r="S1046183"/>
      <c r="T1046183"/>
    </row>
    <row r="1046184" spans="1:20">
      <c r="A1046184"/>
      <c r="B1046184"/>
      <c r="C1046184"/>
      <c r="S1046184"/>
      <c r="T1046184"/>
    </row>
    <row r="1046185" spans="1:20">
      <c r="A1046185"/>
      <c r="B1046185"/>
      <c r="C1046185"/>
      <c r="S1046185"/>
      <c r="T1046185"/>
    </row>
    <row r="1046186" spans="1:20">
      <c r="A1046186"/>
      <c r="B1046186"/>
      <c r="C1046186"/>
      <c r="S1046186"/>
      <c r="T1046186"/>
    </row>
    <row r="1046187" spans="1:20">
      <c r="A1046187"/>
      <c r="B1046187"/>
      <c r="C1046187"/>
      <c r="S1046187"/>
      <c r="T1046187"/>
    </row>
    <row r="1046188" spans="1:20">
      <c r="A1046188"/>
      <c r="B1046188"/>
      <c r="C1046188"/>
      <c r="S1046188"/>
      <c r="T1046188"/>
    </row>
    <row r="1046189" spans="1:20">
      <c r="A1046189"/>
      <c r="B1046189"/>
      <c r="C1046189"/>
      <c r="S1046189"/>
      <c r="T1046189"/>
    </row>
    <row r="1046190" spans="1:20">
      <c r="A1046190"/>
      <c r="B1046190"/>
      <c r="C1046190"/>
      <c r="S1046190"/>
      <c r="T1046190"/>
    </row>
    <row r="1046191" spans="1:20">
      <c r="A1046191"/>
      <c r="B1046191"/>
      <c r="C1046191"/>
      <c r="S1046191"/>
      <c r="T1046191"/>
    </row>
    <row r="1046192" spans="1:20">
      <c r="A1046192"/>
      <c r="B1046192"/>
      <c r="C1046192"/>
      <c r="S1046192"/>
      <c r="T1046192"/>
    </row>
    <row r="1046193" spans="1:20">
      <c r="A1046193"/>
      <c r="B1046193"/>
      <c r="C1046193"/>
      <c r="S1046193"/>
      <c r="T1046193"/>
    </row>
    <row r="1046194" spans="1:20">
      <c r="A1046194"/>
      <c r="B1046194"/>
      <c r="C1046194"/>
      <c r="S1046194"/>
      <c r="T1046194"/>
    </row>
    <row r="1046195" spans="1:20">
      <c r="A1046195"/>
      <c r="B1046195"/>
      <c r="C1046195"/>
      <c r="S1046195"/>
      <c r="T1046195"/>
    </row>
    <row r="1046196" spans="1:20">
      <c r="A1046196"/>
      <c r="B1046196"/>
      <c r="C1046196"/>
      <c r="S1046196"/>
      <c r="T1046196"/>
    </row>
    <row r="1046197" spans="1:20">
      <c r="A1046197"/>
      <c r="B1046197"/>
      <c r="C1046197"/>
      <c r="S1046197"/>
      <c r="T1046197"/>
    </row>
    <row r="1046198" spans="1:20">
      <c r="A1046198"/>
      <c r="B1046198"/>
      <c r="C1046198"/>
      <c r="S1046198"/>
      <c r="T1046198"/>
    </row>
    <row r="1046199" spans="1:20">
      <c r="A1046199"/>
      <c r="B1046199"/>
      <c r="C1046199"/>
      <c r="S1046199"/>
      <c r="T1046199"/>
    </row>
    <row r="1046200" spans="1:20">
      <c r="A1046200"/>
      <c r="B1046200"/>
      <c r="C1046200"/>
      <c r="S1046200"/>
      <c r="T1046200"/>
    </row>
    <row r="1046201" spans="1:20">
      <c r="A1046201"/>
      <c r="B1046201"/>
      <c r="C1046201"/>
      <c r="S1046201"/>
      <c r="T1046201"/>
    </row>
    <row r="1046202" spans="1:20">
      <c r="A1046202"/>
      <c r="B1046202"/>
      <c r="C1046202"/>
      <c r="S1046202"/>
      <c r="T1046202"/>
    </row>
    <row r="1046203" spans="1:20">
      <c r="A1046203"/>
      <c r="B1046203"/>
      <c r="C1046203"/>
      <c r="S1046203"/>
      <c r="T1046203"/>
    </row>
    <row r="1046204" spans="1:20">
      <c r="A1046204"/>
      <c r="B1046204"/>
      <c r="C1046204"/>
      <c r="S1046204"/>
      <c r="T1046204"/>
    </row>
    <row r="1046205" spans="1:20">
      <c r="A1046205"/>
      <c r="B1046205"/>
      <c r="C1046205"/>
      <c r="S1046205"/>
      <c r="T1046205"/>
    </row>
    <row r="1046206" spans="1:20">
      <c r="A1046206"/>
      <c r="B1046206"/>
      <c r="C1046206"/>
      <c r="S1046206"/>
      <c r="T1046206"/>
    </row>
    <row r="1046207" spans="1:20">
      <c r="A1046207"/>
      <c r="B1046207"/>
      <c r="C1046207"/>
      <c r="S1046207"/>
      <c r="T1046207"/>
    </row>
    <row r="1046208" spans="1:20">
      <c r="A1046208"/>
      <c r="B1046208"/>
      <c r="C1046208"/>
      <c r="S1046208"/>
      <c r="T1046208"/>
    </row>
    <row r="1046209" spans="1:20">
      <c r="A1046209"/>
      <c r="B1046209"/>
      <c r="C1046209"/>
      <c r="S1046209"/>
      <c r="T1046209"/>
    </row>
    <row r="1046210" spans="1:20">
      <c r="A1046210"/>
      <c r="B1046210"/>
      <c r="C1046210"/>
      <c r="S1046210"/>
      <c r="T1046210"/>
    </row>
    <row r="1046211" spans="1:20">
      <c r="A1046211"/>
      <c r="B1046211"/>
      <c r="C1046211"/>
      <c r="S1046211"/>
      <c r="T1046211"/>
    </row>
    <row r="1046212" spans="1:20">
      <c r="A1046212"/>
      <c r="B1046212"/>
      <c r="C1046212"/>
      <c r="S1046212"/>
      <c r="T1046212"/>
    </row>
    <row r="1046213" spans="1:20">
      <c r="A1046213"/>
      <c r="B1046213"/>
      <c r="C1046213"/>
      <c r="S1046213"/>
      <c r="T1046213"/>
    </row>
    <row r="1046214" spans="1:20">
      <c r="A1046214"/>
      <c r="B1046214"/>
      <c r="C1046214"/>
      <c r="S1046214"/>
      <c r="T1046214"/>
    </row>
    <row r="1046215" spans="1:20">
      <c r="A1046215"/>
      <c r="B1046215"/>
      <c r="C1046215"/>
      <c r="S1046215"/>
      <c r="T1046215"/>
    </row>
    <row r="1046216" spans="1:20">
      <c r="A1046216"/>
      <c r="B1046216"/>
      <c r="C1046216"/>
      <c r="S1046216"/>
      <c r="T1046216"/>
    </row>
    <row r="1046217" spans="1:20">
      <c r="A1046217"/>
      <c r="B1046217"/>
      <c r="C1046217"/>
      <c r="S1046217"/>
      <c r="T1046217"/>
    </row>
    <row r="1046218" spans="1:20">
      <c r="A1046218"/>
      <c r="B1046218"/>
      <c r="C1046218"/>
      <c r="S1046218"/>
      <c r="T1046218"/>
    </row>
    <row r="1046219" spans="1:20">
      <c r="A1046219"/>
      <c r="B1046219"/>
      <c r="C1046219"/>
      <c r="S1046219"/>
      <c r="T1046219"/>
    </row>
    <row r="1046220" spans="1:20">
      <c r="A1046220"/>
      <c r="B1046220"/>
      <c r="C1046220"/>
      <c r="S1046220"/>
      <c r="T1046220"/>
    </row>
    <row r="1046221" spans="1:20">
      <c r="A1046221"/>
      <c r="B1046221"/>
      <c r="C1046221"/>
      <c r="S1046221"/>
      <c r="T1046221"/>
    </row>
    <row r="1046222" spans="1:20">
      <c r="A1046222"/>
      <c r="B1046222"/>
      <c r="C1046222"/>
      <c r="S1046222"/>
      <c r="T1046222"/>
    </row>
    <row r="1046223" spans="1:20">
      <c r="A1046223"/>
      <c r="B1046223"/>
      <c r="C1046223"/>
      <c r="S1046223"/>
      <c r="T1046223"/>
    </row>
    <row r="1046224" spans="1:20">
      <c r="A1046224"/>
      <c r="B1046224"/>
      <c r="C1046224"/>
      <c r="S1046224"/>
      <c r="T1046224"/>
    </row>
    <row r="1046225" spans="1:20">
      <c r="A1046225"/>
      <c r="B1046225"/>
      <c r="C1046225"/>
      <c r="S1046225"/>
      <c r="T1046225"/>
    </row>
    <row r="1046226" spans="1:20">
      <c r="A1046226"/>
      <c r="B1046226"/>
      <c r="C1046226"/>
      <c r="S1046226"/>
      <c r="T1046226"/>
    </row>
    <row r="1046227" spans="1:20">
      <c r="A1046227"/>
      <c r="B1046227"/>
      <c r="C1046227"/>
      <c r="S1046227"/>
      <c r="T1046227"/>
    </row>
    <row r="1046228" spans="1:20">
      <c r="A1046228"/>
      <c r="B1046228"/>
      <c r="C1046228"/>
      <c r="S1046228"/>
      <c r="T1046228"/>
    </row>
    <row r="1046229" spans="1:20">
      <c r="A1046229"/>
      <c r="B1046229"/>
      <c r="C1046229"/>
      <c r="S1046229"/>
      <c r="T1046229"/>
    </row>
    <row r="1046230" spans="1:20">
      <c r="A1046230"/>
      <c r="B1046230"/>
      <c r="C1046230"/>
      <c r="S1046230"/>
      <c r="T1046230"/>
    </row>
    <row r="1046231" spans="1:20">
      <c r="A1046231"/>
      <c r="B1046231"/>
      <c r="C1046231"/>
      <c r="S1046231"/>
      <c r="T1046231"/>
    </row>
    <row r="1046232" spans="1:20">
      <c r="A1046232"/>
      <c r="B1046232"/>
      <c r="C1046232"/>
      <c r="S1046232"/>
      <c r="T1046232"/>
    </row>
    <row r="1046233" spans="1:20">
      <c r="A1046233"/>
      <c r="B1046233"/>
      <c r="C1046233"/>
      <c r="S1046233"/>
      <c r="T1046233"/>
    </row>
    <row r="1046234" spans="1:20">
      <c r="A1046234"/>
      <c r="B1046234"/>
      <c r="C1046234"/>
      <c r="S1046234"/>
      <c r="T1046234"/>
    </row>
    <row r="1046235" spans="1:20">
      <c r="A1046235"/>
      <c r="B1046235"/>
      <c r="C1046235"/>
      <c r="S1046235"/>
      <c r="T1046235"/>
    </row>
    <row r="1046236" spans="1:20">
      <c r="A1046236"/>
      <c r="B1046236"/>
      <c r="C1046236"/>
      <c r="S1046236"/>
      <c r="T1046236"/>
    </row>
    <row r="1046237" spans="1:20">
      <c r="A1046237"/>
      <c r="B1046237"/>
      <c r="C1046237"/>
      <c r="S1046237"/>
      <c r="T1046237"/>
    </row>
    <row r="1046238" spans="1:20">
      <c r="A1046238"/>
      <c r="B1046238"/>
      <c r="C1046238"/>
      <c r="S1046238"/>
      <c r="T1046238"/>
    </row>
    <row r="1046239" spans="1:20">
      <c r="A1046239"/>
      <c r="B1046239"/>
      <c r="C1046239"/>
      <c r="S1046239"/>
      <c r="T1046239"/>
    </row>
    <row r="1046240" spans="1:20">
      <c r="A1046240"/>
      <c r="B1046240"/>
      <c r="C1046240"/>
      <c r="S1046240"/>
      <c r="T1046240"/>
    </row>
    <row r="1046241" spans="1:20">
      <c r="A1046241"/>
      <c r="B1046241"/>
      <c r="C1046241"/>
      <c r="S1046241"/>
      <c r="T1046241"/>
    </row>
    <row r="1046242" spans="1:20">
      <c r="A1046242"/>
      <c r="B1046242"/>
      <c r="C1046242"/>
      <c r="S1046242"/>
      <c r="T1046242"/>
    </row>
    <row r="1046243" spans="1:20">
      <c r="A1046243"/>
      <c r="B1046243"/>
      <c r="C1046243"/>
      <c r="S1046243"/>
      <c r="T1046243"/>
    </row>
    <row r="1046244" spans="1:20">
      <c r="A1046244"/>
      <c r="B1046244"/>
      <c r="C1046244"/>
      <c r="S1046244"/>
      <c r="T1046244"/>
    </row>
    <row r="1046245" spans="1:20">
      <c r="A1046245"/>
      <c r="B1046245"/>
      <c r="C1046245"/>
      <c r="S1046245"/>
      <c r="T1046245"/>
    </row>
    <row r="1046246" spans="1:20">
      <c r="A1046246"/>
      <c r="B1046246"/>
      <c r="C1046246"/>
      <c r="S1046246"/>
      <c r="T1046246"/>
    </row>
    <row r="1046247" spans="1:20">
      <c r="A1046247"/>
      <c r="B1046247"/>
      <c r="C1046247"/>
      <c r="S1046247"/>
      <c r="T1046247"/>
    </row>
    <row r="1046248" spans="1:20">
      <c r="A1046248"/>
      <c r="B1046248"/>
      <c r="C1046248"/>
      <c r="S1046248"/>
      <c r="T1046248"/>
    </row>
    <row r="1046249" spans="1:20">
      <c r="A1046249"/>
      <c r="B1046249"/>
      <c r="C1046249"/>
      <c r="S1046249"/>
      <c r="T1046249"/>
    </row>
    <row r="1046250" spans="1:20">
      <c r="A1046250"/>
      <c r="B1046250"/>
      <c r="C1046250"/>
      <c r="S1046250"/>
      <c r="T1046250"/>
    </row>
    <row r="1046251" spans="1:20">
      <c r="A1046251"/>
      <c r="B1046251"/>
      <c r="C1046251"/>
      <c r="S1046251"/>
      <c r="T1046251"/>
    </row>
    <row r="1046252" spans="1:20">
      <c r="A1046252"/>
      <c r="B1046252"/>
      <c r="C1046252"/>
      <c r="S1046252"/>
      <c r="T1046252"/>
    </row>
    <row r="1046253" spans="1:20">
      <c r="A1046253"/>
      <c r="B1046253"/>
      <c r="C1046253"/>
      <c r="S1046253"/>
      <c r="T1046253"/>
    </row>
    <row r="1046254" spans="1:20">
      <c r="A1046254"/>
      <c r="B1046254"/>
      <c r="C1046254"/>
      <c r="S1046254"/>
      <c r="T1046254"/>
    </row>
    <row r="1046255" spans="1:20">
      <c r="A1046255"/>
      <c r="B1046255"/>
      <c r="C1046255"/>
      <c r="S1046255"/>
      <c r="T1046255"/>
    </row>
    <row r="1046256" spans="1:20">
      <c r="A1046256"/>
      <c r="B1046256"/>
      <c r="C1046256"/>
      <c r="S1046256"/>
      <c r="T1046256"/>
    </row>
    <row r="1046257" spans="1:20">
      <c r="A1046257"/>
      <c r="B1046257"/>
      <c r="C1046257"/>
      <c r="S1046257"/>
      <c r="T1046257"/>
    </row>
    <row r="1046258" spans="1:20">
      <c r="A1046258"/>
      <c r="B1046258"/>
      <c r="C1046258"/>
      <c r="S1046258"/>
      <c r="T1046258"/>
    </row>
    <row r="1046259" spans="1:20">
      <c r="A1046259"/>
      <c r="B1046259"/>
      <c r="C1046259"/>
      <c r="S1046259"/>
      <c r="T1046259"/>
    </row>
    <row r="1046260" spans="1:20">
      <c r="A1046260"/>
      <c r="B1046260"/>
      <c r="C1046260"/>
      <c r="S1046260"/>
      <c r="T1046260"/>
    </row>
    <row r="1046261" spans="1:20">
      <c r="A1046261"/>
      <c r="B1046261"/>
      <c r="C1046261"/>
      <c r="S1046261"/>
      <c r="T1046261"/>
    </row>
    <row r="1046262" spans="1:20">
      <c r="A1046262"/>
      <c r="B1046262"/>
      <c r="C1046262"/>
      <c r="S1046262"/>
      <c r="T1046262"/>
    </row>
    <row r="1046263" spans="1:20">
      <c r="A1046263"/>
      <c r="B1046263"/>
      <c r="C1046263"/>
      <c r="S1046263"/>
      <c r="T1046263"/>
    </row>
    <row r="1046264" spans="1:20">
      <c r="A1046264"/>
      <c r="B1046264"/>
      <c r="C1046264"/>
      <c r="S1046264"/>
      <c r="T1046264"/>
    </row>
    <row r="1046265" spans="1:20">
      <c r="A1046265"/>
      <c r="B1046265"/>
      <c r="C1046265"/>
      <c r="S1046265"/>
      <c r="T1046265"/>
    </row>
    <row r="1046266" spans="1:20">
      <c r="A1046266"/>
      <c r="B1046266"/>
      <c r="C1046266"/>
      <c r="S1046266"/>
      <c r="T1046266"/>
    </row>
    <row r="1046267" spans="1:20">
      <c r="A1046267"/>
      <c r="B1046267"/>
      <c r="C1046267"/>
      <c r="S1046267"/>
      <c r="T1046267"/>
    </row>
    <row r="1046268" spans="1:20">
      <c r="A1046268"/>
      <c r="B1046268"/>
      <c r="C1046268"/>
      <c r="S1046268"/>
      <c r="T1046268"/>
    </row>
    <row r="1046269" spans="1:20">
      <c r="A1046269"/>
      <c r="B1046269"/>
      <c r="C1046269"/>
      <c r="S1046269"/>
      <c r="T1046269"/>
    </row>
    <row r="1046270" spans="1:20">
      <c r="A1046270"/>
      <c r="B1046270"/>
      <c r="C1046270"/>
      <c r="S1046270"/>
      <c r="T1046270"/>
    </row>
    <row r="1046271" spans="1:20">
      <c r="A1046271"/>
      <c r="B1046271"/>
      <c r="C1046271"/>
      <c r="S1046271"/>
      <c r="T1046271"/>
    </row>
    <row r="1046272" spans="1:20">
      <c r="A1046272"/>
      <c r="B1046272"/>
      <c r="C1046272"/>
      <c r="S1046272"/>
      <c r="T1046272"/>
    </row>
    <row r="1046273" spans="1:20">
      <c r="A1046273"/>
      <c r="B1046273"/>
      <c r="C1046273"/>
      <c r="S1046273"/>
      <c r="T1046273"/>
    </row>
    <row r="1046274" spans="1:20">
      <c r="A1046274"/>
      <c r="B1046274"/>
      <c r="C1046274"/>
      <c r="S1046274"/>
      <c r="T1046274"/>
    </row>
    <row r="1046275" spans="1:20">
      <c r="A1046275"/>
      <c r="B1046275"/>
      <c r="C1046275"/>
      <c r="S1046275"/>
      <c r="T1046275"/>
    </row>
    <row r="1046276" spans="1:20">
      <c r="A1046276"/>
      <c r="B1046276"/>
      <c r="C1046276"/>
      <c r="S1046276"/>
      <c r="T1046276"/>
    </row>
    <row r="1046277" spans="1:20">
      <c r="A1046277"/>
      <c r="B1046277"/>
      <c r="C1046277"/>
      <c r="S1046277"/>
      <c r="T1046277"/>
    </row>
    <row r="1046278" spans="1:20">
      <c r="A1046278"/>
      <c r="B1046278"/>
      <c r="C1046278"/>
      <c r="S1046278"/>
      <c r="T1046278"/>
    </row>
    <row r="1046279" spans="1:20">
      <c r="A1046279"/>
      <c r="B1046279"/>
      <c r="C1046279"/>
      <c r="S1046279"/>
      <c r="T1046279"/>
    </row>
    <row r="1046280" spans="1:20">
      <c r="A1046280"/>
      <c r="B1046280"/>
      <c r="C1046280"/>
      <c r="S1046280"/>
      <c r="T1046280"/>
    </row>
    <row r="1046281" spans="1:20">
      <c r="A1046281"/>
      <c r="B1046281"/>
      <c r="C1046281"/>
      <c r="S1046281"/>
      <c r="T1046281"/>
    </row>
    <row r="1046282" spans="1:20">
      <c r="A1046282"/>
      <c r="B1046282"/>
      <c r="C1046282"/>
      <c r="S1046282"/>
      <c r="T1046282"/>
    </row>
    <row r="1046283" spans="1:20">
      <c r="A1046283"/>
      <c r="B1046283"/>
      <c r="C1046283"/>
      <c r="S1046283"/>
      <c r="T1046283"/>
    </row>
    <row r="1046284" spans="1:20">
      <c r="A1046284"/>
      <c r="B1046284"/>
      <c r="C1046284"/>
      <c r="S1046284"/>
      <c r="T1046284"/>
    </row>
    <row r="1046285" spans="1:20">
      <c r="A1046285"/>
      <c r="B1046285"/>
      <c r="C1046285"/>
      <c r="S1046285"/>
      <c r="T1046285"/>
    </row>
    <row r="1046286" spans="1:20">
      <c r="A1046286"/>
      <c r="B1046286"/>
      <c r="C1046286"/>
      <c r="S1046286"/>
      <c r="T1046286"/>
    </row>
    <row r="1046287" spans="1:20">
      <c r="A1046287"/>
      <c r="B1046287"/>
      <c r="C1046287"/>
      <c r="S1046287"/>
      <c r="T1046287"/>
    </row>
    <row r="1046288" spans="1:20">
      <c r="A1046288"/>
      <c r="B1046288"/>
      <c r="C1046288"/>
      <c r="S1046288"/>
      <c r="T1046288"/>
    </row>
    <row r="1046289" spans="1:20">
      <c r="A1046289"/>
      <c r="B1046289"/>
      <c r="C1046289"/>
      <c r="S1046289"/>
      <c r="T1046289"/>
    </row>
    <row r="1046290" spans="1:20">
      <c r="A1046290"/>
      <c r="B1046290"/>
      <c r="C1046290"/>
      <c r="S1046290"/>
      <c r="T1046290"/>
    </row>
    <row r="1046291" spans="1:20">
      <c r="A1046291"/>
      <c r="B1046291"/>
      <c r="C1046291"/>
      <c r="S1046291"/>
      <c r="T1046291"/>
    </row>
    <row r="1046292" spans="1:20">
      <c r="A1046292"/>
      <c r="B1046292"/>
      <c r="C1046292"/>
      <c r="S1046292"/>
      <c r="T1046292"/>
    </row>
    <row r="1046293" spans="1:20">
      <c r="A1046293"/>
      <c r="B1046293"/>
      <c r="C1046293"/>
      <c r="S1046293"/>
      <c r="T1046293"/>
    </row>
    <row r="1046294" spans="1:20">
      <c r="A1046294"/>
      <c r="B1046294"/>
      <c r="C1046294"/>
      <c r="S1046294"/>
      <c r="T1046294"/>
    </row>
    <row r="1046295" spans="1:20">
      <c r="A1046295"/>
      <c r="B1046295"/>
      <c r="C1046295"/>
      <c r="S1046295"/>
      <c r="T1046295"/>
    </row>
    <row r="1046296" spans="1:20">
      <c r="A1046296"/>
      <c r="B1046296"/>
      <c r="C1046296"/>
      <c r="S1046296"/>
      <c r="T1046296"/>
    </row>
    <row r="1046297" spans="1:20">
      <c r="A1046297"/>
      <c r="B1046297"/>
      <c r="C1046297"/>
      <c r="S1046297"/>
      <c r="T1046297"/>
    </row>
    <row r="1046298" spans="1:20">
      <c r="A1046298"/>
      <c r="B1046298"/>
      <c r="C1046298"/>
      <c r="S1046298"/>
      <c r="T1046298"/>
    </row>
    <row r="1046299" spans="1:20">
      <c r="A1046299"/>
      <c r="B1046299"/>
      <c r="C1046299"/>
      <c r="S1046299"/>
      <c r="T1046299"/>
    </row>
    <row r="1046300" spans="1:20">
      <c r="A1046300"/>
      <c r="B1046300"/>
      <c r="C1046300"/>
      <c r="S1046300"/>
      <c r="T1046300"/>
    </row>
    <row r="1046301" spans="1:20">
      <c r="A1046301"/>
      <c r="B1046301"/>
      <c r="C1046301"/>
      <c r="S1046301"/>
      <c r="T1046301"/>
    </row>
    <row r="1046302" spans="1:20">
      <c r="A1046302"/>
      <c r="B1046302"/>
      <c r="C1046302"/>
      <c r="S1046302"/>
      <c r="T1046302"/>
    </row>
    <row r="1046303" spans="1:20">
      <c r="A1046303"/>
      <c r="B1046303"/>
      <c r="C1046303"/>
      <c r="S1046303"/>
      <c r="T1046303"/>
    </row>
    <row r="1046304" spans="1:20">
      <c r="A1046304"/>
      <c r="B1046304"/>
      <c r="C1046304"/>
      <c r="S1046304"/>
      <c r="T1046304"/>
    </row>
    <row r="1046305" spans="1:20">
      <c r="A1046305"/>
      <c r="B1046305"/>
      <c r="C1046305"/>
      <c r="S1046305"/>
      <c r="T1046305"/>
    </row>
    <row r="1046306" spans="1:20">
      <c r="A1046306"/>
      <c r="B1046306"/>
      <c r="C1046306"/>
      <c r="S1046306"/>
      <c r="T1046306"/>
    </row>
    <row r="1046307" spans="1:20">
      <c r="A1046307"/>
      <c r="B1046307"/>
      <c r="C1046307"/>
      <c r="S1046307"/>
      <c r="T1046307"/>
    </row>
    <row r="1046308" spans="1:20">
      <c r="A1046308"/>
      <c r="B1046308"/>
      <c r="C1046308"/>
      <c r="S1046308"/>
      <c r="T1046308"/>
    </row>
    <row r="1046309" spans="1:20">
      <c r="A1046309"/>
      <c r="B1046309"/>
      <c r="C1046309"/>
      <c r="S1046309"/>
      <c r="T1046309"/>
    </row>
    <row r="1046310" spans="1:20">
      <c r="A1046310"/>
      <c r="B1046310"/>
      <c r="C1046310"/>
      <c r="S1046310"/>
      <c r="T1046310"/>
    </row>
    <row r="1046311" spans="1:20">
      <c r="A1046311"/>
      <c r="B1046311"/>
      <c r="C1046311"/>
      <c r="S1046311"/>
      <c r="T1046311"/>
    </row>
    <row r="1046312" spans="1:20">
      <c r="A1046312"/>
      <c r="B1046312"/>
      <c r="C1046312"/>
      <c r="S1046312"/>
      <c r="T1046312"/>
    </row>
    <row r="1046313" spans="1:20">
      <c r="A1046313"/>
      <c r="B1046313"/>
      <c r="C1046313"/>
      <c r="S1046313"/>
      <c r="T1046313"/>
    </row>
    <row r="1046314" spans="1:20">
      <c r="A1046314"/>
      <c r="B1046314"/>
      <c r="C1046314"/>
      <c r="S1046314"/>
      <c r="T1046314"/>
    </row>
    <row r="1046315" spans="1:20">
      <c r="A1046315"/>
      <c r="B1046315"/>
      <c r="C1046315"/>
      <c r="S1046315"/>
      <c r="T1046315"/>
    </row>
    <row r="1046316" spans="1:20">
      <c r="A1046316"/>
      <c r="B1046316"/>
      <c r="C1046316"/>
      <c r="S1046316"/>
      <c r="T1046316"/>
    </row>
    <row r="1046317" spans="1:20">
      <c r="A1046317"/>
      <c r="B1046317"/>
      <c r="C1046317"/>
      <c r="S1046317"/>
      <c r="T1046317"/>
    </row>
    <row r="1046318" spans="1:20">
      <c r="A1046318"/>
      <c r="B1046318"/>
      <c r="C1046318"/>
      <c r="S1046318"/>
      <c r="T1046318"/>
    </row>
    <row r="1046319" spans="1:20">
      <c r="A1046319"/>
      <c r="B1046319"/>
      <c r="C1046319"/>
      <c r="S1046319"/>
      <c r="T1046319"/>
    </row>
    <row r="1046320" spans="1:20">
      <c r="A1046320"/>
      <c r="B1046320"/>
      <c r="C1046320"/>
      <c r="S1046320"/>
      <c r="T1046320"/>
    </row>
    <row r="1046321" spans="1:20">
      <c r="A1046321"/>
      <c r="B1046321"/>
      <c r="C1046321"/>
      <c r="S1046321"/>
      <c r="T1046321"/>
    </row>
    <row r="1046322" spans="1:20">
      <c r="A1046322"/>
      <c r="B1046322"/>
      <c r="C1046322"/>
      <c r="S1046322"/>
      <c r="T1046322"/>
    </row>
    <row r="1046323" spans="1:20">
      <c r="A1046323"/>
      <c r="B1046323"/>
      <c r="C1046323"/>
      <c r="S1046323"/>
      <c r="T1046323"/>
    </row>
    <row r="1046324" spans="1:20">
      <c r="A1046324"/>
      <c r="B1046324"/>
      <c r="C1046324"/>
      <c r="S1046324"/>
      <c r="T1046324"/>
    </row>
    <row r="1046325" spans="1:20">
      <c r="A1046325"/>
      <c r="B1046325"/>
      <c r="C1046325"/>
      <c r="S1046325"/>
      <c r="T1046325"/>
    </row>
    <row r="1046326" spans="1:20">
      <c r="A1046326"/>
      <c r="B1046326"/>
      <c r="C1046326"/>
      <c r="S1046326"/>
      <c r="T1046326"/>
    </row>
    <row r="1046327" spans="1:20">
      <c r="A1046327"/>
      <c r="B1046327"/>
      <c r="C1046327"/>
      <c r="S1046327"/>
      <c r="T1046327"/>
    </row>
    <row r="1046328" spans="1:20">
      <c r="A1046328"/>
      <c r="B1046328"/>
      <c r="C1046328"/>
      <c r="S1046328"/>
      <c r="T1046328"/>
    </row>
    <row r="1046329" spans="1:20">
      <c r="A1046329"/>
      <c r="B1046329"/>
      <c r="C1046329"/>
      <c r="S1046329"/>
      <c r="T1046329"/>
    </row>
    <row r="1046330" spans="1:20">
      <c r="A1046330"/>
      <c r="B1046330"/>
      <c r="C1046330"/>
      <c r="S1046330"/>
      <c r="T1046330"/>
    </row>
    <row r="1046331" spans="1:20">
      <c r="A1046331"/>
      <c r="B1046331"/>
      <c r="C1046331"/>
      <c r="S1046331"/>
      <c r="T1046331"/>
    </row>
    <row r="1046332" spans="1:20">
      <c r="A1046332"/>
      <c r="B1046332"/>
      <c r="C1046332"/>
      <c r="S1046332"/>
      <c r="T1046332"/>
    </row>
    <row r="1046333" spans="1:20">
      <c r="A1046333"/>
      <c r="B1046333"/>
      <c r="C1046333"/>
      <c r="S1046333"/>
      <c r="T1046333"/>
    </row>
    <row r="1046334" spans="1:20">
      <c r="A1046334"/>
      <c r="B1046334"/>
      <c r="C1046334"/>
      <c r="S1046334"/>
      <c r="T1046334"/>
    </row>
    <row r="1046335" spans="1:20">
      <c r="A1046335"/>
      <c r="B1046335"/>
      <c r="C1046335"/>
      <c r="S1046335"/>
      <c r="T1046335"/>
    </row>
    <row r="1046336" spans="1:20">
      <c r="A1046336"/>
      <c r="B1046336"/>
      <c r="C1046336"/>
      <c r="S1046336"/>
      <c r="T1046336"/>
    </row>
    <row r="1046337" spans="1:20">
      <c r="A1046337"/>
      <c r="B1046337"/>
      <c r="C1046337"/>
      <c r="S1046337"/>
      <c r="T1046337"/>
    </row>
    <row r="1046338" spans="1:20">
      <c r="A1046338"/>
      <c r="B1046338"/>
      <c r="C1046338"/>
      <c r="S1046338"/>
      <c r="T1046338"/>
    </row>
    <row r="1046339" spans="1:20">
      <c r="A1046339"/>
      <c r="B1046339"/>
      <c r="C1046339"/>
      <c r="S1046339"/>
      <c r="T1046339"/>
    </row>
    <row r="1046340" spans="1:20">
      <c r="A1046340"/>
      <c r="B1046340"/>
      <c r="C1046340"/>
      <c r="S1046340"/>
      <c r="T1046340"/>
    </row>
    <row r="1046341" spans="1:20">
      <c r="A1046341"/>
      <c r="B1046341"/>
      <c r="C1046341"/>
      <c r="S1046341"/>
      <c r="T1046341"/>
    </row>
    <row r="1046342" spans="1:20">
      <c r="A1046342"/>
      <c r="B1046342"/>
      <c r="C1046342"/>
      <c r="S1046342"/>
      <c r="T1046342"/>
    </row>
    <row r="1046343" spans="1:20">
      <c r="A1046343"/>
      <c r="B1046343"/>
      <c r="C1046343"/>
      <c r="S1046343"/>
      <c r="T1046343"/>
    </row>
    <row r="1046344" spans="1:20">
      <c r="A1046344"/>
      <c r="B1046344"/>
      <c r="C1046344"/>
      <c r="S1046344"/>
      <c r="T1046344"/>
    </row>
    <row r="1046345" spans="1:20">
      <c r="A1046345"/>
      <c r="B1046345"/>
      <c r="C1046345"/>
      <c r="S1046345"/>
      <c r="T1046345"/>
    </row>
    <row r="1046346" spans="1:20">
      <c r="A1046346"/>
      <c r="B1046346"/>
      <c r="C1046346"/>
      <c r="S1046346"/>
      <c r="T1046346"/>
    </row>
    <row r="1046347" spans="1:20">
      <c r="A1046347"/>
      <c r="B1046347"/>
      <c r="C1046347"/>
      <c r="S1046347"/>
      <c r="T1046347"/>
    </row>
    <row r="1046348" spans="1:20">
      <c r="A1046348"/>
      <c r="B1046348"/>
      <c r="C1046348"/>
      <c r="S1046348"/>
      <c r="T1046348"/>
    </row>
    <row r="1046349" spans="1:20">
      <c r="A1046349"/>
      <c r="B1046349"/>
      <c r="C1046349"/>
      <c r="S1046349"/>
      <c r="T1046349"/>
    </row>
    <row r="1046350" spans="1:20">
      <c r="A1046350"/>
      <c r="B1046350"/>
      <c r="C1046350"/>
      <c r="S1046350"/>
      <c r="T1046350"/>
    </row>
    <row r="1046351" spans="1:20">
      <c r="A1046351"/>
      <c r="B1046351"/>
      <c r="C1046351"/>
      <c r="S1046351"/>
      <c r="T1046351"/>
    </row>
    <row r="1046352" spans="1:20">
      <c r="A1046352"/>
      <c r="B1046352"/>
      <c r="C1046352"/>
      <c r="S1046352"/>
      <c r="T1046352"/>
    </row>
    <row r="1046353" spans="1:20">
      <c r="A1046353"/>
      <c r="B1046353"/>
      <c r="C1046353"/>
      <c r="S1046353"/>
      <c r="T1046353"/>
    </row>
    <row r="1046354" spans="1:20">
      <c r="A1046354"/>
      <c r="B1046354"/>
      <c r="C1046354"/>
      <c r="S1046354"/>
      <c r="T1046354"/>
    </row>
    <row r="1046355" spans="1:20">
      <c r="A1046355"/>
      <c r="B1046355"/>
      <c r="C1046355"/>
      <c r="S1046355"/>
      <c r="T1046355"/>
    </row>
    <row r="1046356" spans="1:20">
      <c r="A1046356"/>
      <c r="B1046356"/>
      <c r="C1046356"/>
      <c r="S1046356"/>
      <c r="T1046356"/>
    </row>
    <row r="1046357" spans="1:20">
      <c r="A1046357"/>
      <c r="B1046357"/>
      <c r="C1046357"/>
      <c r="S1046357"/>
      <c r="T1046357"/>
    </row>
    <row r="1046358" spans="1:20">
      <c r="A1046358"/>
      <c r="B1046358"/>
      <c r="C1046358"/>
      <c r="S1046358"/>
      <c r="T1046358"/>
    </row>
    <row r="1046359" spans="1:20">
      <c r="A1046359"/>
      <c r="B1046359"/>
      <c r="C1046359"/>
      <c r="S1046359"/>
      <c r="T1046359"/>
    </row>
    <row r="1046360" spans="1:20">
      <c r="A1046360"/>
      <c r="B1046360"/>
      <c r="C1046360"/>
      <c r="S1046360"/>
      <c r="T1046360"/>
    </row>
    <row r="1046361" spans="1:20">
      <c r="A1046361"/>
      <c r="B1046361"/>
      <c r="C1046361"/>
      <c r="S1046361"/>
      <c r="T1046361"/>
    </row>
    <row r="1046362" spans="1:20">
      <c r="A1046362"/>
      <c r="B1046362"/>
      <c r="C1046362"/>
      <c r="S1046362"/>
      <c r="T1046362"/>
    </row>
    <row r="1046363" spans="1:20">
      <c r="A1046363"/>
      <c r="B1046363"/>
      <c r="C1046363"/>
      <c r="S1046363"/>
      <c r="T1046363"/>
    </row>
    <row r="1046364" spans="1:20">
      <c r="A1046364"/>
      <c r="B1046364"/>
      <c r="C1046364"/>
      <c r="S1046364"/>
      <c r="T1046364"/>
    </row>
    <row r="1046365" spans="1:20">
      <c r="A1046365"/>
      <c r="B1046365"/>
      <c r="C1046365"/>
      <c r="S1046365"/>
      <c r="T1046365"/>
    </row>
    <row r="1046366" spans="1:20">
      <c r="A1046366"/>
      <c r="B1046366"/>
      <c r="C1046366"/>
      <c r="S1046366"/>
      <c r="T1046366"/>
    </row>
    <row r="1046367" spans="1:20">
      <c r="A1046367"/>
      <c r="B1046367"/>
      <c r="C1046367"/>
      <c r="S1046367"/>
      <c r="T1046367"/>
    </row>
    <row r="1046368" spans="1:20">
      <c r="A1046368"/>
      <c r="B1046368"/>
      <c r="C1046368"/>
      <c r="S1046368"/>
      <c r="T1046368"/>
    </row>
    <row r="1046369" spans="1:20">
      <c r="A1046369"/>
      <c r="B1046369"/>
      <c r="C1046369"/>
      <c r="S1046369"/>
      <c r="T1046369"/>
    </row>
    <row r="1046370" spans="1:20">
      <c r="A1046370"/>
      <c r="B1046370"/>
      <c r="C1046370"/>
      <c r="S1046370"/>
      <c r="T1046370"/>
    </row>
    <row r="1046371" spans="1:20">
      <c r="A1046371"/>
      <c r="B1046371"/>
      <c r="C1046371"/>
      <c r="S1046371"/>
      <c r="T1046371"/>
    </row>
    <row r="1046372" spans="1:20">
      <c r="A1046372"/>
      <c r="B1046372"/>
      <c r="C1046372"/>
      <c r="S1046372"/>
      <c r="T1046372"/>
    </row>
    <row r="1046373" spans="1:20">
      <c r="A1046373"/>
      <c r="B1046373"/>
      <c r="C1046373"/>
      <c r="S1046373"/>
      <c r="T1046373"/>
    </row>
    <row r="1046374" spans="1:20">
      <c r="A1046374"/>
      <c r="B1046374"/>
      <c r="C1046374"/>
      <c r="S1046374"/>
      <c r="T1046374"/>
    </row>
    <row r="1046375" spans="1:20">
      <c r="A1046375"/>
      <c r="B1046375"/>
      <c r="C1046375"/>
      <c r="S1046375"/>
      <c r="T1046375"/>
    </row>
    <row r="1046376" spans="1:20">
      <c r="A1046376"/>
      <c r="B1046376"/>
      <c r="C1046376"/>
      <c r="S1046376"/>
      <c r="T1046376"/>
    </row>
    <row r="1046377" spans="1:20">
      <c r="A1046377"/>
      <c r="B1046377"/>
      <c r="C1046377"/>
      <c r="S1046377"/>
      <c r="T1046377"/>
    </row>
    <row r="1046378" spans="1:20">
      <c r="A1046378"/>
      <c r="B1046378"/>
      <c r="C1046378"/>
      <c r="S1046378"/>
      <c r="T1046378"/>
    </row>
    <row r="1046379" spans="1:20">
      <c r="A1046379"/>
      <c r="B1046379"/>
      <c r="C1046379"/>
      <c r="S1046379"/>
      <c r="T1046379"/>
    </row>
    <row r="1046380" spans="1:20">
      <c r="A1046380"/>
      <c r="B1046380"/>
      <c r="C1046380"/>
      <c r="S1046380"/>
      <c r="T1046380"/>
    </row>
    <row r="1046381" spans="1:20">
      <c r="A1046381"/>
      <c r="B1046381"/>
      <c r="C1046381"/>
      <c r="S1046381"/>
      <c r="T1046381"/>
    </row>
    <row r="1046382" spans="1:20">
      <c r="A1046382"/>
      <c r="B1046382"/>
      <c r="C1046382"/>
      <c r="S1046382"/>
      <c r="T1046382"/>
    </row>
    <row r="1046383" spans="1:20">
      <c r="A1046383"/>
      <c r="B1046383"/>
      <c r="C1046383"/>
      <c r="S1046383"/>
      <c r="T1046383"/>
    </row>
    <row r="1046384" spans="1:20">
      <c r="A1046384"/>
      <c r="B1046384"/>
      <c r="C1046384"/>
      <c r="S1046384"/>
      <c r="T1046384"/>
    </row>
    <row r="1046385" spans="1:20">
      <c r="A1046385"/>
      <c r="B1046385"/>
      <c r="C1046385"/>
      <c r="S1046385"/>
      <c r="T1046385"/>
    </row>
    <row r="1046386" spans="1:20">
      <c r="A1046386"/>
      <c r="B1046386"/>
      <c r="C1046386"/>
      <c r="S1046386"/>
      <c r="T1046386"/>
    </row>
    <row r="1046387" spans="1:20">
      <c r="A1046387"/>
      <c r="B1046387"/>
      <c r="C1046387"/>
      <c r="S1046387"/>
      <c r="T1046387"/>
    </row>
    <row r="1046388" spans="1:20">
      <c r="A1046388"/>
      <c r="B1046388"/>
      <c r="C1046388"/>
      <c r="S1046388"/>
      <c r="T1046388"/>
    </row>
    <row r="1046389" spans="1:20">
      <c r="A1046389"/>
      <c r="B1046389"/>
      <c r="C1046389"/>
      <c r="S1046389"/>
      <c r="T1046389"/>
    </row>
    <row r="1046390" spans="1:20">
      <c r="A1046390"/>
      <c r="B1046390"/>
      <c r="C1046390"/>
      <c r="S1046390"/>
      <c r="T1046390"/>
    </row>
    <row r="1046391" spans="1:20">
      <c r="A1046391"/>
      <c r="B1046391"/>
      <c r="C1046391"/>
      <c r="S1046391"/>
      <c r="T1046391"/>
    </row>
    <row r="1046392" spans="1:20">
      <c r="A1046392"/>
      <c r="B1046392"/>
      <c r="C1046392"/>
      <c r="S1046392"/>
      <c r="T1046392"/>
    </row>
    <row r="1046393" spans="1:20">
      <c r="A1046393"/>
      <c r="B1046393"/>
      <c r="C1046393"/>
      <c r="S1046393"/>
      <c r="T1046393"/>
    </row>
    <row r="1046394" spans="1:20">
      <c r="A1046394"/>
      <c r="B1046394"/>
      <c r="C1046394"/>
      <c r="S1046394"/>
      <c r="T1046394"/>
    </row>
    <row r="1046395" spans="1:20">
      <c r="A1046395"/>
      <c r="B1046395"/>
      <c r="C1046395"/>
      <c r="S1046395"/>
      <c r="T1046395"/>
    </row>
    <row r="1046396" spans="1:20">
      <c r="A1046396"/>
      <c r="B1046396"/>
      <c r="C1046396"/>
      <c r="S1046396"/>
      <c r="T1046396"/>
    </row>
    <row r="1046397" spans="1:20">
      <c r="A1046397"/>
      <c r="B1046397"/>
      <c r="C1046397"/>
      <c r="S1046397"/>
      <c r="T1046397"/>
    </row>
    <row r="1046398" spans="1:20">
      <c r="A1046398"/>
      <c r="B1046398"/>
      <c r="C1046398"/>
      <c r="S1046398"/>
      <c r="T1046398"/>
    </row>
    <row r="1046399" spans="1:20">
      <c r="A1046399"/>
      <c r="B1046399"/>
      <c r="C1046399"/>
      <c r="S1046399"/>
      <c r="T1046399"/>
    </row>
    <row r="1046400" spans="1:20">
      <c r="A1046400"/>
      <c r="B1046400"/>
      <c r="C1046400"/>
      <c r="S1046400"/>
      <c r="T1046400"/>
    </row>
    <row r="1046401" spans="1:20">
      <c r="A1046401"/>
      <c r="B1046401"/>
      <c r="C1046401"/>
      <c r="S1046401"/>
      <c r="T1046401"/>
    </row>
    <row r="1046402" spans="1:20">
      <c r="A1046402"/>
      <c r="B1046402"/>
      <c r="C1046402"/>
      <c r="S1046402"/>
      <c r="T1046402"/>
    </row>
    <row r="1046403" spans="1:20">
      <c r="A1046403"/>
      <c r="B1046403"/>
      <c r="C1046403"/>
      <c r="S1046403"/>
      <c r="T1046403"/>
    </row>
    <row r="1046404" spans="1:20">
      <c r="A1046404"/>
      <c r="B1046404"/>
      <c r="C1046404"/>
      <c r="S1046404"/>
      <c r="T1046404"/>
    </row>
    <row r="1046405" spans="1:20">
      <c r="A1046405"/>
      <c r="B1046405"/>
      <c r="C1046405"/>
      <c r="S1046405"/>
      <c r="T1046405"/>
    </row>
    <row r="1046406" spans="1:20">
      <c r="A1046406"/>
      <c r="B1046406"/>
      <c r="C1046406"/>
      <c r="S1046406"/>
      <c r="T1046406"/>
    </row>
    <row r="1046407" spans="1:20">
      <c r="A1046407"/>
      <c r="B1046407"/>
      <c r="C1046407"/>
      <c r="S1046407"/>
      <c r="T1046407"/>
    </row>
    <row r="1046408" spans="1:20">
      <c r="A1046408"/>
      <c r="B1046408"/>
      <c r="C1046408"/>
      <c r="S1046408"/>
      <c r="T1046408"/>
    </row>
    <row r="1046409" spans="1:20">
      <c r="A1046409"/>
      <c r="B1046409"/>
      <c r="C1046409"/>
      <c r="S1046409"/>
      <c r="T1046409"/>
    </row>
    <row r="1046410" spans="1:20">
      <c r="A1046410"/>
      <c r="B1046410"/>
      <c r="C1046410"/>
      <c r="S1046410"/>
      <c r="T1046410"/>
    </row>
    <row r="1046411" spans="1:20">
      <c r="A1046411"/>
      <c r="B1046411"/>
      <c r="C1046411"/>
      <c r="S1046411"/>
      <c r="T1046411"/>
    </row>
    <row r="1046412" spans="1:20">
      <c r="A1046412"/>
      <c r="B1046412"/>
      <c r="C1046412"/>
      <c r="S1046412"/>
      <c r="T1046412"/>
    </row>
    <row r="1046413" spans="1:20">
      <c r="A1046413"/>
      <c r="B1046413"/>
      <c r="C1046413"/>
      <c r="S1046413"/>
      <c r="T1046413"/>
    </row>
    <row r="1046414" spans="1:20">
      <c r="A1046414"/>
      <c r="B1046414"/>
      <c r="C1046414"/>
      <c r="S1046414"/>
      <c r="T1046414"/>
    </row>
    <row r="1046415" spans="1:20">
      <c r="A1046415"/>
      <c r="B1046415"/>
      <c r="C1046415"/>
      <c r="S1046415"/>
      <c r="T1046415"/>
    </row>
    <row r="1046416" spans="1:20">
      <c r="A1046416"/>
      <c r="B1046416"/>
      <c r="C1046416"/>
      <c r="S1046416"/>
      <c r="T1046416"/>
    </row>
    <row r="1046417" spans="1:20">
      <c r="A1046417"/>
      <c r="B1046417"/>
      <c r="C1046417"/>
      <c r="S1046417"/>
      <c r="T1046417"/>
    </row>
    <row r="1046418" spans="1:20">
      <c r="A1046418"/>
      <c r="B1046418"/>
      <c r="C1046418"/>
      <c r="S1046418"/>
      <c r="T1046418"/>
    </row>
    <row r="1046419" spans="1:20">
      <c r="A1046419"/>
      <c r="B1046419"/>
      <c r="C1046419"/>
      <c r="S1046419"/>
      <c r="T1046419"/>
    </row>
    <row r="1046420" spans="1:20">
      <c r="A1046420"/>
      <c r="B1046420"/>
      <c r="C1046420"/>
      <c r="S1046420"/>
      <c r="T1046420"/>
    </row>
    <row r="1046421" spans="1:20">
      <c r="A1046421"/>
      <c r="B1046421"/>
      <c r="C1046421"/>
      <c r="S1046421"/>
      <c r="T1046421"/>
    </row>
    <row r="1046422" spans="1:20">
      <c r="A1046422"/>
      <c r="B1046422"/>
      <c r="C1046422"/>
      <c r="S1046422"/>
      <c r="T1046422"/>
    </row>
    <row r="1046423" spans="1:20">
      <c r="A1046423"/>
      <c r="B1046423"/>
      <c r="C1046423"/>
      <c r="S1046423"/>
      <c r="T1046423"/>
    </row>
    <row r="1046424" spans="1:20">
      <c r="A1046424"/>
      <c r="B1046424"/>
      <c r="C1046424"/>
      <c r="S1046424"/>
      <c r="T1046424"/>
    </row>
    <row r="1046425" spans="1:20">
      <c r="A1046425"/>
      <c r="B1046425"/>
      <c r="C1046425"/>
      <c r="S1046425"/>
      <c r="T1046425"/>
    </row>
    <row r="1046426" spans="1:20">
      <c r="A1046426"/>
      <c r="B1046426"/>
      <c r="C1046426"/>
      <c r="S1046426"/>
      <c r="T1046426"/>
    </row>
    <row r="1046427" spans="1:20">
      <c r="A1046427"/>
      <c r="B1046427"/>
      <c r="C1046427"/>
      <c r="S1046427"/>
      <c r="T1046427"/>
    </row>
    <row r="1046428" spans="1:20">
      <c r="A1046428"/>
      <c r="B1046428"/>
      <c r="C1046428"/>
      <c r="S1046428"/>
      <c r="T1046428"/>
    </row>
    <row r="1046429" spans="1:20">
      <c r="A1046429"/>
      <c r="B1046429"/>
      <c r="C1046429"/>
      <c r="S1046429"/>
      <c r="T1046429"/>
    </row>
    <row r="1046430" spans="1:20">
      <c r="A1046430"/>
      <c r="B1046430"/>
      <c r="C1046430"/>
      <c r="S1046430"/>
      <c r="T1046430"/>
    </row>
    <row r="1046431" spans="1:20">
      <c r="A1046431"/>
      <c r="B1046431"/>
      <c r="C1046431"/>
      <c r="S1046431"/>
      <c r="T1046431"/>
    </row>
    <row r="1046432" spans="1:20">
      <c r="A1046432"/>
      <c r="B1046432"/>
      <c r="C1046432"/>
      <c r="S1046432"/>
      <c r="T1046432"/>
    </row>
    <row r="1046433" spans="1:20">
      <c r="A1046433"/>
      <c r="B1046433"/>
      <c r="C1046433"/>
      <c r="S1046433"/>
      <c r="T1046433"/>
    </row>
    <row r="1046434" spans="1:20">
      <c r="A1046434"/>
      <c r="B1046434"/>
      <c r="C1046434"/>
      <c r="S1046434"/>
      <c r="T1046434"/>
    </row>
    <row r="1046435" spans="1:20">
      <c r="A1046435"/>
      <c r="B1046435"/>
      <c r="C1046435"/>
      <c r="S1046435"/>
      <c r="T1046435"/>
    </row>
    <row r="1046436" spans="1:20">
      <c r="A1046436"/>
      <c r="B1046436"/>
      <c r="C1046436"/>
      <c r="S1046436"/>
      <c r="T1046436"/>
    </row>
    <row r="1046437" spans="1:20">
      <c r="A1046437"/>
      <c r="B1046437"/>
      <c r="C1046437"/>
      <c r="S1046437"/>
      <c r="T1046437"/>
    </row>
    <row r="1046438" spans="1:20">
      <c r="A1046438"/>
      <c r="B1046438"/>
      <c r="C1046438"/>
      <c r="S1046438"/>
      <c r="T1046438"/>
    </row>
    <row r="1046439" spans="1:20">
      <c r="A1046439"/>
      <c r="B1046439"/>
      <c r="C1046439"/>
      <c r="S1046439"/>
      <c r="T1046439"/>
    </row>
    <row r="1046440" spans="1:20">
      <c r="A1046440"/>
      <c r="B1046440"/>
      <c r="C1046440"/>
      <c r="S1046440"/>
      <c r="T1046440"/>
    </row>
    <row r="1046441" spans="1:20">
      <c r="A1046441"/>
      <c r="B1046441"/>
      <c r="C1046441"/>
      <c r="S1046441"/>
      <c r="T1046441"/>
    </row>
    <row r="1046442" spans="1:20">
      <c r="A1046442"/>
      <c r="B1046442"/>
      <c r="C1046442"/>
      <c r="S1046442"/>
      <c r="T1046442"/>
    </row>
    <row r="1046443" spans="1:20">
      <c r="A1046443"/>
      <c r="B1046443"/>
      <c r="C1046443"/>
      <c r="S1046443"/>
      <c r="T1046443"/>
    </row>
    <row r="1046444" spans="1:20">
      <c r="A1046444"/>
      <c r="B1046444"/>
      <c r="C1046444"/>
      <c r="S1046444"/>
      <c r="T1046444"/>
    </row>
    <row r="1046445" spans="1:20">
      <c r="A1046445"/>
      <c r="B1046445"/>
      <c r="C1046445"/>
      <c r="S1046445"/>
      <c r="T1046445"/>
    </row>
    <row r="1046446" spans="1:20">
      <c r="A1046446"/>
      <c r="B1046446"/>
      <c r="C1046446"/>
      <c r="S1046446"/>
      <c r="T1046446"/>
    </row>
    <row r="1046447" spans="1:20">
      <c r="A1046447"/>
      <c r="B1046447"/>
      <c r="C1046447"/>
      <c r="S1046447"/>
      <c r="T1046447"/>
    </row>
    <row r="1046448" spans="1:20">
      <c r="A1046448"/>
      <c r="B1046448"/>
      <c r="C1046448"/>
      <c r="S1046448"/>
      <c r="T1046448"/>
    </row>
    <row r="1046449" spans="1:20">
      <c r="A1046449"/>
      <c r="B1046449"/>
      <c r="C1046449"/>
      <c r="S1046449"/>
      <c r="T1046449"/>
    </row>
    <row r="1046450" spans="1:20">
      <c r="A1046450"/>
      <c r="B1046450"/>
      <c r="C1046450"/>
      <c r="S1046450"/>
      <c r="T1046450"/>
    </row>
    <row r="1046451" spans="1:20">
      <c r="A1046451"/>
      <c r="B1046451"/>
      <c r="C1046451"/>
      <c r="S1046451"/>
      <c r="T1046451"/>
    </row>
    <row r="1046452" spans="1:20">
      <c r="A1046452"/>
      <c r="B1046452"/>
      <c r="C1046452"/>
      <c r="S1046452"/>
      <c r="T1046452"/>
    </row>
    <row r="1046453" spans="1:20">
      <c r="A1046453"/>
      <c r="B1046453"/>
      <c r="C1046453"/>
      <c r="S1046453"/>
      <c r="T1046453"/>
    </row>
    <row r="1046454" spans="1:20">
      <c r="A1046454"/>
      <c r="B1046454"/>
      <c r="C1046454"/>
      <c r="S1046454"/>
      <c r="T1046454"/>
    </row>
    <row r="1046455" spans="1:20">
      <c r="A1046455"/>
      <c r="B1046455"/>
      <c r="C1046455"/>
      <c r="S1046455"/>
      <c r="T1046455"/>
    </row>
    <row r="1046456" spans="1:20">
      <c r="A1046456"/>
      <c r="B1046456"/>
      <c r="C1046456"/>
      <c r="S1046456"/>
      <c r="T1046456"/>
    </row>
    <row r="1046457" spans="1:20">
      <c r="A1046457"/>
      <c r="B1046457"/>
      <c r="C1046457"/>
      <c r="S1046457"/>
      <c r="T1046457"/>
    </row>
    <row r="1046458" spans="1:20">
      <c r="A1046458"/>
      <c r="B1046458"/>
      <c r="C1046458"/>
      <c r="S1046458"/>
      <c r="T1046458"/>
    </row>
    <row r="1046459" spans="1:20">
      <c r="A1046459"/>
      <c r="B1046459"/>
      <c r="C1046459"/>
      <c r="S1046459"/>
      <c r="T1046459"/>
    </row>
    <row r="1046460" spans="1:20">
      <c r="A1046460"/>
      <c r="B1046460"/>
      <c r="C1046460"/>
      <c r="S1046460"/>
      <c r="T1046460"/>
    </row>
    <row r="1046461" spans="1:20">
      <c r="A1046461"/>
      <c r="B1046461"/>
      <c r="C1046461"/>
      <c r="S1046461"/>
      <c r="T1046461"/>
    </row>
    <row r="1046462" spans="1:20">
      <c r="A1046462"/>
      <c r="B1046462"/>
      <c r="C1046462"/>
      <c r="S1046462"/>
      <c r="T1046462"/>
    </row>
    <row r="1046463" spans="1:20">
      <c r="A1046463"/>
      <c r="B1046463"/>
      <c r="C1046463"/>
      <c r="S1046463"/>
      <c r="T1046463"/>
    </row>
    <row r="1046464" spans="1:20">
      <c r="A1046464"/>
      <c r="B1046464"/>
      <c r="C1046464"/>
      <c r="S1046464"/>
      <c r="T1046464"/>
    </row>
    <row r="1046465" spans="1:20">
      <c r="A1046465"/>
      <c r="B1046465"/>
      <c r="C1046465"/>
      <c r="S1046465"/>
      <c r="T1046465"/>
    </row>
    <row r="1046466" spans="1:20">
      <c r="A1046466"/>
      <c r="B1046466"/>
      <c r="C1046466"/>
      <c r="S1046466"/>
      <c r="T1046466"/>
    </row>
    <row r="1046467" spans="1:20">
      <c r="A1046467"/>
      <c r="B1046467"/>
      <c r="C1046467"/>
      <c r="S1046467"/>
      <c r="T1046467"/>
    </row>
    <row r="1046468" spans="1:20">
      <c r="A1046468"/>
      <c r="B1046468"/>
      <c r="C1046468"/>
      <c r="S1046468"/>
      <c r="T1046468"/>
    </row>
    <row r="1046469" spans="1:20">
      <c r="A1046469"/>
      <c r="B1046469"/>
      <c r="C1046469"/>
      <c r="S1046469"/>
      <c r="T1046469"/>
    </row>
    <row r="1046470" spans="1:20">
      <c r="A1046470"/>
      <c r="B1046470"/>
      <c r="C1046470"/>
      <c r="S1046470"/>
      <c r="T1046470"/>
    </row>
    <row r="1046471" spans="1:20">
      <c r="A1046471"/>
      <c r="B1046471"/>
      <c r="C1046471"/>
      <c r="S1046471"/>
      <c r="T1046471"/>
    </row>
    <row r="1046472" spans="1:20">
      <c r="A1046472"/>
      <c r="B1046472"/>
      <c r="C1046472"/>
      <c r="S1046472"/>
      <c r="T1046472"/>
    </row>
    <row r="1046473" spans="1:20">
      <c r="A1046473"/>
      <c r="B1046473"/>
      <c r="C1046473"/>
      <c r="S1046473"/>
      <c r="T1046473"/>
    </row>
    <row r="1046474" spans="1:20">
      <c r="A1046474"/>
      <c r="B1046474"/>
      <c r="C1046474"/>
      <c r="S1046474"/>
      <c r="T1046474"/>
    </row>
    <row r="1046475" spans="1:20">
      <c r="A1046475"/>
      <c r="B1046475"/>
      <c r="C1046475"/>
      <c r="S1046475"/>
      <c r="T1046475"/>
    </row>
    <row r="1046476" spans="1:20">
      <c r="A1046476"/>
      <c r="B1046476"/>
      <c r="C1046476"/>
      <c r="S1046476"/>
      <c r="T1046476"/>
    </row>
    <row r="1046477" spans="1:20">
      <c r="A1046477"/>
      <c r="B1046477"/>
      <c r="C1046477"/>
      <c r="S1046477"/>
      <c r="T1046477"/>
    </row>
    <row r="1046478" spans="1:20">
      <c r="A1046478"/>
      <c r="B1046478"/>
      <c r="C1046478"/>
      <c r="S1046478"/>
      <c r="T1046478"/>
    </row>
    <row r="1046479" spans="1:20">
      <c r="A1046479"/>
      <c r="B1046479"/>
      <c r="C1046479"/>
      <c r="S1046479"/>
      <c r="T1046479"/>
    </row>
    <row r="1046480" spans="1:20">
      <c r="A1046480"/>
      <c r="B1046480"/>
      <c r="C1046480"/>
      <c r="S1046480"/>
      <c r="T1046480"/>
    </row>
    <row r="1046481" spans="1:20">
      <c r="A1046481"/>
      <c r="B1046481"/>
      <c r="C1046481"/>
      <c r="S1046481"/>
      <c r="T1046481"/>
    </row>
    <row r="1046482" spans="1:20">
      <c r="A1046482"/>
      <c r="B1046482"/>
      <c r="C1046482"/>
      <c r="S1046482"/>
      <c r="T1046482"/>
    </row>
    <row r="1046483" spans="1:20">
      <c r="A1046483"/>
      <c r="B1046483"/>
      <c r="C1046483"/>
      <c r="S1046483"/>
      <c r="T1046483"/>
    </row>
    <row r="1046484" spans="1:20">
      <c r="A1046484"/>
      <c r="B1046484"/>
      <c r="C1046484"/>
      <c r="S1046484"/>
      <c r="T1046484"/>
    </row>
    <row r="1046485" spans="1:20">
      <c r="A1046485"/>
      <c r="B1046485"/>
      <c r="C1046485"/>
      <c r="S1046485"/>
      <c r="T1046485"/>
    </row>
    <row r="1046486" spans="1:20">
      <c r="A1046486"/>
      <c r="B1046486"/>
      <c r="C1046486"/>
      <c r="S1046486"/>
      <c r="T1046486"/>
    </row>
    <row r="1046487" spans="1:20">
      <c r="A1046487"/>
      <c r="B1046487"/>
      <c r="C1046487"/>
      <c r="S1046487"/>
      <c r="T1046487"/>
    </row>
    <row r="1046488" spans="1:20">
      <c r="A1046488"/>
      <c r="B1046488"/>
      <c r="C1046488"/>
      <c r="S1046488"/>
      <c r="T1046488"/>
    </row>
    <row r="1046489" spans="1:20">
      <c r="A1046489"/>
      <c r="B1046489"/>
      <c r="C1046489"/>
      <c r="S1046489"/>
      <c r="T1046489"/>
    </row>
    <row r="1046490" spans="1:20">
      <c r="A1046490"/>
      <c r="B1046490"/>
      <c r="C1046490"/>
      <c r="S1046490"/>
      <c r="T1046490"/>
    </row>
    <row r="1046491" spans="1:20">
      <c r="A1046491"/>
      <c r="B1046491"/>
      <c r="C1046491"/>
      <c r="S1046491"/>
      <c r="T1046491"/>
    </row>
    <row r="1046492" spans="1:20">
      <c r="A1046492"/>
      <c r="B1046492"/>
      <c r="C1046492"/>
      <c r="S1046492"/>
      <c r="T1046492"/>
    </row>
    <row r="1046493" spans="1:20">
      <c r="A1046493"/>
      <c r="B1046493"/>
      <c r="C1046493"/>
      <c r="S1046493"/>
      <c r="T1046493"/>
    </row>
    <row r="1046494" spans="1:20">
      <c r="A1046494"/>
      <c r="B1046494"/>
      <c r="C1046494"/>
      <c r="S1046494"/>
      <c r="T1046494"/>
    </row>
    <row r="1046495" spans="1:20">
      <c r="A1046495"/>
      <c r="B1046495"/>
      <c r="C1046495"/>
      <c r="S1046495"/>
      <c r="T1046495"/>
    </row>
    <row r="1046496" spans="1:20">
      <c r="A1046496"/>
      <c r="B1046496"/>
      <c r="C1046496"/>
      <c r="S1046496"/>
      <c r="T1046496"/>
    </row>
    <row r="1046497" spans="1:20">
      <c r="A1046497"/>
      <c r="B1046497"/>
      <c r="C1046497"/>
      <c r="S1046497"/>
      <c r="T1046497"/>
    </row>
    <row r="1046498" spans="1:20">
      <c r="A1046498"/>
      <c r="B1046498"/>
      <c r="C1046498"/>
      <c r="S1046498"/>
      <c r="T1046498"/>
    </row>
    <row r="1046499" spans="1:20">
      <c r="A1046499"/>
      <c r="B1046499"/>
      <c r="C1046499"/>
      <c r="S1046499"/>
      <c r="T1046499"/>
    </row>
    <row r="1046500" spans="1:20">
      <c r="A1046500"/>
      <c r="B1046500"/>
      <c r="C1046500"/>
      <c r="S1046500"/>
      <c r="T1046500"/>
    </row>
    <row r="1046501" spans="1:20">
      <c r="A1046501"/>
      <c r="B1046501"/>
      <c r="C1046501"/>
      <c r="S1046501"/>
      <c r="T1046501"/>
    </row>
    <row r="1046502" spans="1:20">
      <c r="A1046502"/>
      <c r="B1046502"/>
      <c r="C1046502"/>
      <c r="S1046502"/>
      <c r="T1046502"/>
    </row>
    <row r="1046503" spans="1:20">
      <c r="A1046503"/>
      <c r="B1046503"/>
      <c r="C1046503"/>
      <c r="S1046503"/>
      <c r="T1046503"/>
    </row>
    <row r="1046504" spans="1:20">
      <c r="A1046504"/>
      <c r="B1046504"/>
      <c r="C1046504"/>
      <c r="S1046504"/>
      <c r="T1046504"/>
    </row>
    <row r="1046505" spans="1:20">
      <c r="A1046505"/>
      <c r="B1046505"/>
      <c r="C1046505"/>
      <c r="S1046505"/>
      <c r="T1046505"/>
    </row>
    <row r="1046506" spans="1:20">
      <c r="A1046506"/>
      <c r="B1046506"/>
      <c r="C1046506"/>
      <c r="S1046506"/>
      <c r="T1046506"/>
    </row>
    <row r="1046507" spans="1:20">
      <c r="A1046507"/>
      <c r="B1046507"/>
      <c r="C1046507"/>
      <c r="S1046507"/>
      <c r="T1046507"/>
    </row>
    <row r="1046508" spans="1:20">
      <c r="A1046508"/>
      <c r="B1046508"/>
      <c r="C1046508"/>
      <c r="S1046508"/>
      <c r="T1046508"/>
    </row>
    <row r="1046509" spans="1:20">
      <c r="A1046509"/>
      <c r="B1046509"/>
      <c r="C1046509"/>
      <c r="S1046509"/>
      <c r="T1046509"/>
    </row>
    <row r="1046510" spans="1:20">
      <c r="A1046510"/>
      <c r="B1046510"/>
      <c r="C1046510"/>
      <c r="S1046510"/>
      <c r="T1046510"/>
    </row>
    <row r="1046511" spans="1:20">
      <c r="A1046511"/>
      <c r="B1046511"/>
      <c r="C1046511"/>
      <c r="S1046511"/>
      <c r="T1046511"/>
    </row>
    <row r="1046512" spans="1:20">
      <c r="A1046512"/>
      <c r="B1046512"/>
      <c r="C1046512"/>
      <c r="S1046512"/>
      <c r="T1046512"/>
    </row>
    <row r="1046513" spans="1:20">
      <c r="A1046513"/>
      <c r="B1046513"/>
      <c r="C1046513"/>
      <c r="S1046513"/>
      <c r="T1046513"/>
    </row>
    <row r="1046514" spans="1:20">
      <c r="A1046514"/>
      <c r="B1046514"/>
      <c r="C1046514"/>
      <c r="S1046514"/>
      <c r="T1046514"/>
    </row>
    <row r="1046515" spans="1:20">
      <c r="A1046515"/>
      <c r="B1046515"/>
      <c r="C1046515"/>
      <c r="S1046515"/>
      <c r="T1046515"/>
    </row>
    <row r="1046516" spans="1:20">
      <c r="A1046516"/>
      <c r="B1046516"/>
      <c r="C1046516"/>
      <c r="S1046516"/>
      <c r="T1046516"/>
    </row>
    <row r="1046517" spans="1:20">
      <c r="A1046517"/>
      <c r="B1046517"/>
      <c r="C1046517"/>
      <c r="S1046517"/>
      <c r="T1046517"/>
    </row>
    <row r="1046518" spans="1:20">
      <c r="A1046518"/>
      <c r="B1046518"/>
      <c r="C1046518"/>
      <c r="S1046518"/>
      <c r="T1046518"/>
    </row>
    <row r="1046519" spans="1:20">
      <c r="A1046519"/>
      <c r="B1046519"/>
      <c r="C1046519"/>
      <c r="S1046519"/>
      <c r="T1046519"/>
    </row>
    <row r="1046520" spans="1:20">
      <c r="A1046520"/>
      <c r="B1046520"/>
      <c r="C1046520"/>
      <c r="S1046520"/>
      <c r="T1046520"/>
    </row>
    <row r="1046521" spans="1:20">
      <c r="A1046521"/>
      <c r="B1046521"/>
      <c r="C1046521"/>
      <c r="S1046521"/>
      <c r="T1046521"/>
    </row>
    <row r="1046522" spans="1:20">
      <c r="A1046522"/>
      <c r="B1046522"/>
      <c r="C1046522"/>
      <c r="S1046522"/>
      <c r="T1046522"/>
    </row>
    <row r="1046523" spans="1:20">
      <c r="A1046523"/>
      <c r="B1046523"/>
      <c r="C1046523"/>
      <c r="S1046523"/>
      <c r="T1046523"/>
    </row>
    <row r="1046524" spans="1:20">
      <c r="A1046524"/>
      <c r="B1046524"/>
      <c r="C1046524"/>
      <c r="S1046524"/>
      <c r="T1046524"/>
    </row>
    <row r="1046525" spans="1:20">
      <c r="A1046525"/>
      <c r="B1046525"/>
      <c r="C1046525"/>
      <c r="S1046525"/>
      <c r="T1046525"/>
    </row>
    <row r="1046526" spans="1:20">
      <c r="A1046526"/>
      <c r="B1046526"/>
      <c r="C1046526"/>
      <c r="S1046526"/>
      <c r="T1046526"/>
    </row>
    <row r="1046527" spans="1:20">
      <c r="A1046527"/>
      <c r="B1046527"/>
      <c r="C1046527"/>
      <c r="S1046527"/>
      <c r="T1046527"/>
    </row>
    <row r="1046528" spans="1:20">
      <c r="A1046528"/>
      <c r="B1046528"/>
      <c r="C1046528"/>
      <c r="S1046528"/>
      <c r="T1046528"/>
    </row>
    <row r="1046529" spans="1:20">
      <c r="A1046529"/>
      <c r="B1046529"/>
      <c r="C1046529"/>
      <c r="S1046529"/>
      <c r="T1046529"/>
    </row>
    <row r="1046530" spans="1:20">
      <c r="A1046530"/>
      <c r="B1046530"/>
      <c r="C1046530"/>
      <c r="S1046530"/>
      <c r="T1046530"/>
    </row>
    <row r="1046531" spans="1:20">
      <c r="A1046531"/>
      <c r="B1046531"/>
      <c r="C1046531"/>
      <c r="S1046531"/>
      <c r="T1046531"/>
    </row>
    <row r="1046532" spans="1:20">
      <c r="A1046532"/>
      <c r="B1046532"/>
      <c r="C1046532"/>
      <c r="S1046532"/>
      <c r="T1046532"/>
    </row>
    <row r="1046533" spans="1:20">
      <c r="A1046533"/>
      <c r="B1046533"/>
      <c r="C1046533"/>
      <c r="S1046533"/>
      <c r="T1046533"/>
    </row>
    <row r="1046534" spans="1:20">
      <c r="A1046534"/>
      <c r="B1046534"/>
      <c r="C1046534"/>
      <c r="S1046534"/>
      <c r="T1046534"/>
    </row>
    <row r="1046535" spans="1:20">
      <c r="A1046535"/>
      <c r="B1046535"/>
      <c r="C1046535"/>
      <c r="S1046535"/>
      <c r="T1046535"/>
    </row>
    <row r="1046536" spans="1:20">
      <c r="A1046536"/>
      <c r="B1046536"/>
      <c r="C1046536"/>
      <c r="S1046536"/>
      <c r="T1046536"/>
    </row>
    <row r="1046537" spans="1:20">
      <c r="A1046537"/>
      <c r="B1046537"/>
      <c r="C1046537"/>
      <c r="S1046537"/>
      <c r="T1046537"/>
    </row>
    <row r="1046538" spans="1:20">
      <c r="A1046538"/>
      <c r="B1046538"/>
      <c r="C1046538"/>
      <c r="S1046538"/>
      <c r="T1046538"/>
    </row>
    <row r="1046539" spans="1:20">
      <c r="A1046539"/>
      <c r="B1046539"/>
      <c r="C1046539"/>
      <c r="S1046539"/>
      <c r="T1046539"/>
    </row>
    <row r="1046540" spans="1:20">
      <c r="A1046540"/>
      <c r="B1046540"/>
      <c r="C1046540"/>
      <c r="S1046540"/>
      <c r="T1046540"/>
    </row>
    <row r="1046541" spans="1:20">
      <c r="A1046541"/>
      <c r="B1046541"/>
      <c r="C1046541"/>
      <c r="S1046541"/>
      <c r="T1046541"/>
    </row>
    <row r="1046542" spans="1:20">
      <c r="A1046542"/>
      <c r="B1046542"/>
      <c r="C1046542"/>
      <c r="S1046542"/>
      <c r="T1046542"/>
    </row>
    <row r="1046543" spans="1:20">
      <c r="A1046543"/>
      <c r="B1046543"/>
      <c r="C1046543"/>
      <c r="S1046543"/>
      <c r="T1046543"/>
    </row>
    <row r="1046544" spans="1:20">
      <c r="A1046544"/>
      <c r="B1046544"/>
      <c r="C1046544"/>
      <c r="S1046544"/>
      <c r="T1046544"/>
    </row>
    <row r="1046545" spans="1:20">
      <c r="A1046545"/>
      <c r="B1046545"/>
      <c r="C1046545"/>
      <c r="S1046545"/>
      <c r="T1046545"/>
    </row>
    <row r="1046546" spans="1:20">
      <c r="A1046546"/>
      <c r="B1046546"/>
      <c r="C1046546"/>
      <c r="S1046546"/>
      <c r="T1046546"/>
    </row>
    <row r="1046547" spans="1:20">
      <c r="A1046547"/>
      <c r="B1046547"/>
      <c r="C1046547"/>
      <c r="S1046547"/>
      <c r="T1046547"/>
    </row>
    <row r="1046548" spans="1:20">
      <c r="A1046548"/>
      <c r="B1046548"/>
      <c r="C1046548"/>
      <c r="S1046548"/>
      <c r="T1046548"/>
    </row>
    <row r="1046549" spans="1:20">
      <c r="A1046549"/>
      <c r="B1046549"/>
      <c r="C1046549"/>
      <c r="S1046549"/>
      <c r="T1046549"/>
    </row>
    <row r="1046550" spans="1:20">
      <c r="A1046550"/>
      <c r="B1046550"/>
      <c r="C1046550"/>
      <c r="S1046550"/>
      <c r="T1046550"/>
    </row>
    <row r="1046551" spans="1:20">
      <c r="A1046551"/>
      <c r="B1046551"/>
      <c r="C1046551"/>
      <c r="S1046551"/>
      <c r="T1046551"/>
    </row>
    <row r="1046552" spans="1:20">
      <c r="A1046552"/>
      <c r="B1046552"/>
      <c r="C1046552"/>
      <c r="S1046552"/>
      <c r="T1046552"/>
    </row>
    <row r="1046553" spans="1:20">
      <c r="A1046553"/>
      <c r="B1046553"/>
      <c r="C1046553"/>
      <c r="S1046553"/>
      <c r="T1046553"/>
    </row>
    <row r="1046554" spans="1:20">
      <c r="A1046554"/>
      <c r="B1046554"/>
      <c r="C1046554"/>
      <c r="S1046554"/>
      <c r="T1046554"/>
    </row>
    <row r="1046555" spans="1:20">
      <c r="A1046555"/>
      <c r="B1046555"/>
      <c r="C1046555"/>
      <c r="S1046555"/>
      <c r="T1046555"/>
    </row>
    <row r="1046556" spans="1:20">
      <c r="A1046556"/>
      <c r="B1046556"/>
      <c r="C1046556"/>
      <c r="S1046556"/>
      <c r="T1046556"/>
    </row>
    <row r="1046557" spans="1:20">
      <c r="A1046557"/>
      <c r="B1046557"/>
      <c r="C1046557"/>
      <c r="S1046557"/>
      <c r="T1046557"/>
    </row>
    <row r="1046558" spans="1:20">
      <c r="A1046558"/>
      <c r="B1046558"/>
      <c r="C1046558"/>
      <c r="S1046558"/>
      <c r="T1046558"/>
    </row>
    <row r="1046559" spans="1:20">
      <c r="A1046559"/>
      <c r="B1046559"/>
      <c r="C1046559"/>
      <c r="S1046559"/>
      <c r="T1046559"/>
    </row>
    <row r="1046560" spans="1:20">
      <c r="A1046560"/>
      <c r="B1046560"/>
      <c r="C1046560"/>
      <c r="S1046560"/>
      <c r="T1046560"/>
    </row>
    <row r="1046561" spans="1:20">
      <c r="A1046561"/>
      <c r="B1046561"/>
      <c r="C1046561"/>
      <c r="S1046561"/>
      <c r="T1046561"/>
    </row>
    <row r="1046562" spans="1:20">
      <c r="A1046562"/>
      <c r="B1046562"/>
      <c r="C1046562"/>
      <c r="S1046562"/>
      <c r="T1046562"/>
    </row>
    <row r="1046563" spans="1:20">
      <c r="A1046563"/>
      <c r="B1046563"/>
      <c r="C1046563"/>
      <c r="S1046563"/>
      <c r="T1046563"/>
    </row>
    <row r="1046564" spans="1:20">
      <c r="A1046564"/>
      <c r="B1046564"/>
      <c r="C1046564"/>
      <c r="S1046564"/>
      <c r="T1046564"/>
    </row>
    <row r="1046565" spans="1:20">
      <c r="A1046565"/>
      <c r="B1046565"/>
      <c r="C1046565"/>
      <c r="S1046565"/>
      <c r="T1046565"/>
    </row>
    <row r="1046566" spans="1:20">
      <c r="A1046566"/>
      <c r="B1046566"/>
      <c r="C1046566"/>
      <c r="S1046566"/>
      <c r="T1046566"/>
    </row>
    <row r="1046567" spans="1:20">
      <c r="A1046567"/>
      <c r="B1046567"/>
      <c r="C1046567"/>
      <c r="S1046567"/>
      <c r="T1046567"/>
    </row>
    <row r="1046568" spans="1:20">
      <c r="A1046568"/>
      <c r="B1046568"/>
      <c r="C1046568"/>
      <c r="S1046568"/>
      <c r="T1046568"/>
    </row>
    <row r="1046569" spans="1:20">
      <c r="A1046569"/>
      <c r="B1046569"/>
      <c r="C1046569"/>
      <c r="S1046569"/>
      <c r="T1046569"/>
    </row>
    <row r="1046570" spans="1:20">
      <c r="A1046570"/>
      <c r="B1046570"/>
      <c r="C1046570"/>
      <c r="S1046570"/>
      <c r="T1046570"/>
    </row>
    <row r="1046571" spans="1:20">
      <c r="A1046571"/>
      <c r="B1046571"/>
      <c r="C1046571"/>
      <c r="S1046571"/>
      <c r="T1046571"/>
    </row>
    <row r="1046572" spans="1:20">
      <c r="A1046572"/>
      <c r="B1046572"/>
      <c r="C1046572"/>
      <c r="S1046572"/>
      <c r="T1046572"/>
    </row>
    <row r="1046573" spans="1:20">
      <c r="A1046573"/>
      <c r="B1046573"/>
      <c r="C1046573"/>
      <c r="S1046573"/>
      <c r="T1046573"/>
    </row>
    <row r="1046574" spans="1:20">
      <c r="A1046574"/>
      <c r="B1046574"/>
      <c r="C1046574"/>
      <c r="S1046574"/>
      <c r="T1046574"/>
    </row>
    <row r="1046575" spans="1:20">
      <c r="A1046575"/>
      <c r="B1046575"/>
      <c r="C1046575"/>
      <c r="S1046575"/>
      <c r="T1046575"/>
    </row>
    <row r="1046576" spans="1:20">
      <c r="A1046576"/>
      <c r="B1046576"/>
      <c r="C1046576"/>
      <c r="S1046576"/>
      <c r="T1046576"/>
    </row>
    <row r="1046577" spans="1:20">
      <c r="A1046577"/>
      <c r="B1046577"/>
      <c r="C1046577"/>
      <c r="S1046577"/>
      <c r="T1046577"/>
    </row>
    <row r="1046578" spans="1:20">
      <c r="A1046578"/>
      <c r="B1046578"/>
      <c r="C1046578"/>
      <c r="S1046578"/>
      <c r="T1046578"/>
    </row>
    <row r="1046579" spans="1:20">
      <c r="A1046579"/>
      <c r="B1046579"/>
      <c r="C1046579"/>
      <c r="S1046579"/>
      <c r="T1046579"/>
    </row>
    <row r="1046580" spans="1:20">
      <c r="A1046580"/>
      <c r="B1046580"/>
      <c r="C1046580"/>
      <c r="S1046580"/>
      <c r="T1046580"/>
    </row>
    <row r="1046581" spans="1:20">
      <c r="A1046581"/>
      <c r="B1046581"/>
      <c r="C1046581"/>
      <c r="S1046581"/>
      <c r="T1046581"/>
    </row>
    <row r="1046582" spans="1:20">
      <c r="A1046582"/>
      <c r="B1046582"/>
      <c r="C1046582"/>
      <c r="S1046582"/>
      <c r="T1046582"/>
    </row>
    <row r="1046583" spans="1:20">
      <c r="A1046583"/>
      <c r="B1046583"/>
      <c r="C1046583"/>
      <c r="S1046583"/>
      <c r="T1046583"/>
    </row>
    <row r="1046584" spans="1:20">
      <c r="A1046584"/>
      <c r="B1046584"/>
      <c r="C1046584"/>
      <c r="S1046584"/>
      <c r="T1046584"/>
    </row>
    <row r="1046585" spans="1:20">
      <c r="A1046585"/>
      <c r="B1046585"/>
      <c r="C1046585"/>
      <c r="S1046585"/>
      <c r="T1046585"/>
    </row>
    <row r="1046586" spans="1:20">
      <c r="A1046586"/>
      <c r="B1046586"/>
      <c r="C1046586"/>
      <c r="S1046586"/>
      <c r="T1046586"/>
    </row>
    <row r="1046587" spans="1:20">
      <c r="A1046587"/>
      <c r="B1046587"/>
      <c r="C1046587"/>
      <c r="S1046587"/>
      <c r="T1046587"/>
    </row>
    <row r="1046588" spans="1:20">
      <c r="A1046588"/>
      <c r="B1046588"/>
      <c r="C1046588"/>
      <c r="S1046588"/>
      <c r="T1046588"/>
    </row>
    <row r="1046589" spans="1:20">
      <c r="A1046589"/>
      <c r="B1046589"/>
      <c r="C1046589"/>
      <c r="S1046589"/>
      <c r="T1046589"/>
    </row>
    <row r="1046590" spans="1:20">
      <c r="A1046590"/>
      <c r="B1046590"/>
      <c r="C1046590"/>
      <c r="S1046590"/>
      <c r="T1046590"/>
    </row>
    <row r="1046591" spans="1:20">
      <c r="A1046591"/>
      <c r="B1046591"/>
      <c r="C1046591"/>
      <c r="S1046591"/>
      <c r="T1046591"/>
    </row>
    <row r="1046592" spans="1:20">
      <c r="A1046592"/>
      <c r="B1046592"/>
      <c r="C1046592"/>
      <c r="S1046592"/>
      <c r="T1046592"/>
    </row>
    <row r="1046593" spans="1:20">
      <c r="A1046593"/>
      <c r="B1046593"/>
      <c r="C1046593"/>
      <c r="S1046593"/>
      <c r="T1046593"/>
    </row>
    <row r="1046594" spans="1:20">
      <c r="A1046594"/>
      <c r="B1046594"/>
      <c r="C1046594"/>
      <c r="S1046594"/>
      <c r="T1046594"/>
    </row>
    <row r="1046595" spans="1:20">
      <c r="A1046595"/>
      <c r="B1046595"/>
      <c r="C1046595"/>
      <c r="S1046595"/>
      <c r="T1046595"/>
    </row>
    <row r="1046596" spans="1:20">
      <c r="A1046596"/>
      <c r="B1046596"/>
      <c r="C1046596"/>
      <c r="S1046596"/>
      <c r="T1046596"/>
    </row>
    <row r="1046597" spans="1:20">
      <c r="A1046597"/>
      <c r="B1046597"/>
      <c r="C1046597"/>
      <c r="S1046597"/>
      <c r="T1046597"/>
    </row>
    <row r="1046598" spans="1:20">
      <c r="A1046598"/>
      <c r="B1046598"/>
      <c r="C1046598"/>
      <c r="S1046598"/>
      <c r="T1046598"/>
    </row>
    <row r="1046599" spans="1:20">
      <c r="A1046599"/>
      <c r="B1046599"/>
      <c r="C1046599"/>
      <c r="S1046599"/>
      <c r="T1046599"/>
    </row>
    <row r="1046600" spans="1:20">
      <c r="A1046600"/>
      <c r="B1046600"/>
      <c r="C1046600"/>
      <c r="S1046600"/>
      <c r="T1046600"/>
    </row>
    <row r="1046601" spans="1:20">
      <c r="A1046601"/>
      <c r="B1046601"/>
      <c r="C1046601"/>
      <c r="S1046601"/>
      <c r="T1046601"/>
    </row>
    <row r="1046602" spans="1:20">
      <c r="A1046602"/>
      <c r="B1046602"/>
      <c r="C1046602"/>
      <c r="S1046602"/>
      <c r="T1046602"/>
    </row>
    <row r="1046603" spans="1:20">
      <c r="A1046603"/>
      <c r="B1046603"/>
      <c r="C1046603"/>
      <c r="S1046603"/>
      <c r="T1046603"/>
    </row>
    <row r="1046604" spans="1:20">
      <c r="A1046604"/>
      <c r="B1046604"/>
      <c r="C1046604"/>
      <c r="S1046604"/>
      <c r="T1046604"/>
    </row>
    <row r="1046605" spans="1:20">
      <c r="A1046605"/>
      <c r="B1046605"/>
      <c r="C1046605"/>
      <c r="S1046605"/>
      <c r="T1046605"/>
    </row>
    <row r="1046606" spans="1:20">
      <c r="A1046606"/>
      <c r="B1046606"/>
      <c r="C1046606"/>
      <c r="S1046606"/>
      <c r="T1046606"/>
    </row>
    <row r="1046607" spans="1:20">
      <c r="A1046607"/>
      <c r="B1046607"/>
      <c r="C1046607"/>
      <c r="S1046607"/>
      <c r="T1046607"/>
    </row>
    <row r="1046608" spans="1:20">
      <c r="A1046608"/>
      <c r="B1046608"/>
      <c r="C1046608"/>
      <c r="S1046608"/>
      <c r="T1046608"/>
    </row>
    <row r="1046609" spans="1:20">
      <c r="A1046609"/>
      <c r="B1046609"/>
      <c r="C1046609"/>
      <c r="S1046609"/>
      <c r="T1046609"/>
    </row>
    <row r="1046610" spans="1:20">
      <c r="A1046610"/>
      <c r="B1046610"/>
      <c r="C1046610"/>
      <c r="S1046610"/>
      <c r="T1046610"/>
    </row>
    <row r="1046611" spans="1:20">
      <c r="A1046611"/>
      <c r="B1046611"/>
      <c r="C1046611"/>
      <c r="S1046611"/>
      <c r="T1046611"/>
    </row>
    <row r="1046612" spans="1:20">
      <c r="A1046612"/>
      <c r="B1046612"/>
      <c r="C1046612"/>
      <c r="S1046612"/>
      <c r="T1046612"/>
    </row>
    <row r="1046613" spans="1:20">
      <c r="A1046613"/>
      <c r="B1046613"/>
      <c r="C1046613"/>
      <c r="S1046613"/>
      <c r="T1046613"/>
    </row>
    <row r="1046614" spans="1:20">
      <c r="A1046614"/>
      <c r="B1046614"/>
      <c r="C1046614"/>
      <c r="S1046614"/>
      <c r="T1046614"/>
    </row>
    <row r="1046615" spans="1:20">
      <c r="A1046615"/>
      <c r="B1046615"/>
      <c r="C1046615"/>
      <c r="S1046615"/>
      <c r="T1046615"/>
    </row>
    <row r="1046616" spans="1:20">
      <c r="A1046616"/>
      <c r="B1046616"/>
      <c r="C1046616"/>
      <c r="S1046616"/>
      <c r="T1046616"/>
    </row>
    <row r="1046617" spans="1:20">
      <c r="A1046617"/>
      <c r="B1046617"/>
      <c r="C1046617"/>
      <c r="S1046617"/>
      <c r="T1046617"/>
    </row>
    <row r="1046618" spans="1:20">
      <c r="A1046618"/>
      <c r="B1046618"/>
      <c r="C1046618"/>
      <c r="S1046618"/>
      <c r="T1046618"/>
    </row>
    <row r="1046619" spans="1:20">
      <c r="A1046619"/>
      <c r="B1046619"/>
      <c r="C1046619"/>
      <c r="S1046619"/>
      <c r="T1046619"/>
    </row>
    <row r="1046620" spans="1:20">
      <c r="A1046620"/>
      <c r="B1046620"/>
      <c r="C1046620"/>
      <c r="S1046620"/>
      <c r="T1046620"/>
    </row>
    <row r="1046621" spans="1:20">
      <c r="A1046621"/>
      <c r="B1046621"/>
      <c r="C1046621"/>
      <c r="S1046621"/>
      <c r="T1046621"/>
    </row>
    <row r="1046622" spans="1:20">
      <c r="A1046622"/>
      <c r="B1046622"/>
      <c r="C1046622"/>
      <c r="S1046622"/>
      <c r="T1046622"/>
    </row>
    <row r="1046623" spans="1:20">
      <c r="A1046623"/>
      <c r="B1046623"/>
      <c r="C1046623"/>
      <c r="S1046623"/>
      <c r="T1046623"/>
    </row>
    <row r="1046624" spans="1:20">
      <c r="A1046624"/>
      <c r="B1046624"/>
      <c r="C1046624"/>
      <c r="S1046624"/>
      <c r="T1046624"/>
    </row>
    <row r="1046625" spans="1:20">
      <c r="A1046625"/>
      <c r="B1046625"/>
      <c r="C1046625"/>
      <c r="S1046625"/>
      <c r="T1046625"/>
    </row>
    <row r="1046626" spans="1:20">
      <c r="A1046626"/>
      <c r="B1046626"/>
      <c r="C1046626"/>
      <c r="S1046626"/>
      <c r="T1046626"/>
    </row>
    <row r="1046627" spans="1:20">
      <c r="A1046627"/>
      <c r="B1046627"/>
      <c r="C1046627"/>
      <c r="S1046627"/>
      <c r="T1046627"/>
    </row>
    <row r="1046628" spans="1:20">
      <c r="A1046628"/>
      <c r="B1046628"/>
      <c r="C1046628"/>
      <c r="S1046628"/>
      <c r="T1046628"/>
    </row>
    <row r="1046629" spans="1:20">
      <c r="A1046629"/>
      <c r="B1046629"/>
      <c r="C1046629"/>
      <c r="S1046629"/>
      <c r="T1046629"/>
    </row>
    <row r="1046630" spans="1:20">
      <c r="A1046630"/>
      <c r="B1046630"/>
      <c r="C1046630"/>
      <c r="S1046630"/>
      <c r="T1046630"/>
    </row>
    <row r="1046631" spans="1:20">
      <c r="A1046631"/>
      <c r="B1046631"/>
      <c r="C1046631"/>
      <c r="S1046631"/>
      <c r="T1046631"/>
    </row>
    <row r="1046632" spans="1:20">
      <c r="A1046632"/>
      <c r="B1046632"/>
      <c r="C1046632"/>
      <c r="S1046632"/>
      <c r="T1046632"/>
    </row>
    <row r="1046633" spans="1:20">
      <c r="A1046633"/>
      <c r="B1046633"/>
      <c r="C1046633"/>
      <c r="S1046633"/>
      <c r="T1046633"/>
    </row>
    <row r="1046634" spans="1:20">
      <c r="A1046634"/>
      <c r="B1046634"/>
      <c r="C1046634"/>
      <c r="S1046634"/>
      <c r="T1046634"/>
    </row>
    <row r="1046635" spans="1:20">
      <c r="A1046635"/>
      <c r="B1046635"/>
      <c r="C1046635"/>
      <c r="S1046635"/>
      <c r="T1046635"/>
    </row>
    <row r="1046636" spans="1:20">
      <c r="A1046636"/>
      <c r="B1046636"/>
      <c r="C1046636"/>
      <c r="S1046636"/>
      <c r="T1046636"/>
    </row>
    <row r="1046637" spans="1:20">
      <c r="A1046637"/>
      <c r="B1046637"/>
      <c r="C1046637"/>
      <c r="S1046637"/>
      <c r="T1046637"/>
    </row>
    <row r="1046638" spans="1:20">
      <c r="A1046638"/>
      <c r="B1046638"/>
      <c r="C1046638"/>
      <c r="S1046638"/>
      <c r="T1046638"/>
    </row>
    <row r="1046639" spans="1:20">
      <c r="A1046639"/>
      <c r="B1046639"/>
      <c r="C1046639"/>
      <c r="S1046639"/>
      <c r="T1046639"/>
    </row>
    <row r="1046640" spans="1:20">
      <c r="A1046640"/>
      <c r="B1046640"/>
      <c r="C1046640"/>
      <c r="S1046640"/>
      <c r="T1046640"/>
    </row>
    <row r="1046641" spans="1:20">
      <c r="A1046641"/>
      <c r="B1046641"/>
      <c r="C1046641"/>
      <c r="S1046641"/>
      <c r="T1046641"/>
    </row>
    <row r="1046642" spans="1:20">
      <c r="A1046642"/>
      <c r="B1046642"/>
      <c r="C1046642"/>
      <c r="S1046642"/>
      <c r="T1046642"/>
    </row>
    <row r="1046643" spans="1:20">
      <c r="A1046643"/>
      <c r="B1046643"/>
      <c r="C1046643"/>
      <c r="S1046643"/>
      <c r="T1046643"/>
    </row>
    <row r="1046644" spans="1:20">
      <c r="A1046644"/>
      <c r="B1046644"/>
      <c r="C1046644"/>
      <c r="S1046644"/>
      <c r="T1046644"/>
    </row>
    <row r="1046645" spans="1:20">
      <c r="A1046645"/>
      <c r="B1046645"/>
      <c r="C1046645"/>
      <c r="S1046645"/>
      <c r="T1046645"/>
    </row>
    <row r="1046646" spans="1:20">
      <c r="A1046646"/>
      <c r="B1046646"/>
      <c r="C1046646"/>
      <c r="S1046646"/>
      <c r="T1046646"/>
    </row>
    <row r="1046647" spans="1:20">
      <c r="A1046647"/>
      <c r="B1046647"/>
      <c r="C1046647"/>
      <c r="S1046647"/>
      <c r="T1046647"/>
    </row>
    <row r="1046648" spans="1:20">
      <c r="A1046648"/>
      <c r="B1046648"/>
      <c r="C1046648"/>
      <c r="S1046648"/>
      <c r="T1046648"/>
    </row>
    <row r="1046649" spans="1:20">
      <c r="A1046649"/>
      <c r="B1046649"/>
      <c r="C1046649"/>
      <c r="S1046649"/>
      <c r="T1046649"/>
    </row>
    <row r="1046650" spans="1:20">
      <c r="A1046650"/>
      <c r="B1046650"/>
      <c r="C1046650"/>
      <c r="S1046650"/>
      <c r="T1046650"/>
    </row>
    <row r="1046651" spans="1:20">
      <c r="A1046651"/>
      <c r="B1046651"/>
      <c r="C1046651"/>
      <c r="S1046651"/>
      <c r="T1046651"/>
    </row>
    <row r="1046652" spans="1:20">
      <c r="A1046652"/>
      <c r="B1046652"/>
      <c r="C1046652"/>
      <c r="S1046652"/>
      <c r="T1046652"/>
    </row>
    <row r="1046653" spans="1:20">
      <c r="A1046653"/>
      <c r="B1046653"/>
      <c r="C1046653"/>
      <c r="S1046653"/>
      <c r="T1046653"/>
    </row>
    <row r="1046654" spans="1:20">
      <c r="A1046654"/>
      <c r="B1046654"/>
      <c r="C1046654"/>
      <c r="S1046654"/>
      <c r="T1046654"/>
    </row>
    <row r="1046655" spans="1:20">
      <c r="A1046655"/>
      <c r="B1046655"/>
      <c r="C1046655"/>
      <c r="S1046655"/>
      <c r="T1046655"/>
    </row>
    <row r="1046656" spans="1:20">
      <c r="A1046656"/>
      <c r="B1046656"/>
      <c r="C1046656"/>
      <c r="S1046656"/>
      <c r="T1046656"/>
    </row>
    <row r="1046657" spans="1:20">
      <c r="A1046657"/>
      <c r="B1046657"/>
      <c r="C1046657"/>
      <c r="S1046657"/>
      <c r="T1046657"/>
    </row>
    <row r="1046658" spans="1:20">
      <c r="A1046658"/>
      <c r="B1046658"/>
      <c r="C1046658"/>
      <c r="S1046658"/>
      <c r="T1046658"/>
    </row>
    <row r="1046659" spans="1:20">
      <c r="A1046659"/>
      <c r="B1046659"/>
      <c r="C1046659"/>
      <c r="S1046659"/>
      <c r="T1046659"/>
    </row>
    <row r="1046660" spans="1:20">
      <c r="A1046660"/>
      <c r="B1046660"/>
      <c r="C1046660"/>
      <c r="S1046660"/>
      <c r="T1046660"/>
    </row>
    <row r="1046661" spans="1:20">
      <c r="A1046661"/>
      <c r="B1046661"/>
      <c r="C1046661"/>
      <c r="S1046661"/>
      <c r="T1046661"/>
    </row>
    <row r="1046662" spans="1:20">
      <c r="A1046662"/>
      <c r="B1046662"/>
      <c r="C1046662"/>
      <c r="S1046662"/>
      <c r="T1046662"/>
    </row>
    <row r="1046663" spans="1:20">
      <c r="A1046663"/>
      <c r="B1046663"/>
      <c r="C1046663"/>
      <c r="S1046663"/>
      <c r="T1046663"/>
    </row>
    <row r="1046664" spans="1:20">
      <c r="A1046664"/>
      <c r="B1046664"/>
      <c r="C1046664"/>
      <c r="S1046664"/>
      <c r="T1046664"/>
    </row>
    <row r="1046665" spans="1:20">
      <c r="A1046665"/>
      <c r="B1046665"/>
      <c r="C1046665"/>
      <c r="S1046665"/>
      <c r="T1046665"/>
    </row>
    <row r="1046666" spans="1:20">
      <c r="A1046666"/>
      <c r="B1046666"/>
      <c r="C1046666"/>
      <c r="S1046666"/>
      <c r="T1046666"/>
    </row>
    <row r="1046667" spans="1:20">
      <c r="A1046667"/>
      <c r="B1046667"/>
      <c r="C1046667"/>
      <c r="S1046667"/>
      <c r="T1046667"/>
    </row>
    <row r="1046668" spans="1:20">
      <c r="A1046668"/>
      <c r="B1046668"/>
      <c r="C1046668"/>
      <c r="S1046668"/>
      <c r="T1046668"/>
    </row>
    <row r="1046669" spans="1:20">
      <c r="A1046669"/>
      <c r="B1046669"/>
      <c r="C1046669"/>
      <c r="S1046669"/>
      <c r="T1046669"/>
    </row>
    <row r="1046670" spans="1:20">
      <c r="A1046670"/>
      <c r="B1046670"/>
      <c r="C1046670"/>
      <c r="S1046670"/>
      <c r="T1046670"/>
    </row>
    <row r="1046671" spans="1:20">
      <c r="A1046671"/>
      <c r="B1046671"/>
      <c r="C1046671"/>
      <c r="S1046671"/>
      <c r="T1046671"/>
    </row>
    <row r="1046672" spans="1:20">
      <c r="A1046672"/>
      <c r="B1046672"/>
      <c r="C1046672"/>
      <c r="S1046672"/>
      <c r="T1046672"/>
    </row>
    <row r="1046673" spans="1:20">
      <c r="A1046673"/>
      <c r="B1046673"/>
      <c r="C1046673"/>
      <c r="S1046673"/>
      <c r="T1046673"/>
    </row>
    <row r="1046674" spans="1:20">
      <c r="A1046674"/>
      <c r="B1046674"/>
      <c r="C1046674"/>
      <c r="S1046674"/>
      <c r="T1046674"/>
    </row>
    <row r="1046675" spans="1:20">
      <c r="A1046675"/>
      <c r="B1046675"/>
      <c r="C1046675"/>
      <c r="S1046675"/>
      <c r="T1046675"/>
    </row>
    <row r="1046676" spans="1:20">
      <c r="A1046676"/>
      <c r="B1046676"/>
      <c r="C1046676"/>
      <c r="S1046676"/>
      <c r="T1046676"/>
    </row>
    <row r="1046677" spans="1:20">
      <c r="A1046677"/>
      <c r="B1046677"/>
      <c r="C1046677"/>
      <c r="S1046677"/>
      <c r="T1046677"/>
    </row>
    <row r="1046678" spans="1:20">
      <c r="A1046678"/>
      <c r="B1046678"/>
      <c r="C1046678"/>
      <c r="S1046678"/>
      <c r="T1046678"/>
    </row>
    <row r="1046679" spans="1:20">
      <c r="A1046679"/>
      <c r="B1046679"/>
      <c r="C1046679"/>
      <c r="S1046679"/>
      <c r="T1046679"/>
    </row>
    <row r="1046680" spans="1:20">
      <c r="A1046680"/>
      <c r="B1046680"/>
      <c r="C1046680"/>
      <c r="S1046680"/>
      <c r="T1046680"/>
    </row>
    <row r="1046681" spans="1:20">
      <c r="A1046681"/>
      <c r="B1046681"/>
      <c r="C1046681"/>
      <c r="S1046681"/>
      <c r="T1046681"/>
    </row>
    <row r="1046682" spans="1:20">
      <c r="A1046682"/>
      <c r="B1046682"/>
      <c r="C1046682"/>
      <c r="S1046682"/>
      <c r="T1046682"/>
    </row>
    <row r="1046683" spans="1:20">
      <c r="A1046683"/>
      <c r="B1046683"/>
      <c r="C1046683"/>
      <c r="S1046683"/>
      <c r="T1046683"/>
    </row>
    <row r="1046684" spans="1:20">
      <c r="A1046684"/>
      <c r="B1046684"/>
      <c r="C1046684"/>
      <c r="S1046684"/>
      <c r="T1046684"/>
    </row>
    <row r="1046685" spans="1:20">
      <c r="A1046685"/>
      <c r="B1046685"/>
      <c r="C1046685"/>
      <c r="S1046685"/>
      <c r="T1046685"/>
    </row>
    <row r="1046686" spans="1:20">
      <c r="A1046686"/>
      <c r="B1046686"/>
      <c r="C1046686"/>
      <c r="S1046686"/>
      <c r="T1046686"/>
    </row>
    <row r="1046687" spans="1:20">
      <c r="A1046687"/>
      <c r="B1046687"/>
      <c r="C1046687"/>
      <c r="S1046687"/>
      <c r="T1046687"/>
    </row>
    <row r="1046688" spans="1:20">
      <c r="A1046688"/>
      <c r="B1046688"/>
      <c r="C1046688"/>
      <c r="S1046688"/>
      <c r="T1046688"/>
    </row>
    <row r="1046689" spans="1:20">
      <c r="A1046689"/>
      <c r="B1046689"/>
      <c r="C1046689"/>
      <c r="S1046689"/>
      <c r="T1046689"/>
    </row>
    <row r="1046690" spans="1:20">
      <c r="A1046690"/>
      <c r="B1046690"/>
      <c r="C1046690"/>
      <c r="S1046690"/>
      <c r="T1046690"/>
    </row>
    <row r="1046691" spans="1:20">
      <c r="A1046691"/>
      <c r="B1046691"/>
      <c r="C1046691"/>
      <c r="S1046691"/>
      <c r="T1046691"/>
    </row>
    <row r="1046692" spans="1:20">
      <c r="A1046692"/>
      <c r="B1046692"/>
      <c r="C1046692"/>
      <c r="S1046692"/>
      <c r="T1046692"/>
    </row>
    <row r="1046693" spans="1:20">
      <c r="A1046693"/>
      <c r="B1046693"/>
      <c r="C1046693"/>
      <c r="S1046693"/>
      <c r="T1046693"/>
    </row>
    <row r="1046694" spans="1:20">
      <c r="A1046694"/>
      <c r="B1046694"/>
      <c r="C1046694"/>
      <c r="S1046694"/>
      <c r="T1046694"/>
    </row>
    <row r="1046695" spans="1:20">
      <c r="A1046695"/>
      <c r="B1046695"/>
      <c r="C1046695"/>
      <c r="S1046695"/>
      <c r="T1046695"/>
    </row>
    <row r="1046696" spans="1:20">
      <c r="A1046696"/>
      <c r="B1046696"/>
      <c r="C1046696"/>
      <c r="S1046696"/>
      <c r="T1046696"/>
    </row>
    <row r="1046697" spans="1:20">
      <c r="A1046697"/>
      <c r="B1046697"/>
      <c r="C1046697"/>
      <c r="S1046697"/>
      <c r="T1046697"/>
    </row>
    <row r="1046698" spans="1:20">
      <c r="A1046698"/>
      <c r="B1046698"/>
      <c r="C1046698"/>
      <c r="S1046698"/>
      <c r="T1046698"/>
    </row>
    <row r="1046699" spans="1:20">
      <c r="A1046699"/>
      <c r="B1046699"/>
      <c r="C1046699"/>
      <c r="S1046699"/>
      <c r="T1046699"/>
    </row>
    <row r="1046700" spans="1:20">
      <c r="A1046700"/>
      <c r="B1046700"/>
      <c r="C1046700"/>
      <c r="S1046700"/>
      <c r="T1046700"/>
    </row>
    <row r="1046701" spans="1:20">
      <c r="A1046701"/>
      <c r="B1046701"/>
      <c r="C1046701"/>
      <c r="S1046701"/>
      <c r="T1046701"/>
    </row>
    <row r="1046702" spans="1:20">
      <c r="A1046702"/>
      <c r="B1046702"/>
      <c r="C1046702"/>
      <c r="S1046702"/>
      <c r="T1046702"/>
    </row>
    <row r="1046703" spans="1:20">
      <c r="A1046703"/>
      <c r="B1046703"/>
      <c r="C1046703"/>
      <c r="S1046703"/>
      <c r="T1046703"/>
    </row>
    <row r="1046704" spans="1:20">
      <c r="A1046704"/>
      <c r="B1046704"/>
      <c r="C1046704"/>
      <c r="S1046704"/>
      <c r="T1046704"/>
    </row>
    <row r="1046705" spans="1:20">
      <c r="A1046705"/>
      <c r="B1046705"/>
      <c r="C1046705"/>
      <c r="S1046705"/>
      <c r="T1046705"/>
    </row>
    <row r="1046706" spans="1:20">
      <c r="A1046706"/>
      <c r="B1046706"/>
      <c r="C1046706"/>
      <c r="S1046706"/>
      <c r="T1046706"/>
    </row>
    <row r="1046707" spans="1:20">
      <c r="A1046707"/>
      <c r="B1046707"/>
      <c r="C1046707"/>
      <c r="S1046707"/>
      <c r="T1046707"/>
    </row>
    <row r="1046708" spans="1:20">
      <c r="A1046708"/>
      <c r="B1046708"/>
      <c r="C1046708"/>
      <c r="S1046708"/>
      <c r="T1046708"/>
    </row>
    <row r="1046709" spans="1:20">
      <c r="A1046709"/>
      <c r="B1046709"/>
      <c r="C1046709"/>
      <c r="S1046709"/>
      <c r="T1046709"/>
    </row>
    <row r="1046710" spans="1:20">
      <c r="A1046710"/>
      <c r="B1046710"/>
      <c r="C1046710"/>
      <c r="S1046710"/>
      <c r="T1046710"/>
    </row>
    <row r="1046711" spans="1:20">
      <c r="A1046711"/>
      <c r="B1046711"/>
      <c r="C1046711"/>
      <c r="S1046711"/>
      <c r="T1046711"/>
    </row>
    <row r="1046712" spans="1:20">
      <c r="A1046712"/>
      <c r="B1046712"/>
      <c r="C1046712"/>
      <c r="S1046712"/>
      <c r="T1046712"/>
    </row>
    <row r="1046713" spans="1:20">
      <c r="A1046713"/>
      <c r="B1046713"/>
      <c r="C1046713"/>
      <c r="S1046713"/>
      <c r="T1046713"/>
    </row>
    <row r="1046714" spans="1:20">
      <c r="A1046714"/>
      <c r="B1046714"/>
      <c r="C1046714"/>
      <c r="S1046714"/>
      <c r="T1046714"/>
    </row>
    <row r="1046715" spans="1:20">
      <c r="A1046715"/>
      <c r="B1046715"/>
      <c r="C1046715"/>
      <c r="S1046715"/>
      <c r="T1046715"/>
    </row>
    <row r="1046716" spans="1:20">
      <c r="A1046716"/>
      <c r="B1046716"/>
      <c r="C1046716"/>
      <c r="S1046716"/>
      <c r="T1046716"/>
    </row>
    <row r="1046717" spans="1:20">
      <c r="A1046717"/>
      <c r="B1046717"/>
      <c r="C1046717"/>
      <c r="S1046717"/>
      <c r="T1046717"/>
    </row>
    <row r="1046718" spans="1:20">
      <c r="A1046718"/>
      <c r="B1046718"/>
      <c r="C1046718"/>
      <c r="S1046718"/>
      <c r="T1046718"/>
    </row>
    <row r="1046719" spans="1:20">
      <c r="A1046719"/>
      <c r="B1046719"/>
      <c r="C1046719"/>
      <c r="S1046719"/>
      <c r="T1046719"/>
    </row>
    <row r="1046720" spans="1:20">
      <c r="A1046720"/>
      <c r="B1046720"/>
      <c r="C1046720"/>
      <c r="S1046720"/>
      <c r="T1046720"/>
    </row>
    <row r="1046721" spans="1:20">
      <c r="A1046721"/>
      <c r="B1046721"/>
      <c r="C1046721"/>
      <c r="S1046721"/>
      <c r="T1046721"/>
    </row>
    <row r="1046722" spans="1:20">
      <c r="A1046722"/>
      <c r="B1046722"/>
      <c r="C1046722"/>
      <c r="S1046722"/>
      <c r="T1046722"/>
    </row>
    <row r="1046723" spans="1:20">
      <c r="A1046723"/>
      <c r="B1046723"/>
      <c r="C1046723"/>
      <c r="S1046723"/>
      <c r="T1046723"/>
    </row>
    <row r="1046724" spans="1:20">
      <c r="A1046724"/>
      <c r="B1046724"/>
      <c r="C1046724"/>
      <c r="S1046724"/>
      <c r="T1046724"/>
    </row>
    <row r="1046725" spans="1:20">
      <c r="A1046725"/>
      <c r="B1046725"/>
      <c r="C1046725"/>
      <c r="S1046725"/>
      <c r="T1046725"/>
    </row>
    <row r="1046726" spans="1:20">
      <c r="A1046726"/>
      <c r="B1046726"/>
      <c r="C1046726"/>
      <c r="S1046726"/>
      <c r="T1046726"/>
    </row>
    <row r="1046727" spans="1:20">
      <c r="A1046727"/>
      <c r="B1046727"/>
      <c r="C1046727"/>
      <c r="S1046727"/>
      <c r="T1046727"/>
    </row>
    <row r="1046728" spans="1:20">
      <c r="A1046728"/>
      <c r="B1046728"/>
      <c r="C1046728"/>
      <c r="S1046728"/>
      <c r="T1046728"/>
    </row>
    <row r="1046729" spans="1:20">
      <c r="A1046729"/>
      <c r="B1046729"/>
      <c r="C1046729"/>
      <c r="S1046729"/>
      <c r="T1046729"/>
    </row>
    <row r="1046730" spans="1:20">
      <c r="A1046730"/>
      <c r="B1046730"/>
      <c r="C1046730"/>
      <c r="S1046730"/>
      <c r="T1046730"/>
    </row>
    <row r="1046731" spans="1:20">
      <c r="A1046731"/>
      <c r="B1046731"/>
      <c r="C1046731"/>
      <c r="S1046731"/>
      <c r="T1046731"/>
    </row>
    <row r="1046732" spans="1:20">
      <c r="A1046732"/>
      <c r="B1046732"/>
      <c r="C1046732"/>
      <c r="S1046732"/>
      <c r="T1046732"/>
    </row>
    <row r="1046733" spans="1:20">
      <c r="A1046733"/>
      <c r="B1046733"/>
      <c r="C1046733"/>
      <c r="S1046733"/>
      <c r="T1046733"/>
    </row>
    <row r="1046734" spans="1:20">
      <c r="A1046734"/>
      <c r="B1046734"/>
      <c r="C1046734"/>
      <c r="S1046734"/>
      <c r="T1046734"/>
    </row>
    <row r="1046735" spans="1:20">
      <c r="A1046735"/>
      <c r="B1046735"/>
      <c r="C1046735"/>
      <c r="S1046735"/>
      <c r="T1046735"/>
    </row>
    <row r="1046736" spans="1:20">
      <c r="A1046736"/>
      <c r="B1046736"/>
      <c r="C1046736"/>
      <c r="S1046736"/>
      <c r="T1046736"/>
    </row>
    <row r="1046737" spans="1:20">
      <c r="A1046737"/>
      <c r="B1046737"/>
      <c r="C1046737"/>
      <c r="S1046737"/>
      <c r="T1046737"/>
    </row>
    <row r="1046738" spans="1:20">
      <c r="A1046738"/>
      <c r="B1046738"/>
      <c r="C1046738"/>
      <c r="S1046738"/>
      <c r="T1046738"/>
    </row>
    <row r="1046739" spans="1:20">
      <c r="A1046739"/>
      <c r="B1046739"/>
      <c r="C1046739"/>
      <c r="S1046739"/>
      <c r="T1046739"/>
    </row>
    <row r="1046740" spans="1:20">
      <c r="A1046740"/>
      <c r="B1046740"/>
      <c r="C1046740"/>
      <c r="S1046740"/>
      <c r="T1046740"/>
    </row>
    <row r="1046741" spans="1:20">
      <c r="A1046741"/>
      <c r="B1046741"/>
      <c r="C1046741"/>
      <c r="S1046741"/>
      <c r="T1046741"/>
    </row>
    <row r="1046742" spans="1:20">
      <c r="A1046742"/>
      <c r="B1046742"/>
      <c r="C1046742"/>
      <c r="S1046742"/>
      <c r="T1046742"/>
    </row>
    <row r="1046743" spans="1:20">
      <c r="A1046743"/>
      <c r="B1046743"/>
      <c r="C1046743"/>
      <c r="S1046743"/>
      <c r="T1046743"/>
    </row>
    <row r="1046744" spans="1:20">
      <c r="A1046744"/>
      <c r="B1046744"/>
      <c r="C1046744"/>
      <c r="S1046744"/>
      <c r="T1046744"/>
    </row>
    <row r="1046745" spans="1:20">
      <c r="A1046745"/>
      <c r="B1046745"/>
      <c r="C1046745"/>
      <c r="S1046745"/>
      <c r="T1046745"/>
    </row>
    <row r="1046746" spans="1:20">
      <c r="A1046746"/>
      <c r="B1046746"/>
      <c r="C1046746"/>
      <c r="S1046746"/>
      <c r="T1046746"/>
    </row>
    <row r="1046747" spans="1:20">
      <c r="A1046747"/>
      <c r="B1046747"/>
      <c r="C1046747"/>
      <c r="S1046747"/>
      <c r="T1046747"/>
    </row>
    <row r="1046748" spans="1:20">
      <c r="A1046748"/>
      <c r="B1046748"/>
      <c r="C1046748"/>
      <c r="S1046748"/>
      <c r="T1046748"/>
    </row>
    <row r="1046749" spans="1:20">
      <c r="A1046749"/>
      <c r="B1046749"/>
      <c r="C1046749"/>
      <c r="S1046749"/>
      <c r="T1046749"/>
    </row>
    <row r="1046750" spans="1:20">
      <c r="A1046750"/>
      <c r="B1046750"/>
      <c r="C1046750"/>
      <c r="S1046750"/>
      <c r="T1046750"/>
    </row>
    <row r="1046751" spans="1:20">
      <c r="A1046751"/>
      <c r="B1046751"/>
      <c r="C1046751"/>
      <c r="S1046751"/>
      <c r="T1046751"/>
    </row>
    <row r="1046752" spans="1:20">
      <c r="A1046752"/>
      <c r="B1046752"/>
      <c r="C1046752"/>
      <c r="S1046752"/>
      <c r="T1046752"/>
    </row>
    <row r="1046753" spans="1:20">
      <c r="A1046753"/>
      <c r="B1046753"/>
      <c r="C1046753"/>
      <c r="S1046753"/>
      <c r="T1046753"/>
    </row>
    <row r="1046754" spans="1:20">
      <c r="A1046754"/>
      <c r="B1046754"/>
      <c r="C1046754"/>
      <c r="S1046754"/>
      <c r="T1046754"/>
    </row>
    <row r="1046755" spans="1:20">
      <c r="A1046755"/>
      <c r="B1046755"/>
      <c r="C1046755"/>
      <c r="S1046755"/>
      <c r="T1046755"/>
    </row>
    <row r="1046756" spans="1:20">
      <c r="A1046756"/>
      <c r="B1046756"/>
      <c r="C1046756"/>
      <c r="S1046756"/>
      <c r="T1046756"/>
    </row>
    <row r="1046757" spans="1:20">
      <c r="A1046757"/>
      <c r="B1046757"/>
      <c r="C1046757"/>
      <c r="S1046757"/>
      <c r="T1046757"/>
    </row>
    <row r="1046758" spans="1:20">
      <c r="A1046758"/>
      <c r="B1046758"/>
      <c r="C1046758"/>
      <c r="S1046758"/>
      <c r="T1046758"/>
    </row>
    <row r="1046759" spans="1:20">
      <c r="A1046759"/>
      <c r="B1046759"/>
      <c r="C1046759"/>
      <c r="S1046759"/>
      <c r="T1046759"/>
    </row>
    <row r="1046760" spans="1:20">
      <c r="A1046760"/>
      <c r="B1046760"/>
      <c r="C1046760"/>
      <c r="S1046760"/>
      <c r="T1046760"/>
    </row>
    <row r="1046761" spans="1:20">
      <c r="A1046761"/>
      <c r="B1046761"/>
      <c r="C1046761"/>
      <c r="S1046761"/>
      <c r="T1046761"/>
    </row>
    <row r="1046762" spans="1:20">
      <c r="A1046762"/>
      <c r="B1046762"/>
      <c r="C1046762"/>
      <c r="S1046762"/>
      <c r="T1046762"/>
    </row>
    <row r="1046763" spans="1:20">
      <c r="A1046763"/>
      <c r="B1046763"/>
      <c r="C1046763"/>
      <c r="S1046763"/>
      <c r="T1046763"/>
    </row>
    <row r="1046764" spans="1:20">
      <c r="A1046764"/>
      <c r="B1046764"/>
      <c r="C1046764"/>
      <c r="S1046764"/>
      <c r="T1046764"/>
    </row>
    <row r="1046765" spans="1:20">
      <c r="A1046765"/>
      <c r="B1046765"/>
      <c r="C1046765"/>
      <c r="S1046765"/>
      <c r="T1046765"/>
    </row>
    <row r="1046766" spans="1:20">
      <c r="A1046766"/>
      <c r="B1046766"/>
      <c r="C1046766"/>
      <c r="S1046766"/>
      <c r="T1046766"/>
    </row>
    <row r="1046767" spans="1:20">
      <c r="A1046767"/>
      <c r="B1046767"/>
      <c r="C1046767"/>
      <c r="S1046767"/>
      <c r="T1046767"/>
    </row>
    <row r="1046768" spans="1:20">
      <c r="A1046768"/>
      <c r="B1046768"/>
      <c r="C1046768"/>
      <c r="S1046768"/>
      <c r="T1046768"/>
    </row>
    <row r="1046769" spans="1:20">
      <c r="A1046769"/>
      <c r="B1046769"/>
      <c r="C1046769"/>
      <c r="S1046769"/>
      <c r="T1046769"/>
    </row>
    <row r="1046770" spans="1:20">
      <c r="A1046770"/>
      <c r="B1046770"/>
      <c r="C1046770"/>
      <c r="S1046770"/>
      <c r="T1046770"/>
    </row>
    <row r="1046771" spans="1:20">
      <c r="A1046771"/>
      <c r="B1046771"/>
      <c r="C1046771"/>
      <c r="S1046771"/>
      <c r="T1046771"/>
    </row>
    <row r="1046772" spans="1:20">
      <c r="A1046772"/>
      <c r="B1046772"/>
      <c r="C1046772"/>
      <c r="S1046772"/>
      <c r="T1046772"/>
    </row>
    <row r="1046773" spans="1:20">
      <c r="A1046773"/>
      <c r="B1046773"/>
      <c r="C1046773"/>
      <c r="S1046773"/>
      <c r="T1046773"/>
    </row>
    <row r="1046774" spans="1:20">
      <c r="A1046774"/>
      <c r="B1046774"/>
      <c r="C1046774"/>
      <c r="S1046774"/>
      <c r="T1046774"/>
    </row>
    <row r="1046775" spans="1:20">
      <c r="A1046775"/>
      <c r="B1046775"/>
      <c r="C1046775"/>
      <c r="S1046775"/>
      <c r="T1046775"/>
    </row>
    <row r="1046776" spans="1:20">
      <c r="A1046776"/>
      <c r="B1046776"/>
      <c r="C1046776"/>
      <c r="S1046776"/>
      <c r="T1046776"/>
    </row>
    <row r="1046777" spans="1:20">
      <c r="A1046777"/>
      <c r="B1046777"/>
      <c r="C1046777"/>
      <c r="S1046777"/>
      <c r="T1046777"/>
    </row>
    <row r="1046778" spans="1:20">
      <c r="A1046778"/>
      <c r="B1046778"/>
      <c r="C1046778"/>
      <c r="S1046778"/>
      <c r="T1046778"/>
    </row>
    <row r="1046779" spans="1:20">
      <c r="A1046779"/>
      <c r="B1046779"/>
      <c r="C1046779"/>
      <c r="S1046779"/>
      <c r="T1046779"/>
    </row>
    <row r="1046780" spans="1:20">
      <c r="A1046780"/>
      <c r="B1046780"/>
      <c r="C1046780"/>
      <c r="S1046780"/>
      <c r="T1046780"/>
    </row>
    <row r="1046781" spans="1:20">
      <c r="A1046781"/>
      <c r="B1046781"/>
      <c r="C1046781"/>
      <c r="S1046781"/>
      <c r="T1046781"/>
    </row>
    <row r="1046782" spans="1:20">
      <c r="A1046782"/>
      <c r="B1046782"/>
      <c r="C1046782"/>
      <c r="S1046782"/>
      <c r="T1046782"/>
    </row>
    <row r="1046783" spans="1:20">
      <c r="A1046783"/>
      <c r="B1046783"/>
      <c r="C1046783"/>
      <c r="S1046783"/>
      <c r="T1046783"/>
    </row>
    <row r="1046784" spans="1:20">
      <c r="A1046784"/>
      <c r="B1046784"/>
      <c r="C1046784"/>
      <c r="S1046784"/>
      <c r="T1046784"/>
    </row>
    <row r="1046785" spans="1:20">
      <c r="A1046785"/>
      <c r="B1046785"/>
      <c r="C1046785"/>
      <c r="S1046785"/>
      <c r="T1046785"/>
    </row>
    <row r="1046786" spans="1:20">
      <c r="A1046786"/>
      <c r="B1046786"/>
      <c r="C1046786"/>
      <c r="S1046786"/>
      <c r="T1046786"/>
    </row>
    <row r="1046787" spans="1:20">
      <c r="A1046787"/>
      <c r="B1046787"/>
      <c r="C1046787"/>
      <c r="S1046787"/>
      <c r="T1046787"/>
    </row>
    <row r="1046788" spans="1:20">
      <c r="A1046788"/>
      <c r="B1046788"/>
      <c r="C1046788"/>
      <c r="S1046788"/>
      <c r="T1046788"/>
    </row>
    <row r="1046789" spans="1:20">
      <c r="A1046789"/>
      <c r="B1046789"/>
      <c r="C1046789"/>
      <c r="S1046789"/>
      <c r="T1046789"/>
    </row>
    <row r="1046790" spans="1:20">
      <c r="A1046790"/>
      <c r="B1046790"/>
      <c r="C1046790"/>
      <c r="S1046790"/>
      <c r="T1046790"/>
    </row>
    <row r="1046791" spans="1:20">
      <c r="A1046791"/>
      <c r="B1046791"/>
      <c r="C1046791"/>
      <c r="S1046791"/>
      <c r="T1046791"/>
    </row>
    <row r="1046792" spans="1:20">
      <c r="A1046792"/>
      <c r="B1046792"/>
      <c r="C1046792"/>
      <c r="S1046792"/>
      <c r="T1046792"/>
    </row>
    <row r="1046793" spans="1:20">
      <c r="A1046793"/>
      <c r="B1046793"/>
      <c r="C1046793"/>
      <c r="S1046793"/>
      <c r="T1046793"/>
    </row>
    <row r="1046794" spans="1:20">
      <c r="A1046794"/>
      <c r="B1046794"/>
      <c r="C1046794"/>
      <c r="S1046794"/>
      <c r="T1046794"/>
    </row>
    <row r="1046795" spans="1:20">
      <c r="A1046795"/>
      <c r="B1046795"/>
      <c r="C1046795"/>
      <c r="S1046795"/>
      <c r="T1046795"/>
    </row>
    <row r="1046796" spans="1:20">
      <c r="A1046796"/>
      <c r="B1046796"/>
      <c r="C1046796"/>
      <c r="S1046796"/>
      <c r="T1046796"/>
    </row>
    <row r="1046797" spans="1:20">
      <c r="A1046797"/>
      <c r="B1046797"/>
      <c r="C1046797"/>
      <c r="S1046797"/>
      <c r="T1046797"/>
    </row>
    <row r="1046798" spans="1:20">
      <c r="A1046798"/>
      <c r="B1046798"/>
      <c r="C1046798"/>
      <c r="S1046798"/>
      <c r="T1046798"/>
    </row>
    <row r="1046799" spans="1:20">
      <c r="A1046799"/>
      <c r="B1046799"/>
      <c r="C1046799"/>
      <c r="S1046799"/>
      <c r="T1046799"/>
    </row>
    <row r="1046800" spans="1:20">
      <c r="A1046800"/>
      <c r="B1046800"/>
      <c r="C1046800"/>
      <c r="S1046800"/>
      <c r="T1046800"/>
    </row>
    <row r="1046801" spans="1:20">
      <c r="A1046801"/>
      <c r="B1046801"/>
      <c r="C1046801"/>
      <c r="S1046801"/>
      <c r="T1046801"/>
    </row>
    <row r="1046802" spans="1:20">
      <c r="A1046802"/>
      <c r="B1046802"/>
      <c r="C1046802"/>
      <c r="S1046802"/>
      <c r="T1046802"/>
    </row>
    <row r="1046803" spans="1:20">
      <c r="A1046803"/>
      <c r="B1046803"/>
      <c r="C1046803"/>
      <c r="S1046803"/>
      <c r="T1046803"/>
    </row>
    <row r="1046804" spans="1:20">
      <c r="A1046804"/>
      <c r="B1046804"/>
      <c r="C1046804"/>
      <c r="S1046804"/>
      <c r="T1046804"/>
    </row>
    <row r="1046805" spans="1:20">
      <c r="A1046805"/>
      <c r="B1046805"/>
      <c r="C1046805"/>
      <c r="S1046805"/>
      <c r="T1046805"/>
    </row>
    <row r="1046806" spans="1:20">
      <c r="A1046806"/>
      <c r="B1046806"/>
      <c r="C1046806"/>
      <c r="S1046806"/>
      <c r="T1046806"/>
    </row>
    <row r="1046807" spans="1:20">
      <c r="A1046807"/>
      <c r="B1046807"/>
      <c r="C1046807"/>
      <c r="S1046807"/>
      <c r="T1046807"/>
    </row>
    <row r="1046808" spans="1:20">
      <c r="A1046808"/>
      <c r="B1046808"/>
      <c r="C1046808"/>
      <c r="S1046808"/>
      <c r="T1046808"/>
    </row>
    <row r="1046809" spans="1:20">
      <c r="A1046809"/>
      <c r="B1046809"/>
      <c r="C1046809"/>
      <c r="S1046809"/>
      <c r="T1046809"/>
    </row>
    <row r="1046810" spans="1:20">
      <c r="A1046810"/>
      <c r="B1046810"/>
      <c r="C1046810"/>
      <c r="S1046810"/>
      <c r="T1046810"/>
    </row>
    <row r="1046811" spans="1:20">
      <c r="A1046811"/>
      <c r="B1046811"/>
      <c r="C1046811"/>
      <c r="S1046811"/>
      <c r="T1046811"/>
    </row>
    <row r="1046812" spans="1:20">
      <c r="A1046812"/>
      <c r="B1046812"/>
      <c r="C1046812"/>
      <c r="S1046812"/>
      <c r="T1046812"/>
    </row>
    <row r="1046813" spans="1:20">
      <c r="A1046813"/>
      <c r="B1046813"/>
      <c r="C1046813"/>
      <c r="S1046813"/>
      <c r="T1046813"/>
    </row>
    <row r="1046814" spans="1:20">
      <c r="A1046814"/>
      <c r="B1046814"/>
      <c r="C1046814"/>
      <c r="S1046814"/>
      <c r="T1046814"/>
    </row>
    <row r="1046815" spans="1:20">
      <c r="A1046815"/>
      <c r="B1046815"/>
      <c r="C1046815"/>
      <c r="S1046815"/>
      <c r="T1046815"/>
    </row>
    <row r="1046816" spans="1:20">
      <c r="A1046816"/>
      <c r="B1046816"/>
      <c r="C1046816"/>
      <c r="S1046816"/>
      <c r="T1046816"/>
    </row>
    <row r="1046817" spans="1:20">
      <c r="A1046817"/>
      <c r="B1046817"/>
      <c r="C1046817"/>
      <c r="S1046817"/>
      <c r="T1046817"/>
    </row>
    <row r="1046818" spans="1:20">
      <c r="A1046818"/>
      <c r="B1046818"/>
      <c r="C1046818"/>
      <c r="S1046818"/>
      <c r="T1046818"/>
    </row>
    <row r="1046819" spans="1:20">
      <c r="A1046819"/>
      <c r="B1046819"/>
      <c r="C1046819"/>
      <c r="S1046819"/>
      <c r="T1046819"/>
    </row>
    <row r="1046820" spans="1:20">
      <c r="A1046820"/>
      <c r="B1046820"/>
      <c r="C1046820"/>
      <c r="S1046820"/>
      <c r="T1046820"/>
    </row>
    <row r="1046821" spans="1:20">
      <c r="A1046821"/>
      <c r="B1046821"/>
      <c r="C1046821"/>
      <c r="S1046821"/>
      <c r="T1046821"/>
    </row>
    <row r="1046822" spans="1:20">
      <c r="A1046822"/>
      <c r="B1046822"/>
      <c r="C1046822"/>
      <c r="S1046822"/>
      <c r="T1046822"/>
    </row>
    <row r="1046823" spans="1:20">
      <c r="A1046823"/>
      <c r="B1046823"/>
      <c r="C1046823"/>
      <c r="S1046823"/>
      <c r="T1046823"/>
    </row>
    <row r="1046824" spans="1:20">
      <c r="A1046824"/>
      <c r="B1046824"/>
      <c r="C1046824"/>
      <c r="S1046824"/>
      <c r="T1046824"/>
    </row>
    <row r="1046825" spans="1:20">
      <c r="A1046825"/>
      <c r="B1046825"/>
      <c r="C1046825"/>
      <c r="S1046825"/>
      <c r="T1046825"/>
    </row>
    <row r="1046826" spans="1:20">
      <c r="A1046826"/>
      <c r="B1046826"/>
      <c r="C1046826"/>
      <c r="S1046826"/>
      <c r="T1046826"/>
    </row>
    <row r="1046827" spans="1:20">
      <c r="A1046827"/>
      <c r="B1046827"/>
      <c r="C1046827"/>
      <c r="S1046827"/>
      <c r="T1046827"/>
    </row>
    <row r="1046828" spans="1:20">
      <c r="A1046828"/>
      <c r="B1046828"/>
      <c r="C1046828"/>
      <c r="S1046828"/>
      <c r="T1046828"/>
    </row>
    <row r="1046829" spans="1:20">
      <c r="A1046829"/>
      <c r="B1046829"/>
      <c r="C1046829"/>
      <c r="S1046829"/>
      <c r="T1046829"/>
    </row>
    <row r="1046830" spans="1:20">
      <c r="A1046830"/>
      <c r="B1046830"/>
      <c r="C1046830"/>
      <c r="S1046830"/>
      <c r="T1046830"/>
    </row>
    <row r="1046831" spans="1:20">
      <c r="A1046831"/>
      <c r="B1046831"/>
      <c r="C1046831"/>
      <c r="S1046831"/>
      <c r="T1046831"/>
    </row>
    <row r="1046832" spans="1:20">
      <c r="A1046832"/>
      <c r="B1046832"/>
      <c r="C1046832"/>
      <c r="S1046832"/>
      <c r="T1046832"/>
    </row>
    <row r="1046833" spans="1:20">
      <c r="A1046833"/>
      <c r="B1046833"/>
      <c r="C1046833"/>
      <c r="S1046833"/>
      <c r="T1046833"/>
    </row>
    <row r="1046834" spans="1:20">
      <c r="A1046834"/>
      <c r="B1046834"/>
      <c r="C1046834"/>
      <c r="S1046834"/>
      <c r="T1046834"/>
    </row>
    <row r="1046835" spans="1:20">
      <c r="A1046835"/>
      <c r="B1046835"/>
      <c r="C1046835"/>
      <c r="S1046835"/>
      <c r="T1046835"/>
    </row>
    <row r="1046836" spans="1:20">
      <c r="A1046836"/>
      <c r="B1046836"/>
      <c r="C1046836"/>
      <c r="S1046836"/>
      <c r="T1046836"/>
    </row>
    <row r="1046837" spans="1:20">
      <c r="A1046837"/>
      <c r="B1046837"/>
      <c r="C1046837"/>
      <c r="S1046837"/>
      <c r="T1046837"/>
    </row>
    <row r="1046838" spans="1:20">
      <c r="A1046838"/>
      <c r="B1046838"/>
      <c r="C1046838"/>
      <c r="S1046838"/>
      <c r="T1046838"/>
    </row>
    <row r="1046839" spans="1:20">
      <c r="A1046839"/>
      <c r="B1046839"/>
      <c r="C1046839"/>
      <c r="S1046839"/>
      <c r="T1046839"/>
    </row>
    <row r="1046840" spans="1:20">
      <c r="A1046840"/>
      <c r="B1046840"/>
      <c r="C1046840"/>
      <c r="S1046840"/>
      <c r="T1046840"/>
    </row>
    <row r="1046841" spans="1:20">
      <c r="A1046841"/>
      <c r="B1046841"/>
      <c r="C1046841"/>
      <c r="S1046841"/>
      <c r="T1046841"/>
    </row>
    <row r="1046842" spans="1:20">
      <c r="A1046842"/>
      <c r="B1046842"/>
      <c r="C1046842"/>
      <c r="S1046842"/>
      <c r="T1046842"/>
    </row>
    <row r="1046843" spans="1:20">
      <c r="A1046843"/>
      <c r="B1046843"/>
      <c r="C1046843"/>
      <c r="S1046843"/>
      <c r="T1046843"/>
    </row>
    <row r="1046844" spans="1:20">
      <c r="A1046844"/>
      <c r="B1046844"/>
      <c r="C1046844"/>
      <c r="S1046844"/>
      <c r="T1046844"/>
    </row>
    <row r="1046845" spans="1:20">
      <c r="A1046845"/>
      <c r="B1046845"/>
      <c r="C1046845"/>
      <c r="S1046845"/>
      <c r="T1046845"/>
    </row>
    <row r="1046846" spans="1:20">
      <c r="A1046846"/>
      <c r="B1046846"/>
      <c r="C1046846"/>
      <c r="S1046846"/>
      <c r="T1046846"/>
    </row>
    <row r="1046847" spans="1:20">
      <c r="A1046847"/>
      <c r="B1046847"/>
      <c r="C1046847"/>
      <c r="S1046847"/>
      <c r="T1046847"/>
    </row>
    <row r="1046848" spans="1:20">
      <c r="A1046848"/>
      <c r="B1046848"/>
      <c r="C1046848"/>
      <c r="S1046848"/>
      <c r="T1046848"/>
    </row>
    <row r="1046849" spans="1:20">
      <c r="A1046849"/>
      <c r="B1046849"/>
      <c r="C1046849"/>
      <c r="S1046849"/>
      <c r="T1046849"/>
    </row>
    <row r="1046850" spans="1:20">
      <c r="A1046850"/>
      <c r="B1046850"/>
      <c r="C1046850"/>
      <c r="S1046850"/>
      <c r="T1046850"/>
    </row>
    <row r="1046851" spans="1:20">
      <c r="A1046851"/>
      <c r="B1046851"/>
      <c r="C1046851"/>
      <c r="S1046851"/>
      <c r="T1046851"/>
    </row>
    <row r="1046852" spans="1:20">
      <c r="A1046852"/>
      <c r="B1046852"/>
      <c r="C1046852"/>
      <c r="S1046852"/>
      <c r="T1046852"/>
    </row>
    <row r="1046853" spans="1:20">
      <c r="A1046853"/>
      <c r="B1046853"/>
      <c r="C1046853"/>
      <c r="S1046853"/>
      <c r="T1046853"/>
    </row>
    <row r="1046854" spans="1:20">
      <c r="A1046854"/>
      <c r="B1046854"/>
      <c r="C1046854"/>
      <c r="S1046854"/>
      <c r="T1046854"/>
    </row>
    <row r="1046855" spans="1:20">
      <c r="A1046855"/>
      <c r="B1046855"/>
      <c r="C1046855"/>
      <c r="S1046855"/>
      <c r="T1046855"/>
    </row>
    <row r="1046856" spans="1:20">
      <c r="A1046856"/>
      <c r="B1046856"/>
      <c r="C1046856"/>
      <c r="S1046856"/>
      <c r="T1046856"/>
    </row>
    <row r="1046857" spans="1:20">
      <c r="A1046857"/>
      <c r="B1046857"/>
      <c r="C1046857"/>
      <c r="S1046857"/>
      <c r="T1046857"/>
    </row>
    <row r="1046858" spans="1:20">
      <c r="A1046858"/>
      <c r="B1046858"/>
      <c r="C1046858"/>
      <c r="S1046858"/>
      <c r="T1046858"/>
    </row>
    <row r="1046859" spans="1:20">
      <c r="A1046859"/>
      <c r="B1046859"/>
      <c r="C1046859"/>
      <c r="S1046859"/>
      <c r="T1046859"/>
    </row>
    <row r="1046860" spans="1:20">
      <c r="A1046860"/>
      <c r="B1046860"/>
      <c r="C1046860"/>
      <c r="S1046860"/>
      <c r="T1046860"/>
    </row>
    <row r="1046861" spans="1:20">
      <c r="A1046861"/>
      <c r="B1046861"/>
      <c r="C1046861"/>
      <c r="S1046861"/>
      <c r="T1046861"/>
    </row>
    <row r="1046862" spans="1:20">
      <c r="A1046862"/>
      <c r="B1046862"/>
      <c r="C1046862"/>
      <c r="S1046862"/>
      <c r="T1046862"/>
    </row>
    <row r="1046863" spans="1:20">
      <c r="A1046863"/>
      <c r="B1046863"/>
      <c r="C1046863"/>
      <c r="S1046863"/>
      <c r="T1046863"/>
    </row>
    <row r="1046864" spans="1:20">
      <c r="A1046864"/>
      <c r="B1046864"/>
      <c r="C1046864"/>
      <c r="S1046864"/>
      <c r="T1046864"/>
    </row>
    <row r="1046865" spans="1:20">
      <c r="A1046865"/>
      <c r="B1046865"/>
      <c r="C1046865"/>
      <c r="S1046865"/>
      <c r="T1046865"/>
    </row>
    <row r="1046866" spans="1:20">
      <c r="A1046866"/>
      <c r="B1046866"/>
      <c r="C1046866"/>
      <c r="S1046866"/>
      <c r="T1046866"/>
    </row>
    <row r="1046867" spans="1:20">
      <c r="A1046867"/>
      <c r="B1046867"/>
      <c r="C1046867"/>
      <c r="S1046867"/>
      <c r="T1046867"/>
    </row>
    <row r="1046868" spans="1:20">
      <c r="A1046868"/>
      <c r="B1046868"/>
      <c r="C1046868"/>
      <c r="S1046868"/>
      <c r="T1046868"/>
    </row>
    <row r="1046869" spans="1:20">
      <c r="A1046869"/>
      <c r="B1046869"/>
      <c r="C1046869"/>
      <c r="S1046869"/>
      <c r="T1046869"/>
    </row>
    <row r="1046870" spans="1:20">
      <c r="A1046870"/>
      <c r="B1046870"/>
      <c r="C1046870"/>
      <c r="S1046870"/>
      <c r="T1046870"/>
    </row>
    <row r="1046871" spans="1:20">
      <c r="A1046871"/>
      <c r="B1046871"/>
      <c r="C1046871"/>
      <c r="S1046871"/>
      <c r="T1046871"/>
    </row>
    <row r="1046872" spans="1:20">
      <c r="A1046872"/>
      <c r="B1046872"/>
      <c r="C1046872"/>
      <c r="S1046872"/>
      <c r="T1046872"/>
    </row>
    <row r="1046873" spans="1:20">
      <c r="A1046873"/>
      <c r="B1046873"/>
      <c r="C1046873"/>
      <c r="S1046873"/>
      <c r="T1046873"/>
    </row>
    <row r="1046874" spans="1:20">
      <c r="A1046874"/>
      <c r="B1046874"/>
      <c r="C1046874"/>
      <c r="S1046874"/>
      <c r="T1046874"/>
    </row>
    <row r="1046875" spans="1:20">
      <c r="A1046875"/>
      <c r="B1046875"/>
      <c r="C1046875"/>
      <c r="S1046875"/>
      <c r="T1046875"/>
    </row>
    <row r="1046876" spans="1:20">
      <c r="A1046876"/>
      <c r="B1046876"/>
      <c r="C1046876"/>
      <c r="S1046876"/>
      <c r="T1046876"/>
    </row>
    <row r="1046877" spans="1:20">
      <c r="A1046877"/>
      <c r="B1046877"/>
      <c r="C1046877"/>
      <c r="S1046877"/>
      <c r="T1046877"/>
    </row>
    <row r="1046878" spans="1:20">
      <c r="A1046878"/>
      <c r="B1046878"/>
      <c r="C1046878"/>
      <c r="S1046878"/>
      <c r="T1046878"/>
    </row>
    <row r="1046879" spans="1:20">
      <c r="A1046879"/>
      <c r="B1046879"/>
      <c r="C1046879"/>
      <c r="S1046879"/>
      <c r="T1046879"/>
    </row>
    <row r="1046880" spans="1:20">
      <c r="A1046880"/>
      <c r="B1046880"/>
      <c r="C1046880"/>
      <c r="S1046880"/>
      <c r="T1046880"/>
    </row>
    <row r="1046881" spans="1:20">
      <c r="A1046881"/>
      <c r="B1046881"/>
      <c r="C1046881"/>
      <c r="S1046881"/>
      <c r="T1046881"/>
    </row>
    <row r="1046882" spans="1:20">
      <c r="A1046882"/>
      <c r="B1046882"/>
      <c r="C1046882"/>
      <c r="S1046882"/>
      <c r="T1046882"/>
    </row>
    <row r="1046883" spans="1:20">
      <c r="A1046883"/>
      <c r="B1046883"/>
      <c r="C1046883"/>
      <c r="S1046883"/>
      <c r="T1046883"/>
    </row>
    <row r="1046884" spans="1:20">
      <c r="A1046884"/>
      <c r="B1046884"/>
      <c r="C1046884"/>
      <c r="S1046884"/>
      <c r="T1046884"/>
    </row>
    <row r="1046885" spans="1:20">
      <c r="A1046885"/>
      <c r="B1046885"/>
      <c r="C1046885"/>
      <c r="S1046885"/>
      <c r="T1046885"/>
    </row>
    <row r="1046886" spans="1:20">
      <c r="A1046886"/>
      <c r="B1046886"/>
      <c r="C1046886"/>
      <c r="S1046886"/>
      <c r="T1046886"/>
    </row>
    <row r="1046887" spans="1:20">
      <c r="A1046887"/>
      <c r="B1046887"/>
      <c r="C1046887"/>
      <c r="S1046887"/>
      <c r="T1046887"/>
    </row>
    <row r="1046888" spans="1:20">
      <c r="A1046888"/>
      <c r="B1046888"/>
      <c r="C1046888"/>
      <c r="S1046888"/>
      <c r="T1046888"/>
    </row>
    <row r="1046889" spans="1:20">
      <c r="A1046889"/>
      <c r="B1046889"/>
      <c r="C1046889"/>
      <c r="S1046889"/>
      <c r="T1046889"/>
    </row>
    <row r="1046890" spans="1:20">
      <c r="A1046890"/>
      <c r="B1046890"/>
      <c r="C1046890"/>
      <c r="S1046890"/>
      <c r="T1046890"/>
    </row>
    <row r="1046891" spans="1:20">
      <c r="A1046891"/>
      <c r="B1046891"/>
      <c r="C1046891"/>
      <c r="S1046891"/>
      <c r="T1046891"/>
    </row>
    <row r="1046892" spans="1:20">
      <c r="A1046892"/>
      <c r="B1046892"/>
      <c r="C1046892"/>
      <c r="S1046892"/>
      <c r="T1046892"/>
    </row>
    <row r="1046893" spans="1:20">
      <c r="A1046893"/>
      <c r="B1046893"/>
      <c r="C1046893"/>
      <c r="S1046893"/>
      <c r="T1046893"/>
    </row>
    <row r="1046894" spans="1:20">
      <c r="A1046894"/>
      <c r="B1046894"/>
      <c r="C1046894"/>
      <c r="S1046894"/>
      <c r="T1046894"/>
    </row>
    <row r="1046895" spans="1:20">
      <c r="A1046895"/>
      <c r="B1046895"/>
      <c r="C1046895"/>
      <c r="S1046895"/>
      <c r="T1046895"/>
    </row>
    <row r="1046896" spans="1:20">
      <c r="A1046896"/>
      <c r="B1046896"/>
      <c r="C1046896"/>
      <c r="S1046896"/>
      <c r="T1046896"/>
    </row>
    <row r="1046897" spans="1:20">
      <c r="A1046897"/>
      <c r="B1046897"/>
      <c r="C1046897"/>
      <c r="S1046897"/>
      <c r="T1046897"/>
    </row>
    <row r="1046898" spans="1:20">
      <c r="A1046898"/>
      <c r="B1046898"/>
      <c r="C1046898"/>
      <c r="S1046898"/>
      <c r="T1046898"/>
    </row>
    <row r="1046899" spans="1:20">
      <c r="A1046899"/>
      <c r="B1046899"/>
      <c r="C1046899"/>
      <c r="S1046899"/>
      <c r="T1046899"/>
    </row>
    <row r="1046900" spans="1:20">
      <c r="A1046900"/>
      <c r="B1046900"/>
      <c r="C1046900"/>
      <c r="S1046900"/>
      <c r="T1046900"/>
    </row>
    <row r="1046901" spans="1:20">
      <c r="A1046901"/>
      <c r="B1046901"/>
      <c r="C1046901"/>
      <c r="S1046901"/>
      <c r="T1046901"/>
    </row>
    <row r="1046902" spans="1:20">
      <c r="A1046902"/>
      <c r="B1046902"/>
      <c r="C1046902"/>
      <c r="S1046902"/>
      <c r="T1046902"/>
    </row>
    <row r="1046903" spans="1:20">
      <c r="A1046903"/>
      <c r="B1046903"/>
      <c r="C1046903"/>
      <c r="S1046903"/>
      <c r="T1046903"/>
    </row>
    <row r="1046904" spans="1:20">
      <c r="A1046904"/>
      <c r="B1046904"/>
      <c r="C1046904"/>
      <c r="S1046904"/>
      <c r="T1046904"/>
    </row>
    <row r="1046905" spans="1:20">
      <c r="A1046905"/>
      <c r="B1046905"/>
      <c r="C1046905"/>
      <c r="S1046905"/>
      <c r="T1046905"/>
    </row>
    <row r="1046906" spans="1:20">
      <c r="A1046906"/>
      <c r="B1046906"/>
      <c r="C1046906"/>
      <c r="S1046906"/>
      <c r="T1046906"/>
    </row>
    <row r="1046907" spans="1:20">
      <c r="A1046907"/>
      <c r="B1046907"/>
      <c r="C1046907"/>
      <c r="S1046907"/>
      <c r="T1046907"/>
    </row>
    <row r="1046908" spans="1:20">
      <c r="A1046908"/>
      <c r="B1046908"/>
      <c r="C1046908"/>
      <c r="S1046908"/>
      <c r="T1046908"/>
    </row>
    <row r="1046909" spans="1:20">
      <c r="A1046909"/>
      <c r="B1046909"/>
      <c r="C1046909"/>
      <c r="S1046909"/>
      <c r="T1046909"/>
    </row>
    <row r="1046910" spans="1:20">
      <c r="A1046910"/>
      <c r="B1046910"/>
      <c r="C1046910"/>
      <c r="S1046910"/>
      <c r="T1046910"/>
    </row>
    <row r="1046911" spans="1:20">
      <c r="A1046911"/>
      <c r="B1046911"/>
      <c r="C1046911"/>
      <c r="S1046911"/>
      <c r="T1046911"/>
    </row>
    <row r="1046912" spans="1:20">
      <c r="A1046912"/>
      <c r="B1046912"/>
      <c r="C1046912"/>
      <c r="S1046912"/>
      <c r="T1046912"/>
    </row>
    <row r="1046913" spans="1:20">
      <c r="A1046913"/>
      <c r="B1046913"/>
      <c r="C1046913"/>
      <c r="S1046913"/>
      <c r="T1046913"/>
    </row>
    <row r="1046914" spans="1:20">
      <c r="A1046914"/>
      <c r="B1046914"/>
      <c r="C1046914"/>
      <c r="S1046914"/>
      <c r="T1046914"/>
    </row>
    <row r="1046915" spans="1:20">
      <c r="A1046915"/>
      <c r="B1046915"/>
      <c r="C1046915"/>
      <c r="S1046915"/>
      <c r="T1046915"/>
    </row>
    <row r="1046916" spans="1:20">
      <c r="A1046916"/>
      <c r="B1046916"/>
      <c r="C1046916"/>
      <c r="S1046916"/>
      <c r="T1046916"/>
    </row>
    <row r="1046917" spans="1:20">
      <c r="A1046917"/>
      <c r="B1046917"/>
      <c r="C1046917"/>
      <c r="S1046917"/>
      <c r="T1046917"/>
    </row>
    <row r="1046918" spans="1:20">
      <c r="A1046918"/>
      <c r="B1046918"/>
      <c r="C1046918"/>
      <c r="S1046918"/>
      <c r="T1046918"/>
    </row>
    <row r="1046919" spans="1:20">
      <c r="A1046919"/>
      <c r="B1046919"/>
      <c r="C1046919"/>
      <c r="S1046919"/>
      <c r="T1046919"/>
    </row>
    <row r="1046920" spans="1:20">
      <c r="A1046920"/>
      <c r="B1046920"/>
      <c r="C1046920"/>
      <c r="S1046920"/>
      <c r="T1046920"/>
    </row>
    <row r="1046921" spans="1:20">
      <c r="A1046921"/>
      <c r="B1046921"/>
      <c r="C1046921"/>
      <c r="S1046921"/>
      <c r="T1046921"/>
    </row>
    <row r="1046922" spans="1:20">
      <c r="A1046922"/>
      <c r="B1046922"/>
      <c r="C1046922"/>
      <c r="S1046922"/>
      <c r="T1046922"/>
    </row>
    <row r="1046923" spans="1:20">
      <c r="A1046923"/>
      <c r="B1046923"/>
      <c r="C1046923"/>
      <c r="S1046923"/>
      <c r="T1046923"/>
    </row>
    <row r="1046924" spans="1:20">
      <c r="A1046924"/>
      <c r="B1046924"/>
      <c r="C1046924"/>
      <c r="S1046924"/>
      <c r="T1046924"/>
    </row>
    <row r="1046925" spans="1:20">
      <c r="A1046925"/>
      <c r="B1046925"/>
      <c r="C1046925"/>
      <c r="S1046925"/>
      <c r="T1046925"/>
    </row>
    <row r="1046926" spans="1:20">
      <c r="A1046926"/>
      <c r="B1046926"/>
      <c r="C1046926"/>
      <c r="S1046926"/>
      <c r="T1046926"/>
    </row>
    <row r="1046927" spans="1:20">
      <c r="A1046927"/>
      <c r="B1046927"/>
      <c r="C1046927"/>
      <c r="S1046927"/>
      <c r="T1046927"/>
    </row>
    <row r="1046928" spans="1:20">
      <c r="A1046928"/>
      <c r="B1046928"/>
      <c r="C1046928"/>
      <c r="S1046928"/>
      <c r="T1046928"/>
    </row>
    <row r="1046929" spans="1:20">
      <c r="A1046929"/>
      <c r="B1046929"/>
      <c r="C1046929"/>
      <c r="S1046929"/>
      <c r="T1046929"/>
    </row>
    <row r="1046930" spans="1:20">
      <c r="A1046930"/>
      <c r="B1046930"/>
      <c r="C1046930"/>
      <c r="S1046930"/>
      <c r="T1046930"/>
    </row>
    <row r="1046931" spans="1:20">
      <c r="A1046931"/>
      <c r="B1046931"/>
      <c r="C1046931"/>
      <c r="S1046931"/>
      <c r="T1046931"/>
    </row>
    <row r="1046932" spans="1:20">
      <c r="A1046932"/>
      <c r="B1046932"/>
      <c r="C1046932"/>
      <c r="S1046932"/>
      <c r="T1046932"/>
    </row>
    <row r="1046933" spans="1:20">
      <c r="A1046933"/>
      <c r="B1046933"/>
      <c r="C1046933"/>
      <c r="S1046933"/>
      <c r="T1046933"/>
    </row>
    <row r="1046934" spans="1:20">
      <c r="A1046934"/>
      <c r="B1046934"/>
      <c r="C1046934"/>
      <c r="S1046934"/>
      <c r="T1046934"/>
    </row>
    <row r="1046935" spans="1:20">
      <c r="A1046935"/>
      <c r="B1046935"/>
      <c r="C1046935"/>
      <c r="S1046935"/>
      <c r="T1046935"/>
    </row>
    <row r="1046936" spans="1:20">
      <c r="A1046936"/>
      <c r="B1046936"/>
      <c r="C1046936"/>
      <c r="S1046936"/>
      <c r="T1046936"/>
    </row>
    <row r="1046937" spans="1:20">
      <c r="A1046937"/>
      <c r="B1046937"/>
      <c r="C1046937"/>
      <c r="S1046937"/>
      <c r="T1046937"/>
    </row>
    <row r="1046938" spans="1:20">
      <c r="A1046938"/>
      <c r="B1046938"/>
      <c r="C1046938"/>
      <c r="S1046938"/>
      <c r="T1046938"/>
    </row>
    <row r="1046939" spans="1:20">
      <c r="A1046939"/>
      <c r="B1046939"/>
      <c r="C1046939"/>
      <c r="S1046939"/>
      <c r="T1046939"/>
    </row>
    <row r="1046940" spans="1:20">
      <c r="A1046940"/>
      <c r="B1046940"/>
      <c r="C1046940"/>
      <c r="S1046940"/>
      <c r="T1046940"/>
    </row>
    <row r="1046941" spans="1:20">
      <c r="A1046941"/>
      <c r="B1046941"/>
      <c r="C1046941"/>
      <c r="S1046941"/>
      <c r="T1046941"/>
    </row>
    <row r="1046942" spans="1:20">
      <c r="A1046942"/>
      <c r="B1046942"/>
      <c r="C1046942"/>
      <c r="S1046942"/>
      <c r="T1046942"/>
    </row>
    <row r="1046943" spans="1:20">
      <c r="A1046943"/>
      <c r="B1046943"/>
      <c r="C1046943"/>
      <c r="S1046943"/>
      <c r="T1046943"/>
    </row>
    <row r="1046944" spans="1:20">
      <c r="A1046944"/>
      <c r="B1046944"/>
      <c r="C1046944"/>
      <c r="S1046944"/>
      <c r="T1046944"/>
    </row>
    <row r="1046945" spans="1:20">
      <c r="A1046945"/>
      <c r="B1046945"/>
      <c r="C1046945"/>
      <c r="S1046945"/>
      <c r="T1046945"/>
    </row>
    <row r="1046946" spans="1:20">
      <c r="A1046946"/>
      <c r="B1046946"/>
      <c r="C1046946"/>
      <c r="S1046946"/>
      <c r="T1046946"/>
    </row>
    <row r="1046947" spans="1:20">
      <c r="A1046947"/>
      <c r="B1046947"/>
      <c r="C1046947"/>
      <c r="S1046947"/>
      <c r="T1046947"/>
    </row>
    <row r="1046948" spans="1:20">
      <c r="A1046948"/>
      <c r="B1046948"/>
      <c r="C1046948"/>
      <c r="S1046948"/>
      <c r="T1046948"/>
    </row>
    <row r="1046949" spans="1:20">
      <c r="A1046949"/>
      <c r="B1046949"/>
      <c r="C1046949"/>
      <c r="S1046949"/>
      <c r="T1046949"/>
    </row>
    <row r="1046950" spans="1:20">
      <c r="A1046950"/>
      <c r="B1046950"/>
      <c r="C1046950"/>
      <c r="S1046950"/>
      <c r="T1046950"/>
    </row>
    <row r="1046951" spans="1:20">
      <c r="A1046951"/>
      <c r="B1046951"/>
      <c r="C1046951"/>
      <c r="S1046951"/>
      <c r="T1046951"/>
    </row>
    <row r="1046952" spans="1:20">
      <c r="A1046952"/>
      <c r="B1046952"/>
      <c r="C1046952"/>
      <c r="S1046952"/>
      <c r="T1046952"/>
    </row>
    <row r="1046953" spans="1:20">
      <c r="A1046953"/>
      <c r="B1046953"/>
      <c r="C1046953"/>
      <c r="S1046953"/>
      <c r="T1046953"/>
    </row>
    <row r="1046954" spans="1:20">
      <c r="A1046954"/>
      <c r="B1046954"/>
      <c r="C1046954"/>
      <c r="S1046954"/>
      <c r="T1046954"/>
    </row>
    <row r="1046955" spans="1:20">
      <c r="A1046955"/>
      <c r="B1046955"/>
      <c r="C1046955"/>
      <c r="S1046955"/>
      <c r="T1046955"/>
    </row>
    <row r="1046956" spans="1:20">
      <c r="A1046956"/>
      <c r="B1046956"/>
      <c r="C1046956"/>
      <c r="S1046956"/>
      <c r="T1046956"/>
    </row>
    <row r="1046957" spans="1:20">
      <c r="A1046957"/>
      <c r="B1046957"/>
      <c r="C1046957"/>
      <c r="S1046957"/>
      <c r="T1046957"/>
    </row>
    <row r="1046958" spans="1:20">
      <c r="A1046958"/>
      <c r="B1046958"/>
      <c r="C1046958"/>
      <c r="S1046958"/>
      <c r="T1046958"/>
    </row>
    <row r="1046959" spans="1:20">
      <c r="A1046959"/>
      <c r="B1046959"/>
      <c r="C1046959"/>
      <c r="S1046959"/>
      <c r="T1046959"/>
    </row>
    <row r="1046960" spans="1:20">
      <c r="A1046960"/>
      <c r="B1046960"/>
      <c r="C1046960"/>
      <c r="S1046960"/>
      <c r="T1046960"/>
    </row>
    <row r="1046961" spans="1:20">
      <c r="A1046961"/>
      <c r="B1046961"/>
      <c r="C1046961"/>
      <c r="S1046961"/>
      <c r="T1046961"/>
    </row>
    <row r="1046962" spans="1:20">
      <c r="A1046962"/>
      <c r="B1046962"/>
      <c r="C1046962"/>
      <c r="S1046962"/>
      <c r="T1046962"/>
    </row>
    <row r="1046963" spans="1:20">
      <c r="A1046963"/>
      <c r="B1046963"/>
      <c r="C1046963"/>
      <c r="S1046963"/>
      <c r="T1046963"/>
    </row>
    <row r="1046964" spans="1:20">
      <c r="A1046964"/>
      <c r="B1046964"/>
      <c r="C1046964"/>
      <c r="S1046964"/>
      <c r="T1046964"/>
    </row>
    <row r="1046965" spans="1:20">
      <c r="A1046965"/>
      <c r="B1046965"/>
      <c r="C1046965"/>
      <c r="S1046965"/>
      <c r="T1046965"/>
    </row>
    <row r="1046966" spans="1:20">
      <c r="A1046966"/>
      <c r="B1046966"/>
      <c r="C1046966"/>
      <c r="S1046966"/>
      <c r="T1046966"/>
    </row>
    <row r="1046967" spans="1:20">
      <c r="A1046967"/>
      <c r="B1046967"/>
      <c r="C1046967"/>
      <c r="S1046967"/>
      <c r="T1046967"/>
    </row>
    <row r="1046968" spans="1:20">
      <c r="A1046968"/>
      <c r="B1046968"/>
      <c r="C1046968"/>
      <c r="S1046968"/>
      <c r="T1046968"/>
    </row>
    <row r="1046969" spans="1:20">
      <c r="A1046969"/>
      <c r="B1046969"/>
      <c r="C1046969"/>
      <c r="S1046969"/>
      <c r="T1046969"/>
    </row>
    <row r="1046970" spans="1:20">
      <c r="A1046970"/>
      <c r="B1046970"/>
      <c r="C1046970"/>
      <c r="S1046970"/>
      <c r="T1046970"/>
    </row>
    <row r="1046971" spans="1:20">
      <c r="A1046971"/>
      <c r="B1046971"/>
      <c r="C1046971"/>
      <c r="S1046971"/>
      <c r="T1046971"/>
    </row>
    <row r="1046972" spans="1:20">
      <c r="A1046972"/>
      <c r="B1046972"/>
      <c r="C1046972"/>
      <c r="S1046972"/>
      <c r="T1046972"/>
    </row>
    <row r="1046973" spans="1:20">
      <c r="A1046973"/>
      <c r="B1046973"/>
      <c r="C1046973"/>
      <c r="S1046973"/>
      <c r="T1046973"/>
    </row>
    <row r="1046974" spans="1:20">
      <c r="A1046974"/>
      <c r="B1046974"/>
      <c r="C1046974"/>
      <c r="S1046974"/>
      <c r="T1046974"/>
    </row>
    <row r="1046975" spans="1:20">
      <c r="A1046975"/>
      <c r="B1046975"/>
      <c r="C1046975"/>
      <c r="S1046975"/>
      <c r="T1046975"/>
    </row>
    <row r="1046976" spans="1:20">
      <c r="A1046976"/>
      <c r="B1046976"/>
      <c r="C1046976"/>
      <c r="S1046976"/>
      <c r="T1046976"/>
    </row>
    <row r="1046977" spans="1:20">
      <c r="A1046977"/>
      <c r="B1046977"/>
      <c r="C1046977"/>
      <c r="S1046977"/>
      <c r="T1046977"/>
    </row>
    <row r="1046978" spans="1:20">
      <c r="A1046978"/>
      <c r="B1046978"/>
      <c r="C1046978"/>
      <c r="S1046978"/>
      <c r="T1046978"/>
    </row>
    <row r="1046979" spans="1:20">
      <c r="A1046979"/>
      <c r="B1046979"/>
      <c r="C1046979"/>
      <c r="S1046979"/>
      <c r="T1046979"/>
    </row>
    <row r="1046980" spans="1:20">
      <c r="A1046980"/>
      <c r="B1046980"/>
      <c r="C1046980"/>
      <c r="S1046980"/>
      <c r="T1046980"/>
    </row>
    <row r="1046981" spans="1:20">
      <c r="A1046981"/>
      <c r="B1046981"/>
      <c r="C1046981"/>
      <c r="S1046981"/>
      <c r="T1046981"/>
    </row>
    <row r="1046982" spans="1:20">
      <c r="A1046982"/>
      <c r="B1046982"/>
      <c r="C1046982"/>
      <c r="S1046982"/>
      <c r="T1046982"/>
    </row>
    <row r="1046983" spans="1:20">
      <c r="A1046983"/>
      <c r="B1046983"/>
      <c r="C1046983"/>
      <c r="S1046983"/>
      <c r="T1046983"/>
    </row>
    <row r="1046984" spans="1:20">
      <c r="A1046984"/>
      <c r="B1046984"/>
      <c r="C1046984"/>
      <c r="S1046984"/>
      <c r="T1046984"/>
    </row>
    <row r="1046985" spans="1:20">
      <c r="A1046985"/>
      <c r="B1046985"/>
      <c r="C1046985"/>
      <c r="S1046985"/>
      <c r="T1046985"/>
    </row>
    <row r="1046986" spans="1:20">
      <c r="A1046986"/>
      <c r="B1046986"/>
      <c r="C1046986"/>
      <c r="S1046986"/>
      <c r="T1046986"/>
    </row>
    <row r="1046987" spans="1:20">
      <c r="A1046987"/>
      <c r="B1046987"/>
      <c r="C1046987"/>
      <c r="S1046987"/>
      <c r="T1046987"/>
    </row>
    <row r="1046988" spans="1:20">
      <c r="A1046988"/>
      <c r="B1046988"/>
      <c r="C1046988"/>
      <c r="S1046988"/>
      <c r="T1046988"/>
    </row>
    <row r="1046989" spans="1:20">
      <c r="A1046989"/>
      <c r="B1046989"/>
      <c r="C1046989"/>
      <c r="S1046989"/>
      <c r="T1046989"/>
    </row>
    <row r="1046990" spans="1:20">
      <c r="A1046990"/>
      <c r="B1046990"/>
      <c r="C1046990"/>
      <c r="S1046990"/>
      <c r="T1046990"/>
    </row>
    <row r="1046991" spans="1:20">
      <c r="A1046991"/>
      <c r="B1046991"/>
      <c r="C1046991"/>
      <c r="S1046991"/>
      <c r="T1046991"/>
    </row>
    <row r="1046992" spans="1:20">
      <c r="A1046992"/>
      <c r="B1046992"/>
      <c r="C1046992"/>
      <c r="S1046992"/>
      <c r="T1046992"/>
    </row>
    <row r="1046993" spans="1:20">
      <c r="A1046993"/>
      <c r="B1046993"/>
      <c r="C1046993"/>
      <c r="S1046993"/>
      <c r="T1046993"/>
    </row>
    <row r="1046994" spans="1:20">
      <c r="A1046994"/>
      <c r="B1046994"/>
      <c r="C1046994"/>
      <c r="S1046994"/>
      <c r="T1046994"/>
    </row>
    <row r="1046995" spans="1:20">
      <c r="A1046995"/>
      <c r="B1046995"/>
      <c r="C1046995"/>
      <c r="S1046995"/>
      <c r="T1046995"/>
    </row>
    <row r="1046996" spans="1:20">
      <c r="A1046996"/>
      <c r="B1046996"/>
      <c r="C1046996"/>
      <c r="S1046996"/>
      <c r="T1046996"/>
    </row>
    <row r="1046997" spans="1:20">
      <c r="A1046997"/>
      <c r="B1046997"/>
      <c r="C1046997"/>
      <c r="S1046997"/>
      <c r="T1046997"/>
    </row>
    <row r="1046998" spans="1:20">
      <c r="A1046998"/>
      <c r="B1046998"/>
      <c r="C1046998"/>
      <c r="S1046998"/>
      <c r="T1046998"/>
    </row>
    <row r="1046999" spans="1:20">
      <c r="A1046999"/>
      <c r="B1046999"/>
      <c r="C1046999"/>
      <c r="S1046999"/>
      <c r="T1046999"/>
    </row>
    <row r="1047000" spans="1:20">
      <c r="A1047000"/>
      <c r="B1047000"/>
      <c r="C1047000"/>
      <c r="S1047000"/>
      <c r="T1047000"/>
    </row>
    <row r="1047001" spans="1:20">
      <c r="A1047001"/>
      <c r="B1047001"/>
      <c r="C1047001"/>
      <c r="S1047001"/>
      <c r="T1047001"/>
    </row>
    <row r="1047002" spans="1:20">
      <c r="A1047002"/>
      <c r="B1047002"/>
      <c r="C1047002"/>
      <c r="S1047002"/>
      <c r="T1047002"/>
    </row>
    <row r="1047003" spans="1:20">
      <c r="A1047003"/>
      <c r="B1047003"/>
      <c r="C1047003"/>
      <c r="S1047003"/>
      <c r="T1047003"/>
    </row>
    <row r="1047004" spans="1:20">
      <c r="A1047004"/>
      <c r="B1047004"/>
      <c r="C1047004"/>
      <c r="S1047004"/>
      <c r="T1047004"/>
    </row>
    <row r="1047005" spans="1:20">
      <c r="A1047005"/>
      <c r="B1047005"/>
      <c r="C1047005"/>
      <c r="S1047005"/>
      <c r="T1047005"/>
    </row>
    <row r="1047006" spans="1:20">
      <c r="A1047006"/>
      <c r="B1047006"/>
      <c r="C1047006"/>
      <c r="S1047006"/>
      <c r="T1047006"/>
    </row>
    <row r="1047007" spans="1:20">
      <c r="A1047007"/>
      <c r="B1047007"/>
      <c r="C1047007"/>
      <c r="S1047007"/>
      <c r="T1047007"/>
    </row>
    <row r="1047008" spans="1:20">
      <c r="A1047008"/>
      <c r="B1047008"/>
      <c r="C1047008"/>
      <c r="S1047008"/>
      <c r="T1047008"/>
    </row>
    <row r="1047009" spans="1:20">
      <c r="A1047009"/>
      <c r="B1047009"/>
      <c r="C1047009"/>
      <c r="S1047009"/>
      <c r="T1047009"/>
    </row>
    <row r="1047010" spans="1:20">
      <c r="A1047010"/>
      <c r="B1047010"/>
      <c r="C1047010"/>
      <c r="S1047010"/>
      <c r="T1047010"/>
    </row>
    <row r="1047011" spans="1:20">
      <c r="A1047011"/>
      <c r="B1047011"/>
      <c r="C1047011"/>
      <c r="S1047011"/>
      <c r="T1047011"/>
    </row>
    <row r="1047012" spans="1:20">
      <c r="A1047012"/>
      <c r="B1047012"/>
      <c r="C1047012"/>
      <c r="S1047012"/>
      <c r="T1047012"/>
    </row>
    <row r="1047013" spans="1:20">
      <c r="A1047013"/>
      <c r="B1047013"/>
      <c r="C1047013"/>
      <c r="S1047013"/>
      <c r="T1047013"/>
    </row>
    <row r="1047014" spans="1:20">
      <c r="A1047014"/>
      <c r="B1047014"/>
      <c r="C1047014"/>
      <c r="S1047014"/>
      <c r="T1047014"/>
    </row>
    <row r="1047015" spans="1:20">
      <c r="A1047015"/>
      <c r="B1047015"/>
      <c r="C1047015"/>
      <c r="S1047015"/>
      <c r="T1047015"/>
    </row>
    <row r="1047016" spans="1:20">
      <c r="A1047016"/>
      <c r="B1047016"/>
      <c r="C1047016"/>
      <c r="S1047016"/>
      <c r="T1047016"/>
    </row>
    <row r="1047017" spans="1:20">
      <c r="A1047017"/>
      <c r="B1047017"/>
      <c r="C1047017"/>
      <c r="S1047017"/>
      <c r="T1047017"/>
    </row>
    <row r="1047018" spans="1:20">
      <c r="A1047018"/>
      <c r="B1047018"/>
      <c r="C1047018"/>
      <c r="S1047018"/>
      <c r="T1047018"/>
    </row>
    <row r="1047019" spans="1:20">
      <c r="A1047019"/>
      <c r="B1047019"/>
      <c r="C1047019"/>
      <c r="S1047019"/>
      <c r="T1047019"/>
    </row>
    <row r="1047020" spans="1:20">
      <c r="A1047020"/>
      <c r="B1047020"/>
      <c r="C1047020"/>
      <c r="S1047020"/>
      <c r="T1047020"/>
    </row>
    <row r="1047021" spans="1:20">
      <c r="A1047021"/>
      <c r="B1047021"/>
      <c r="C1047021"/>
      <c r="S1047021"/>
      <c r="T1047021"/>
    </row>
    <row r="1047022" spans="1:20">
      <c r="A1047022"/>
      <c r="B1047022"/>
      <c r="C1047022"/>
      <c r="S1047022"/>
      <c r="T1047022"/>
    </row>
    <row r="1047023" spans="1:20">
      <c r="A1047023"/>
      <c r="B1047023"/>
      <c r="C1047023"/>
      <c r="S1047023"/>
      <c r="T1047023"/>
    </row>
    <row r="1047024" spans="1:20">
      <c r="A1047024"/>
      <c r="B1047024"/>
      <c r="C1047024"/>
      <c r="S1047024"/>
      <c r="T1047024"/>
    </row>
    <row r="1047025" spans="1:20">
      <c r="A1047025"/>
      <c r="B1047025"/>
      <c r="C1047025"/>
      <c r="S1047025"/>
      <c r="T1047025"/>
    </row>
    <row r="1047026" spans="1:20">
      <c r="A1047026"/>
      <c r="B1047026"/>
      <c r="C1047026"/>
      <c r="S1047026"/>
      <c r="T1047026"/>
    </row>
    <row r="1047027" spans="1:20">
      <c r="A1047027"/>
      <c r="B1047027"/>
      <c r="C1047027"/>
      <c r="S1047027"/>
      <c r="T1047027"/>
    </row>
    <row r="1047028" spans="1:20">
      <c r="A1047028"/>
      <c r="B1047028"/>
      <c r="C1047028"/>
      <c r="S1047028"/>
      <c r="T1047028"/>
    </row>
    <row r="1047029" spans="1:20">
      <c r="A1047029"/>
      <c r="B1047029"/>
      <c r="C1047029"/>
      <c r="S1047029"/>
      <c r="T1047029"/>
    </row>
    <row r="1047030" spans="1:20">
      <c r="A1047030"/>
      <c r="B1047030"/>
      <c r="C1047030"/>
      <c r="S1047030"/>
      <c r="T1047030"/>
    </row>
    <row r="1047031" spans="1:20">
      <c r="A1047031"/>
      <c r="B1047031"/>
      <c r="C1047031"/>
      <c r="S1047031"/>
      <c r="T1047031"/>
    </row>
    <row r="1047032" spans="1:20">
      <c r="A1047032"/>
      <c r="B1047032"/>
      <c r="C1047032"/>
      <c r="S1047032"/>
      <c r="T1047032"/>
    </row>
    <row r="1047033" spans="1:20">
      <c r="A1047033"/>
      <c r="B1047033"/>
      <c r="C1047033"/>
      <c r="S1047033"/>
      <c r="T1047033"/>
    </row>
    <row r="1047034" spans="1:20">
      <c r="A1047034"/>
      <c r="B1047034"/>
      <c r="C1047034"/>
      <c r="S1047034"/>
      <c r="T1047034"/>
    </row>
    <row r="1047035" spans="1:20">
      <c r="A1047035"/>
      <c r="B1047035"/>
      <c r="C1047035"/>
      <c r="S1047035"/>
      <c r="T1047035"/>
    </row>
    <row r="1047036" spans="1:20">
      <c r="A1047036"/>
      <c r="B1047036"/>
      <c r="C1047036"/>
      <c r="S1047036"/>
      <c r="T1047036"/>
    </row>
    <row r="1047037" spans="1:20">
      <c r="A1047037"/>
      <c r="B1047037"/>
      <c r="C1047037"/>
      <c r="S1047037"/>
      <c r="T1047037"/>
    </row>
    <row r="1047038" spans="1:20">
      <c r="A1047038"/>
      <c r="B1047038"/>
      <c r="C1047038"/>
      <c r="S1047038"/>
      <c r="T1047038"/>
    </row>
    <row r="1047039" spans="1:20">
      <c r="A1047039"/>
      <c r="B1047039"/>
      <c r="C1047039"/>
      <c r="S1047039"/>
      <c r="T1047039"/>
    </row>
    <row r="1047040" spans="1:20">
      <c r="A1047040"/>
      <c r="B1047040"/>
      <c r="C1047040"/>
      <c r="S1047040"/>
      <c r="T1047040"/>
    </row>
    <row r="1047041" spans="1:20">
      <c r="A1047041"/>
      <c r="B1047041"/>
      <c r="C1047041"/>
      <c r="S1047041"/>
      <c r="T1047041"/>
    </row>
    <row r="1047042" spans="1:20">
      <c r="A1047042"/>
      <c r="B1047042"/>
      <c r="C1047042"/>
      <c r="S1047042"/>
      <c r="T1047042"/>
    </row>
    <row r="1047043" spans="1:20">
      <c r="A1047043"/>
      <c r="B1047043"/>
      <c r="C1047043"/>
      <c r="S1047043"/>
      <c r="T1047043"/>
    </row>
    <row r="1047044" spans="1:20">
      <c r="A1047044"/>
      <c r="B1047044"/>
      <c r="C1047044"/>
      <c r="S1047044"/>
      <c r="T1047044"/>
    </row>
    <row r="1047045" spans="1:20">
      <c r="A1047045"/>
      <c r="B1047045"/>
      <c r="C1047045"/>
      <c r="S1047045"/>
      <c r="T1047045"/>
    </row>
    <row r="1047046" spans="1:20">
      <c r="A1047046"/>
      <c r="B1047046"/>
      <c r="C1047046"/>
      <c r="S1047046"/>
      <c r="T1047046"/>
    </row>
    <row r="1047047" spans="1:20">
      <c r="A1047047"/>
      <c r="B1047047"/>
      <c r="C1047047"/>
      <c r="S1047047"/>
      <c r="T1047047"/>
    </row>
    <row r="1047048" spans="1:20">
      <c r="A1047048"/>
      <c r="B1047048"/>
      <c r="C1047048"/>
      <c r="S1047048"/>
      <c r="T1047048"/>
    </row>
    <row r="1047049" spans="1:20">
      <c r="A1047049"/>
      <c r="B1047049"/>
      <c r="C1047049"/>
      <c r="S1047049"/>
      <c r="T1047049"/>
    </row>
    <row r="1047050" spans="1:20">
      <c r="A1047050"/>
      <c r="B1047050"/>
      <c r="C1047050"/>
      <c r="S1047050"/>
      <c r="T1047050"/>
    </row>
    <row r="1047051" spans="1:20">
      <c r="A1047051"/>
      <c r="B1047051"/>
      <c r="C1047051"/>
      <c r="S1047051"/>
      <c r="T1047051"/>
    </row>
    <row r="1047052" spans="1:20">
      <c r="A1047052"/>
      <c r="B1047052"/>
      <c r="C1047052"/>
      <c r="S1047052"/>
      <c r="T1047052"/>
    </row>
    <row r="1047053" spans="1:20">
      <c r="A1047053"/>
      <c r="B1047053"/>
      <c r="C1047053"/>
      <c r="S1047053"/>
      <c r="T1047053"/>
    </row>
    <row r="1047054" spans="1:20">
      <c r="A1047054"/>
      <c r="B1047054"/>
      <c r="C1047054"/>
      <c r="S1047054"/>
      <c r="T1047054"/>
    </row>
    <row r="1047055" spans="1:20">
      <c r="A1047055"/>
      <c r="B1047055"/>
      <c r="C1047055"/>
      <c r="S1047055"/>
      <c r="T1047055"/>
    </row>
    <row r="1047056" spans="1:20">
      <c r="A1047056"/>
      <c r="B1047056"/>
      <c r="C1047056"/>
      <c r="S1047056"/>
      <c r="T1047056"/>
    </row>
    <row r="1047057" spans="1:20">
      <c r="A1047057"/>
      <c r="B1047057"/>
      <c r="C1047057"/>
      <c r="S1047057"/>
      <c r="T1047057"/>
    </row>
    <row r="1047058" spans="1:20">
      <c r="A1047058"/>
      <c r="B1047058"/>
      <c r="C1047058"/>
      <c r="S1047058"/>
      <c r="T1047058"/>
    </row>
    <row r="1047059" spans="1:20">
      <c r="A1047059"/>
      <c r="B1047059"/>
      <c r="C1047059"/>
      <c r="S1047059"/>
      <c r="T1047059"/>
    </row>
    <row r="1047060" spans="1:20">
      <c r="A1047060"/>
      <c r="B1047060"/>
      <c r="C1047060"/>
      <c r="S1047060"/>
      <c r="T1047060"/>
    </row>
    <row r="1047061" spans="1:20">
      <c r="A1047061"/>
      <c r="B1047061"/>
      <c r="C1047061"/>
      <c r="S1047061"/>
      <c r="T1047061"/>
    </row>
    <row r="1047062" spans="1:20">
      <c r="A1047062"/>
      <c r="B1047062"/>
      <c r="C1047062"/>
      <c r="S1047062"/>
      <c r="T1047062"/>
    </row>
    <row r="1047063" spans="1:20">
      <c r="A1047063"/>
      <c r="B1047063"/>
      <c r="C1047063"/>
      <c r="S1047063"/>
      <c r="T1047063"/>
    </row>
    <row r="1047064" spans="1:20">
      <c r="A1047064"/>
      <c r="B1047064"/>
      <c r="C1047064"/>
      <c r="S1047064"/>
      <c r="T1047064"/>
    </row>
    <row r="1047065" spans="1:20">
      <c r="A1047065"/>
      <c r="B1047065"/>
      <c r="C1047065"/>
      <c r="S1047065"/>
      <c r="T1047065"/>
    </row>
    <row r="1047066" spans="1:20">
      <c r="A1047066"/>
      <c r="B1047066"/>
      <c r="C1047066"/>
      <c r="S1047066"/>
      <c r="T1047066"/>
    </row>
    <row r="1047067" spans="1:20">
      <c r="A1047067"/>
      <c r="B1047067"/>
      <c r="C1047067"/>
      <c r="S1047067"/>
      <c r="T1047067"/>
    </row>
    <row r="1047068" spans="1:20">
      <c r="A1047068"/>
      <c r="B1047068"/>
      <c r="C1047068"/>
      <c r="S1047068"/>
      <c r="T1047068"/>
    </row>
    <row r="1047069" spans="1:20">
      <c r="A1047069"/>
      <c r="B1047069"/>
      <c r="C1047069"/>
      <c r="S1047069"/>
      <c r="T1047069"/>
    </row>
    <row r="1047070" spans="1:20">
      <c r="A1047070"/>
      <c r="B1047070"/>
      <c r="C1047070"/>
      <c r="S1047070"/>
      <c r="T1047070"/>
    </row>
    <row r="1047071" spans="1:20">
      <c r="A1047071"/>
      <c r="B1047071"/>
      <c r="C1047071"/>
      <c r="S1047071"/>
      <c r="T1047071"/>
    </row>
    <row r="1047072" spans="1:20">
      <c r="A1047072"/>
      <c r="B1047072"/>
      <c r="C1047072"/>
      <c r="S1047072"/>
      <c r="T1047072"/>
    </row>
    <row r="1047073" spans="1:20">
      <c r="A1047073"/>
      <c r="B1047073"/>
      <c r="C1047073"/>
      <c r="S1047073"/>
      <c r="T1047073"/>
    </row>
    <row r="1047074" spans="1:20">
      <c r="A1047074"/>
      <c r="B1047074"/>
      <c r="C1047074"/>
      <c r="S1047074"/>
      <c r="T1047074"/>
    </row>
    <row r="1047075" spans="1:20">
      <c r="A1047075"/>
      <c r="B1047075"/>
      <c r="C1047075"/>
      <c r="S1047075"/>
      <c r="T1047075"/>
    </row>
    <row r="1047076" spans="1:20">
      <c r="A1047076"/>
      <c r="B1047076"/>
      <c r="C1047076"/>
      <c r="S1047076"/>
      <c r="T1047076"/>
    </row>
    <row r="1047077" spans="1:20">
      <c r="A1047077"/>
      <c r="B1047077"/>
      <c r="C1047077"/>
      <c r="S1047077"/>
      <c r="T1047077"/>
    </row>
    <row r="1047078" spans="1:20">
      <c r="A1047078"/>
      <c r="B1047078"/>
      <c r="C1047078"/>
      <c r="S1047078"/>
      <c r="T1047078"/>
    </row>
    <row r="1047079" spans="1:20">
      <c r="A1047079"/>
      <c r="B1047079"/>
      <c r="C1047079"/>
      <c r="S1047079"/>
      <c r="T1047079"/>
    </row>
    <row r="1047080" spans="1:20">
      <c r="A1047080"/>
      <c r="B1047080"/>
      <c r="C1047080"/>
      <c r="S1047080"/>
      <c r="T1047080"/>
    </row>
    <row r="1047081" spans="1:20">
      <c r="A1047081"/>
      <c r="B1047081"/>
      <c r="C1047081"/>
      <c r="S1047081"/>
      <c r="T1047081"/>
    </row>
    <row r="1047082" spans="1:20">
      <c r="A1047082"/>
      <c r="B1047082"/>
      <c r="C1047082"/>
      <c r="S1047082"/>
      <c r="T1047082"/>
    </row>
    <row r="1047083" spans="1:20">
      <c r="A1047083"/>
      <c r="B1047083"/>
      <c r="C1047083"/>
      <c r="S1047083"/>
      <c r="T1047083"/>
    </row>
    <row r="1047084" spans="1:20">
      <c r="A1047084"/>
      <c r="B1047084"/>
      <c r="C1047084"/>
      <c r="S1047084"/>
      <c r="T1047084"/>
    </row>
    <row r="1047085" spans="1:20">
      <c r="A1047085"/>
      <c r="B1047085"/>
      <c r="C1047085"/>
      <c r="S1047085"/>
      <c r="T1047085"/>
    </row>
    <row r="1047086" spans="1:20">
      <c r="A1047086"/>
      <c r="B1047086"/>
      <c r="C1047086"/>
      <c r="S1047086"/>
      <c r="T1047086"/>
    </row>
    <row r="1047087" spans="1:20">
      <c r="A1047087"/>
      <c r="B1047087"/>
      <c r="C1047087"/>
      <c r="S1047087"/>
      <c r="T1047087"/>
    </row>
    <row r="1047088" spans="1:20">
      <c r="A1047088"/>
      <c r="B1047088"/>
      <c r="C1047088"/>
      <c r="S1047088"/>
      <c r="T1047088"/>
    </row>
    <row r="1047089" spans="1:20">
      <c r="A1047089"/>
      <c r="B1047089"/>
      <c r="C1047089"/>
      <c r="S1047089"/>
      <c r="T1047089"/>
    </row>
    <row r="1047090" spans="1:20">
      <c r="A1047090"/>
      <c r="B1047090"/>
      <c r="C1047090"/>
      <c r="S1047090"/>
      <c r="T1047090"/>
    </row>
    <row r="1047091" spans="1:20">
      <c r="A1047091"/>
      <c r="B1047091"/>
      <c r="C1047091"/>
      <c r="S1047091"/>
      <c r="T1047091"/>
    </row>
    <row r="1047092" spans="1:20">
      <c r="A1047092"/>
      <c r="B1047092"/>
      <c r="C1047092"/>
      <c r="S1047092"/>
      <c r="T1047092"/>
    </row>
    <row r="1047093" spans="1:20">
      <c r="A1047093"/>
      <c r="B1047093"/>
      <c r="C1047093"/>
      <c r="S1047093"/>
      <c r="T1047093"/>
    </row>
    <row r="1047094" spans="1:20">
      <c r="A1047094"/>
      <c r="B1047094"/>
      <c r="C1047094"/>
      <c r="S1047094"/>
      <c r="T1047094"/>
    </row>
    <row r="1047095" spans="1:20">
      <c r="A1047095"/>
      <c r="B1047095"/>
      <c r="C1047095"/>
      <c r="S1047095"/>
      <c r="T1047095"/>
    </row>
    <row r="1047096" spans="1:20">
      <c r="A1047096"/>
      <c r="B1047096"/>
      <c r="C1047096"/>
      <c r="S1047096"/>
      <c r="T1047096"/>
    </row>
    <row r="1047097" spans="1:20">
      <c r="A1047097"/>
      <c r="B1047097"/>
      <c r="C1047097"/>
      <c r="S1047097"/>
      <c r="T1047097"/>
    </row>
    <row r="1047098" spans="1:20">
      <c r="A1047098"/>
      <c r="B1047098"/>
      <c r="C1047098"/>
      <c r="S1047098"/>
      <c r="T1047098"/>
    </row>
    <row r="1047099" spans="1:20">
      <c r="A1047099"/>
      <c r="B1047099"/>
      <c r="C1047099"/>
      <c r="S1047099"/>
      <c r="T1047099"/>
    </row>
    <row r="1047100" spans="1:20">
      <c r="A1047100"/>
      <c r="B1047100"/>
      <c r="C1047100"/>
      <c r="S1047100"/>
      <c r="T1047100"/>
    </row>
    <row r="1047101" spans="1:20">
      <c r="A1047101"/>
      <c r="B1047101"/>
      <c r="C1047101"/>
      <c r="S1047101"/>
      <c r="T1047101"/>
    </row>
    <row r="1047102" spans="1:20">
      <c r="A1047102"/>
      <c r="B1047102"/>
      <c r="C1047102"/>
      <c r="S1047102"/>
      <c r="T1047102"/>
    </row>
    <row r="1047103" spans="1:20">
      <c r="A1047103"/>
      <c r="B1047103"/>
      <c r="C1047103"/>
      <c r="S1047103"/>
      <c r="T1047103"/>
    </row>
    <row r="1047104" spans="1:20">
      <c r="A1047104"/>
      <c r="B1047104"/>
      <c r="C1047104"/>
      <c r="S1047104"/>
      <c r="T1047104"/>
    </row>
    <row r="1047105" spans="1:20">
      <c r="A1047105"/>
      <c r="B1047105"/>
      <c r="C1047105"/>
      <c r="S1047105"/>
      <c r="T1047105"/>
    </row>
    <row r="1047106" spans="1:20">
      <c r="A1047106"/>
      <c r="B1047106"/>
      <c r="C1047106"/>
      <c r="S1047106"/>
      <c r="T1047106"/>
    </row>
    <row r="1047107" spans="1:20">
      <c r="A1047107"/>
      <c r="B1047107"/>
      <c r="C1047107"/>
      <c r="S1047107"/>
      <c r="T1047107"/>
    </row>
    <row r="1047108" spans="1:20">
      <c r="A1047108"/>
      <c r="B1047108"/>
      <c r="C1047108"/>
      <c r="S1047108"/>
      <c r="T1047108"/>
    </row>
    <row r="1047109" spans="1:20">
      <c r="A1047109"/>
      <c r="B1047109"/>
      <c r="C1047109"/>
      <c r="S1047109"/>
      <c r="T1047109"/>
    </row>
    <row r="1047110" spans="1:20">
      <c r="A1047110"/>
      <c r="B1047110"/>
      <c r="C1047110"/>
      <c r="S1047110"/>
      <c r="T1047110"/>
    </row>
    <row r="1047111" spans="1:20">
      <c r="A1047111"/>
      <c r="B1047111"/>
      <c r="C1047111"/>
      <c r="S1047111"/>
      <c r="T1047111"/>
    </row>
    <row r="1047112" spans="1:20">
      <c r="A1047112"/>
      <c r="B1047112"/>
      <c r="C1047112"/>
      <c r="S1047112"/>
      <c r="T1047112"/>
    </row>
    <row r="1047113" spans="1:20">
      <c r="A1047113"/>
      <c r="B1047113"/>
      <c r="C1047113"/>
      <c r="S1047113"/>
      <c r="T1047113"/>
    </row>
    <row r="1047114" spans="1:20">
      <c r="A1047114"/>
      <c r="B1047114"/>
      <c r="C1047114"/>
      <c r="S1047114"/>
      <c r="T1047114"/>
    </row>
    <row r="1047115" spans="1:20">
      <c r="A1047115"/>
      <c r="B1047115"/>
      <c r="C1047115"/>
      <c r="S1047115"/>
      <c r="T1047115"/>
    </row>
    <row r="1047116" spans="1:20">
      <c r="A1047116"/>
      <c r="B1047116"/>
      <c r="C1047116"/>
      <c r="S1047116"/>
      <c r="T1047116"/>
    </row>
    <row r="1047117" spans="1:20">
      <c r="A1047117"/>
      <c r="B1047117"/>
      <c r="C1047117"/>
      <c r="S1047117"/>
      <c r="T1047117"/>
    </row>
    <row r="1047118" spans="1:20">
      <c r="A1047118"/>
      <c r="B1047118"/>
      <c r="C1047118"/>
      <c r="S1047118"/>
      <c r="T1047118"/>
    </row>
    <row r="1047119" spans="1:20">
      <c r="A1047119"/>
      <c r="B1047119"/>
      <c r="C1047119"/>
      <c r="S1047119"/>
      <c r="T1047119"/>
    </row>
    <row r="1047120" spans="1:20">
      <c r="A1047120"/>
      <c r="B1047120"/>
      <c r="C1047120"/>
      <c r="S1047120"/>
      <c r="T1047120"/>
    </row>
    <row r="1047121" spans="1:20">
      <c r="A1047121"/>
      <c r="B1047121"/>
      <c r="C1047121"/>
      <c r="S1047121"/>
      <c r="T1047121"/>
    </row>
    <row r="1047122" spans="1:20">
      <c r="A1047122"/>
      <c r="B1047122"/>
      <c r="C1047122"/>
      <c r="S1047122"/>
      <c r="T1047122"/>
    </row>
    <row r="1047123" spans="1:20">
      <c r="A1047123"/>
      <c r="B1047123"/>
      <c r="C1047123"/>
      <c r="S1047123"/>
      <c r="T1047123"/>
    </row>
    <row r="1047124" spans="1:20">
      <c r="A1047124"/>
      <c r="B1047124"/>
      <c r="C1047124"/>
      <c r="S1047124"/>
      <c r="T1047124"/>
    </row>
    <row r="1047125" spans="1:20">
      <c r="A1047125"/>
      <c r="B1047125"/>
      <c r="C1047125"/>
      <c r="S1047125"/>
      <c r="T1047125"/>
    </row>
    <row r="1047126" spans="1:20">
      <c r="A1047126"/>
      <c r="B1047126"/>
      <c r="C1047126"/>
      <c r="S1047126"/>
      <c r="T1047126"/>
    </row>
    <row r="1047127" spans="1:20">
      <c r="A1047127"/>
      <c r="B1047127"/>
      <c r="C1047127"/>
      <c r="S1047127"/>
      <c r="T1047127"/>
    </row>
    <row r="1047128" spans="1:20">
      <c r="A1047128"/>
      <c r="B1047128"/>
      <c r="C1047128"/>
      <c r="S1047128"/>
      <c r="T1047128"/>
    </row>
    <row r="1047129" spans="1:20">
      <c r="A1047129"/>
      <c r="B1047129"/>
      <c r="C1047129"/>
      <c r="S1047129"/>
      <c r="T1047129"/>
    </row>
    <row r="1047130" spans="1:20">
      <c r="A1047130"/>
      <c r="B1047130"/>
      <c r="C1047130"/>
      <c r="S1047130"/>
      <c r="T1047130"/>
    </row>
    <row r="1047131" spans="1:20">
      <c r="A1047131"/>
      <c r="B1047131"/>
      <c r="C1047131"/>
      <c r="S1047131"/>
      <c r="T1047131"/>
    </row>
    <row r="1047132" spans="1:20">
      <c r="A1047132"/>
      <c r="B1047132"/>
      <c r="C1047132"/>
      <c r="S1047132"/>
      <c r="T1047132"/>
    </row>
    <row r="1047133" spans="1:20">
      <c r="A1047133"/>
      <c r="B1047133"/>
      <c r="C1047133"/>
      <c r="S1047133"/>
      <c r="T1047133"/>
    </row>
    <row r="1047134" spans="1:20">
      <c r="A1047134"/>
      <c r="B1047134"/>
      <c r="C1047134"/>
      <c r="S1047134"/>
      <c r="T1047134"/>
    </row>
    <row r="1047135" spans="1:20">
      <c r="A1047135"/>
      <c r="B1047135"/>
      <c r="C1047135"/>
      <c r="S1047135"/>
      <c r="T1047135"/>
    </row>
    <row r="1047136" spans="1:20">
      <c r="A1047136"/>
      <c r="B1047136"/>
      <c r="C1047136"/>
      <c r="S1047136"/>
      <c r="T1047136"/>
    </row>
    <row r="1047137" spans="1:20">
      <c r="A1047137"/>
      <c r="B1047137"/>
      <c r="C1047137"/>
      <c r="S1047137"/>
      <c r="T1047137"/>
    </row>
    <row r="1047138" spans="1:20">
      <c r="A1047138"/>
      <c r="B1047138"/>
      <c r="C1047138"/>
      <c r="S1047138"/>
      <c r="T1047138"/>
    </row>
    <row r="1047139" spans="1:20">
      <c r="A1047139"/>
      <c r="B1047139"/>
      <c r="C1047139"/>
      <c r="S1047139"/>
      <c r="T1047139"/>
    </row>
    <row r="1047140" spans="1:20">
      <c r="A1047140"/>
      <c r="B1047140"/>
      <c r="C1047140"/>
      <c r="S1047140"/>
      <c r="T1047140"/>
    </row>
    <row r="1047141" spans="1:20">
      <c r="A1047141"/>
      <c r="B1047141"/>
      <c r="C1047141"/>
      <c r="S1047141"/>
      <c r="T1047141"/>
    </row>
    <row r="1047142" spans="1:20">
      <c r="A1047142"/>
      <c r="B1047142"/>
      <c r="C1047142"/>
      <c r="S1047142"/>
      <c r="T1047142"/>
    </row>
    <row r="1047143" spans="1:20">
      <c r="A1047143"/>
      <c r="B1047143"/>
      <c r="C1047143"/>
      <c r="S1047143"/>
      <c r="T1047143"/>
    </row>
    <row r="1047144" spans="1:20">
      <c r="A1047144"/>
      <c r="B1047144"/>
      <c r="C1047144"/>
      <c r="S1047144"/>
      <c r="T1047144"/>
    </row>
    <row r="1047145" spans="1:20">
      <c r="A1047145"/>
      <c r="B1047145"/>
      <c r="C1047145"/>
      <c r="S1047145"/>
      <c r="T1047145"/>
    </row>
    <row r="1047146" spans="1:20">
      <c r="A1047146"/>
      <c r="B1047146"/>
      <c r="C1047146"/>
      <c r="S1047146"/>
      <c r="T1047146"/>
    </row>
    <row r="1047147" spans="1:20">
      <c r="A1047147"/>
      <c r="B1047147"/>
      <c r="C1047147"/>
      <c r="S1047147"/>
      <c r="T1047147"/>
    </row>
    <row r="1047148" spans="1:20">
      <c r="A1047148"/>
      <c r="B1047148"/>
      <c r="C1047148"/>
      <c r="S1047148"/>
      <c r="T1047148"/>
    </row>
    <row r="1047149" spans="1:20">
      <c r="A1047149"/>
      <c r="B1047149"/>
      <c r="C1047149"/>
      <c r="S1047149"/>
      <c r="T1047149"/>
    </row>
    <row r="1047150" spans="1:20">
      <c r="A1047150"/>
      <c r="B1047150"/>
      <c r="C1047150"/>
      <c r="S1047150"/>
      <c r="T1047150"/>
    </row>
    <row r="1047151" spans="1:20">
      <c r="A1047151"/>
      <c r="B1047151"/>
      <c r="C1047151"/>
      <c r="S1047151"/>
      <c r="T1047151"/>
    </row>
    <row r="1047152" spans="1:20">
      <c r="A1047152"/>
      <c r="B1047152"/>
      <c r="C1047152"/>
      <c r="S1047152"/>
      <c r="T1047152"/>
    </row>
    <row r="1047153" spans="1:20">
      <c r="A1047153"/>
      <c r="B1047153"/>
      <c r="C1047153"/>
      <c r="S1047153"/>
      <c r="T1047153"/>
    </row>
    <row r="1047154" spans="1:20">
      <c r="A1047154"/>
      <c r="B1047154"/>
      <c r="C1047154"/>
      <c r="S1047154"/>
      <c r="T1047154"/>
    </row>
    <row r="1047155" spans="1:20">
      <c r="A1047155"/>
      <c r="B1047155"/>
      <c r="C1047155"/>
      <c r="S1047155"/>
      <c r="T1047155"/>
    </row>
    <row r="1047156" spans="1:20">
      <c r="A1047156"/>
      <c r="B1047156"/>
      <c r="C1047156"/>
      <c r="S1047156"/>
      <c r="T1047156"/>
    </row>
    <row r="1047157" spans="1:20">
      <c r="A1047157"/>
      <c r="B1047157"/>
      <c r="C1047157"/>
      <c r="S1047157"/>
      <c r="T1047157"/>
    </row>
    <row r="1047158" spans="1:20">
      <c r="A1047158"/>
      <c r="B1047158"/>
      <c r="C1047158"/>
      <c r="S1047158"/>
      <c r="T1047158"/>
    </row>
    <row r="1047159" spans="1:20">
      <c r="A1047159"/>
      <c r="B1047159"/>
      <c r="C1047159"/>
      <c r="S1047159"/>
      <c r="T1047159"/>
    </row>
    <row r="1047160" spans="1:20">
      <c r="A1047160"/>
      <c r="B1047160"/>
      <c r="C1047160"/>
      <c r="S1047160"/>
      <c r="T1047160"/>
    </row>
    <row r="1047161" spans="1:20">
      <c r="A1047161"/>
      <c r="B1047161"/>
      <c r="C1047161"/>
      <c r="S1047161"/>
      <c r="T1047161"/>
    </row>
    <row r="1047162" spans="1:20">
      <c r="A1047162"/>
      <c r="B1047162"/>
      <c r="C1047162"/>
      <c r="S1047162"/>
      <c r="T1047162"/>
    </row>
    <row r="1047163" spans="1:20">
      <c r="A1047163"/>
      <c r="B1047163"/>
      <c r="C1047163"/>
      <c r="S1047163"/>
      <c r="T1047163"/>
    </row>
    <row r="1047164" spans="1:20">
      <c r="A1047164"/>
      <c r="B1047164"/>
      <c r="C1047164"/>
      <c r="S1047164"/>
      <c r="T1047164"/>
    </row>
    <row r="1047165" spans="1:20">
      <c r="A1047165"/>
      <c r="B1047165"/>
      <c r="C1047165"/>
      <c r="S1047165"/>
      <c r="T1047165"/>
    </row>
    <row r="1047166" spans="1:20">
      <c r="A1047166"/>
      <c r="B1047166"/>
      <c r="C1047166"/>
      <c r="S1047166"/>
      <c r="T1047166"/>
    </row>
    <row r="1047167" spans="1:20">
      <c r="A1047167"/>
      <c r="B1047167"/>
      <c r="C1047167"/>
      <c r="S1047167"/>
      <c r="T1047167"/>
    </row>
    <row r="1047168" spans="1:20">
      <c r="A1047168"/>
      <c r="B1047168"/>
      <c r="C1047168"/>
      <c r="S1047168"/>
      <c r="T1047168"/>
    </row>
    <row r="1047169" spans="1:20">
      <c r="A1047169"/>
      <c r="B1047169"/>
      <c r="C1047169"/>
      <c r="S1047169"/>
      <c r="T1047169"/>
    </row>
    <row r="1047170" spans="1:20">
      <c r="A1047170"/>
      <c r="B1047170"/>
      <c r="C1047170"/>
      <c r="S1047170"/>
      <c r="T1047170"/>
    </row>
    <row r="1047171" spans="1:20">
      <c r="A1047171"/>
      <c r="B1047171"/>
      <c r="C1047171"/>
      <c r="S1047171"/>
      <c r="T1047171"/>
    </row>
    <row r="1047172" spans="1:20">
      <c r="A1047172"/>
      <c r="B1047172"/>
      <c r="C1047172"/>
      <c r="S1047172"/>
      <c r="T1047172"/>
    </row>
    <row r="1047173" spans="1:20">
      <c r="A1047173"/>
      <c r="B1047173"/>
      <c r="C1047173"/>
      <c r="S1047173"/>
      <c r="T1047173"/>
    </row>
    <row r="1047174" spans="1:20">
      <c r="A1047174"/>
      <c r="B1047174"/>
      <c r="C1047174"/>
      <c r="S1047174"/>
      <c r="T1047174"/>
    </row>
    <row r="1047175" spans="1:20">
      <c r="A1047175"/>
      <c r="B1047175"/>
      <c r="C1047175"/>
      <c r="S1047175"/>
      <c r="T1047175"/>
    </row>
    <row r="1047176" spans="1:20">
      <c r="A1047176"/>
      <c r="B1047176"/>
      <c r="C1047176"/>
      <c r="S1047176"/>
      <c r="T1047176"/>
    </row>
    <row r="1047177" spans="1:20">
      <c r="A1047177"/>
      <c r="B1047177"/>
      <c r="C1047177"/>
      <c r="S1047177"/>
      <c r="T1047177"/>
    </row>
    <row r="1047178" spans="1:20">
      <c r="A1047178"/>
      <c r="B1047178"/>
      <c r="C1047178"/>
      <c r="S1047178"/>
      <c r="T1047178"/>
    </row>
    <row r="1047179" spans="1:20">
      <c r="A1047179"/>
      <c r="B1047179"/>
      <c r="C1047179"/>
      <c r="S1047179"/>
      <c r="T1047179"/>
    </row>
    <row r="1047180" spans="1:20">
      <c r="A1047180"/>
      <c r="B1047180"/>
      <c r="C1047180"/>
      <c r="S1047180"/>
      <c r="T1047180"/>
    </row>
    <row r="1047181" spans="1:20">
      <c r="A1047181"/>
      <c r="B1047181"/>
      <c r="C1047181"/>
      <c r="S1047181"/>
      <c r="T1047181"/>
    </row>
    <row r="1047182" spans="1:20">
      <c r="A1047182"/>
      <c r="B1047182"/>
      <c r="C1047182"/>
      <c r="S1047182"/>
      <c r="T1047182"/>
    </row>
    <row r="1047183" spans="1:20">
      <c r="A1047183"/>
      <c r="B1047183"/>
      <c r="C1047183"/>
      <c r="S1047183"/>
      <c r="T1047183"/>
    </row>
    <row r="1047184" spans="1:20">
      <c r="A1047184"/>
      <c r="B1047184"/>
      <c r="C1047184"/>
      <c r="S1047184"/>
      <c r="T1047184"/>
    </row>
    <row r="1047185" spans="1:20">
      <c r="A1047185"/>
      <c r="B1047185"/>
      <c r="C1047185"/>
      <c r="S1047185"/>
      <c r="T1047185"/>
    </row>
    <row r="1047186" spans="1:20">
      <c r="A1047186"/>
      <c r="B1047186"/>
      <c r="C1047186"/>
      <c r="S1047186"/>
      <c r="T1047186"/>
    </row>
    <row r="1047187" spans="1:20">
      <c r="A1047187"/>
      <c r="B1047187"/>
      <c r="C1047187"/>
      <c r="S1047187"/>
      <c r="T1047187"/>
    </row>
    <row r="1047188" spans="1:20">
      <c r="A1047188"/>
      <c r="B1047188"/>
      <c r="C1047188"/>
      <c r="S1047188"/>
      <c r="T1047188"/>
    </row>
    <row r="1047189" spans="1:20">
      <c r="A1047189"/>
      <c r="B1047189"/>
      <c r="C1047189"/>
      <c r="S1047189"/>
      <c r="T1047189"/>
    </row>
    <row r="1047190" spans="1:20">
      <c r="A1047190"/>
      <c r="B1047190"/>
      <c r="C1047190"/>
      <c r="S1047190"/>
      <c r="T1047190"/>
    </row>
    <row r="1047191" spans="1:20">
      <c r="A1047191"/>
      <c r="B1047191"/>
      <c r="C1047191"/>
      <c r="S1047191"/>
      <c r="T1047191"/>
    </row>
    <row r="1047192" spans="1:20">
      <c r="A1047192"/>
      <c r="B1047192"/>
      <c r="C1047192"/>
      <c r="S1047192"/>
      <c r="T1047192"/>
    </row>
    <row r="1047193" spans="1:20">
      <c r="A1047193"/>
      <c r="B1047193"/>
      <c r="C1047193"/>
      <c r="S1047193"/>
      <c r="T1047193"/>
    </row>
    <row r="1047194" spans="1:20">
      <c r="A1047194"/>
      <c r="B1047194"/>
      <c r="C1047194"/>
      <c r="S1047194"/>
      <c r="T1047194"/>
    </row>
    <row r="1047195" spans="1:20">
      <c r="A1047195"/>
      <c r="B1047195"/>
      <c r="C1047195"/>
      <c r="S1047195"/>
      <c r="T1047195"/>
    </row>
    <row r="1047196" spans="1:20">
      <c r="A1047196"/>
      <c r="B1047196"/>
      <c r="C1047196"/>
      <c r="S1047196"/>
      <c r="T1047196"/>
    </row>
    <row r="1047197" spans="1:20">
      <c r="A1047197"/>
      <c r="B1047197"/>
      <c r="C1047197"/>
      <c r="S1047197"/>
      <c r="T1047197"/>
    </row>
    <row r="1047198" spans="1:20">
      <c r="A1047198"/>
      <c r="B1047198"/>
      <c r="C1047198"/>
      <c r="S1047198"/>
      <c r="T1047198"/>
    </row>
    <row r="1047199" spans="1:20">
      <c r="A1047199"/>
      <c r="B1047199"/>
      <c r="C1047199"/>
      <c r="S1047199"/>
      <c r="T1047199"/>
    </row>
    <row r="1047200" spans="1:20">
      <c r="A1047200"/>
      <c r="B1047200"/>
      <c r="C1047200"/>
      <c r="S1047200"/>
      <c r="T1047200"/>
    </row>
    <row r="1047201" spans="1:20">
      <c r="A1047201"/>
      <c r="B1047201"/>
      <c r="C1047201"/>
      <c r="S1047201"/>
      <c r="T1047201"/>
    </row>
    <row r="1047202" spans="1:20">
      <c r="A1047202"/>
      <c r="B1047202"/>
      <c r="C1047202"/>
      <c r="S1047202"/>
      <c r="T1047202"/>
    </row>
    <row r="1047203" spans="1:20">
      <c r="A1047203"/>
      <c r="B1047203"/>
      <c r="C1047203"/>
      <c r="S1047203"/>
      <c r="T1047203"/>
    </row>
    <row r="1047204" spans="1:20">
      <c r="A1047204"/>
      <c r="B1047204"/>
      <c r="C1047204"/>
      <c r="S1047204"/>
      <c r="T1047204"/>
    </row>
    <row r="1047205" spans="1:20">
      <c r="A1047205"/>
      <c r="B1047205"/>
      <c r="C1047205"/>
      <c r="S1047205"/>
      <c r="T1047205"/>
    </row>
    <row r="1047206" spans="1:20">
      <c r="A1047206"/>
      <c r="B1047206"/>
      <c r="C1047206"/>
      <c r="S1047206"/>
      <c r="T1047206"/>
    </row>
    <row r="1047207" spans="1:20">
      <c r="A1047207"/>
      <c r="B1047207"/>
      <c r="C1047207"/>
      <c r="S1047207"/>
      <c r="T1047207"/>
    </row>
    <row r="1047208" spans="1:20">
      <c r="A1047208"/>
      <c r="B1047208"/>
      <c r="C1047208"/>
      <c r="S1047208"/>
      <c r="T1047208"/>
    </row>
    <row r="1047209" spans="1:20">
      <c r="A1047209"/>
      <c r="B1047209"/>
      <c r="C1047209"/>
      <c r="S1047209"/>
      <c r="T1047209"/>
    </row>
    <row r="1047210" spans="1:20">
      <c r="A1047210"/>
      <c r="B1047210"/>
      <c r="C1047210"/>
      <c r="S1047210"/>
      <c r="T1047210"/>
    </row>
    <row r="1047211" spans="1:20">
      <c r="A1047211"/>
      <c r="B1047211"/>
      <c r="C1047211"/>
      <c r="S1047211"/>
      <c r="T1047211"/>
    </row>
    <row r="1047212" spans="1:20">
      <c r="A1047212"/>
      <c r="B1047212"/>
      <c r="C1047212"/>
      <c r="S1047212"/>
      <c r="T1047212"/>
    </row>
    <row r="1047213" spans="1:20">
      <c r="A1047213"/>
      <c r="B1047213"/>
      <c r="C1047213"/>
      <c r="S1047213"/>
      <c r="T1047213"/>
    </row>
    <row r="1047214" spans="1:20">
      <c r="A1047214"/>
      <c r="B1047214"/>
      <c r="C1047214"/>
      <c r="S1047214"/>
      <c r="T1047214"/>
    </row>
    <row r="1047215" spans="1:20">
      <c r="A1047215"/>
      <c r="B1047215"/>
      <c r="C1047215"/>
      <c r="S1047215"/>
      <c r="T1047215"/>
    </row>
    <row r="1047216" spans="1:20">
      <c r="A1047216"/>
      <c r="B1047216"/>
      <c r="C1047216"/>
      <c r="S1047216"/>
      <c r="T1047216"/>
    </row>
    <row r="1047217" spans="1:20">
      <c r="A1047217"/>
      <c r="B1047217"/>
      <c r="C1047217"/>
      <c r="S1047217"/>
      <c r="T1047217"/>
    </row>
    <row r="1047218" spans="1:20">
      <c r="A1047218"/>
      <c r="B1047218"/>
      <c r="C1047218"/>
      <c r="S1047218"/>
      <c r="T1047218"/>
    </row>
    <row r="1047219" spans="1:20">
      <c r="A1047219"/>
      <c r="B1047219"/>
      <c r="C1047219"/>
      <c r="S1047219"/>
      <c r="T1047219"/>
    </row>
    <row r="1047220" spans="1:20">
      <c r="A1047220"/>
      <c r="B1047220"/>
      <c r="C1047220"/>
      <c r="S1047220"/>
      <c r="T1047220"/>
    </row>
    <row r="1047221" spans="1:20">
      <c r="A1047221"/>
      <c r="B1047221"/>
      <c r="C1047221"/>
      <c r="S1047221"/>
      <c r="T1047221"/>
    </row>
    <row r="1047222" spans="1:20">
      <c r="A1047222"/>
      <c r="B1047222"/>
      <c r="C1047222"/>
      <c r="S1047222"/>
      <c r="T1047222"/>
    </row>
    <row r="1047223" spans="1:20">
      <c r="A1047223"/>
      <c r="B1047223"/>
      <c r="C1047223"/>
      <c r="S1047223"/>
      <c r="T1047223"/>
    </row>
    <row r="1047224" spans="1:20">
      <c r="A1047224"/>
      <c r="B1047224"/>
      <c r="C1047224"/>
      <c r="S1047224"/>
      <c r="T1047224"/>
    </row>
    <row r="1047225" spans="1:20">
      <c r="A1047225"/>
      <c r="B1047225"/>
      <c r="C1047225"/>
      <c r="S1047225"/>
      <c r="T1047225"/>
    </row>
    <row r="1047226" spans="1:20">
      <c r="A1047226"/>
      <c r="B1047226"/>
      <c r="C1047226"/>
      <c r="S1047226"/>
      <c r="T1047226"/>
    </row>
    <row r="1047227" spans="1:20">
      <c r="A1047227"/>
      <c r="B1047227"/>
      <c r="C1047227"/>
      <c r="S1047227"/>
      <c r="T1047227"/>
    </row>
    <row r="1047228" spans="1:20">
      <c r="A1047228"/>
      <c r="B1047228"/>
      <c r="C1047228"/>
      <c r="S1047228"/>
      <c r="T1047228"/>
    </row>
    <row r="1047229" spans="1:20">
      <c r="A1047229"/>
      <c r="B1047229"/>
      <c r="C1047229"/>
      <c r="S1047229"/>
      <c r="T1047229"/>
    </row>
    <row r="1047230" spans="1:20">
      <c r="A1047230"/>
      <c r="B1047230"/>
      <c r="C1047230"/>
      <c r="S1047230"/>
      <c r="T1047230"/>
    </row>
    <row r="1047231" spans="1:20">
      <c r="A1047231"/>
      <c r="B1047231"/>
      <c r="C1047231"/>
      <c r="S1047231"/>
      <c r="T1047231"/>
    </row>
    <row r="1047232" spans="1:20">
      <c r="A1047232"/>
      <c r="B1047232"/>
      <c r="C1047232"/>
      <c r="S1047232"/>
      <c r="T1047232"/>
    </row>
    <row r="1047233" spans="1:20">
      <c r="A1047233"/>
      <c r="B1047233"/>
      <c r="C1047233"/>
      <c r="S1047233"/>
      <c r="T1047233"/>
    </row>
    <row r="1047234" spans="1:20">
      <c r="A1047234"/>
      <c r="B1047234"/>
      <c r="C1047234"/>
      <c r="S1047234"/>
      <c r="T1047234"/>
    </row>
    <row r="1047235" spans="1:20">
      <c r="A1047235"/>
      <c r="B1047235"/>
      <c r="C1047235"/>
      <c r="S1047235"/>
      <c r="T1047235"/>
    </row>
    <row r="1047236" spans="1:20">
      <c r="A1047236"/>
      <c r="B1047236"/>
      <c r="C1047236"/>
      <c r="S1047236"/>
      <c r="T1047236"/>
    </row>
    <row r="1047237" spans="1:20">
      <c r="A1047237"/>
      <c r="B1047237"/>
      <c r="C1047237"/>
      <c r="S1047237"/>
      <c r="T1047237"/>
    </row>
    <row r="1047238" spans="1:20">
      <c r="A1047238"/>
      <c r="B1047238"/>
      <c r="C1047238"/>
      <c r="S1047238"/>
      <c r="T1047238"/>
    </row>
    <row r="1047239" spans="1:20">
      <c r="A1047239"/>
      <c r="B1047239"/>
      <c r="C1047239"/>
      <c r="S1047239"/>
      <c r="T1047239"/>
    </row>
    <row r="1047240" spans="1:20">
      <c r="A1047240"/>
      <c r="B1047240"/>
      <c r="C1047240"/>
      <c r="S1047240"/>
      <c r="T1047240"/>
    </row>
    <row r="1047241" spans="1:20">
      <c r="A1047241"/>
      <c r="B1047241"/>
      <c r="C1047241"/>
      <c r="S1047241"/>
      <c r="T1047241"/>
    </row>
    <row r="1047242" spans="1:20">
      <c r="A1047242"/>
      <c r="B1047242"/>
      <c r="C1047242"/>
      <c r="S1047242"/>
      <c r="T1047242"/>
    </row>
    <row r="1047243" spans="1:20">
      <c r="A1047243"/>
      <c r="B1047243"/>
      <c r="C1047243"/>
      <c r="S1047243"/>
      <c r="T1047243"/>
    </row>
    <row r="1047244" spans="1:20">
      <c r="A1047244"/>
      <c r="B1047244"/>
      <c r="C1047244"/>
      <c r="S1047244"/>
      <c r="T1047244"/>
    </row>
    <row r="1047245" spans="1:20">
      <c r="A1047245"/>
      <c r="B1047245"/>
      <c r="C1047245"/>
      <c r="S1047245"/>
      <c r="T1047245"/>
    </row>
    <row r="1047246" spans="1:20">
      <c r="A1047246"/>
      <c r="B1047246"/>
      <c r="C1047246"/>
      <c r="S1047246"/>
      <c r="T1047246"/>
    </row>
    <row r="1047247" spans="1:20">
      <c r="A1047247"/>
      <c r="B1047247"/>
      <c r="C1047247"/>
      <c r="S1047247"/>
      <c r="T1047247"/>
    </row>
    <row r="1047248" spans="1:20">
      <c r="A1047248"/>
      <c r="B1047248"/>
      <c r="C1047248"/>
      <c r="S1047248"/>
      <c r="T1047248"/>
    </row>
    <row r="1047249" spans="1:20">
      <c r="A1047249"/>
      <c r="B1047249"/>
      <c r="C1047249"/>
      <c r="S1047249"/>
      <c r="T1047249"/>
    </row>
    <row r="1047250" spans="1:20">
      <c r="A1047250"/>
      <c r="B1047250"/>
      <c r="C1047250"/>
      <c r="S1047250"/>
      <c r="T1047250"/>
    </row>
    <row r="1047251" spans="1:20">
      <c r="A1047251"/>
      <c r="B1047251"/>
      <c r="C1047251"/>
      <c r="S1047251"/>
      <c r="T1047251"/>
    </row>
    <row r="1047252" spans="1:20">
      <c r="A1047252"/>
      <c r="B1047252"/>
      <c r="C1047252"/>
      <c r="S1047252"/>
      <c r="T1047252"/>
    </row>
    <row r="1047253" spans="1:20">
      <c r="A1047253"/>
      <c r="B1047253"/>
      <c r="C1047253"/>
      <c r="S1047253"/>
      <c r="T1047253"/>
    </row>
    <row r="1047254" spans="1:20">
      <c r="A1047254"/>
      <c r="B1047254"/>
      <c r="C1047254"/>
      <c r="S1047254"/>
      <c r="T1047254"/>
    </row>
    <row r="1047255" spans="1:20">
      <c r="A1047255"/>
      <c r="B1047255"/>
      <c r="C1047255"/>
      <c r="S1047255"/>
      <c r="T1047255"/>
    </row>
    <row r="1047256" spans="1:20">
      <c r="A1047256"/>
      <c r="B1047256"/>
      <c r="C1047256"/>
      <c r="S1047256"/>
      <c r="T1047256"/>
    </row>
    <row r="1047257" spans="1:20">
      <c r="A1047257"/>
      <c r="B1047257"/>
      <c r="C1047257"/>
      <c r="S1047257"/>
      <c r="T1047257"/>
    </row>
    <row r="1047258" spans="1:20">
      <c r="A1047258"/>
      <c r="B1047258"/>
      <c r="C1047258"/>
      <c r="S1047258"/>
      <c r="T1047258"/>
    </row>
    <row r="1047259" spans="1:20">
      <c r="A1047259"/>
      <c r="B1047259"/>
      <c r="C1047259"/>
      <c r="S1047259"/>
      <c r="T1047259"/>
    </row>
    <row r="1047260" spans="1:20">
      <c r="A1047260"/>
      <c r="B1047260"/>
      <c r="C1047260"/>
      <c r="S1047260"/>
      <c r="T1047260"/>
    </row>
    <row r="1047261" spans="1:20">
      <c r="A1047261"/>
      <c r="B1047261"/>
      <c r="C1047261"/>
      <c r="S1047261"/>
      <c r="T1047261"/>
    </row>
    <row r="1047262" spans="1:20">
      <c r="A1047262"/>
      <c r="B1047262"/>
      <c r="C1047262"/>
      <c r="S1047262"/>
      <c r="T1047262"/>
    </row>
    <row r="1047263" spans="1:20">
      <c r="A1047263"/>
      <c r="B1047263"/>
      <c r="C1047263"/>
      <c r="S1047263"/>
      <c r="T1047263"/>
    </row>
    <row r="1047264" spans="1:20">
      <c r="A1047264"/>
      <c r="B1047264"/>
      <c r="C1047264"/>
      <c r="S1047264"/>
      <c r="T1047264"/>
    </row>
    <row r="1047265" spans="1:20">
      <c r="A1047265"/>
      <c r="B1047265"/>
      <c r="C1047265"/>
      <c r="S1047265"/>
      <c r="T1047265"/>
    </row>
    <row r="1047266" spans="1:20">
      <c r="A1047266"/>
      <c r="B1047266"/>
      <c r="C1047266"/>
      <c r="S1047266"/>
      <c r="T1047266"/>
    </row>
    <row r="1047267" spans="1:20">
      <c r="A1047267"/>
      <c r="B1047267"/>
      <c r="C1047267"/>
      <c r="S1047267"/>
      <c r="T1047267"/>
    </row>
    <row r="1047268" spans="1:20">
      <c r="A1047268"/>
      <c r="B1047268"/>
      <c r="C1047268"/>
      <c r="S1047268"/>
      <c r="T1047268"/>
    </row>
    <row r="1047269" spans="1:20">
      <c r="A1047269"/>
      <c r="B1047269"/>
      <c r="C1047269"/>
      <c r="S1047269"/>
      <c r="T1047269"/>
    </row>
    <row r="1047270" spans="1:20">
      <c r="A1047270"/>
      <c r="B1047270"/>
      <c r="C1047270"/>
      <c r="S1047270"/>
      <c r="T1047270"/>
    </row>
    <row r="1047271" spans="1:20">
      <c r="A1047271"/>
      <c r="B1047271"/>
      <c r="C1047271"/>
      <c r="S1047271"/>
      <c r="T1047271"/>
    </row>
    <row r="1047272" spans="1:20">
      <c r="A1047272"/>
      <c r="B1047272"/>
      <c r="C1047272"/>
      <c r="S1047272"/>
      <c r="T1047272"/>
    </row>
    <row r="1047273" spans="1:20">
      <c r="A1047273"/>
      <c r="B1047273"/>
      <c r="C1047273"/>
      <c r="S1047273"/>
      <c r="T1047273"/>
    </row>
    <row r="1047274" spans="1:20">
      <c r="A1047274"/>
      <c r="B1047274"/>
      <c r="C1047274"/>
      <c r="S1047274"/>
      <c r="T1047274"/>
    </row>
    <row r="1047275" spans="1:20">
      <c r="A1047275"/>
      <c r="B1047275"/>
      <c r="C1047275"/>
      <c r="S1047275"/>
      <c r="T1047275"/>
    </row>
    <row r="1047276" spans="1:20">
      <c r="A1047276"/>
      <c r="B1047276"/>
      <c r="C1047276"/>
      <c r="S1047276"/>
      <c r="T1047276"/>
    </row>
    <row r="1047277" spans="1:20">
      <c r="A1047277"/>
      <c r="B1047277"/>
      <c r="C1047277"/>
      <c r="S1047277"/>
      <c r="T1047277"/>
    </row>
    <row r="1047278" spans="1:20">
      <c r="A1047278"/>
      <c r="B1047278"/>
      <c r="C1047278"/>
      <c r="S1047278"/>
      <c r="T1047278"/>
    </row>
    <row r="1047279" spans="1:20">
      <c r="A1047279"/>
      <c r="B1047279"/>
      <c r="C1047279"/>
      <c r="S1047279"/>
      <c r="T1047279"/>
    </row>
    <row r="1047280" spans="1:20">
      <c r="A1047280"/>
      <c r="B1047280"/>
      <c r="C1047280"/>
      <c r="S1047280"/>
      <c r="T1047280"/>
    </row>
    <row r="1047281" spans="1:20">
      <c r="A1047281"/>
      <c r="B1047281"/>
      <c r="C1047281"/>
      <c r="S1047281"/>
      <c r="T1047281"/>
    </row>
    <row r="1047282" spans="1:20">
      <c r="A1047282"/>
      <c r="B1047282"/>
      <c r="C1047282"/>
      <c r="S1047282"/>
      <c r="T1047282"/>
    </row>
    <row r="1047283" spans="1:20">
      <c r="A1047283"/>
      <c r="B1047283"/>
      <c r="C1047283"/>
      <c r="S1047283"/>
      <c r="T1047283"/>
    </row>
    <row r="1047284" spans="1:20">
      <c r="A1047284"/>
      <c r="B1047284"/>
      <c r="C1047284"/>
      <c r="S1047284"/>
      <c r="T1047284"/>
    </row>
    <row r="1047285" spans="1:20">
      <c r="A1047285"/>
      <c r="B1047285"/>
      <c r="C1047285"/>
      <c r="S1047285"/>
      <c r="T1047285"/>
    </row>
    <row r="1047286" spans="1:20">
      <c r="A1047286"/>
      <c r="B1047286"/>
      <c r="C1047286"/>
      <c r="S1047286"/>
      <c r="T1047286"/>
    </row>
    <row r="1047287" spans="1:20">
      <c r="A1047287"/>
      <c r="B1047287"/>
      <c r="C1047287"/>
      <c r="S1047287"/>
      <c r="T1047287"/>
    </row>
    <row r="1047288" spans="1:20">
      <c r="A1047288"/>
      <c r="B1047288"/>
      <c r="C1047288"/>
      <c r="S1047288"/>
      <c r="T1047288"/>
    </row>
    <row r="1047289" spans="1:20">
      <c r="A1047289"/>
      <c r="B1047289"/>
      <c r="C1047289"/>
      <c r="S1047289"/>
      <c r="T1047289"/>
    </row>
    <row r="1047290" spans="1:20">
      <c r="A1047290"/>
      <c r="B1047290"/>
      <c r="C1047290"/>
      <c r="S1047290"/>
      <c r="T1047290"/>
    </row>
    <row r="1047291" spans="1:20">
      <c r="A1047291"/>
      <c r="B1047291"/>
      <c r="C1047291"/>
      <c r="S1047291"/>
      <c r="T1047291"/>
    </row>
    <row r="1047292" spans="1:20">
      <c r="A1047292"/>
      <c r="B1047292"/>
      <c r="C1047292"/>
      <c r="S1047292"/>
      <c r="T1047292"/>
    </row>
    <row r="1047293" spans="1:20">
      <c r="A1047293"/>
      <c r="B1047293"/>
      <c r="C1047293"/>
      <c r="S1047293"/>
      <c r="T1047293"/>
    </row>
    <row r="1047294" spans="1:20">
      <c r="A1047294"/>
      <c r="B1047294"/>
      <c r="C1047294"/>
      <c r="S1047294"/>
      <c r="T1047294"/>
    </row>
    <row r="1047295" spans="1:20">
      <c r="A1047295"/>
      <c r="B1047295"/>
      <c r="C1047295"/>
      <c r="S1047295"/>
      <c r="T1047295"/>
    </row>
    <row r="1047296" spans="1:20">
      <c r="A1047296"/>
      <c r="B1047296"/>
      <c r="C1047296"/>
      <c r="S1047296"/>
      <c r="T1047296"/>
    </row>
    <row r="1047297" spans="1:20">
      <c r="A1047297"/>
      <c r="B1047297"/>
      <c r="C1047297"/>
      <c r="S1047297"/>
      <c r="T1047297"/>
    </row>
    <row r="1047298" spans="1:20">
      <c r="A1047298"/>
      <c r="B1047298"/>
      <c r="C1047298"/>
      <c r="S1047298"/>
      <c r="T1047298"/>
    </row>
    <row r="1047299" spans="1:20">
      <c r="A1047299"/>
      <c r="B1047299"/>
      <c r="C1047299"/>
      <c r="S1047299"/>
      <c r="T1047299"/>
    </row>
    <row r="1047300" spans="1:20">
      <c r="A1047300"/>
      <c r="B1047300"/>
      <c r="C1047300"/>
      <c r="S1047300"/>
      <c r="T1047300"/>
    </row>
    <row r="1047301" spans="1:20">
      <c r="A1047301"/>
      <c r="B1047301"/>
      <c r="C1047301"/>
      <c r="S1047301"/>
      <c r="T1047301"/>
    </row>
    <row r="1047302" spans="1:20">
      <c r="A1047302"/>
      <c r="B1047302"/>
      <c r="C1047302"/>
      <c r="S1047302"/>
      <c r="T1047302"/>
    </row>
    <row r="1047303" spans="1:20">
      <c r="A1047303"/>
      <c r="B1047303"/>
      <c r="C1047303"/>
      <c r="S1047303"/>
      <c r="T1047303"/>
    </row>
    <row r="1047304" spans="1:20">
      <c r="A1047304"/>
      <c r="B1047304"/>
      <c r="C1047304"/>
      <c r="S1047304"/>
      <c r="T1047304"/>
    </row>
    <row r="1047305" spans="1:20">
      <c r="A1047305"/>
      <c r="B1047305"/>
      <c r="C1047305"/>
      <c r="S1047305"/>
      <c r="T1047305"/>
    </row>
    <row r="1047306" spans="1:20">
      <c r="A1047306"/>
      <c r="B1047306"/>
      <c r="C1047306"/>
      <c r="S1047306"/>
      <c r="T1047306"/>
    </row>
    <row r="1047307" spans="1:20">
      <c r="A1047307"/>
      <c r="B1047307"/>
      <c r="C1047307"/>
      <c r="S1047307"/>
      <c r="T1047307"/>
    </row>
    <row r="1047308" spans="1:20">
      <c r="A1047308"/>
      <c r="B1047308"/>
      <c r="C1047308"/>
      <c r="S1047308"/>
      <c r="T1047308"/>
    </row>
    <row r="1047309" spans="1:20">
      <c r="A1047309"/>
      <c r="B1047309"/>
      <c r="C1047309"/>
      <c r="S1047309"/>
      <c r="T1047309"/>
    </row>
    <row r="1047310" spans="1:20">
      <c r="A1047310"/>
      <c r="B1047310"/>
      <c r="C1047310"/>
      <c r="S1047310"/>
      <c r="T1047310"/>
    </row>
    <row r="1047311" spans="1:20">
      <c r="A1047311"/>
      <c r="B1047311"/>
      <c r="C1047311"/>
      <c r="S1047311"/>
      <c r="T1047311"/>
    </row>
    <row r="1047312" spans="1:20">
      <c r="A1047312"/>
      <c r="B1047312"/>
      <c r="C1047312"/>
      <c r="S1047312"/>
      <c r="T1047312"/>
    </row>
    <row r="1047313" spans="1:20">
      <c r="A1047313"/>
      <c r="B1047313"/>
      <c r="C1047313"/>
      <c r="S1047313"/>
      <c r="T1047313"/>
    </row>
    <row r="1047314" spans="1:20">
      <c r="A1047314"/>
      <c r="B1047314"/>
      <c r="C1047314"/>
      <c r="S1047314"/>
      <c r="T1047314"/>
    </row>
    <row r="1047315" spans="1:20">
      <c r="A1047315"/>
      <c r="B1047315"/>
      <c r="C1047315"/>
      <c r="S1047315"/>
      <c r="T1047315"/>
    </row>
    <row r="1047316" spans="1:20">
      <c r="A1047316"/>
      <c r="B1047316"/>
      <c r="C1047316"/>
      <c r="S1047316"/>
      <c r="T1047316"/>
    </row>
    <row r="1047317" spans="1:20">
      <c r="A1047317"/>
      <c r="B1047317"/>
      <c r="C1047317"/>
      <c r="S1047317"/>
      <c r="T1047317"/>
    </row>
    <row r="1047318" spans="1:20">
      <c r="A1047318"/>
      <c r="B1047318"/>
      <c r="C1047318"/>
      <c r="S1047318"/>
      <c r="T1047318"/>
    </row>
    <row r="1047319" spans="1:20">
      <c r="A1047319"/>
      <c r="B1047319"/>
      <c r="C1047319"/>
      <c r="S1047319"/>
      <c r="T1047319"/>
    </row>
    <row r="1047320" spans="1:20">
      <c r="A1047320"/>
      <c r="B1047320"/>
      <c r="C1047320"/>
      <c r="S1047320"/>
      <c r="T1047320"/>
    </row>
    <row r="1047321" spans="1:20">
      <c r="A1047321"/>
      <c r="B1047321"/>
      <c r="C1047321"/>
      <c r="S1047321"/>
      <c r="T1047321"/>
    </row>
    <row r="1047322" spans="1:20">
      <c r="A1047322"/>
      <c r="B1047322"/>
      <c r="C1047322"/>
      <c r="S1047322"/>
      <c r="T1047322"/>
    </row>
    <row r="1047323" spans="1:20">
      <c r="A1047323"/>
      <c r="B1047323"/>
      <c r="C1047323"/>
      <c r="S1047323"/>
      <c r="T1047323"/>
    </row>
    <row r="1047324" spans="1:20">
      <c r="A1047324"/>
      <c r="B1047324"/>
      <c r="C1047324"/>
      <c r="S1047324"/>
      <c r="T1047324"/>
    </row>
    <row r="1047325" spans="1:20">
      <c r="A1047325"/>
      <c r="B1047325"/>
      <c r="C1047325"/>
      <c r="S1047325"/>
      <c r="T1047325"/>
    </row>
    <row r="1047326" spans="1:20">
      <c r="A1047326"/>
      <c r="B1047326"/>
      <c r="C1047326"/>
      <c r="S1047326"/>
      <c r="T1047326"/>
    </row>
    <row r="1047327" spans="1:20">
      <c r="A1047327"/>
      <c r="B1047327"/>
      <c r="C1047327"/>
      <c r="S1047327"/>
      <c r="T1047327"/>
    </row>
    <row r="1047328" spans="1:20">
      <c r="A1047328"/>
      <c r="B1047328"/>
      <c r="C1047328"/>
      <c r="S1047328"/>
      <c r="T1047328"/>
    </row>
    <row r="1047329" spans="1:20">
      <c r="A1047329"/>
      <c r="B1047329"/>
      <c r="C1047329"/>
      <c r="S1047329"/>
      <c r="T1047329"/>
    </row>
    <row r="1047330" spans="1:20">
      <c r="A1047330"/>
      <c r="B1047330"/>
      <c r="C1047330"/>
      <c r="S1047330"/>
      <c r="T1047330"/>
    </row>
    <row r="1047331" spans="1:20">
      <c r="A1047331"/>
      <c r="B1047331"/>
      <c r="C1047331"/>
      <c r="S1047331"/>
      <c r="T1047331"/>
    </row>
    <row r="1047332" spans="1:20">
      <c r="A1047332"/>
      <c r="B1047332"/>
      <c r="C1047332"/>
      <c r="S1047332"/>
      <c r="T1047332"/>
    </row>
    <row r="1047333" spans="1:20">
      <c r="A1047333"/>
      <c r="B1047333"/>
      <c r="C1047333"/>
      <c r="S1047333"/>
      <c r="T1047333"/>
    </row>
    <row r="1047334" spans="1:20">
      <c r="A1047334"/>
      <c r="B1047334"/>
      <c r="C1047334"/>
      <c r="S1047334"/>
      <c r="T1047334"/>
    </row>
    <row r="1047335" spans="1:20">
      <c r="A1047335"/>
      <c r="B1047335"/>
      <c r="C1047335"/>
      <c r="S1047335"/>
      <c r="T1047335"/>
    </row>
    <row r="1047336" spans="1:20">
      <c r="A1047336"/>
      <c r="B1047336"/>
      <c r="C1047336"/>
      <c r="S1047336"/>
      <c r="T1047336"/>
    </row>
    <row r="1047337" spans="1:20">
      <c r="A1047337"/>
      <c r="B1047337"/>
      <c r="C1047337"/>
      <c r="S1047337"/>
      <c r="T1047337"/>
    </row>
    <row r="1047338" spans="1:20">
      <c r="A1047338"/>
      <c r="B1047338"/>
      <c r="C1047338"/>
      <c r="S1047338"/>
      <c r="T1047338"/>
    </row>
    <row r="1047339" spans="1:20">
      <c r="A1047339"/>
      <c r="B1047339"/>
      <c r="C1047339"/>
      <c r="S1047339"/>
      <c r="T1047339"/>
    </row>
    <row r="1047340" spans="1:20">
      <c r="A1047340"/>
      <c r="B1047340"/>
      <c r="C1047340"/>
      <c r="S1047340"/>
      <c r="T1047340"/>
    </row>
    <row r="1047341" spans="1:20">
      <c r="A1047341"/>
      <c r="B1047341"/>
      <c r="C1047341"/>
      <c r="S1047341"/>
      <c r="T1047341"/>
    </row>
    <row r="1047342" spans="1:20">
      <c r="A1047342"/>
      <c r="B1047342"/>
      <c r="C1047342"/>
      <c r="S1047342"/>
      <c r="T1047342"/>
    </row>
    <row r="1047343" spans="1:20">
      <c r="A1047343"/>
      <c r="B1047343"/>
      <c r="C1047343"/>
      <c r="S1047343"/>
      <c r="T1047343"/>
    </row>
    <row r="1047344" spans="1:20">
      <c r="A1047344"/>
      <c r="B1047344"/>
      <c r="C1047344"/>
      <c r="S1047344"/>
      <c r="T1047344"/>
    </row>
    <row r="1047345" spans="1:20">
      <c r="A1047345"/>
      <c r="B1047345"/>
      <c r="C1047345"/>
      <c r="S1047345"/>
      <c r="T1047345"/>
    </row>
    <row r="1047346" spans="1:20">
      <c r="A1047346"/>
      <c r="B1047346"/>
      <c r="C1047346"/>
      <c r="S1047346"/>
      <c r="T1047346"/>
    </row>
    <row r="1047347" spans="1:20">
      <c r="A1047347"/>
      <c r="B1047347"/>
      <c r="C1047347"/>
      <c r="S1047347"/>
      <c r="T1047347"/>
    </row>
    <row r="1047348" spans="1:20">
      <c r="A1047348"/>
      <c r="B1047348"/>
      <c r="C1047348"/>
      <c r="S1047348"/>
      <c r="T1047348"/>
    </row>
    <row r="1047349" spans="1:20">
      <c r="A1047349"/>
      <c r="B1047349"/>
      <c r="C1047349"/>
      <c r="S1047349"/>
      <c r="T1047349"/>
    </row>
    <row r="1047350" spans="1:20">
      <c r="A1047350"/>
      <c r="B1047350"/>
      <c r="C1047350"/>
      <c r="S1047350"/>
      <c r="T1047350"/>
    </row>
    <row r="1047351" spans="1:20">
      <c r="A1047351"/>
      <c r="B1047351"/>
      <c r="C1047351"/>
      <c r="S1047351"/>
      <c r="T1047351"/>
    </row>
    <row r="1047352" spans="1:20">
      <c r="A1047352"/>
      <c r="B1047352"/>
      <c r="C1047352"/>
      <c r="S1047352"/>
      <c r="T1047352"/>
    </row>
    <row r="1047353" spans="1:20">
      <c r="A1047353"/>
      <c r="B1047353"/>
      <c r="C1047353"/>
      <c r="S1047353"/>
      <c r="T1047353"/>
    </row>
    <row r="1047354" spans="1:20">
      <c r="A1047354"/>
      <c r="B1047354"/>
      <c r="C1047354"/>
      <c r="S1047354"/>
      <c r="T1047354"/>
    </row>
    <row r="1047355" spans="1:20">
      <c r="A1047355"/>
      <c r="B1047355"/>
      <c r="C1047355"/>
      <c r="S1047355"/>
      <c r="T1047355"/>
    </row>
    <row r="1047356" spans="1:20">
      <c r="A1047356"/>
      <c r="B1047356"/>
      <c r="C1047356"/>
      <c r="S1047356"/>
      <c r="T1047356"/>
    </row>
    <row r="1047357" spans="1:20">
      <c r="A1047357"/>
      <c r="B1047357"/>
      <c r="C1047357"/>
      <c r="S1047357"/>
      <c r="T1047357"/>
    </row>
    <row r="1047358" spans="1:20">
      <c r="A1047358"/>
      <c r="B1047358"/>
      <c r="C1047358"/>
      <c r="S1047358"/>
      <c r="T1047358"/>
    </row>
    <row r="1047359" spans="1:20">
      <c r="A1047359"/>
      <c r="B1047359"/>
      <c r="C1047359"/>
      <c r="S1047359"/>
      <c r="T1047359"/>
    </row>
    <row r="1047360" spans="1:20">
      <c r="A1047360"/>
      <c r="B1047360"/>
      <c r="C1047360"/>
      <c r="S1047360"/>
      <c r="T1047360"/>
    </row>
    <row r="1047361" spans="1:20">
      <c r="A1047361"/>
      <c r="B1047361"/>
      <c r="C1047361"/>
      <c r="S1047361"/>
      <c r="T1047361"/>
    </row>
    <row r="1047362" spans="1:20">
      <c r="A1047362"/>
      <c r="B1047362"/>
      <c r="C1047362"/>
      <c r="S1047362"/>
      <c r="T1047362"/>
    </row>
    <row r="1047363" spans="1:20">
      <c r="A1047363"/>
      <c r="B1047363"/>
      <c r="C1047363"/>
      <c r="S1047363"/>
      <c r="T1047363"/>
    </row>
    <row r="1047364" spans="1:20">
      <c r="A1047364"/>
      <c r="B1047364"/>
      <c r="C1047364"/>
      <c r="S1047364"/>
      <c r="T1047364"/>
    </row>
    <row r="1047365" spans="1:20">
      <c r="A1047365"/>
      <c r="B1047365"/>
      <c r="C1047365"/>
      <c r="S1047365"/>
      <c r="T1047365"/>
    </row>
    <row r="1047366" spans="1:20">
      <c r="A1047366"/>
      <c r="B1047366"/>
      <c r="C1047366"/>
      <c r="S1047366"/>
      <c r="T1047366"/>
    </row>
    <row r="1047367" spans="1:20">
      <c r="A1047367"/>
      <c r="B1047367"/>
      <c r="C1047367"/>
      <c r="S1047367"/>
      <c r="T1047367"/>
    </row>
    <row r="1047368" spans="1:20">
      <c r="A1047368"/>
      <c r="B1047368"/>
      <c r="C1047368"/>
      <c r="S1047368"/>
      <c r="T1047368"/>
    </row>
    <row r="1047369" spans="1:20">
      <c r="A1047369"/>
      <c r="B1047369"/>
      <c r="C1047369"/>
      <c r="S1047369"/>
      <c r="T1047369"/>
    </row>
    <row r="1047370" spans="1:20">
      <c r="A1047370"/>
      <c r="B1047370"/>
      <c r="C1047370"/>
      <c r="S1047370"/>
      <c r="T1047370"/>
    </row>
    <row r="1047371" spans="1:20">
      <c r="A1047371"/>
      <c r="B1047371"/>
      <c r="C1047371"/>
      <c r="S1047371"/>
      <c r="T1047371"/>
    </row>
    <row r="1047372" spans="1:20">
      <c r="A1047372"/>
      <c r="B1047372"/>
      <c r="C1047372"/>
      <c r="S1047372"/>
      <c r="T1047372"/>
    </row>
    <row r="1047373" spans="1:20">
      <c r="A1047373"/>
      <c r="B1047373"/>
      <c r="C1047373"/>
      <c r="S1047373"/>
      <c r="T1047373"/>
    </row>
    <row r="1047374" spans="1:20">
      <c r="A1047374"/>
      <c r="B1047374"/>
      <c r="C1047374"/>
      <c r="S1047374"/>
      <c r="T1047374"/>
    </row>
    <row r="1047375" spans="1:20">
      <c r="A1047375"/>
      <c r="B1047375"/>
      <c r="C1047375"/>
      <c r="S1047375"/>
      <c r="T1047375"/>
    </row>
    <row r="1047376" spans="1:20">
      <c r="A1047376"/>
      <c r="B1047376"/>
      <c r="C1047376"/>
      <c r="S1047376"/>
      <c r="T1047376"/>
    </row>
    <row r="1047377" spans="1:20">
      <c r="A1047377"/>
      <c r="B1047377"/>
      <c r="C1047377"/>
      <c r="S1047377"/>
      <c r="T1047377"/>
    </row>
    <row r="1047378" spans="1:20">
      <c r="A1047378"/>
      <c r="B1047378"/>
      <c r="C1047378"/>
      <c r="S1047378"/>
      <c r="T1047378"/>
    </row>
    <row r="1047379" spans="1:20">
      <c r="A1047379"/>
      <c r="B1047379"/>
      <c r="C1047379"/>
      <c r="S1047379"/>
      <c r="T1047379"/>
    </row>
    <row r="1047380" spans="1:20">
      <c r="A1047380"/>
      <c r="B1047380"/>
      <c r="C1047380"/>
      <c r="S1047380"/>
      <c r="T1047380"/>
    </row>
    <row r="1047381" spans="1:20">
      <c r="A1047381"/>
      <c r="B1047381"/>
      <c r="C1047381"/>
      <c r="S1047381"/>
      <c r="T1047381"/>
    </row>
    <row r="1047382" spans="1:20">
      <c r="A1047382"/>
      <c r="B1047382"/>
      <c r="C1047382"/>
      <c r="S1047382"/>
      <c r="T1047382"/>
    </row>
    <row r="1047383" spans="1:20">
      <c r="A1047383"/>
      <c r="B1047383"/>
      <c r="C1047383"/>
      <c r="S1047383"/>
      <c r="T1047383"/>
    </row>
    <row r="1047384" spans="1:20">
      <c r="A1047384"/>
      <c r="B1047384"/>
      <c r="C1047384"/>
      <c r="S1047384"/>
      <c r="T1047384"/>
    </row>
    <row r="1047385" spans="1:20">
      <c r="A1047385"/>
      <c r="B1047385"/>
      <c r="C1047385"/>
      <c r="S1047385"/>
      <c r="T1047385"/>
    </row>
    <row r="1047386" spans="1:20">
      <c r="A1047386"/>
      <c r="B1047386"/>
      <c r="C1047386"/>
      <c r="S1047386"/>
      <c r="T1047386"/>
    </row>
    <row r="1047387" spans="1:20">
      <c r="A1047387"/>
      <c r="B1047387"/>
      <c r="C1047387"/>
      <c r="S1047387"/>
      <c r="T1047387"/>
    </row>
    <row r="1047388" spans="1:20">
      <c r="A1047388"/>
      <c r="B1047388"/>
      <c r="C1047388"/>
      <c r="S1047388"/>
      <c r="T1047388"/>
    </row>
    <row r="1047389" spans="1:20">
      <c r="A1047389"/>
      <c r="B1047389"/>
      <c r="C1047389"/>
      <c r="S1047389"/>
      <c r="T1047389"/>
    </row>
    <row r="1047390" spans="1:20">
      <c r="A1047390"/>
      <c r="B1047390"/>
      <c r="C1047390"/>
      <c r="S1047390"/>
      <c r="T1047390"/>
    </row>
    <row r="1047391" spans="1:20">
      <c r="A1047391"/>
      <c r="B1047391"/>
      <c r="C1047391"/>
      <c r="S1047391"/>
      <c r="T1047391"/>
    </row>
    <row r="1047392" spans="1:20">
      <c r="A1047392"/>
      <c r="B1047392"/>
      <c r="C1047392"/>
      <c r="S1047392"/>
      <c r="T1047392"/>
    </row>
    <row r="1047393" spans="1:20">
      <c r="A1047393"/>
      <c r="B1047393"/>
      <c r="C1047393"/>
      <c r="S1047393"/>
      <c r="T1047393"/>
    </row>
    <row r="1047394" spans="1:20">
      <c r="A1047394"/>
      <c r="B1047394"/>
      <c r="C1047394"/>
      <c r="S1047394"/>
      <c r="T1047394"/>
    </row>
    <row r="1047395" spans="1:20">
      <c r="A1047395"/>
      <c r="B1047395"/>
      <c r="C1047395"/>
      <c r="S1047395"/>
      <c r="T1047395"/>
    </row>
    <row r="1047396" spans="1:20">
      <c r="A1047396"/>
      <c r="B1047396"/>
      <c r="C1047396"/>
      <c r="S1047396"/>
      <c r="T1047396"/>
    </row>
    <row r="1047397" spans="1:20">
      <c r="A1047397"/>
      <c r="B1047397"/>
      <c r="C1047397"/>
      <c r="S1047397"/>
      <c r="T1047397"/>
    </row>
    <row r="1047398" spans="1:20">
      <c r="A1047398"/>
      <c r="B1047398"/>
      <c r="C1047398"/>
      <c r="S1047398"/>
      <c r="T1047398"/>
    </row>
    <row r="1047399" spans="1:20">
      <c r="A1047399"/>
      <c r="B1047399"/>
      <c r="C1047399"/>
      <c r="S1047399"/>
      <c r="T1047399"/>
    </row>
    <row r="1047400" spans="1:20">
      <c r="A1047400"/>
      <c r="B1047400"/>
      <c r="C1047400"/>
      <c r="S1047400"/>
      <c r="T1047400"/>
    </row>
    <row r="1047401" spans="1:20">
      <c r="A1047401"/>
      <c r="B1047401"/>
      <c r="C1047401"/>
      <c r="S1047401"/>
      <c r="T1047401"/>
    </row>
    <row r="1047402" spans="1:20">
      <c r="A1047402"/>
      <c r="B1047402"/>
      <c r="C1047402"/>
      <c r="S1047402"/>
      <c r="T1047402"/>
    </row>
    <row r="1047403" spans="1:20">
      <c r="A1047403"/>
      <c r="B1047403"/>
      <c r="C1047403"/>
      <c r="S1047403"/>
      <c r="T1047403"/>
    </row>
    <row r="1047404" spans="1:20">
      <c r="A1047404"/>
      <c r="B1047404"/>
      <c r="C1047404"/>
      <c r="S1047404"/>
      <c r="T1047404"/>
    </row>
    <row r="1047405" spans="1:20">
      <c r="A1047405"/>
      <c r="B1047405"/>
      <c r="C1047405"/>
      <c r="S1047405"/>
      <c r="T1047405"/>
    </row>
    <row r="1047406" spans="1:20">
      <c r="A1047406"/>
      <c r="B1047406"/>
      <c r="C1047406"/>
      <c r="S1047406"/>
      <c r="T1047406"/>
    </row>
    <row r="1047407" spans="1:20">
      <c r="A1047407"/>
      <c r="B1047407"/>
      <c r="C1047407"/>
      <c r="S1047407"/>
      <c r="T1047407"/>
    </row>
    <row r="1047408" spans="1:20">
      <c r="A1047408"/>
      <c r="B1047408"/>
      <c r="C1047408"/>
      <c r="S1047408"/>
      <c r="T1047408"/>
    </row>
    <row r="1047409" spans="1:20">
      <c r="A1047409"/>
      <c r="B1047409"/>
      <c r="C1047409"/>
      <c r="S1047409"/>
      <c r="T1047409"/>
    </row>
    <row r="1047410" spans="1:20">
      <c r="A1047410"/>
      <c r="B1047410"/>
      <c r="C1047410"/>
      <c r="S1047410"/>
      <c r="T1047410"/>
    </row>
    <row r="1047411" spans="1:20">
      <c r="A1047411"/>
      <c r="B1047411"/>
      <c r="C1047411"/>
      <c r="S1047411"/>
      <c r="T1047411"/>
    </row>
    <row r="1047412" spans="1:20">
      <c r="A1047412"/>
      <c r="B1047412"/>
      <c r="C1047412"/>
      <c r="S1047412"/>
      <c r="T1047412"/>
    </row>
    <row r="1047413" spans="1:20">
      <c r="A1047413"/>
      <c r="B1047413"/>
      <c r="C1047413"/>
      <c r="S1047413"/>
      <c r="T1047413"/>
    </row>
    <row r="1047414" spans="1:20">
      <c r="A1047414"/>
      <c r="B1047414"/>
      <c r="C1047414"/>
      <c r="S1047414"/>
      <c r="T1047414"/>
    </row>
    <row r="1047415" spans="1:20">
      <c r="A1047415"/>
      <c r="B1047415"/>
      <c r="C1047415"/>
      <c r="S1047415"/>
      <c r="T1047415"/>
    </row>
    <row r="1047416" spans="1:20">
      <c r="A1047416"/>
      <c r="B1047416"/>
      <c r="C1047416"/>
      <c r="S1047416"/>
      <c r="T1047416"/>
    </row>
    <row r="1047417" spans="1:20">
      <c r="A1047417"/>
      <c r="B1047417"/>
      <c r="C1047417"/>
      <c r="S1047417"/>
      <c r="T1047417"/>
    </row>
    <row r="1047418" spans="1:20">
      <c r="A1047418"/>
      <c r="B1047418"/>
      <c r="C1047418"/>
      <c r="S1047418"/>
      <c r="T1047418"/>
    </row>
    <row r="1047419" spans="1:20">
      <c r="A1047419"/>
      <c r="B1047419"/>
      <c r="C1047419"/>
      <c r="S1047419"/>
      <c r="T1047419"/>
    </row>
    <row r="1047420" spans="1:20">
      <c r="A1047420"/>
      <c r="B1047420"/>
      <c r="C1047420"/>
      <c r="S1047420"/>
      <c r="T1047420"/>
    </row>
    <row r="1047421" spans="1:20">
      <c r="A1047421"/>
      <c r="B1047421"/>
      <c r="C1047421"/>
      <c r="S1047421"/>
      <c r="T1047421"/>
    </row>
    <row r="1047422" spans="1:20">
      <c r="A1047422"/>
      <c r="B1047422"/>
      <c r="C1047422"/>
      <c r="S1047422"/>
      <c r="T1047422"/>
    </row>
    <row r="1047423" spans="1:20">
      <c r="A1047423"/>
      <c r="B1047423"/>
      <c r="C1047423"/>
      <c r="S1047423"/>
      <c r="T1047423"/>
    </row>
    <row r="1047424" spans="1:20">
      <c r="A1047424"/>
      <c r="B1047424"/>
      <c r="C1047424"/>
      <c r="S1047424"/>
      <c r="T1047424"/>
    </row>
    <row r="1047425" spans="1:20">
      <c r="A1047425"/>
      <c r="B1047425"/>
      <c r="C1047425"/>
      <c r="S1047425"/>
      <c r="T1047425"/>
    </row>
    <row r="1047426" spans="1:20">
      <c r="A1047426"/>
      <c r="B1047426"/>
      <c r="C1047426"/>
      <c r="S1047426"/>
      <c r="T1047426"/>
    </row>
    <row r="1047427" spans="1:20">
      <c r="A1047427"/>
      <c r="B1047427"/>
      <c r="C1047427"/>
      <c r="S1047427"/>
      <c r="T1047427"/>
    </row>
    <row r="1047428" spans="1:20">
      <c r="A1047428"/>
      <c r="B1047428"/>
      <c r="C1047428"/>
      <c r="S1047428"/>
      <c r="T1047428"/>
    </row>
    <row r="1047429" spans="1:20">
      <c r="A1047429"/>
      <c r="B1047429"/>
      <c r="C1047429"/>
      <c r="S1047429"/>
      <c r="T1047429"/>
    </row>
    <row r="1047430" spans="1:20">
      <c r="A1047430"/>
      <c r="B1047430"/>
      <c r="C1047430"/>
      <c r="S1047430"/>
      <c r="T1047430"/>
    </row>
    <row r="1047431" spans="1:20">
      <c r="A1047431"/>
      <c r="B1047431"/>
      <c r="C1047431"/>
      <c r="S1047431"/>
      <c r="T1047431"/>
    </row>
    <row r="1047432" spans="1:20">
      <c r="A1047432"/>
      <c r="B1047432"/>
      <c r="C1047432"/>
      <c r="S1047432"/>
      <c r="T1047432"/>
    </row>
    <row r="1047433" spans="1:20">
      <c r="A1047433"/>
      <c r="B1047433"/>
      <c r="C1047433"/>
      <c r="S1047433"/>
      <c r="T1047433"/>
    </row>
    <row r="1047434" spans="1:20">
      <c r="A1047434"/>
      <c r="B1047434"/>
      <c r="C1047434"/>
      <c r="S1047434"/>
      <c r="T1047434"/>
    </row>
    <row r="1047435" spans="1:20">
      <c r="A1047435"/>
      <c r="B1047435"/>
      <c r="C1047435"/>
      <c r="S1047435"/>
      <c r="T1047435"/>
    </row>
    <row r="1047436" spans="1:20">
      <c r="A1047436"/>
      <c r="B1047436"/>
      <c r="C1047436"/>
      <c r="S1047436"/>
      <c r="T1047436"/>
    </row>
    <row r="1047437" spans="1:20">
      <c r="A1047437"/>
      <c r="B1047437"/>
      <c r="C1047437"/>
      <c r="S1047437"/>
      <c r="T1047437"/>
    </row>
    <row r="1047438" spans="1:20">
      <c r="A1047438"/>
      <c r="B1047438"/>
      <c r="C1047438"/>
      <c r="S1047438"/>
      <c r="T1047438"/>
    </row>
    <row r="1047439" spans="1:20">
      <c r="A1047439"/>
      <c r="B1047439"/>
      <c r="C1047439"/>
      <c r="S1047439"/>
      <c r="T1047439"/>
    </row>
    <row r="1047440" spans="1:20">
      <c r="A1047440"/>
      <c r="B1047440"/>
      <c r="C1047440"/>
      <c r="S1047440"/>
      <c r="T1047440"/>
    </row>
    <row r="1047441" spans="1:20">
      <c r="A1047441"/>
      <c r="B1047441"/>
      <c r="C1047441"/>
      <c r="S1047441"/>
      <c r="T1047441"/>
    </row>
    <row r="1047442" spans="1:20">
      <c r="A1047442"/>
      <c r="B1047442"/>
      <c r="C1047442"/>
      <c r="S1047442"/>
      <c r="T1047442"/>
    </row>
    <row r="1047443" spans="1:20">
      <c r="A1047443"/>
      <c r="B1047443"/>
      <c r="C1047443"/>
      <c r="S1047443"/>
      <c r="T1047443"/>
    </row>
    <row r="1047444" spans="1:20">
      <c r="A1047444"/>
      <c r="B1047444"/>
      <c r="C1047444"/>
      <c r="S1047444"/>
      <c r="T1047444"/>
    </row>
    <row r="1047445" spans="1:20">
      <c r="A1047445"/>
      <c r="B1047445"/>
      <c r="C1047445"/>
      <c r="S1047445"/>
      <c r="T1047445"/>
    </row>
    <row r="1047446" spans="1:20">
      <c r="A1047446"/>
      <c r="B1047446"/>
      <c r="C1047446"/>
      <c r="S1047446"/>
      <c r="T1047446"/>
    </row>
    <row r="1047447" spans="1:20">
      <c r="A1047447"/>
      <c r="B1047447"/>
      <c r="C1047447"/>
      <c r="S1047447"/>
      <c r="T1047447"/>
    </row>
    <row r="1047448" spans="1:20">
      <c r="A1047448"/>
      <c r="B1047448"/>
      <c r="C1047448"/>
      <c r="S1047448"/>
      <c r="T1047448"/>
    </row>
    <row r="1047449" spans="1:20">
      <c r="A1047449"/>
      <c r="B1047449"/>
      <c r="C1047449"/>
      <c r="S1047449"/>
      <c r="T1047449"/>
    </row>
    <row r="1047450" spans="1:20">
      <c r="A1047450"/>
      <c r="B1047450"/>
      <c r="C1047450"/>
      <c r="S1047450"/>
      <c r="T1047450"/>
    </row>
    <row r="1047451" spans="1:20">
      <c r="A1047451"/>
      <c r="B1047451"/>
      <c r="C1047451"/>
      <c r="S1047451"/>
      <c r="T1047451"/>
    </row>
    <row r="1047452" spans="1:20">
      <c r="A1047452"/>
      <c r="B1047452"/>
      <c r="C1047452"/>
      <c r="S1047452"/>
      <c r="T1047452"/>
    </row>
    <row r="1047453" spans="1:20">
      <c r="A1047453"/>
      <c r="B1047453"/>
      <c r="C1047453"/>
      <c r="S1047453"/>
      <c r="T1047453"/>
    </row>
    <row r="1047454" spans="1:20">
      <c r="A1047454"/>
      <c r="B1047454"/>
      <c r="C1047454"/>
      <c r="S1047454"/>
      <c r="T1047454"/>
    </row>
    <row r="1047455" spans="1:20">
      <c r="A1047455"/>
      <c r="B1047455"/>
      <c r="C1047455"/>
      <c r="S1047455"/>
      <c r="T1047455"/>
    </row>
    <row r="1047456" spans="1:20">
      <c r="A1047456"/>
      <c r="B1047456"/>
      <c r="C1047456"/>
      <c r="S1047456"/>
      <c r="T1047456"/>
    </row>
    <row r="1047457" spans="1:20">
      <c r="A1047457"/>
      <c r="B1047457"/>
      <c r="C1047457"/>
      <c r="S1047457"/>
      <c r="T1047457"/>
    </row>
    <row r="1047458" spans="1:20">
      <c r="A1047458"/>
      <c r="B1047458"/>
      <c r="C1047458"/>
      <c r="S1047458"/>
      <c r="T1047458"/>
    </row>
    <row r="1047459" spans="1:20">
      <c r="A1047459"/>
      <c r="B1047459"/>
      <c r="C1047459"/>
      <c r="S1047459"/>
      <c r="T1047459"/>
    </row>
    <row r="1047460" spans="1:20">
      <c r="A1047460"/>
      <c r="B1047460"/>
      <c r="C1047460"/>
      <c r="S1047460"/>
      <c r="T1047460"/>
    </row>
    <row r="1047461" spans="1:20">
      <c r="A1047461"/>
      <c r="B1047461"/>
      <c r="C1047461"/>
      <c r="S1047461"/>
      <c r="T1047461"/>
    </row>
    <row r="1047462" spans="1:20">
      <c r="A1047462"/>
      <c r="B1047462"/>
      <c r="C1047462"/>
      <c r="S1047462"/>
      <c r="T1047462"/>
    </row>
    <row r="1047463" spans="1:20">
      <c r="A1047463"/>
      <c r="B1047463"/>
      <c r="C1047463"/>
      <c r="S1047463"/>
      <c r="T1047463"/>
    </row>
    <row r="1047464" spans="1:20">
      <c r="A1047464"/>
      <c r="B1047464"/>
      <c r="C1047464"/>
      <c r="S1047464"/>
      <c r="T1047464"/>
    </row>
    <row r="1047465" spans="1:20">
      <c r="A1047465"/>
      <c r="B1047465"/>
      <c r="C1047465"/>
      <c r="S1047465"/>
      <c r="T1047465"/>
    </row>
    <row r="1047466" spans="1:20">
      <c r="A1047466"/>
      <c r="B1047466"/>
      <c r="C1047466"/>
      <c r="S1047466"/>
      <c r="T1047466"/>
    </row>
    <row r="1047467" spans="1:20">
      <c r="A1047467"/>
      <c r="B1047467"/>
      <c r="C1047467"/>
      <c r="S1047467"/>
      <c r="T1047467"/>
    </row>
    <row r="1047468" spans="1:20">
      <c r="A1047468"/>
      <c r="B1047468"/>
      <c r="C1047468"/>
      <c r="S1047468"/>
      <c r="T1047468"/>
    </row>
    <row r="1047469" spans="1:20">
      <c r="A1047469"/>
      <c r="B1047469"/>
      <c r="C1047469"/>
      <c r="S1047469"/>
      <c r="T1047469"/>
    </row>
    <row r="1047470" spans="1:20">
      <c r="A1047470"/>
      <c r="B1047470"/>
      <c r="C1047470"/>
      <c r="S1047470"/>
      <c r="T1047470"/>
    </row>
    <row r="1047471" spans="1:20">
      <c r="A1047471"/>
      <c r="B1047471"/>
      <c r="C1047471"/>
      <c r="S1047471"/>
      <c r="T1047471"/>
    </row>
    <row r="1047472" spans="1:20">
      <c r="A1047472"/>
      <c r="B1047472"/>
      <c r="C1047472"/>
      <c r="S1047472"/>
      <c r="T1047472"/>
    </row>
    <row r="1047473" spans="1:20">
      <c r="A1047473"/>
      <c r="B1047473"/>
      <c r="C1047473"/>
      <c r="S1047473"/>
      <c r="T1047473"/>
    </row>
    <row r="1047474" spans="1:20">
      <c r="A1047474"/>
      <c r="B1047474"/>
      <c r="C1047474"/>
      <c r="S1047474"/>
      <c r="T1047474"/>
    </row>
    <row r="1047475" spans="1:20">
      <c r="A1047475"/>
      <c r="B1047475"/>
      <c r="C1047475"/>
      <c r="S1047475"/>
      <c r="T1047475"/>
    </row>
    <row r="1047476" spans="1:20">
      <c r="A1047476"/>
      <c r="B1047476"/>
      <c r="C1047476"/>
      <c r="S1047476"/>
      <c r="T1047476"/>
    </row>
    <row r="1047477" spans="1:20">
      <c r="A1047477"/>
      <c r="B1047477"/>
      <c r="C1047477"/>
      <c r="S1047477"/>
      <c r="T1047477"/>
    </row>
    <row r="1047478" spans="1:20">
      <c r="A1047478"/>
      <c r="B1047478"/>
      <c r="C1047478"/>
      <c r="S1047478"/>
      <c r="T1047478"/>
    </row>
    <row r="1047479" spans="1:20">
      <c r="A1047479"/>
      <c r="B1047479"/>
      <c r="C1047479"/>
      <c r="S1047479"/>
      <c r="T1047479"/>
    </row>
    <row r="1047480" spans="1:20">
      <c r="A1047480"/>
      <c r="B1047480"/>
      <c r="C1047480"/>
      <c r="S1047480"/>
      <c r="T1047480"/>
    </row>
    <row r="1047481" spans="1:20">
      <c r="A1047481"/>
      <c r="B1047481"/>
      <c r="C1047481"/>
      <c r="S1047481"/>
      <c r="T1047481"/>
    </row>
    <row r="1047482" spans="1:20">
      <c r="A1047482"/>
      <c r="B1047482"/>
      <c r="C1047482"/>
      <c r="S1047482"/>
      <c r="T1047482"/>
    </row>
    <row r="1047483" spans="1:20">
      <c r="A1047483"/>
      <c r="B1047483"/>
      <c r="C1047483"/>
      <c r="S1047483"/>
      <c r="T1047483"/>
    </row>
    <row r="1047484" spans="1:20">
      <c r="A1047484"/>
      <c r="B1047484"/>
      <c r="C1047484"/>
      <c r="S1047484"/>
      <c r="T1047484"/>
    </row>
    <row r="1047485" spans="1:20">
      <c r="A1047485"/>
      <c r="B1047485"/>
      <c r="C1047485"/>
      <c r="S1047485"/>
      <c r="T1047485"/>
    </row>
    <row r="1047486" spans="1:20">
      <c r="A1047486"/>
      <c r="B1047486"/>
      <c r="C1047486"/>
      <c r="S1047486"/>
      <c r="T1047486"/>
    </row>
    <row r="1047487" spans="1:20">
      <c r="A1047487"/>
      <c r="B1047487"/>
      <c r="C1047487"/>
      <c r="S1047487"/>
      <c r="T1047487"/>
    </row>
    <row r="1047488" spans="1:20">
      <c r="A1047488"/>
      <c r="B1047488"/>
      <c r="C1047488"/>
      <c r="S1047488"/>
      <c r="T1047488"/>
    </row>
    <row r="1047489" spans="1:20">
      <c r="A1047489"/>
      <c r="B1047489"/>
      <c r="C1047489"/>
      <c r="S1047489"/>
      <c r="T1047489"/>
    </row>
    <row r="1047490" spans="1:20">
      <c r="A1047490"/>
      <c r="B1047490"/>
      <c r="C1047490"/>
      <c r="S1047490"/>
      <c r="T1047490"/>
    </row>
    <row r="1047491" spans="1:20">
      <c r="A1047491"/>
      <c r="B1047491"/>
      <c r="C1047491"/>
      <c r="S1047491"/>
      <c r="T1047491"/>
    </row>
    <row r="1047492" spans="1:20">
      <c r="A1047492"/>
      <c r="B1047492"/>
      <c r="C1047492"/>
      <c r="S1047492"/>
      <c r="T1047492"/>
    </row>
    <row r="1047493" spans="1:20">
      <c r="A1047493"/>
      <c r="B1047493"/>
      <c r="C1047493"/>
      <c r="S1047493"/>
      <c r="T1047493"/>
    </row>
    <row r="1047494" spans="1:20">
      <c r="A1047494"/>
      <c r="B1047494"/>
      <c r="C1047494"/>
      <c r="S1047494"/>
      <c r="T1047494"/>
    </row>
    <row r="1047495" spans="1:20">
      <c r="A1047495"/>
      <c r="B1047495"/>
      <c r="C1047495"/>
      <c r="S1047495"/>
      <c r="T1047495"/>
    </row>
    <row r="1047496" spans="1:20">
      <c r="A1047496"/>
      <c r="B1047496"/>
      <c r="C1047496"/>
      <c r="S1047496"/>
      <c r="T1047496"/>
    </row>
    <row r="1047497" spans="1:20">
      <c r="A1047497"/>
      <c r="B1047497"/>
      <c r="C1047497"/>
      <c r="S1047497"/>
      <c r="T1047497"/>
    </row>
    <row r="1047498" spans="1:20">
      <c r="A1047498"/>
      <c r="B1047498"/>
      <c r="C1047498"/>
      <c r="S1047498"/>
      <c r="T1047498"/>
    </row>
    <row r="1047499" spans="1:20">
      <c r="A1047499"/>
      <c r="B1047499"/>
      <c r="C1047499"/>
      <c r="S1047499"/>
      <c r="T1047499"/>
    </row>
    <row r="1047500" spans="1:20">
      <c r="A1047500"/>
      <c r="B1047500"/>
      <c r="C1047500"/>
      <c r="S1047500"/>
      <c r="T1047500"/>
    </row>
    <row r="1047501" spans="1:20">
      <c r="A1047501"/>
      <c r="B1047501"/>
      <c r="C1047501"/>
      <c r="S1047501"/>
      <c r="T1047501"/>
    </row>
    <row r="1047502" spans="1:20">
      <c r="A1047502"/>
      <c r="B1047502"/>
      <c r="C1047502"/>
      <c r="S1047502"/>
      <c r="T1047502"/>
    </row>
    <row r="1047503" spans="1:20">
      <c r="A1047503"/>
      <c r="B1047503"/>
      <c r="C1047503"/>
      <c r="S1047503"/>
      <c r="T1047503"/>
    </row>
    <row r="1047504" spans="1:20">
      <c r="A1047504"/>
      <c r="B1047504"/>
      <c r="C1047504"/>
      <c r="S1047504"/>
      <c r="T1047504"/>
    </row>
    <row r="1047505" spans="1:20">
      <c r="A1047505"/>
      <c r="B1047505"/>
      <c r="C1047505"/>
      <c r="S1047505"/>
      <c r="T1047505"/>
    </row>
    <row r="1047506" spans="1:20">
      <c r="A1047506"/>
      <c r="B1047506"/>
      <c r="C1047506"/>
      <c r="S1047506"/>
      <c r="T1047506"/>
    </row>
    <row r="1047507" spans="1:20">
      <c r="A1047507"/>
      <c r="B1047507"/>
      <c r="C1047507"/>
      <c r="S1047507"/>
      <c r="T1047507"/>
    </row>
    <row r="1047508" spans="1:20">
      <c r="A1047508"/>
      <c r="B1047508"/>
      <c r="C1047508"/>
      <c r="S1047508"/>
      <c r="T1047508"/>
    </row>
    <row r="1047509" spans="1:20">
      <c r="A1047509"/>
      <c r="B1047509"/>
      <c r="C1047509"/>
      <c r="S1047509"/>
      <c r="T1047509"/>
    </row>
    <row r="1047510" spans="1:20">
      <c r="A1047510"/>
      <c r="B1047510"/>
      <c r="C1047510"/>
      <c r="S1047510"/>
      <c r="T1047510"/>
    </row>
    <row r="1047511" spans="1:20">
      <c r="A1047511"/>
      <c r="B1047511"/>
      <c r="C1047511"/>
      <c r="S1047511"/>
      <c r="T1047511"/>
    </row>
    <row r="1047512" spans="1:20">
      <c r="A1047512"/>
      <c r="B1047512"/>
      <c r="C1047512"/>
      <c r="S1047512"/>
      <c r="T1047512"/>
    </row>
    <row r="1047513" spans="1:20">
      <c r="A1047513"/>
      <c r="B1047513"/>
      <c r="C1047513"/>
      <c r="S1047513"/>
      <c r="T1047513"/>
    </row>
    <row r="1047514" spans="1:20">
      <c r="A1047514"/>
      <c r="B1047514"/>
      <c r="C1047514"/>
      <c r="S1047514"/>
      <c r="T1047514"/>
    </row>
    <row r="1047515" spans="1:20">
      <c r="A1047515"/>
      <c r="B1047515"/>
      <c r="C1047515"/>
      <c r="S1047515"/>
      <c r="T1047515"/>
    </row>
    <row r="1047516" spans="1:20">
      <c r="A1047516"/>
      <c r="B1047516"/>
      <c r="C1047516"/>
      <c r="S1047516"/>
      <c r="T1047516"/>
    </row>
    <row r="1047517" spans="1:20">
      <c r="A1047517"/>
      <c r="B1047517"/>
      <c r="C1047517"/>
      <c r="S1047517"/>
      <c r="T1047517"/>
    </row>
    <row r="1047518" spans="1:20">
      <c r="A1047518"/>
      <c r="B1047518"/>
      <c r="C1047518"/>
      <c r="S1047518"/>
      <c r="T1047518"/>
    </row>
    <row r="1047519" spans="1:20">
      <c r="A1047519"/>
      <c r="B1047519"/>
      <c r="C1047519"/>
      <c r="S1047519"/>
      <c r="T1047519"/>
    </row>
    <row r="1047520" spans="1:20">
      <c r="A1047520"/>
      <c r="B1047520"/>
      <c r="C1047520"/>
      <c r="S1047520"/>
      <c r="T1047520"/>
    </row>
    <row r="1047521" spans="1:20">
      <c r="A1047521"/>
      <c r="B1047521"/>
      <c r="C1047521"/>
      <c r="S1047521"/>
      <c r="T1047521"/>
    </row>
    <row r="1047522" spans="1:20">
      <c r="A1047522"/>
      <c r="B1047522"/>
      <c r="C1047522"/>
      <c r="S1047522"/>
      <c r="T1047522"/>
    </row>
    <row r="1047523" spans="1:20">
      <c r="A1047523"/>
      <c r="B1047523"/>
      <c r="C1047523"/>
      <c r="S1047523"/>
      <c r="T1047523"/>
    </row>
    <row r="1047524" spans="1:20">
      <c r="A1047524"/>
      <c r="B1047524"/>
      <c r="C1047524"/>
      <c r="S1047524"/>
      <c r="T1047524"/>
    </row>
    <row r="1047525" spans="1:20">
      <c r="A1047525"/>
      <c r="B1047525"/>
      <c r="C1047525"/>
      <c r="S1047525"/>
      <c r="T1047525"/>
    </row>
    <row r="1047526" spans="1:20">
      <c r="A1047526"/>
      <c r="B1047526"/>
      <c r="C1047526"/>
      <c r="S1047526"/>
      <c r="T1047526"/>
    </row>
    <row r="1047527" spans="1:20">
      <c r="A1047527"/>
      <c r="B1047527"/>
      <c r="C1047527"/>
      <c r="S1047527"/>
      <c r="T1047527"/>
    </row>
    <row r="1047528" spans="1:20">
      <c r="A1047528"/>
      <c r="B1047528"/>
      <c r="C1047528"/>
      <c r="S1047528"/>
      <c r="T1047528"/>
    </row>
    <row r="1047529" spans="1:20">
      <c r="A1047529"/>
      <c r="B1047529"/>
      <c r="C1047529"/>
      <c r="S1047529"/>
      <c r="T1047529"/>
    </row>
    <row r="1047530" spans="1:20">
      <c r="A1047530"/>
      <c r="B1047530"/>
      <c r="C1047530"/>
      <c r="S1047530"/>
      <c r="T1047530"/>
    </row>
    <row r="1047531" spans="1:20">
      <c r="A1047531"/>
      <c r="B1047531"/>
      <c r="C1047531"/>
      <c r="S1047531"/>
      <c r="T1047531"/>
    </row>
    <row r="1047532" spans="1:20">
      <c r="A1047532"/>
      <c r="B1047532"/>
      <c r="C1047532"/>
      <c r="S1047532"/>
      <c r="T1047532"/>
    </row>
    <row r="1047533" spans="1:20">
      <c r="A1047533"/>
      <c r="B1047533"/>
      <c r="C1047533"/>
      <c r="S1047533"/>
      <c r="T1047533"/>
    </row>
    <row r="1047534" spans="1:20">
      <c r="A1047534"/>
      <c r="B1047534"/>
      <c r="C1047534"/>
      <c r="S1047534"/>
      <c r="T1047534"/>
    </row>
    <row r="1047535" spans="1:20">
      <c r="A1047535"/>
      <c r="B1047535"/>
      <c r="C1047535"/>
      <c r="S1047535"/>
      <c r="T1047535"/>
    </row>
    <row r="1047536" spans="1:20">
      <c r="A1047536"/>
      <c r="B1047536"/>
      <c r="C1047536"/>
      <c r="S1047536"/>
      <c r="T1047536"/>
    </row>
    <row r="1047537" spans="1:20">
      <c r="A1047537"/>
      <c r="B1047537"/>
      <c r="C1047537"/>
      <c r="S1047537"/>
      <c r="T1047537"/>
    </row>
    <row r="1047538" spans="1:20">
      <c r="A1047538"/>
      <c r="B1047538"/>
      <c r="C1047538"/>
      <c r="S1047538"/>
      <c r="T1047538"/>
    </row>
    <row r="1047539" spans="1:20">
      <c r="A1047539"/>
      <c r="B1047539"/>
      <c r="C1047539"/>
      <c r="S1047539"/>
      <c r="T1047539"/>
    </row>
    <row r="1047540" spans="1:20">
      <c r="A1047540"/>
      <c r="B1047540"/>
      <c r="C1047540"/>
      <c r="S1047540"/>
      <c r="T1047540"/>
    </row>
    <row r="1047541" spans="1:20">
      <c r="A1047541"/>
      <c r="B1047541"/>
      <c r="C1047541"/>
      <c r="S1047541"/>
      <c r="T1047541"/>
    </row>
    <row r="1047542" spans="1:20">
      <c r="A1047542"/>
      <c r="B1047542"/>
      <c r="C1047542"/>
      <c r="S1047542"/>
      <c r="T1047542"/>
    </row>
    <row r="1047543" spans="1:20">
      <c r="A1047543"/>
      <c r="B1047543"/>
      <c r="C1047543"/>
      <c r="S1047543"/>
      <c r="T1047543"/>
    </row>
    <row r="1047544" spans="1:20">
      <c r="A1047544"/>
      <c r="B1047544"/>
      <c r="C1047544"/>
      <c r="S1047544"/>
      <c r="T1047544"/>
    </row>
    <row r="1047545" spans="1:20">
      <c r="A1047545"/>
      <c r="B1047545"/>
      <c r="C1047545"/>
      <c r="S1047545"/>
      <c r="T1047545"/>
    </row>
    <row r="1047546" spans="1:20">
      <c r="A1047546"/>
      <c r="B1047546"/>
      <c r="C1047546"/>
      <c r="S1047546"/>
      <c r="T1047546"/>
    </row>
    <row r="1047547" spans="1:20">
      <c r="A1047547"/>
      <c r="B1047547"/>
      <c r="C1047547"/>
      <c r="S1047547"/>
      <c r="T1047547"/>
    </row>
    <row r="1047548" spans="1:20">
      <c r="A1047548"/>
      <c r="B1047548"/>
      <c r="C1047548"/>
      <c r="S1047548"/>
      <c r="T1047548"/>
    </row>
    <row r="1047549" spans="1:20">
      <c r="A1047549"/>
      <c r="B1047549"/>
      <c r="C1047549"/>
      <c r="S1047549"/>
      <c r="T1047549"/>
    </row>
    <row r="1047550" spans="1:20">
      <c r="A1047550"/>
      <c r="B1047550"/>
      <c r="C1047550"/>
      <c r="S1047550"/>
      <c r="T1047550"/>
    </row>
    <row r="1047551" spans="1:20">
      <c r="A1047551"/>
      <c r="B1047551"/>
      <c r="C1047551"/>
      <c r="S1047551"/>
      <c r="T1047551"/>
    </row>
    <row r="1047552" spans="1:20">
      <c r="A1047552"/>
      <c r="B1047552"/>
      <c r="C1047552"/>
      <c r="S1047552"/>
      <c r="T1047552"/>
    </row>
    <row r="1047553" spans="1:20">
      <c r="A1047553"/>
      <c r="B1047553"/>
      <c r="C1047553"/>
      <c r="S1047553"/>
      <c r="T1047553"/>
    </row>
    <row r="1047554" spans="1:20">
      <c r="A1047554"/>
      <c r="B1047554"/>
      <c r="C1047554"/>
      <c r="S1047554"/>
      <c r="T1047554"/>
    </row>
    <row r="1047555" spans="1:20">
      <c r="A1047555"/>
      <c r="B1047555"/>
      <c r="C1047555"/>
      <c r="S1047555"/>
      <c r="T1047555"/>
    </row>
    <row r="1047556" spans="1:20">
      <c r="A1047556"/>
      <c r="B1047556"/>
      <c r="C1047556"/>
      <c r="S1047556"/>
      <c r="T1047556"/>
    </row>
    <row r="1047557" spans="1:20">
      <c r="A1047557"/>
      <c r="B1047557"/>
      <c r="C1047557"/>
      <c r="S1047557"/>
      <c r="T1047557"/>
    </row>
    <row r="1047558" spans="1:20">
      <c r="A1047558"/>
      <c r="B1047558"/>
      <c r="C1047558"/>
      <c r="S1047558"/>
      <c r="T1047558"/>
    </row>
    <row r="1047559" spans="1:20">
      <c r="A1047559"/>
      <c r="B1047559"/>
      <c r="C1047559"/>
      <c r="S1047559"/>
      <c r="T1047559"/>
    </row>
    <row r="1047560" spans="1:20">
      <c r="A1047560"/>
      <c r="B1047560"/>
      <c r="C1047560"/>
      <c r="S1047560"/>
      <c r="T1047560"/>
    </row>
    <row r="1047561" spans="1:20">
      <c r="A1047561"/>
      <c r="B1047561"/>
      <c r="C1047561"/>
      <c r="S1047561"/>
      <c r="T1047561"/>
    </row>
    <row r="1047562" spans="1:20">
      <c r="A1047562"/>
      <c r="B1047562"/>
      <c r="C1047562"/>
      <c r="S1047562"/>
      <c r="T1047562"/>
    </row>
    <row r="1047563" spans="1:20">
      <c r="A1047563"/>
      <c r="B1047563"/>
      <c r="C1047563"/>
      <c r="S1047563"/>
      <c r="T1047563"/>
    </row>
    <row r="1047564" spans="1:20">
      <c r="A1047564"/>
      <c r="B1047564"/>
      <c r="C1047564"/>
      <c r="S1047564"/>
      <c r="T1047564"/>
    </row>
    <row r="1047565" spans="1:20">
      <c r="A1047565"/>
      <c r="B1047565"/>
      <c r="C1047565"/>
      <c r="S1047565"/>
      <c r="T1047565"/>
    </row>
    <row r="1047566" spans="1:20">
      <c r="A1047566"/>
      <c r="B1047566"/>
      <c r="C1047566"/>
      <c r="S1047566"/>
      <c r="T1047566"/>
    </row>
    <row r="1047567" spans="1:20">
      <c r="A1047567"/>
      <c r="B1047567"/>
      <c r="C1047567"/>
      <c r="S1047567"/>
      <c r="T1047567"/>
    </row>
    <row r="1047568" spans="1:20">
      <c r="A1047568"/>
      <c r="B1047568"/>
      <c r="C1047568"/>
      <c r="S1047568"/>
      <c r="T1047568"/>
    </row>
    <row r="1047569" spans="1:20">
      <c r="A1047569"/>
      <c r="B1047569"/>
      <c r="C1047569"/>
      <c r="S1047569"/>
      <c r="T1047569"/>
    </row>
    <row r="1047570" spans="1:20">
      <c r="A1047570"/>
      <c r="B1047570"/>
      <c r="C1047570"/>
      <c r="S1047570"/>
      <c r="T1047570"/>
    </row>
    <row r="1047571" spans="1:20">
      <c r="A1047571"/>
      <c r="B1047571"/>
      <c r="C1047571"/>
      <c r="S1047571"/>
      <c r="T1047571"/>
    </row>
    <row r="1047572" spans="1:20">
      <c r="A1047572"/>
      <c r="B1047572"/>
      <c r="C1047572"/>
      <c r="S1047572"/>
      <c r="T1047572"/>
    </row>
    <row r="1047573" spans="1:20">
      <c r="A1047573"/>
      <c r="B1047573"/>
      <c r="C1047573"/>
      <c r="S1047573"/>
      <c r="T1047573"/>
    </row>
    <row r="1047574" spans="1:20">
      <c r="A1047574"/>
      <c r="B1047574"/>
      <c r="C1047574"/>
      <c r="S1047574"/>
      <c r="T1047574"/>
    </row>
    <row r="1047575" spans="1:20">
      <c r="A1047575"/>
      <c r="B1047575"/>
      <c r="C1047575"/>
      <c r="S1047575"/>
      <c r="T1047575"/>
    </row>
    <row r="1047576" spans="1:20">
      <c r="A1047576"/>
      <c r="B1047576"/>
      <c r="C1047576"/>
      <c r="S1047576"/>
      <c r="T1047576"/>
    </row>
    <row r="1047577" spans="1:20">
      <c r="A1047577"/>
      <c r="B1047577"/>
      <c r="C1047577"/>
      <c r="S1047577"/>
      <c r="T1047577"/>
    </row>
    <row r="1047578" spans="1:20">
      <c r="A1047578"/>
      <c r="B1047578"/>
      <c r="C1047578"/>
      <c r="S1047578"/>
      <c r="T1047578"/>
    </row>
    <row r="1047579" spans="1:20">
      <c r="A1047579"/>
      <c r="B1047579"/>
      <c r="C1047579"/>
      <c r="S1047579"/>
      <c r="T1047579"/>
    </row>
    <row r="1047580" spans="1:20">
      <c r="A1047580"/>
      <c r="B1047580"/>
      <c r="C1047580"/>
      <c r="S1047580"/>
      <c r="T1047580"/>
    </row>
    <row r="1047581" spans="1:20">
      <c r="A1047581"/>
      <c r="B1047581"/>
      <c r="C1047581"/>
      <c r="S1047581"/>
      <c r="T1047581"/>
    </row>
    <row r="1047582" spans="1:20">
      <c r="A1047582"/>
      <c r="B1047582"/>
      <c r="C1047582"/>
      <c r="S1047582"/>
      <c r="T1047582"/>
    </row>
    <row r="1047583" spans="1:20">
      <c r="A1047583"/>
      <c r="B1047583"/>
      <c r="C1047583"/>
      <c r="S1047583"/>
      <c r="T1047583"/>
    </row>
    <row r="1047584" spans="1:20">
      <c r="A1047584"/>
      <c r="B1047584"/>
      <c r="C1047584"/>
      <c r="S1047584"/>
      <c r="T1047584"/>
    </row>
    <row r="1047585" spans="1:20">
      <c r="A1047585"/>
      <c r="B1047585"/>
      <c r="C1047585"/>
      <c r="S1047585"/>
      <c r="T1047585"/>
    </row>
    <row r="1047586" spans="1:20">
      <c r="A1047586"/>
      <c r="B1047586"/>
      <c r="C1047586"/>
      <c r="S1047586"/>
      <c r="T1047586"/>
    </row>
    <row r="1047587" spans="1:20">
      <c r="A1047587"/>
      <c r="B1047587"/>
      <c r="C1047587"/>
      <c r="S1047587"/>
      <c r="T1047587"/>
    </row>
    <row r="1047588" spans="1:20">
      <c r="A1047588"/>
      <c r="B1047588"/>
      <c r="C1047588"/>
      <c r="S1047588"/>
      <c r="T1047588"/>
    </row>
    <row r="1047589" spans="1:20">
      <c r="A1047589"/>
      <c r="B1047589"/>
      <c r="C1047589"/>
      <c r="S1047589"/>
      <c r="T1047589"/>
    </row>
    <row r="1047590" spans="1:20">
      <c r="A1047590"/>
      <c r="B1047590"/>
      <c r="C1047590"/>
      <c r="S1047590"/>
      <c r="T1047590"/>
    </row>
    <row r="1047591" spans="1:20">
      <c r="A1047591"/>
      <c r="B1047591"/>
      <c r="C1047591"/>
      <c r="S1047591"/>
      <c r="T1047591"/>
    </row>
    <row r="1047592" spans="1:20">
      <c r="A1047592"/>
      <c r="B1047592"/>
      <c r="C1047592"/>
      <c r="S1047592"/>
      <c r="T1047592"/>
    </row>
    <row r="1047593" spans="1:20">
      <c r="A1047593"/>
      <c r="B1047593"/>
      <c r="C1047593"/>
      <c r="S1047593"/>
      <c r="T1047593"/>
    </row>
    <row r="1047594" spans="1:20">
      <c r="A1047594"/>
      <c r="B1047594"/>
      <c r="C1047594"/>
      <c r="S1047594"/>
      <c r="T1047594"/>
    </row>
    <row r="1047595" spans="1:20">
      <c r="A1047595"/>
      <c r="B1047595"/>
      <c r="C1047595"/>
      <c r="S1047595"/>
      <c r="T1047595"/>
    </row>
    <row r="1047596" spans="1:20">
      <c r="A1047596"/>
      <c r="B1047596"/>
      <c r="C1047596"/>
      <c r="S1047596"/>
      <c r="T1047596"/>
    </row>
    <row r="1047597" spans="1:20">
      <c r="A1047597"/>
      <c r="B1047597"/>
      <c r="C1047597"/>
      <c r="S1047597"/>
      <c r="T1047597"/>
    </row>
    <row r="1047598" spans="1:20">
      <c r="A1047598"/>
      <c r="B1047598"/>
      <c r="C1047598"/>
      <c r="S1047598"/>
      <c r="T1047598"/>
    </row>
    <row r="1047599" spans="1:20">
      <c r="A1047599"/>
      <c r="B1047599"/>
      <c r="C1047599"/>
      <c r="S1047599"/>
      <c r="T1047599"/>
    </row>
    <row r="1047600" spans="1:20">
      <c r="A1047600"/>
      <c r="B1047600"/>
      <c r="C1047600"/>
      <c r="S1047600"/>
      <c r="T1047600"/>
    </row>
    <row r="1047601" spans="1:20">
      <c r="A1047601"/>
      <c r="B1047601"/>
      <c r="C1047601"/>
      <c r="S1047601"/>
      <c r="T1047601"/>
    </row>
    <row r="1047602" spans="1:20">
      <c r="A1047602"/>
      <c r="B1047602"/>
      <c r="C1047602"/>
      <c r="S1047602"/>
      <c r="T1047602"/>
    </row>
    <row r="1047603" spans="1:20">
      <c r="A1047603"/>
      <c r="B1047603"/>
      <c r="C1047603"/>
      <c r="S1047603"/>
      <c r="T1047603"/>
    </row>
    <row r="1047604" spans="1:20">
      <c r="A1047604"/>
      <c r="B1047604"/>
      <c r="C1047604"/>
      <c r="S1047604"/>
      <c r="T1047604"/>
    </row>
    <row r="1047605" spans="1:20">
      <c r="A1047605"/>
      <c r="B1047605"/>
      <c r="C1047605"/>
      <c r="S1047605"/>
      <c r="T1047605"/>
    </row>
    <row r="1047606" spans="1:20">
      <c r="A1047606"/>
      <c r="B1047606"/>
      <c r="C1047606"/>
      <c r="S1047606"/>
      <c r="T1047606"/>
    </row>
    <row r="1047607" spans="1:20">
      <c r="A1047607"/>
      <c r="B1047607"/>
      <c r="C1047607"/>
      <c r="S1047607"/>
      <c r="T1047607"/>
    </row>
    <row r="1047608" spans="1:20">
      <c r="A1047608"/>
      <c r="B1047608"/>
      <c r="C1047608"/>
      <c r="S1047608"/>
      <c r="T1047608"/>
    </row>
    <row r="1047609" spans="1:20">
      <c r="A1047609"/>
      <c r="B1047609"/>
      <c r="C1047609"/>
      <c r="S1047609"/>
      <c r="T1047609"/>
    </row>
    <row r="1047610" spans="1:20">
      <c r="A1047610"/>
      <c r="B1047610"/>
      <c r="C1047610"/>
      <c r="S1047610"/>
      <c r="T1047610"/>
    </row>
    <row r="1047611" spans="1:20">
      <c r="A1047611"/>
      <c r="B1047611"/>
      <c r="C1047611"/>
      <c r="S1047611"/>
      <c r="T1047611"/>
    </row>
    <row r="1047612" spans="1:20">
      <c r="A1047612"/>
      <c r="B1047612"/>
      <c r="C1047612"/>
      <c r="S1047612"/>
      <c r="T1047612"/>
    </row>
    <row r="1047613" spans="1:20">
      <c r="A1047613"/>
      <c r="B1047613"/>
      <c r="C1047613"/>
      <c r="S1047613"/>
      <c r="T1047613"/>
    </row>
    <row r="1047614" spans="1:20">
      <c r="A1047614"/>
      <c r="B1047614"/>
      <c r="C1047614"/>
      <c r="S1047614"/>
      <c r="T1047614"/>
    </row>
    <row r="1047615" spans="1:20">
      <c r="A1047615"/>
      <c r="B1047615"/>
      <c r="C1047615"/>
      <c r="S1047615"/>
      <c r="T1047615"/>
    </row>
    <row r="1047616" spans="1:20">
      <c r="A1047616"/>
      <c r="B1047616"/>
      <c r="C1047616"/>
      <c r="S1047616"/>
      <c r="T1047616"/>
    </row>
    <row r="1047617" spans="1:20">
      <c r="A1047617"/>
      <c r="B1047617"/>
      <c r="C1047617"/>
      <c r="S1047617"/>
      <c r="T1047617"/>
    </row>
    <row r="1047618" spans="1:20">
      <c r="A1047618"/>
      <c r="B1047618"/>
      <c r="C1047618"/>
      <c r="S1047618"/>
      <c r="T1047618"/>
    </row>
    <row r="1047619" spans="1:20">
      <c r="A1047619"/>
      <c r="B1047619"/>
      <c r="C1047619"/>
      <c r="S1047619"/>
      <c r="T1047619"/>
    </row>
    <row r="1047620" spans="1:20">
      <c r="A1047620"/>
      <c r="B1047620"/>
      <c r="C1047620"/>
      <c r="S1047620"/>
      <c r="T1047620"/>
    </row>
    <row r="1047621" spans="1:20">
      <c r="A1047621"/>
      <c r="B1047621"/>
      <c r="C1047621"/>
      <c r="S1047621"/>
      <c r="T1047621"/>
    </row>
    <row r="1047622" spans="1:20">
      <c r="A1047622"/>
      <c r="B1047622"/>
      <c r="C1047622"/>
      <c r="S1047622"/>
      <c r="T1047622"/>
    </row>
    <row r="1047623" spans="1:20">
      <c r="A1047623"/>
      <c r="B1047623"/>
      <c r="C1047623"/>
      <c r="S1047623"/>
      <c r="T1047623"/>
    </row>
    <row r="1047624" spans="1:20">
      <c r="A1047624"/>
      <c r="B1047624"/>
      <c r="C1047624"/>
      <c r="S1047624"/>
      <c r="T1047624"/>
    </row>
    <row r="1047625" spans="1:20">
      <c r="A1047625"/>
      <c r="B1047625"/>
      <c r="C1047625"/>
      <c r="S1047625"/>
      <c r="T1047625"/>
    </row>
    <row r="1047626" spans="1:20">
      <c r="A1047626"/>
      <c r="B1047626"/>
      <c r="C1047626"/>
      <c r="S1047626"/>
      <c r="T1047626"/>
    </row>
    <row r="1047627" spans="1:20">
      <c r="A1047627"/>
      <c r="B1047627"/>
      <c r="C1047627"/>
      <c r="S1047627"/>
      <c r="T1047627"/>
    </row>
    <row r="1047628" spans="1:20">
      <c r="A1047628"/>
      <c r="B1047628"/>
      <c r="C1047628"/>
      <c r="S1047628"/>
      <c r="T1047628"/>
    </row>
    <row r="1047629" spans="1:20">
      <c r="A1047629"/>
      <c r="B1047629"/>
      <c r="C1047629"/>
      <c r="S1047629"/>
      <c r="T1047629"/>
    </row>
    <row r="1047630" spans="1:20">
      <c r="A1047630"/>
      <c r="B1047630"/>
      <c r="C1047630"/>
      <c r="S1047630"/>
      <c r="T1047630"/>
    </row>
    <row r="1047631" spans="1:20">
      <c r="A1047631"/>
      <c r="B1047631"/>
      <c r="C1047631"/>
      <c r="S1047631"/>
      <c r="T1047631"/>
    </row>
    <row r="1047632" spans="1:20">
      <c r="A1047632"/>
      <c r="B1047632"/>
      <c r="C1047632"/>
      <c r="S1047632"/>
      <c r="T1047632"/>
    </row>
    <row r="1047633" spans="1:20">
      <c r="A1047633"/>
      <c r="B1047633"/>
      <c r="C1047633"/>
      <c r="S1047633"/>
      <c r="T1047633"/>
    </row>
    <row r="1047634" spans="1:20">
      <c r="A1047634"/>
      <c r="B1047634"/>
      <c r="C1047634"/>
      <c r="S1047634"/>
      <c r="T1047634"/>
    </row>
    <row r="1047635" spans="1:20">
      <c r="A1047635"/>
      <c r="B1047635"/>
      <c r="C1047635"/>
      <c r="S1047635"/>
      <c r="T1047635"/>
    </row>
    <row r="1047636" spans="1:20">
      <c r="A1047636"/>
      <c r="B1047636"/>
      <c r="C1047636"/>
      <c r="S1047636"/>
      <c r="T1047636"/>
    </row>
    <row r="1047637" spans="1:20">
      <c r="A1047637"/>
      <c r="B1047637"/>
      <c r="C1047637"/>
      <c r="S1047637"/>
      <c r="T1047637"/>
    </row>
    <row r="1047638" spans="1:20">
      <c r="A1047638"/>
      <c r="B1047638"/>
      <c r="C1047638"/>
      <c r="S1047638"/>
      <c r="T1047638"/>
    </row>
    <row r="1047639" spans="1:20">
      <c r="A1047639"/>
      <c r="B1047639"/>
      <c r="C1047639"/>
      <c r="S1047639"/>
      <c r="T1047639"/>
    </row>
    <row r="1047640" spans="1:20">
      <c r="A1047640"/>
      <c r="B1047640"/>
      <c r="C1047640"/>
      <c r="S1047640"/>
      <c r="T1047640"/>
    </row>
    <row r="1047641" spans="1:20">
      <c r="A1047641"/>
      <c r="B1047641"/>
      <c r="C1047641"/>
      <c r="S1047641"/>
      <c r="T1047641"/>
    </row>
    <row r="1047642" spans="1:20">
      <c r="A1047642"/>
      <c r="B1047642"/>
      <c r="C1047642"/>
      <c r="S1047642"/>
      <c r="T1047642"/>
    </row>
    <row r="1047643" spans="1:20">
      <c r="A1047643"/>
      <c r="B1047643"/>
      <c r="C1047643"/>
      <c r="S1047643"/>
      <c r="T1047643"/>
    </row>
    <row r="1047644" spans="1:20">
      <c r="A1047644"/>
      <c r="B1047644"/>
      <c r="C1047644"/>
      <c r="S1047644"/>
      <c r="T1047644"/>
    </row>
    <row r="1047645" spans="1:20">
      <c r="A1047645"/>
      <c r="B1047645"/>
      <c r="C1047645"/>
      <c r="S1047645"/>
      <c r="T1047645"/>
    </row>
    <row r="1047646" spans="1:20">
      <c r="A1047646"/>
      <c r="B1047646"/>
      <c r="C1047646"/>
      <c r="S1047646"/>
      <c r="T1047646"/>
    </row>
    <row r="1047647" spans="1:20">
      <c r="A1047647"/>
      <c r="B1047647"/>
      <c r="C1047647"/>
      <c r="S1047647"/>
      <c r="T1047647"/>
    </row>
    <row r="1047648" spans="1:20">
      <c r="A1047648"/>
      <c r="B1047648"/>
      <c r="C1047648"/>
      <c r="S1047648"/>
      <c r="T1047648"/>
    </row>
    <row r="1047649" spans="1:20">
      <c r="A1047649"/>
      <c r="B1047649"/>
      <c r="C1047649"/>
      <c r="S1047649"/>
      <c r="T1047649"/>
    </row>
    <row r="1047650" spans="1:20">
      <c r="A1047650"/>
      <c r="B1047650"/>
      <c r="C1047650"/>
      <c r="S1047650"/>
      <c r="T1047650"/>
    </row>
    <row r="1047651" spans="1:20">
      <c r="A1047651"/>
      <c r="B1047651"/>
      <c r="C1047651"/>
      <c r="S1047651"/>
      <c r="T1047651"/>
    </row>
    <row r="1047652" spans="1:20">
      <c r="A1047652"/>
      <c r="B1047652"/>
      <c r="C1047652"/>
      <c r="S1047652"/>
      <c r="T1047652"/>
    </row>
    <row r="1047653" spans="1:20">
      <c r="A1047653"/>
      <c r="B1047653"/>
      <c r="C1047653"/>
      <c r="S1047653"/>
      <c r="T1047653"/>
    </row>
    <row r="1047654" spans="1:20">
      <c r="A1047654"/>
      <c r="B1047654"/>
      <c r="C1047654"/>
      <c r="S1047654"/>
      <c r="T1047654"/>
    </row>
    <row r="1047655" spans="1:20">
      <c r="A1047655"/>
      <c r="B1047655"/>
      <c r="C1047655"/>
      <c r="S1047655"/>
      <c r="T1047655"/>
    </row>
    <row r="1047656" spans="1:20">
      <c r="A1047656"/>
      <c r="B1047656"/>
      <c r="C1047656"/>
      <c r="S1047656"/>
      <c r="T1047656"/>
    </row>
    <row r="1047657" spans="1:20">
      <c r="A1047657"/>
      <c r="B1047657"/>
      <c r="C1047657"/>
      <c r="S1047657"/>
      <c r="T1047657"/>
    </row>
    <row r="1047658" spans="1:20">
      <c r="A1047658"/>
      <c r="B1047658"/>
      <c r="C1047658"/>
      <c r="S1047658"/>
      <c r="T1047658"/>
    </row>
    <row r="1047659" spans="1:20">
      <c r="A1047659"/>
      <c r="B1047659"/>
      <c r="C1047659"/>
      <c r="S1047659"/>
      <c r="T1047659"/>
    </row>
    <row r="1047660" spans="1:20">
      <c r="A1047660"/>
      <c r="B1047660"/>
      <c r="C1047660"/>
      <c r="S1047660"/>
      <c r="T1047660"/>
    </row>
    <row r="1047661" spans="1:20">
      <c r="A1047661"/>
      <c r="B1047661"/>
      <c r="C1047661"/>
      <c r="S1047661"/>
      <c r="T1047661"/>
    </row>
    <row r="1047662" spans="1:20">
      <c r="A1047662"/>
      <c r="B1047662"/>
      <c r="C1047662"/>
      <c r="S1047662"/>
      <c r="T1047662"/>
    </row>
    <row r="1047663" spans="1:20">
      <c r="A1047663"/>
      <c r="B1047663"/>
      <c r="C1047663"/>
      <c r="S1047663"/>
      <c r="T1047663"/>
    </row>
    <row r="1047664" spans="1:20">
      <c r="A1047664"/>
      <c r="B1047664"/>
      <c r="C1047664"/>
      <c r="S1047664"/>
      <c r="T1047664"/>
    </row>
    <row r="1047665" spans="1:20">
      <c r="A1047665"/>
      <c r="B1047665"/>
      <c r="C1047665"/>
      <c r="S1047665"/>
      <c r="T1047665"/>
    </row>
    <row r="1047666" spans="1:20">
      <c r="A1047666"/>
      <c r="B1047666"/>
      <c r="C1047666"/>
      <c r="S1047666"/>
      <c r="T1047666"/>
    </row>
    <row r="1047667" spans="1:20">
      <c r="A1047667"/>
      <c r="B1047667"/>
      <c r="C1047667"/>
      <c r="S1047667"/>
      <c r="T1047667"/>
    </row>
    <row r="1047668" spans="1:20">
      <c r="A1047668"/>
      <c r="B1047668"/>
      <c r="C1047668"/>
      <c r="S1047668"/>
      <c r="T1047668"/>
    </row>
    <row r="1047669" spans="1:20">
      <c r="A1047669"/>
      <c r="B1047669"/>
      <c r="C1047669"/>
      <c r="S1047669"/>
      <c r="T1047669"/>
    </row>
    <row r="1047670" spans="1:20">
      <c r="A1047670"/>
      <c r="B1047670"/>
      <c r="C1047670"/>
      <c r="S1047670"/>
      <c r="T1047670"/>
    </row>
    <row r="1047671" spans="1:20">
      <c r="A1047671"/>
      <c r="B1047671"/>
      <c r="C1047671"/>
      <c r="S1047671"/>
      <c r="T1047671"/>
    </row>
    <row r="1047672" spans="1:20">
      <c r="A1047672"/>
      <c r="B1047672"/>
      <c r="C1047672"/>
      <c r="S1047672"/>
      <c r="T1047672"/>
    </row>
    <row r="1047673" spans="1:20">
      <c r="A1047673"/>
      <c r="B1047673"/>
      <c r="C1047673"/>
      <c r="S1047673"/>
      <c r="T1047673"/>
    </row>
    <row r="1047674" spans="1:20">
      <c r="A1047674"/>
      <c r="B1047674"/>
      <c r="C1047674"/>
      <c r="S1047674"/>
      <c r="T1047674"/>
    </row>
    <row r="1047675" spans="1:20">
      <c r="A1047675"/>
      <c r="B1047675"/>
      <c r="C1047675"/>
      <c r="S1047675"/>
      <c r="T1047675"/>
    </row>
    <row r="1047676" spans="1:20">
      <c r="A1047676"/>
      <c r="B1047676"/>
      <c r="C1047676"/>
      <c r="S1047676"/>
      <c r="T1047676"/>
    </row>
    <row r="1047677" spans="1:20">
      <c r="A1047677"/>
      <c r="B1047677"/>
      <c r="C1047677"/>
      <c r="S1047677"/>
      <c r="T1047677"/>
    </row>
    <row r="1047678" spans="1:20">
      <c r="A1047678"/>
      <c r="B1047678"/>
      <c r="C1047678"/>
      <c r="S1047678"/>
      <c r="T1047678"/>
    </row>
    <row r="1047679" spans="1:20">
      <c r="A1047679"/>
      <c r="B1047679"/>
      <c r="C1047679"/>
      <c r="S1047679"/>
      <c r="T1047679"/>
    </row>
    <row r="1047680" spans="1:20">
      <c r="A1047680"/>
      <c r="B1047680"/>
      <c r="C1047680"/>
      <c r="S1047680"/>
      <c r="T1047680"/>
    </row>
    <row r="1047681" spans="1:20">
      <c r="A1047681"/>
      <c r="B1047681"/>
      <c r="C1047681"/>
      <c r="S1047681"/>
      <c r="T1047681"/>
    </row>
    <row r="1047682" spans="1:20">
      <c r="A1047682"/>
      <c r="B1047682"/>
      <c r="C1047682"/>
      <c r="S1047682"/>
      <c r="T1047682"/>
    </row>
    <row r="1047683" spans="1:20">
      <c r="A1047683"/>
      <c r="B1047683"/>
      <c r="C1047683"/>
      <c r="S1047683"/>
      <c r="T1047683"/>
    </row>
    <row r="1047684" spans="1:20">
      <c r="A1047684"/>
      <c r="B1047684"/>
      <c r="C1047684"/>
      <c r="S1047684"/>
      <c r="T1047684"/>
    </row>
    <row r="1047685" spans="1:20">
      <c r="A1047685"/>
      <c r="B1047685"/>
      <c r="C1047685"/>
      <c r="S1047685"/>
      <c r="T1047685"/>
    </row>
    <row r="1047686" spans="1:20">
      <c r="A1047686"/>
      <c r="B1047686"/>
      <c r="C1047686"/>
      <c r="S1047686"/>
      <c r="T1047686"/>
    </row>
    <row r="1047687" spans="1:20">
      <c r="A1047687"/>
      <c r="B1047687"/>
      <c r="C1047687"/>
      <c r="S1047687"/>
      <c r="T1047687"/>
    </row>
    <row r="1047688" spans="1:20">
      <c r="A1047688"/>
      <c r="B1047688"/>
      <c r="C1047688"/>
      <c r="S1047688"/>
      <c r="T1047688"/>
    </row>
    <row r="1047689" spans="1:20">
      <c r="A1047689"/>
      <c r="B1047689"/>
      <c r="C1047689"/>
      <c r="S1047689"/>
      <c r="T1047689"/>
    </row>
    <row r="1047690" spans="1:20">
      <c r="A1047690"/>
      <c r="B1047690"/>
      <c r="C1047690"/>
      <c r="S1047690"/>
      <c r="T1047690"/>
    </row>
    <row r="1047691" spans="1:20">
      <c r="A1047691"/>
      <c r="B1047691"/>
      <c r="C1047691"/>
      <c r="S1047691"/>
      <c r="T1047691"/>
    </row>
    <row r="1047692" spans="1:20">
      <c r="A1047692"/>
      <c r="B1047692"/>
      <c r="C1047692"/>
      <c r="S1047692"/>
      <c r="T1047692"/>
    </row>
    <row r="1047693" spans="1:20">
      <c r="A1047693"/>
      <c r="B1047693"/>
      <c r="C1047693"/>
      <c r="S1047693"/>
      <c r="T1047693"/>
    </row>
    <row r="1047694" spans="1:20">
      <c r="A1047694"/>
      <c r="B1047694"/>
      <c r="C1047694"/>
      <c r="S1047694"/>
      <c r="T1047694"/>
    </row>
    <row r="1047695" spans="1:20">
      <c r="A1047695"/>
      <c r="B1047695"/>
      <c r="C1047695"/>
      <c r="S1047695"/>
      <c r="T1047695"/>
    </row>
    <row r="1047696" spans="1:20">
      <c r="A1047696"/>
      <c r="B1047696"/>
      <c r="C1047696"/>
      <c r="S1047696"/>
      <c r="T1047696"/>
    </row>
    <row r="1047697" spans="1:20">
      <c r="A1047697"/>
      <c r="B1047697"/>
      <c r="C1047697"/>
      <c r="S1047697"/>
      <c r="T1047697"/>
    </row>
    <row r="1047698" spans="1:20">
      <c r="A1047698"/>
      <c r="B1047698"/>
      <c r="C1047698"/>
      <c r="S1047698"/>
      <c r="T1047698"/>
    </row>
    <row r="1047699" spans="1:20">
      <c r="A1047699"/>
      <c r="B1047699"/>
      <c r="C1047699"/>
      <c r="S1047699"/>
      <c r="T1047699"/>
    </row>
    <row r="1047700" spans="1:20">
      <c r="A1047700"/>
      <c r="B1047700"/>
      <c r="C1047700"/>
      <c r="S1047700"/>
      <c r="T1047700"/>
    </row>
    <row r="1047701" spans="1:20">
      <c r="A1047701"/>
      <c r="B1047701"/>
      <c r="C1047701"/>
      <c r="S1047701"/>
      <c r="T1047701"/>
    </row>
    <row r="1047702" spans="1:20">
      <c r="A1047702"/>
      <c r="B1047702"/>
      <c r="C1047702"/>
      <c r="S1047702"/>
      <c r="T1047702"/>
    </row>
    <row r="1047703" spans="1:20">
      <c r="A1047703"/>
      <c r="B1047703"/>
      <c r="C1047703"/>
      <c r="S1047703"/>
      <c r="T1047703"/>
    </row>
    <row r="1047704" spans="1:20">
      <c r="A1047704"/>
      <c r="B1047704"/>
      <c r="C1047704"/>
      <c r="S1047704"/>
      <c r="T1047704"/>
    </row>
    <row r="1047705" spans="1:20">
      <c r="A1047705"/>
      <c r="B1047705"/>
      <c r="C1047705"/>
      <c r="S1047705"/>
      <c r="T1047705"/>
    </row>
    <row r="1047706" spans="1:20">
      <c r="A1047706"/>
      <c r="B1047706"/>
      <c r="C1047706"/>
      <c r="S1047706"/>
      <c r="T1047706"/>
    </row>
    <row r="1047707" spans="1:20">
      <c r="A1047707"/>
      <c r="B1047707"/>
      <c r="C1047707"/>
      <c r="S1047707"/>
      <c r="T1047707"/>
    </row>
    <row r="1047708" spans="1:20">
      <c r="A1047708"/>
      <c r="B1047708"/>
      <c r="C1047708"/>
      <c r="S1047708"/>
      <c r="T1047708"/>
    </row>
    <row r="1047709" spans="1:20">
      <c r="A1047709"/>
      <c r="B1047709"/>
      <c r="C1047709"/>
      <c r="S1047709"/>
      <c r="T1047709"/>
    </row>
    <row r="1047710" spans="1:20">
      <c r="A1047710"/>
      <c r="B1047710"/>
      <c r="C1047710"/>
      <c r="S1047710"/>
      <c r="T1047710"/>
    </row>
    <row r="1047711" spans="1:20">
      <c r="A1047711"/>
      <c r="B1047711"/>
      <c r="C1047711"/>
      <c r="S1047711"/>
      <c r="T1047711"/>
    </row>
    <row r="1047712" spans="1:20">
      <c r="A1047712"/>
      <c r="B1047712"/>
      <c r="C1047712"/>
      <c r="S1047712"/>
      <c r="T1047712"/>
    </row>
    <row r="1047713" spans="1:20">
      <c r="A1047713"/>
      <c r="B1047713"/>
      <c r="C1047713"/>
      <c r="S1047713"/>
      <c r="T1047713"/>
    </row>
    <row r="1047714" spans="1:20">
      <c r="A1047714"/>
      <c r="B1047714"/>
      <c r="C1047714"/>
      <c r="S1047714"/>
      <c r="T1047714"/>
    </row>
    <row r="1047715" spans="1:20">
      <c r="A1047715"/>
      <c r="B1047715"/>
      <c r="C1047715"/>
      <c r="S1047715"/>
      <c r="T1047715"/>
    </row>
    <row r="1047716" spans="1:20">
      <c r="A1047716"/>
      <c r="B1047716"/>
      <c r="C1047716"/>
      <c r="S1047716"/>
      <c r="T1047716"/>
    </row>
    <row r="1047717" spans="1:20">
      <c r="A1047717"/>
      <c r="B1047717"/>
      <c r="C1047717"/>
      <c r="S1047717"/>
      <c r="T1047717"/>
    </row>
    <row r="1047718" spans="1:20">
      <c r="A1047718"/>
      <c r="B1047718"/>
      <c r="C1047718"/>
      <c r="S1047718"/>
      <c r="T1047718"/>
    </row>
    <row r="1047719" spans="1:20">
      <c r="A1047719"/>
      <c r="B1047719"/>
      <c r="C1047719"/>
      <c r="S1047719"/>
      <c r="T1047719"/>
    </row>
    <row r="1047720" spans="1:20">
      <c r="A1047720"/>
      <c r="B1047720"/>
      <c r="C1047720"/>
      <c r="S1047720"/>
      <c r="T1047720"/>
    </row>
    <row r="1047721" spans="1:20">
      <c r="A1047721"/>
      <c r="B1047721"/>
      <c r="C1047721"/>
      <c r="S1047721"/>
      <c r="T1047721"/>
    </row>
    <row r="1047722" spans="1:20">
      <c r="A1047722"/>
      <c r="B1047722"/>
      <c r="C1047722"/>
      <c r="S1047722"/>
      <c r="T1047722"/>
    </row>
    <row r="1047723" spans="1:20">
      <c r="A1047723"/>
      <c r="B1047723"/>
      <c r="C1047723"/>
      <c r="S1047723"/>
      <c r="T1047723"/>
    </row>
    <row r="1047724" spans="1:20">
      <c r="A1047724"/>
      <c r="B1047724"/>
      <c r="C1047724"/>
      <c r="S1047724"/>
      <c r="T1047724"/>
    </row>
    <row r="1047725" spans="1:20">
      <c r="A1047725"/>
      <c r="B1047725"/>
      <c r="C1047725"/>
      <c r="S1047725"/>
      <c r="T1047725"/>
    </row>
    <row r="1047726" spans="1:20">
      <c r="A1047726"/>
      <c r="B1047726"/>
      <c r="C1047726"/>
      <c r="S1047726"/>
      <c r="T1047726"/>
    </row>
    <row r="1047727" spans="1:20">
      <c r="A1047727"/>
      <c r="B1047727"/>
      <c r="C1047727"/>
      <c r="S1047727"/>
      <c r="T1047727"/>
    </row>
    <row r="1047728" spans="1:20">
      <c r="A1047728"/>
      <c r="B1047728"/>
      <c r="C1047728"/>
      <c r="S1047728"/>
      <c r="T1047728"/>
    </row>
    <row r="1047729" spans="1:20">
      <c r="A1047729"/>
      <c r="B1047729"/>
      <c r="C1047729"/>
      <c r="S1047729"/>
      <c r="T1047729"/>
    </row>
    <row r="1047730" spans="1:20">
      <c r="A1047730"/>
      <c r="B1047730"/>
      <c r="C1047730"/>
      <c r="S1047730"/>
      <c r="T1047730"/>
    </row>
    <row r="1047731" spans="1:20">
      <c r="A1047731"/>
      <c r="B1047731"/>
      <c r="C1047731"/>
      <c r="S1047731"/>
      <c r="T1047731"/>
    </row>
    <row r="1047732" spans="1:20">
      <c r="A1047732"/>
      <c r="B1047732"/>
      <c r="C1047732"/>
      <c r="S1047732"/>
      <c r="T1047732"/>
    </row>
    <row r="1047733" spans="1:20">
      <c r="A1047733"/>
      <c r="B1047733"/>
      <c r="C1047733"/>
      <c r="S1047733"/>
      <c r="T1047733"/>
    </row>
    <row r="1047734" spans="1:20">
      <c r="A1047734"/>
      <c r="B1047734"/>
      <c r="C1047734"/>
      <c r="S1047734"/>
      <c r="T1047734"/>
    </row>
    <row r="1047735" spans="1:20">
      <c r="A1047735"/>
      <c r="B1047735"/>
      <c r="C1047735"/>
      <c r="S1047735"/>
      <c r="T1047735"/>
    </row>
    <row r="1047736" spans="1:20">
      <c r="A1047736"/>
      <c r="B1047736"/>
      <c r="C1047736"/>
      <c r="S1047736"/>
      <c r="T1047736"/>
    </row>
    <row r="1047737" spans="1:20">
      <c r="A1047737"/>
      <c r="B1047737"/>
      <c r="C1047737"/>
      <c r="S1047737"/>
      <c r="T1047737"/>
    </row>
    <row r="1047738" spans="1:20">
      <c r="A1047738"/>
      <c r="B1047738"/>
      <c r="C1047738"/>
      <c r="S1047738"/>
      <c r="T1047738"/>
    </row>
    <row r="1047739" spans="1:20">
      <c r="A1047739"/>
      <c r="B1047739"/>
      <c r="C1047739"/>
      <c r="S1047739"/>
      <c r="T1047739"/>
    </row>
    <row r="1047740" spans="1:20">
      <c r="A1047740"/>
      <c r="B1047740"/>
      <c r="C1047740"/>
      <c r="S1047740"/>
      <c r="T1047740"/>
    </row>
    <row r="1047741" spans="1:20">
      <c r="A1047741"/>
      <c r="B1047741"/>
      <c r="C1047741"/>
      <c r="S1047741"/>
      <c r="T1047741"/>
    </row>
    <row r="1047742" spans="1:20">
      <c r="A1047742"/>
      <c r="B1047742"/>
      <c r="C1047742"/>
      <c r="S1047742"/>
      <c r="T1047742"/>
    </row>
    <row r="1047743" spans="1:20">
      <c r="A1047743"/>
      <c r="B1047743"/>
      <c r="C1047743"/>
      <c r="S1047743"/>
      <c r="T1047743"/>
    </row>
    <row r="1047744" spans="1:20">
      <c r="A1047744"/>
      <c r="B1047744"/>
      <c r="C1047744"/>
      <c r="S1047744"/>
      <c r="T1047744"/>
    </row>
    <row r="1047745" spans="1:20">
      <c r="A1047745"/>
      <c r="B1047745"/>
      <c r="C1047745"/>
      <c r="S1047745"/>
      <c r="T1047745"/>
    </row>
    <row r="1047746" spans="1:20">
      <c r="A1047746"/>
      <c r="B1047746"/>
      <c r="C1047746"/>
      <c r="S1047746"/>
      <c r="T1047746"/>
    </row>
    <row r="1047747" spans="1:20">
      <c r="A1047747"/>
      <c r="B1047747"/>
      <c r="C1047747"/>
      <c r="S1047747"/>
      <c r="T1047747"/>
    </row>
    <row r="1047748" spans="1:20">
      <c r="A1047748"/>
      <c r="B1047748"/>
      <c r="C1047748"/>
      <c r="S1047748"/>
      <c r="T1047748"/>
    </row>
    <row r="1047749" spans="1:20">
      <c r="A1047749"/>
      <c r="B1047749"/>
      <c r="C1047749"/>
      <c r="S1047749"/>
      <c r="T1047749"/>
    </row>
    <row r="1047750" spans="1:20">
      <c r="A1047750"/>
      <c r="B1047750"/>
      <c r="C1047750"/>
      <c r="S1047750"/>
      <c r="T1047750"/>
    </row>
    <row r="1047751" spans="1:20">
      <c r="A1047751"/>
      <c r="B1047751"/>
      <c r="C1047751"/>
      <c r="S1047751"/>
      <c r="T1047751"/>
    </row>
    <row r="1047752" spans="1:20">
      <c r="A1047752"/>
      <c r="B1047752"/>
      <c r="C1047752"/>
      <c r="S1047752"/>
      <c r="T1047752"/>
    </row>
    <row r="1047753" spans="1:20">
      <c r="A1047753"/>
      <c r="B1047753"/>
      <c r="C1047753"/>
      <c r="S1047753"/>
      <c r="T1047753"/>
    </row>
    <row r="1047754" spans="1:20">
      <c r="A1047754"/>
      <c r="B1047754"/>
      <c r="C1047754"/>
      <c r="S1047754"/>
      <c r="T1047754"/>
    </row>
    <row r="1047755" spans="1:20">
      <c r="A1047755"/>
      <c r="B1047755"/>
      <c r="C1047755"/>
      <c r="S1047755"/>
      <c r="T1047755"/>
    </row>
    <row r="1047756" spans="1:20">
      <c r="A1047756"/>
      <c r="B1047756"/>
      <c r="C1047756"/>
      <c r="S1047756"/>
      <c r="T1047756"/>
    </row>
    <row r="1047757" spans="1:20">
      <c r="A1047757"/>
      <c r="B1047757"/>
      <c r="C1047757"/>
      <c r="S1047757"/>
      <c r="T1047757"/>
    </row>
    <row r="1047758" spans="1:20">
      <c r="A1047758"/>
      <c r="B1047758"/>
      <c r="C1047758"/>
      <c r="S1047758"/>
      <c r="T1047758"/>
    </row>
    <row r="1047759" spans="1:20">
      <c r="A1047759"/>
      <c r="B1047759"/>
      <c r="C1047759"/>
      <c r="S1047759"/>
      <c r="T1047759"/>
    </row>
    <row r="1047760" spans="1:20">
      <c r="A1047760"/>
      <c r="B1047760"/>
      <c r="C1047760"/>
      <c r="S1047760"/>
      <c r="T1047760"/>
    </row>
    <row r="1047761" spans="1:20">
      <c r="A1047761"/>
      <c r="B1047761"/>
      <c r="C1047761"/>
      <c r="S1047761"/>
      <c r="T1047761"/>
    </row>
    <row r="1047762" spans="1:20">
      <c r="A1047762"/>
      <c r="B1047762"/>
      <c r="C1047762"/>
      <c r="S1047762"/>
      <c r="T1047762"/>
    </row>
    <row r="1047763" spans="1:20">
      <c r="A1047763"/>
      <c r="B1047763"/>
      <c r="C1047763"/>
      <c r="S1047763"/>
      <c r="T1047763"/>
    </row>
    <row r="1047764" spans="1:20">
      <c r="A1047764"/>
      <c r="B1047764"/>
      <c r="C1047764"/>
      <c r="S1047764"/>
      <c r="T1047764"/>
    </row>
    <row r="1047765" spans="1:20">
      <c r="A1047765"/>
      <c r="B1047765"/>
      <c r="C1047765"/>
      <c r="S1047765"/>
      <c r="T1047765"/>
    </row>
    <row r="1047766" spans="1:20">
      <c r="A1047766"/>
      <c r="B1047766"/>
      <c r="C1047766"/>
      <c r="S1047766"/>
      <c r="T1047766"/>
    </row>
    <row r="1047767" spans="1:20">
      <c r="A1047767"/>
      <c r="B1047767"/>
      <c r="C1047767"/>
      <c r="S1047767"/>
      <c r="T1047767"/>
    </row>
    <row r="1047768" spans="1:20">
      <c r="A1047768"/>
      <c r="B1047768"/>
      <c r="C1047768"/>
      <c r="S1047768"/>
      <c r="T1047768"/>
    </row>
    <row r="1047769" spans="1:20">
      <c r="A1047769"/>
      <c r="B1047769"/>
      <c r="C1047769"/>
      <c r="S1047769"/>
      <c r="T1047769"/>
    </row>
    <row r="1047770" spans="1:20">
      <c r="A1047770"/>
      <c r="B1047770"/>
      <c r="C1047770"/>
      <c r="S1047770"/>
      <c r="T1047770"/>
    </row>
    <row r="1047771" spans="1:20">
      <c r="A1047771"/>
      <c r="B1047771"/>
      <c r="C1047771"/>
      <c r="S1047771"/>
      <c r="T1047771"/>
    </row>
    <row r="1047772" spans="1:20">
      <c r="A1047772"/>
      <c r="B1047772"/>
      <c r="C1047772"/>
      <c r="S1047772"/>
      <c r="T1047772"/>
    </row>
    <row r="1047773" spans="1:20">
      <c r="A1047773"/>
      <c r="B1047773"/>
      <c r="C1047773"/>
      <c r="S1047773"/>
      <c r="T1047773"/>
    </row>
    <row r="1047774" spans="1:20">
      <c r="A1047774"/>
      <c r="B1047774"/>
      <c r="C1047774"/>
      <c r="S1047774"/>
      <c r="T1047774"/>
    </row>
    <row r="1047775" spans="1:20">
      <c r="A1047775"/>
      <c r="B1047775"/>
      <c r="C1047775"/>
      <c r="S1047775"/>
      <c r="T1047775"/>
    </row>
    <row r="1047776" spans="1:20">
      <c r="A1047776"/>
      <c r="B1047776"/>
      <c r="C1047776"/>
      <c r="S1047776"/>
      <c r="T1047776"/>
    </row>
    <row r="1047777" spans="1:20">
      <c r="A1047777"/>
      <c r="B1047777"/>
      <c r="C1047777"/>
      <c r="S1047777"/>
      <c r="T1047777"/>
    </row>
    <row r="1047778" spans="1:20">
      <c r="A1047778"/>
      <c r="B1047778"/>
      <c r="C1047778"/>
      <c r="S1047778"/>
      <c r="T1047778"/>
    </row>
    <row r="1047779" spans="1:20">
      <c r="A1047779"/>
      <c r="B1047779"/>
      <c r="C1047779"/>
      <c r="S1047779"/>
      <c r="T1047779"/>
    </row>
    <row r="1047780" spans="1:20">
      <c r="A1047780"/>
      <c r="B1047780"/>
      <c r="C1047780"/>
      <c r="S1047780"/>
      <c r="T1047780"/>
    </row>
    <row r="1047781" spans="1:20">
      <c r="A1047781"/>
      <c r="B1047781"/>
      <c r="C1047781"/>
      <c r="S1047781"/>
      <c r="T1047781"/>
    </row>
    <row r="1047782" spans="1:20">
      <c r="A1047782"/>
      <c r="B1047782"/>
      <c r="C1047782"/>
      <c r="S1047782"/>
      <c r="T1047782"/>
    </row>
    <row r="1047783" spans="1:20">
      <c r="A1047783"/>
      <c r="B1047783"/>
      <c r="C1047783"/>
      <c r="S1047783"/>
      <c r="T1047783"/>
    </row>
    <row r="1047784" spans="1:20">
      <c r="A1047784"/>
      <c r="B1047784"/>
      <c r="C1047784"/>
      <c r="S1047784"/>
      <c r="T1047784"/>
    </row>
    <row r="1047785" spans="1:20">
      <c r="A1047785"/>
      <c r="B1047785"/>
      <c r="C1047785"/>
      <c r="S1047785"/>
      <c r="T1047785"/>
    </row>
    <row r="1047786" spans="1:20">
      <c r="A1047786"/>
      <c r="B1047786"/>
      <c r="C1047786"/>
      <c r="S1047786"/>
      <c r="T1047786"/>
    </row>
    <row r="1047787" spans="1:20">
      <c r="A1047787"/>
      <c r="B1047787"/>
      <c r="C1047787"/>
      <c r="S1047787"/>
      <c r="T1047787"/>
    </row>
    <row r="1047788" spans="1:20">
      <c r="A1047788"/>
      <c r="B1047788"/>
      <c r="C1047788"/>
      <c r="S1047788"/>
      <c r="T1047788"/>
    </row>
    <row r="1047789" spans="1:20">
      <c r="A1047789"/>
      <c r="B1047789"/>
      <c r="C1047789"/>
      <c r="S1047789"/>
      <c r="T1047789"/>
    </row>
    <row r="1047790" spans="1:20">
      <c r="A1047790"/>
      <c r="B1047790"/>
      <c r="C1047790"/>
      <c r="S1047790"/>
      <c r="T1047790"/>
    </row>
    <row r="1047791" spans="1:20">
      <c r="A1047791"/>
      <c r="B1047791"/>
      <c r="C1047791"/>
      <c r="S1047791"/>
      <c r="T1047791"/>
    </row>
    <row r="1047792" spans="1:20">
      <c r="A1047792"/>
      <c r="B1047792"/>
      <c r="C1047792"/>
      <c r="S1047792"/>
      <c r="T1047792"/>
    </row>
    <row r="1047793" spans="1:20">
      <c r="A1047793"/>
      <c r="B1047793"/>
      <c r="C1047793"/>
      <c r="S1047793"/>
      <c r="T1047793"/>
    </row>
    <row r="1047794" spans="1:20">
      <c r="A1047794"/>
      <c r="B1047794"/>
      <c r="C1047794"/>
      <c r="S1047794"/>
      <c r="T1047794"/>
    </row>
    <row r="1047795" spans="1:20">
      <c r="A1047795"/>
      <c r="B1047795"/>
      <c r="C1047795"/>
      <c r="S1047795"/>
      <c r="T1047795"/>
    </row>
    <row r="1047796" spans="1:20">
      <c r="A1047796"/>
      <c r="B1047796"/>
      <c r="C1047796"/>
      <c r="S1047796"/>
      <c r="T1047796"/>
    </row>
    <row r="1047797" spans="1:20">
      <c r="A1047797"/>
      <c r="B1047797"/>
      <c r="C1047797"/>
      <c r="S1047797"/>
      <c r="T1047797"/>
    </row>
    <row r="1047798" spans="1:20">
      <c r="A1047798"/>
      <c r="B1047798"/>
      <c r="C1047798"/>
      <c r="S1047798"/>
      <c r="T1047798"/>
    </row>
    <row r="1047799" spans="1:20">
      <c r="A1047799"/>
      <c r="B1047799"/>
      <c r="C1047799"/>
      <c r="S1047799"/>
      <c r="T1047799"/>
    </row>
    <row r="1047800" spans="1:20">
      <c r="A1047800"/>
      <c r="B1047800"/>
      <c r="C1047800"/>
      <c r="S1047800"/>
      <c r="T1047800"/>
    </row>
    <row r="1047801" spans="1:20">
      <c r="A1047801"/>
      <c r="B1047801"/>
      <c r="C1047801"/>
      <c r="S1047801"/>
      <c r="T1047801"/>
    </row>
    <row r="1047802" spans="1:20">
      <c r="A1047802"/>
      <c r="B1047802"/>
      <c r="C1047802"/>
      <c r="S1047802"/>
      <c r="T1047802"/>
    </row>
    <row r="1047803" spans="1:20">
      <c r="A1047803"/>
      <c r="B1047803"/>
      <c r="C1047803"/>
      <c r="S1047803"/>
      <c r="T1047803"/>
    </row>
    <row r="1047804" spans="1:20">
      <c r="A1047804"/>
      <c r="B1047804"/>
      <c r="C1047804"/>
      <c r="S1047804"/>
      <c r="T1047804"/>
    </row>
    <row r="1047805" spans="1:20">
      <c r="A1047805"/>
      <c r="B1047805"/>
      <c r="C1047805"/>
      <c r="S1047805"/>
      <c r="T1047805"/>
    </row>
    <row r="1047806" spans="1:20">
      <c r="A1047806"/>
      <c r="B1047806"/>
      <c r="C1047806"/>
      <c r="S1047806"/>
      <c r="T1047806"/>
    </row>
    <row r="1047807" spans="1:20">
      <c r="A1047807"/>
      <c r="B1047807"/>
      <c r="C1047807"/>
      <c r="S1047807"/>
      <c r="T1047807"/>
    </row>
    <row r="1047808" spans="1:20">
      <c r="A1047808"/>
      <c r="B1047808"/>
      <c r="C1047808"/>
      <c r="S1047808"/>
      <c r="T1047808"/>
    </row>
    <row r="1047809" spans="1:20">
      <c r="A1047809"/>
      <c r="B1047809"/>
      <c r="C1047809"/>
      <c r="S1047809"/>
      <c r="T1047809"/>
    </row>
    <row r="1047810" spans="1:20">
      <c r="A1047810"/>
      <c r="B1047810"/>
      <c r="C1047810"/>
      <c r="S1047810"/>
      <c r="T1047810"/>
    </row>
    <row r="1047811" spans="1:20">
      <c r="A1047811"/>
      <c r="B1047811"/>
      <c r="C1047811"/>
      <c r="S1047811"/>
      <c r="T1047811"/>
    </row>
    <row r="1047812" spans="1:20">
      <c r="A1047812"/>
      <c r="B1047812"/>
      <c r="C1047812"/>
      <c r="S1047812"/>
      <c r="T1047812"/>
    </row>
    <row r="1047813" spans="1:20">
      <c r="A1047813"/>
      <c r="B1047813"/>
      <c r="C1047813"/>
      <c r="S1047813"/>
      <c r="T1047813"/>
    </row>
    <row r="1047814" spans="1:20">
      <c r="A1047814"/>
      <c r="B1047814"/>
      <c r="C1047814"/>
      <c r="S1047814"/>
      <c r="T1047814"/>
    </row>
    <row r="1047815" spans="1:20">
      <c r="A1047815"/>
      <c r="B1047815"/>
      <c r="C1047815"/>
      <c r="S1047815"/>
      <c r="T1047815"/>
    </row>
    <row r="1047816" spans="1:20">
      <c r="A1047816"/>
      <c r="B1047816"/>
      <c r="C1047816"/>
      <c r="S1047816"/>
      <c r="T1047816"/>
    </row>
    <row r="1047817" spans="1:20">
      <c r="A1047817"/>
      <c r="B1047817"/>
      <c r="C1047817"/>
      <c r="S1047817"/>
      <c r="T1047817"/>
    </row>
    <row r="1047818" spans="1:20">
      <c r="A1047818"/>
      <c r="B1047818"/>
      <c r="C1047818"/>
      <c r="S1047818"/>
      <c r="T1047818"/>
    </row>
    <row r="1047819" spans="1:20">
      <c r="A1047819"/>
      <c r="B1047819"/>
      <c r="C1047819"/>
      <c r="S1047819"/>
      <c r="T1047819"/>
    </row>
    <row r="1047820" spans="1:20">
      <c r="A1047820"/>
      <c r="B1047820"/>
      <c r="C1047820"/>
      <c r="S1047820"/>
      <c r="T1047820"/>
    </row>
    <row r="1047821" spans="1:20">
      <c r="A1047821"/>
      <c r="B1047821"/>
      <c r="C1047821"/>
      <c r="S1047821"/>
      <c r="T1047821"/>
    </row>
    <row r="1047822" spans="1:20">
      <c r="A1047822"/>
      <c r="B1047822"/>
      <c r="C1047822"/>
      <c r="S1047822"/>
      <c r="T1047822"/>
    </row>
    <row r="1047823" spans="1:20">
      <c r="A1047823"/>
      <c r="B1047823"/>
      <c r="C1047823"/>
      <c r="S1047823"/>
      <c r="T1047823"/>
    </row>
    <row r="1047824" spans="1:20">
      <c r="A1047824"/>
      <c r="B1047824"/>
      <c r="C1047824"/>
      <c r="S1047824"/>
      <c r="T1047824"/>
    </row>
    <row r="1047825" spans="1:20">
      <c r="A1047825"/>
      <c r="B1047825"/>
      <c r="C1047825"/>
      <c r="S1047825"/>
      <c r="T1047825"/>
    </row>
    <row r="1047826" spans="1:20">
      <c r="A1047826"/>
      <c r="B1047826"/>
      <c r="C1047826"/>
      <c r="S1047826"/>
      <c r="T1047826"/>
    </row>
    <row r="1047827" spans="1:20">
      <c r="A1047827"/>
      <c r="B1047827"/>
      <c r="C1047827"/>
      <c r="S1047827"/>
      <c r="T1047827"/>
    </row>
    <row r="1047828" spans="1:20">
      <c r="A1047828"/>
      <c r="B1047828"/>
      <c r="C1047828"/>
      <c r="S1047828"/>
      <c r="T1047828"/>
    </row>
    <row r="1047829" spans="1:20">
      <c r="A1047829"/>
      <c r="B1047829"/>
      <c r="C1047829"/>
      <c r="S1047829"/>
      <c r="T1047829"/>
    </row>
    <row r="1047830" spans="1:20">
      <c r="A1047830"/>
      <c r="B1047830"/>
      <c r="C1047830"/>
      <c r="S1047830"/>
      <c r="T1047830"/>
    </row>
    <row r="1047831" spans="1:20">
      <c r="A1047831"/>
      <c r="B1047831"/>
      <c r="C1047831"/>
      <c r="S1047831"/>
      <c r="T1047831"/>
    </row>
    <row r="1047832" spans="1:20">
      <c r="A1047832"/>
      <c r="B1047832"/>
      <c r="C1047832"/>
      <c r="S1047832"/>
      <c r="T1047832"/>
    </row>
    <row r="1047833" spans="1:20">
      <c r="A1047833"/>
      <c r="B1047833"/>
      <c r="C1047833"/>
      <c r="S1047833"/>
      <c r="T1047833"/>
    </row>
    <row r="1047834" spans="1:20">
      <c r="A1047834"/>
      <c r="B1047834"/>
      <c r="C1047834"/>
      <c r="S1047834"/>
      <c r="T1047834"/>
    </row>
    <row r="1047835" spans="1:20">
      <c r="A1047835"/>
      <c r="B1047835"/>
      <c r="C1047835"/>
      <c r="S1047835"/>
      <c r="T1047835"/>
    </row>
    <row r="1047836" spans="1:20">
      <c r="A1047836"/>
      <c r="B1047836"/>
      <c r="C1047836"/>
      <c r="S1047836"/>
      <c r="T1047836"/>
    </row>
    <row r="1047837" spans="1:20">
      <c r="A1047837"/>
      <c r="B1047837"/>
      <c r="C1047837"/>
      <c r="S1047837"/>
      <c r="T1047837"/>
    </row>
    <row r="1047838" spans="1:20">
      <c r="A1047838"/>
      <c r="B1047838"/>
      <c r="C1047838"/>
      <c r="S1047838"/>
      <c r="T1047838"/>
    </row>
    <row r="1047839" spans="1:20">
      <c r="A1047839"/>
      <c r="B1047839"/>
      <c r="C1047839"/>
      <c r="S1047839"/>
      <c r="T1047839"/>
    </row>
    <row r="1047840" spans="1:20">
      <c r="A1047840"/>
      <c r="B1047840"/>
      <c r="C1047840"/>
      <c r="S1047840"/>
      <c r="T1047840"/>
    </row>
    <row r="1047841" spans="1:20">
      <c r="A1047841"/>
      <c r="B1047841"/>
      <c r="C1047841"/>
      <c r="S1047841"/>
      <c r="T1047841"/>
    </row>
    <row r="1047842" spans="1:20">
      <c r="A1047842"/>
      <c r="B1047842"/>
      <c r="C1047842"/>
      <c r="S1047842"/>
      <c r="T1047842"/>
    </row>
    <row r="1047843" spans="1:20">
      <c r="A1047843"/>
      <c r="B1047843"/>
      <c r="C1047843"/>
      <c r="S1047843"/>
      <c r="T1047843"/>
    </row>
    <row r="1047844" spans="1:20">
      <c r="A1047844"/>
      <c r="B1047844"/>
      <c r="C1047844"/>
      <c r="S1047844"/>
      <c r="T1047844"/>
    </row>
    <row r="1047845" spans="1:20">
      <c r="A1047845"/>
      <c r="B1047845"/>
      <c r="C1047845"/>
      <c r="S1047845"/>
      <c r="T1047845"/>
    </row>
    <row r="1047846" spans="1:20">
      <c r="A1047846"/>
      <c r="B1047846"/>
      <c r="C1047846"/>
      <c r="S1047846"/>
      <c r="T1047846"/>
    </row>
    <row r="1047847" spans="1:20">
      <c r="A1047847"/>
      <c r="B1047847"/>
      <c r="C1047847"/>
      <c r="S1047847"/>
      <c r="T1047847"/>
    </row>
    <row r="1047848" spans="1:20">
      <c r="A1047848"/>
      <c r="B1047848"/>
      <c r="C1047848"/>
      <c r="S1047848"/>
      <c r="T1047848"/>
    </row>
    <row r="1047849" spans="1:20">
      <c r="A1047849"/>
      <c r="B1047849"/>
      <c r="C1047849"/>
      <c r="S1047849"/>
      <c r="T1047849"/>
    </row>
    <row r="1047850" spans="1:20">
      <c r="A1047850"/>
      <c r="B1047850"/>
      <c r="C1047850"/>
      <c r="S1047850"/>
      <c r="T1047850"/>
    </row>
    <row r="1047851" spans="1:20">
      <c r="A1047851"/>
      <c r="B1047851"/>
      <c r="C1047851"/>
      <c r="S1047851"/>
      <c r="T1047851"/>
    </row>
    <row r="1047852" spans="1:20">
      <c r="A1047852"/>
      <c r="B1047852"/>
      <c r="C1047852"/>
      <c r="S1047852"/>
      <c r="T1047852"/>
    </row>
    <row r="1047853" spans="1:20">
      <c r="A1047853"/>
      <c r="B1047853"/>
      <c r="C1047853"/>
      <c r="S1047853"/>
      <c r="T1047853"/>
    </row>
    <row r="1047854" spans="1:20">
      <c r="A1047854"/>
      <c r="B1047854"/>
      <c r="C1047854"/>
      <c r="S1047854"/>
      <c r="T1047854"/>
    </row>
    <row r="1047855" spans="1:20">
      <c r="A1047855"/>
      <c r="B1047855"/>
      <c r="C1047855"/>
      <c r="S1047855"/>
      <c r="T1047855"/>
    </row>
    <row r="1047856" spans="1:20">
      <c r="A1047856"/>
      <c r="B1047856"/>
      <c r="C1047856"/>
      <c r="S1047856"/>
      <c r="T1047856"/>
    </row>
    <row r="1047857" spans="1:20">
      <c r="A1047857"/>
      <c r="B1047857"/>
      <c r="C1047857"/>
      <c r="S1047857"/>
      <c r="T1047857"/>
    </row>
    <row r="1047858" spans="1:20">
      <c r="A1047858"/>
      <c r="B1047858"/>
      <c r="C1047858"/>
      <c r="S1047858"/>
      <c r="T1047858"/>
    </row>
    <row r="1047859" spans="1:20">
      <c r="A1047859"/>
      <c r="B1047859"/>
      <c r="C1047859"/>
      <c r="S1047859"/>
      <c r="T1047859"/>
    </row>
    <row r="1047860" spans="1:20">
      <c r="A1047860"/>
      <c r="B1047860"/>
      <c r="C1047860"/>
      <c r="S1047860"/>
      <c r="T1047860"/>
    </row>
    <row r="1047861" spans="1:20">
      <c r="A1047861"/>
      <c r="B1047861"/>
      <c r="C1047861"/>
      <c r="S1047861"/>
      <c r="T1047861"/>
    </row>
    <row r="1047862" spans="1:20">
      <c r="A1047862"/>
      <c r="B1047862"/>
      <c r="C1047862"/>
      <c r="S1047862"/>
      <c r="T1047862"/>
    </row>
    <row r="1047863" spans="1:20">
      <c r="A1047863"/>
      <c r="B1047863"/>
      <c r="C1047863"/>
      <c r="S1047863"/>
      <c r="T1047863"/>
    </row>
    <row r="1047864" spans="1:20">
      <c r="A1047864"/>
      <c r="B1047864"/>
      <c r="C1047864"/>
      <c r="S1047864"/>
      <c r="T1047864"/>
    </row>
    <row r="1047865" spans="1:20">
      <c r="A1047865"/>
      <c r="B1047865"/>
      <c r="C1047865"/>
      <c r="S1047865"/>
      <c r="T1047865"/>
    </row>
    <row r="1047866" spans="1:20">
      <c r="A1047866"/>
      <c r="B1047866"/>
      <c r="C1047866"/>
      <c r="S1047866"/>
      <c r="T1047866"/>
    </row>
    <row r="1047867" spans="1:20">
      <c r="A1047867"/>
      <c r="B1047867"/>
      <c r="C1047867"/>
      <c r="S1047867"/>
      <c r="T1047867"/>
    </row>
    <row r="1047868" spans="1:20">
      <c r="A1047868"/>
      <c r="B1047868"/>
      <c r="C1047868"/>
      <c r="S1047868"/>
      <c r="T1047868"/>
    </row>
    <row r="1047869" spans="1:20">
      <c r="A1047869"/>
      <c r="B1047869"/>
      <c r="C1047869"/>
      <c r="S1047869"/>
      <c r="T1047869"/>
    </row>
    <row r="1047870" spans="1:20">
      <c r="A1047870"/>
      <c r="B1047870"/>
      <c r="C1047870"/>
      <c r="S1047870"/>
      <c r="T1047870"/>
    </row>
    <row r="1047871" spans="1:20">
      <c r="A1047871"/>
      <c r="B1047871"/>
      <c r="C1047871"/>
      <c r="S1047871"/>
      <c r="T1047871"/>
    </row>
    <row r="1047872" spans="1:20">
      <c r="A1047872"/>
      <c r="B1047872"/>
      <c r="C1047872"/>
      <c r="S1047872"/>
      <c r="T1047872"/>
    </row>
    <row r="1047873" spans="1:20">
      <c r="A1047873"/>
      <c r="B1047873"/>
      <c r="C1047873"/>
      <c r="S1047873"/>
      <c r="T1047873"/>
    </row>
    <row r="1047874" spans="1:20">
      <c r="A1047874"/>
      <c r="B1047874"/>
      <c r="C1047874"/>
      <c r="S1047874"/>
      <c r="T1047874"/>
    </row>
    <row r="1047875" spans="1:20">
      <c r="A1047875"/>
      <c r="B1047875"/>
      <c r="C1047875"/>
      <c r="S1047875"/>
      <c r="T1047875"/>
    </row>
    <row r="1047876" spans="1:20">
      <c r="A1047876"/>
      <c r="B1047876"/>
      <c r="C1047876"/>
      <c r="S1047876"/>
      <c r="T1047876"/>
    </row>
    <row r="1047877" spans="1:20">
      <c r="A1047877"/>
      <c r="B1047877"/>
      <c r="C1047877"/>
      <c r="S1047877"/>
      <c r="T1047877"/>
    </row>
    <row r="1047878" spans="1:20">
      <c r="A1047878"/>
      <c r="B1047878"/>
      <c r="C1047878"/>
      <c r="S1047878"/>
      <c r="T1047878"/>
    </row>
    <row r="1047879" spans="1:20">
      <c r="A1047879"/>
      <c r="B1047879"/>
      <c r="C1047879"/>
      <c r="S1047879"/>
      <c r="T1047879"/>
    </row>
    <row r="1047880" spans="1:20">
      <c r="A1047880"/>
      <c r="B1047880"/>
      <c r="C1047880"/>
      <c r="S1047880"/>
      <c r="T1047880"/>
    </row>
    <row r="1047881" spans="1:20">
      <c r="A1047881"/>
      <c r="B1047881"/>
      <c r="C1047881"/>
      <c r="S1047881"/>
      <c r="T1047881"/>
    </row>
    <row r="1047882" spans="1:20">
      <c r="A1047882"/>
      <c r="B1047882"/>
      <c r="C1047882"/>
      <c r="S1047882"/>
      <c r="T1047882"/>
    </row>
    <row r="1047883" spans="1:20">
      <c r="A1047883"/>
      <c r="B1047883"/>
      <c r="C1047883"/>
      <c r="S1047883"/>
      <c r="T1047883"/>
    </row>
    <row r="1047884" spans="1:20">
      <c r="A1047884"/>
      <c r="B1047884"/>
      <c r="C1047884"/>
      <c r="S1047884"/>
      <c r="T1047884"/>
    </row>
    <row r="1047885" spans="1:20">
      <c r="A1047885"/>
      <c r="B1047885"/>
      <c r="C1047885"/>
      <c r="S1047885"/>
      <c r="T1047885"/>
    </row>
    <row r="1047886" spans="1:20">
      <c r="A1047886"/>
      <c r="B1047886"/>
      <c r="C1047886"/>
      <c r="S1047886"/>
      <c r="T1047886"/>
    </row>
    <row r="1047887" spans="1:20">
      <c r="A1047887"/>
      <c r="B1047887"/>
      <c r="C1047887"/>
      <c r="S1047887"/>
      <c r="T1047887"/>
    </row>
    <row r="1047888" spans="1:20">
      <c r="A1047888"/>
      <c r="B1047888"/>
      <c r="C1047888"/>
      <c r="S1047888"/>
      <c r="T1047888"/>
    </row>
    <row r="1047889" spans="1:20">
      <c r="A1047889"/>
      <c r="B1047889"/>
      <c r="C1047889"/>
      <c r="S1047889"/>
      <c r="T1047889"/>
    </row>
    <row r="1047890" spans="1:20">
      <c r="A1047890"/>
      <c r="B1047890"/>
      <c r="C1047890"/>
      <c r="S1047890"/>
      <c r="T1047890"/>
    </row>
    <row r="1047891" spans="1:20">
      <c r="A1047891"/>
      <c r="B1047891"/>
      <c r="C1047891"/>
      <c r="S1047891"/>
      <c r="T1047891"/>
    </row>
    <row r="1047892" spans="1:20">
      <c r="A1047892"/>
      <c r="B1047892"/>
      <c r="C1047892"/>
      <c r="S1047892"/>
      <c r="T1047892"/>
    </row>
    <row r="1047893" spans="1:20">
      <c r="A1047893"/>
      <c r="B1047893"/>
      <c r="C1047893"/>
      <c r="S1047893"/>
      <c r="T1047893"/>
    </row>
    <row r="1047894" spans="1:20">
      <c r="A1047894"/>
      <c r="B1047894"/>
      <c r="C1047894"/>
      <c r="S1047894"/>
      <c r="T1047894"/>
    </row>
    <row r="1047895" spans="1:20">
      <c r="A1047895"/>
      <c r="B1047895"/>
      <c r="C1047895"/>
      <c r="S1047895"/>
      <c r="T1047895"/>
    </row>
    <row r="1047896" spans="1:20">
      <c r="A1047896"/>
      <c r="B1047896"/>
      <c r="C1047896"/>
      <c r="S1047896"/>
      <c r="T1047896"/>
    </row>
    <row r="1047897" spans="1:20">
      <c r="A1047897"/>
      <c r="B1047897"/>
      <c r="C1047897"/>
      <c r="S1047897"/>
      <c r="T1047897"/>
    </row>
    <row r="1047898" spans="1:20">
      <c r="A1047898"/>
      <c r="B1047898"/>
      <c r="C1047898"/>
      <c r="S1047898"/>
      <c r="T1047898"/>
    </row>
    <row r="1047899" spans="1:20">
      <c r="A1047899"/>
      <c r="B1047899"/>
      <c r="C1047899"/>
      <c r="S1047899"/>
      <c r="T1047899"/>
    </row>
    <row r="1047900" spans="1:20">
      <c r="A1047900"/>
      <c r="B1047900"/>
      <c r="C1047900"/>
      <c r="S1047900"/>
      <c r="T1047900"/>
    </row>
    <row r="1047901" spans="1:20">
      <c r="A1047901"/>
      <c r="B1047901"/>
      <c r="C1047901"/>
      <c r="S1047901"/>
      <c r="T1047901"/>
    </row>
    <row r="1047902" spans="1:20">
      <c r="A1047902"/>
      <c r="B1047902"/>
      <c r="C1047902"/>
      <c r="S1047902"/>
      <c r="T1047902"/>
    </row>
    <row r="1047903" spans="1:20">
      <c r="A1047903"/>
      <c r="B1047903"/>
      <c r="C1047903"/>
      <c r="S1047903"/>
      <c r="T1047903"/>
    </row>
    <row r="1047904" spans="1:20">
      <c r="A1047904"/>
      <c r="B1047904"/>
      <c r="C1047904"/>
      <c r="S1047904"/>
      <c r="T1047904"/>
    </row>
    <row r="1047905" spans="1:20">
      <c r="A1047905"/>
      <c r="B1047905"/>
      <c r="C1047905"/>
      <c r="S1047905"/>
      <c r="T1047905"/>
    </row>
    <row r="1047906" spans="1:20">
      <c r="A1047906"/>
      <c r="B1047906"/>
      <c r="C1047906"/>
      <c r="S1047906"/>
      <c r="T1047906"/>
    </row>
    <row r="1047907" spans="1:20">
      <c r="A1047907"/>
      <c r="B1047907"/>
      <c r="C1047907"/>
      <c r="S1047907"/>
      <c r="T1047907"/>
    </row>
    <row r="1047908" spans="1:20">
      <c r="A1047908"/>
      <c r="B1047908"/>
      <c r="C1047908"/>
      <c r="S1047908"/>
      <c r="T1047908"/>
    </row>
    <row r="1047909" spans="1:20">
      <c r="A1047909"/>
      <c r="B1047909"/>
      <c r="C1047909"/>
      <c r="S1047909"/>
      <c r="T1047909"/>
    </row>
    <row r="1047910" spans="1:20">
      <c r="A1047910"/>
      <c r="B1047910"/>
      <c r="C1047910"/>
      <c r="S1047910"/>
      <c r="T1047910"/>
    </row>
    <row r="1047911" spans="1:20">
      <c r="A1047911"/>
      <c r="B1047911"/>
      <c r="C1047911"/>
      <c r="S1047911"/>
      <c r="T1047911"/>
    </row>
    <row r="1047912" spans="1:20">
      <c r="A1047912"/>
      <c r="B1047912"/>
      <c r="C1047912"/>
      <c r="S1047912"/>
      <c r="T1047912"/>
    </row>
    <row r="1047913" spans="1:20">
      <c r="A1047913"/>
      <c r="B1047913"/>
      <c r="C1047913"/>
      <c r="S1047913"/>
      <c r="T1047913"/>
    </row>
    <row r="1047914" spans="1:20">
      <c r="A1047914"/>
      <c r="B1047914"/>
      <c r="C1047914"/>
      <c r="S1047914"/>
      <c r="T1047914"/>
    </row>
    <row r="1047915" spans="1:20">
      <c r="A1047915"/>
      <c r="B1047915"/>
      <c r="C1047915"/>
      <c r="S1047915"/>
      <c r="T1047915"/>
    </row>
    <row r="1047916" spans="1:20">
      <c r="A1047916"/>
      <c r="B1047916"/>
      <c r="C1047916"/>
      <c r="S1047916"/>
      <c r="T1047916"/>
    </row>
    <row r="1047917" spans="1:20">
      <c r="A1047917"/>
      <c r="B1047917"/>
      <c r="C1047917"/>
      <c r="S1047917"/>
      <c r="T1047917"/>
    </row>
    <row r="1047918" spans="1:20">
      <c r="A1047918"/>
      <c r="B1047918"/>
      <c r="C1047918"/>
      <c r="S1047918"/>
      <c r="T1047918"/>
    </row>
    <row r="1047919" spans="1:20">
      <c r="A1047919"/>
      <c r="B1047919"/>
      <c r="C1047919"/>
      <c r="S1047919"/>
      <c r="T1047919"/>
    </row>
    <row r="1047920" spans="1:20">
      <c r="A1047920"/>
      <c r="B1047920"/>
      <c r="C1047920"/>
      <c r="S1047920"/>
      <c r="T1047920"/>
    </row>
    <row r="1047921" spans="1:20">
      <c r="A1047921"/>
      <c r="B1047921"/>
      <c r="C1047921"/>
      <c r="S1047921"/>
      <c r="T1047921"/>
    </row>
    <row r="1047922" spans="1:20">
      <c r="A1047922"/>
      <c r="B1047922"/>
      <c r="C1047922"/>
      <c r="S1047922"/>
      <c r="T1047922"/>
    </row>
    <row r="1047923" spans="1:20">
      <c r="A1047923"/>
      <c r="B1047923"/>
      <c r="C1047923"/>
      <c r="S1047923"/>
      <c r="T1047923"/>
    </row>
    <row r="1047924" spans="1:20">
      <c r="A1047924"/>
      <c r="B1047924"/>
      <c r="C1047924"/>
      <c r="S1047924"/>
      <c r="T1047924"/>
    </row>
    <row r="1047925" spans="1:20">
      <c r="A1047925"/>
      <c r="B1047925"/>
      <c r="C1047925"/>
      <c r="S1047925"/>
      <c r="T1047925"/>
    </row>
    <row r="1047926" spans="1:20">
      <c r="A1047926"/>
      <c r="B1047926"/>
      <c r="C1047926"/>
      <c r="S1047926"/>
      <c r="T1047926"/>
    </row>
    <row r="1047927" spans="1:20">
      <c r="A1047927"/>
      <c r="B1047927"/>
      <c r="C1047927"/>
      <c r="S1047927"/>
      <c r="T1047927"/>
    </row>
    <row r="1047928" spans="1:20">
      <c r="A1047928"/>
      <c r="B1047928"/>
      <c r="C1047928"/>
      <c r="S1047928"/>
      <c r="T1047928"/>
    </row>
    <row r="1047929" spans="1:20">
      <c r="A1047929"/>
      <c r="B1047929"/>
      <c r="C1047929"/>
      <c r="S1047929"/>
      <c r="T1047929"/>
    </row>
    <row r="1047930" spans="1:20">
      <c r="A1047930"/>
      <c r="B1047930"/>
      <c r="C1047930"/>
      <c r="S1047930"/>
      <c r="T1047930"/>
    </row>
    <row r="1047931" spans="1:20">
      <c r="A1047931"/>
      <c r="B1047931"/>
      <c r="C1047931"/>
      <c r="S1047931"/>
      <c r="T1047931"/>
    </row>
    <row r="1047932" spans="1:20">
      <c r="A1047932"/>
      <c r="B1047932"/>
      <c r="C1047932"/>
      <c r="S1047932"/>
      <c r="T1047932"/>
    </row>
    <row r="1047933" spans="1:20">
      <c r="A1047933"/>
      <c r="B1047933"/>
      <c r="C1047933"/>
      <c r="S1047933"/>
      <c r="T1047933"/>
    </row>
    <row r="1047934" spans="1:20">
      <c r="A1047934"/>
      <c r="B1047934"/>
      <c r="C1047934"/>
      <c r="S1047934"/>
      <c r="T1047934"/>
    </row>
    <row r="1047935" spans="1:20">
      <c r="A1047935"/>
      <c r="B1047935"/>
      <c r="C1047935"/>
      <c r="S1047935"/>
      <c r="T1047935"/>
    </row>
    <row r="1047936" spans="1:20">
      <c r="A1047936"/>
      <c r="B1047936"/>
      <c r="C1047936"/>
      <c r="S1047936"/>
      <c r="T1047936"/>
    </row>
    <row r="1047937" spans="1:20">
      <c r="A1047937"/>
      <c r="B1047937"/>
      <c r="C1047937"/>
      <c r="S1047937"/>
      <c r="T1047937"/>
    </row>
    <row r="1047938" spans="1:20">
      <c r="A1047938"/>
      <c r="B1047938"/>
      <c r="C1047938"/>
      <c r="S1047938"/>
      <c r="T1047938"/>
    </row>
    <row r="1047939" spans="1:20">
      <c r="A1047939"/>
      <c r="B1047939"/>
      <c r="C1047939"/>
      <c r="S1047939"/>
      <c r="T1047939"/>
    </row>
    <row r="1047940" spans="1:20">
      <c r="A1047940"/>
      <c r="B1047940"/>
      <c r="C1047940"/>
      <c r="S1047940"/>
      <c r="T1047940"/>
    </row>
    <row r="1047941" spans="1:20">
      <c r="A1047941"/>
      <c r="B1047941"/>
      <c r="C1047941"/>
      <c r="S1047941"/>
      <c r="T1047941"/>
    </row>
    <row r="1047942" spans="1:20">
      <c r="A1047942"/>
      <c r="B1047942"/>
      <c r="C1047942"/>
      <c r="S1047942"/>
      <c r="T1047942"/>
    </row>
    <row r="1047943" spans="1:20">
      <c r="A1047943"/>
      <c r="B1047943"/>
      <c r="C1047943"/>
      <c r="S1047943"/>
      <c r="T1047943"/>
    </row>
    <row r="1047944" spans="1:20">
      <c r="A1047944"/>
      <c r="B1047944"/>
      <c r="C1047944"/>
      <c r="S1047944"/>
      <c r="T1047944"/>
    </row>
    <row r="1047945" spans="1:20">
      <c r="A1047945"/>
      <c r="B1047945"/>
      <c r="C1047945"/>
      <c r="S1047945"/>
      <c r="T1047945"/>
    </row>
    <row r="1047946" spans="1:20">
      <c r="A1047946"/>
      <c r="B1047946"/>
      <c r="C1047946"/>
      <c r="S1047946"/>
      <c r="T1047946"/>
    </row>
    <row r="1047947" spans="1:20">
      <c r="A1047947"/>
      <c r="B1047947"/>
      <c r="C1047947"/>
      <c r="S1047947"/>
      <c r="T1047947"/>
    </row>
    <row r="1047948" spans="1:20">
      <c r="A1047948"/>
      <c r="B1047948"/>
      <c r="C1047948"/>
      <c r="S1047948"/>
      <c r="T1047948"/>
    </row>
    <row r="1047949" spans="1:20">
      <c r="A1047949"/>
      <c r="B1047949"/>
      <c r="C1047949"/>
      <c r="S1047949"/>
      <c r="T1047949"/>
    </row>
    <row r="1047950" spans="1:20">
      <c r="A1047950"/>
      <c r="B1047950"/>
      <c r="C1047950"/>
      <c r="S1047950"/>
      <c r="T1047950"/>
    </row>
    <row r="1047951" spans="1:20">
      <c r="A1047951"/>
      <c r="B1047951"/>
      <c r="C1047951"/>
      <c r="S1047951"/>
      <c r="T1047951"/>
    </row>
    <row r="1047952" spans="1:20">
      <c r="A1047952"/>
      <c r="B1047952"/>
      <c r="C1047952"/>
      <c r="S1047952"/>
      <c r="T1047952"/>
    </row>
    <row r="1047953" spans="1:20">
      <c r="A1047953"/>
      <c r="B1047953"/>
      <c r="C1047953"/>
      <c r="S1047953"/>
      <c r="T1047953"/>
    </row>
    <row r="1047954" spans="1:20">
      <c r="A1047954"/>
      <c r="B1047954"/>
      <c r="C1047954"/>
      <c r="S1047954"/>
      <c r="T1047954"/>
    </row>
    <row r="1047955" spans="1:20">
      <c r="A1047955"/>
      <c r="B1047955"/>
      <c r="C1047955"/>
      <c r="S1047955"/>
      <c r="T1047955"/>
    </row>
    <row r="1047956" spans="1:20">
      <c r="A1047956"/>
      <c r="B1047956"/>
      <c r="C1047956"/>
      <c r="S1047956"/>
      <c r="T1047956"/>
    </row>
    <row r="1047957" spans="1:20">
      <c r="A1047957"/>
      <c r="B1047957"/>
      <c r="C1047957"/>
      <c r="S1047957"/>
      <c r="T1047957"/>
    </row>
    <row r="1047958" spans="1:20">
      <c r="A1047958"/>
      <c r="B1047958"/>
      <c r="C1047958"/>
      <c r="S1047958"/>
      <c r="T1047958"/>
    </row>
    <row r="1047959" spans="1:20">
      <c r="A1047959"/>
      <c r="B1047959"/>
      <c r="C1047959"/>
      <c r="S1047959"/>
      <c r="T1047959"/>
    </row>
    <row r="1047960" spans="1:20">
      <c r="A1047960"/>
      <c r="B1047960"/>
      <c r="C1047960"/>
      <c r="S1047960"/>
      <c r="T1047960"/>
    </row>
    <row r="1047961" spans="1:20">
      <c r="A1047961"/>
      <c r="B1047961"/>
      <c r="C1047961"/>
      <c r="S1047961"/>
      <c r="T1047961"/>
    </row>
    <row r="1047962" spans="1:20">
      <c r="A1047962"/>
      <c r="B1047962"/>
      <c r="C1047962"/>
      <c r="S1047962"/>
      <c r="T1047962"/>
    </row>
    <row r="1047963" spans="1:20">
      <c r="A1047963"/>
      <c r="B1047963"/>
      <c r="C1047963"/>
      <c r="S1047963"/>
      <c r="T1047963"/>
    </row>
    <row r="1047964" spans="1:20">
      <c r="A1047964"/>
      <c r="B1047964"/>
      <c r="C1047964"/>
      <c r="S1047964"/>
      <c r="T1047964"/>
    </row>
    <row r="1047965" spans="1:20">
      <c r="A1047965"/>
      <c r="B1047965"/>
      <c r="C1047965"/>
      <c r="S1047965"/>
      <c r="T1047965"/>
    </row>
    <row r="1047966" spans="1:20">
      <c r="A1047966"/>
      <c r="B1047966"/>
      <c r="C1047966"/>
      <c r="S1047966"/>
      <c r="T1047966"/>
    </row>
    <row r="1047967" spans="1:20">
      <c r="A1047967"/>
      <c r="B1047967"/>
      <c r="C1047967"/>
      <c r="S1047967"/>
      <c r="T1047967"/>
    </row>
    <row r="1047968" spans="1:20">
      <c r="A1047968"/>
      <c r="B1047968"/>
      <c r="C1047968"/>
      <c r="S1047968"/>
      <c r="T1047968"/>
    </row>
    <row r="1047969" spans="1:20">
      <c r="A1047969"/>
      <c r="B1047969"/>
      <c r="C1047969"/>
      <c r="S1047969"/>
      <c r="T1047969"/>
    </row>
    <row r="1047970" spans="1:20">
      <c r="A1047970"/>
      <c r="B1047970"/>
      <c r="C1047970"/>
      <c r="S1047970"/>
      <c r="T1047970"/>
    </row>
    <row r="1047971" spans="1:20">
      <c r="A1047971"/>
      <c r="B1047971"/>
      <c r="C1047971"/>
      <c r="S1047971"/>
      <c r="T1047971"/>
    </row>
    <row r="1047972" spans="1:20">
      <c r="A1047972"/>
      <c r="B1047972"/>
      <c r="C1047972"/>
      <c r="S1047972"/>
      <c r="T1047972"/>
    </row>
    <row r="1047973" spans="1:20">
      <c r="A1047973"/>
      <c r="B1047973"/>
      <c r="C1047973"/>
      <c r="S1047973"/>
      <c r="T1047973"/>
    </row>
    <row r="1047974" spans="1:20">
      <c r="A1047974"/>
      <c r="B1047974"/>
      <c r="C1047974"/>
      <c r="S1047974"/>
      <c r="T1047974"/>
    </row>
    <row r="1047975" spans="1:20">
      <c r="A1047975"/>
      <c r="B1047975"/>
      <c r="C1047975"/>
      <c r="S1047975"/>
      <c r="T1047975"/>
    </row>
    <row r="1047976" spans="1:20">
      <c r="A1047976"/>
      <c r="B1047976"/>
      <c r="C1047976"/>
      <c r="S1047976"/>
      <c r="T1047976"/>
    </row>
    <row r="1047977" spans="1:20">
      <c r="A1047977"/>
      <c r="B1047977"/>
      <c r="C1047977"/>
      <c r="S1047977"/>
      <c r="T1047977"/>
    </row>
    <row r="1047978" spans="1:20">
      <c r="A1047978"/>
      <c r="B1047978"/>
      <c r="C1047978"/>
      <c r="S1047978"/>
      <c r="T1047978"/>
    </row>
    <row r="1047979" spans="1:20">
      <c r="A1047979"/>
      <c r="B1047979"/>
      <c r="C1047979"/>
      <c r="S1047979"/>
      <c r="T1047979"/>
    </row>
    <row r="1047980" spans="1:20">
      <c r="A1047980"/>
      <c r="B1047980"/>
      <c r="C1047980"/>
      <c r="S1047980"/>
      <c r="T1047980"/>
    </row>
    <row r="1047981" spans="1:20">
      <c r="A1047981"/>
      <c r="B1047981"/>
      <c r="C1047981"/>
      <c r="S1047981"/>
      <c r="T1047981"/>
    </row>
    <row r="1047982" spans="1:20">
      <c r="A1047982"/>
      <c r="B1047982"/>
      <c r="C1047982"/>
      <c r="S1047982"/>
      <c r="T1047982"/>
    </row>
    <row r="1047983" spans="1:20">
      <c r="A1047983"/>
      <c r="B1047983"/>
      <c r="C1047983"/>
      <c r="S1047983"/>
      <c r="T1047983"/>
    </row>
    <row r="1047984" spans="1:20">
      <c r="A1047984"/>
      <c r="B1047984"/>
      <c r="C1047984"/>
      <c r="S1047984"/>
      <c r="T1047984"/>
    </row>
    <row r="1047985" spans="1:20">
      <c r="A1047985"/>
      <c r="B1047985"/>
      <c r="C1047985"/>
      <c r="S1047985"/>
      <c r="T1047985"/>
    </row>
    <row r="1047986" spans="1:20">
      <c r="A1047986"/>
      <c r="B1047986"/>
      <c r="C1047986"/>
      <c r="S1047986"/>
      <c r="T1047986"/>
    </row>
    <row r="1047987" spans="1:20">
      <c r="A1047987"/>
      <c r="B1047987"/>
      <c r="C1047987"/>
      <c r="S1047987"/>
      <c r="T1047987"/>
    </row>
    <row r="1047988" spans="1:20">
      <c r="A1047988"/>
      <c r="B1047988"/>
      <c r="C1047988"/>
      <c r="S1047988"/>
      <c r="T1047988"/>
    </row>
    <row r="1047989" spans="1:20">
      <c r="A1047989"/>
      <c r="B1047989"/>
      <c r="C1047989"/>
      <c r="S1047989"/>
      <c r="T1047989"/>
    </row>
    <row r="1047990" spans="1:20">
      <c r="A1047990"/>
      <c r="B1047990"/>
      <c r="C1047990"/>
      <c r="S1047990"/>
      <c r="T1047990"/>
    </row>
    <row r="1047991" spans="1:20">
      <c r="A1047991"/>
      <c r="B1047991"/>
      <c r="C1047991"/>
      <c r="S1047991"/>
      <c r="T1047991"/>
    </row>
    <row r="1047992" spans="1:20">
      <c r="A1047992"/>
      <c r="B1047992"/>
      <c r="C1047992"/>
      <c r="S1047992"/>
      <c r="T1047992"/>
    </row>
    <row r="1047993" spans="1:20">
      <c r="A1047993"/>
      <c r="B1047993"/>
      <c r="C1047993"/>
      <c r="S1047993"/>
      <c r="T1047993"/>
    </row>
    <row r="1047994" spans="1:20">
      <c r="A1047994"/>
      <c r="B1047994"/>
      <c r="C1047994"/>
      <c r="S1047994"/>
      <c r="T1047994"/>
    </row>
    <row r="1047995" spans="1:20">
      <c r="A1047995"/>
      <c r="B1047995"/>
      <c r="C1047995"/>
      <c r="S1047995"/>
      <c r="T1047995"/>
    </row>
    <row r="1047996" spans="1:20">
      <c r="A1047996"/>
      <c r="B1047996"/>
      <c r="C1047996"/>
      <c r="S1047996"/>
      <c r="T1047996"/>
    </row>
    <row r="1047997" spans="1:20">
      <c r="A1047997"/>
      <c r="B1047997"/>
      <c r="C1047997"/>
      <c r="S1047997"/>
      <c r="T1047997"/>
    </row>
    <row r="1047998" spans="1:20">
      <c r="A1047998"/>
      <c r="B1047998"/>
      <c r="C1047998"/>
      <c r="S1047998"/>
      <c r="T1047998"/>
    </row>
    <row r="1047999" spans="1:20">
      <c r="A1047999"/>
      <c r="B1047999"/>
      <c r="C1047999"/>
      <c r="S1047999"/>
      <c r="T1047999"/>
    </row>
    <row r="1048000" spans="1:20">
      <c r="A1048000"/>
      <c r="B1048000"/>
      <c r="C1048000"/>
      <c r="S1048000"/>
      <c r="T1048000"/>
    </row>
    <row r="1048001" spans="1:20">
      <c r="A1048001"/>
      <c r="B1048001"/>
      <c r="C1048001"/>
      <c r="S1048001"/>
      <c r="T1048001"/>
    </row>
    <row r="1048002" spans="1:20">
      <c r="A1048002"/>
      <c r="B1048002"/>
      <c r="C1048002"/>
      <c r="S1048002"/>
      <c r="T1048002"/>
    </row>
    <row r="1048003" spans="1:20">
      <c r="A1048003"/>
      <c r="B1048003"/>
      <c r="C1048003"/>
      <c r="S1048003"/>
      <c r="T1048003"/>
    </row>
    <row r="1048004" spans="1:20">
      <c r="A1048004"/>
      <c r="B1048004"/>
      <c r="C1048004"/>
      <c r="S1048004"/>
      <c r="T1048004"/>
    </row>
    <row r="1048005" spans="1:20">
      <c r="A1048005"/>
      <c r="B1048005"/>
      <c r="C1048005"/>
      <c r="S1048005"/>
      <c r="T1048005"/>
    </row>
    <row r="1048006" spans="1:20">
      <c r="A1048006"/>
      <c r="B1048006"/>
      <c r="C1048006"/>
      <c r="S1048006"/>
      <c r="T1048006"/>
    </row>
    <row r="1048007" spans="1:20">
      <c r="A1048007"/>
      <c r="B1048007"/>
      <c r="C1048007"/>
      <c r="S1048007"/>
      <c r="T1048007"/>
    </row>
    <row r="1048008" spans="1:20">
      <c r="A1048008"/>
      <c r="B1048008"/>
      <c r="C1048008"/>
      <c r="S1048008"/>
      <c r="T1048008"/>
    </row>
    <row r="1048009" spans="1:20">
      <c r="A1048009"/>
      <c r="B1048009"/>
      <c r="C1048009"/>
      <c r="S1048009"/>
      <c r="T1048009"/>
    </row>
    <row r="1048010" spans="1:20">
      <c r="A1048010"/>
      <c r="B1048010"/>
      <c r="C1048010"/>
      <c r="S1048010"/>
      <c r="T1048010"/>
    </row>
    <row r="1048011" spans="1:20">
      <c r="A1048011"/>
      <c r="B1048011"/>
      <c r="C1048011"/>
      <c r="S1048011"/>
      <c r="T1048011"/>
    </row>
    <row r="1048012" spans="1:20">
      <c r="A1048012"/>
      <c r="B1048012"/>
      <c r="C1048012"/>
      <c r="S1048012"/>
      <c r="T1048012"/>
    </row>
    <row r="1048013" spans="1:20">
      <c r="A1048013"/>
      <c r="B1048013"/>
      <c r="C1048013"/>
      <c r="S1048013"/>
      <c r="T1048013"/>
    </row>
    <row r="1048014" spans="1:20">
      <c r="A1048014"/>
      <c r="B1048014"/>
      <c r="C1048014"/>
      <c r="S1048014"/>
      <c r="T1048014"/>
    </row>
    <row r="1048015" spans="1:20">
      <c r="A1048015"/>
      <c r="B1048015"/>
      <c r="C1048015"/>
      <c r="S1048015"/>
      <c r="T1048015"/>
    </row>
    <row r="1048016" spans="1:20">
      <c r="A1048016"/>
      <c r="B1048016"/>
      <c r="C1048016"/>
      <c r="S1048016"/>
      <c r="T1048016"/>
    </row>
    <row r="1048017" spans="1:20">
      <c r="A1048017"/>
      <c r="B1048017"/>
      <c r="C1048017"/>
      <c r="S1048017"/>
      <c r="T1048017"/>
    </row>
    <row r="1048018" spans="1:20">
      <c r="A1048018"/>
      <c r="B1048018"/>
      <c r="C1048018"/>
      <c r="S1048018"/>
      <c r="T1048018"/>
    </row>
    <row r="1048019" spans="1:20">
      <c r="A1048019"/>
      <c r="B1048019"/>
      <c r="C1048019"/>
      <c r="S1048019"/>
      <c r="T1048019"/>
    </row>
    <row r="1048020" spans="1:20">
      <c r="A1048020"/>
      <c r="B1048020"/>
      <c r="C1048020"/>
      <c r="S1048020"/>
      <c r="T1048020"/>
    </row>
    <row r="1048021" spans="1:20">
      <c r="A1048021"/>
      <c r="B1048021"/>
      <c r="C1048021"/>
      <c r="S1048021"/>
      <c r="T1048021"/>
    </row>
    <row r="1048022" spans="1:20">
      <c r="A1048022"/>
      <c r="B1048022"/>
      <c r="C1048022"/>
      <c r="S1048022"/>
      <c r="T1048022"/>
    </row>
    <row r="1048023" spans="1:20">
      <c r="A1048023"/>
      <c r="B1048023"/>
      <c r="C1048023"/>
      <c r="S1048023"/>
      <c r="T1048023"/>
    </row>
    <row r="1048024" spans="1:20">
      <c r="A1048024"/>
      <c r="B1048024"/>
      <c r="C1048024"/>
      <c r="S1048024"/>
      <c r="T1048024"/>
    </row>
    <row r="1048025" spans="1:20">
      <c r="A1048025"/>
      <c r="B1048025"/>
      <c r="C1048025"/>
      <c r="S1048025"/>
      <c r="T1048025"/>
    </row>
    <row r="1048026" spans="1:20">
      <c r="A1048026"/>
      <c r="B1048026"/>
      <c r="C1048026"/>
      <c r="S1048026"/>
      <c r="T1048026"/>
    </row>
    <row r="1048027" spans="1:20">
      <c r="A1048027"/>
      <c r="B1048027"/>
      <c r="C1048027"/>
      <c r="S1048027"/>
      <c r="T1048027"/>
    </row>
    <row r="1048028" spans="1:20">
      <c r="A1048028"/>
      <c r="B1048028"/>
      <c r="C1048028"/>
      <c r="S1048028"/>
      <c r="T1048028"/>
    </row>
    <row r="1048029" spans="1:20">
      <c r="A1048029"/>
      <c r="B1048029"/>
      <c r="C1048029"/>
      <c r="S1048029"/>
      <c r="T1048029"/>
    </row>
    <row r="1048030" spans="1:20">
      <c r="A1048030"/>
      <c r="B1048030"/>
      <c r="C1048030"/>
      <c r="S1048030"/>
      <c r="T1048030"/>
    </row>
    <row r="1048031" spans="1:20">
      <c r="A1048031"/>
      <c r="B1048031"/>
      <c r="C1048031"/>
      <c r="S1048031"/>
      <c r="T1048031"/>
    </row>
    <row r="1048032" spans="1:20">
      <c r="A1048032"/>
      <c r="B1048032"/>
      <c r="C1048032"/>
      <c r="S1048032"/>
      <c r="T1048032"/>
    </row>
    <row r="1048033" spans="1:20">
      <c r="A1048033"/>
      <c r="B1048033"/>
      <c r="C1048033"/>
      <c r="S1048033"/>
      <c r="T1048033"/>
    </row>
    <row r="1048034" spans="1:20">
      <c r="A1048034"/>
      <c r="B1048034"/>
      <c r="C1048034"/>
      <c r="S1048034"/>
      <c r="T1048034"/>
    </row>
    <row r="1048035" spans="1:20">
      <c r="A1048035"/>
      <c r="B1048035"/>
      <c r="C1048035"/>
      <c r="S1048035"/>
      <c r="T1048035"/>
    </row>
    <row r="1048036" spans="1:20">
      <c r="A1048036"/>
      <c r="B1048036"/>
      <c r="C1048036"/>
      <c r="S1048036"/>
      <c r="T1048036"/>
    </row>
    <row r="1048037" spans="1:20">
      <c r="A1048037"/>
      <c r="B1048037"/>
      <c r="C1048037"/>
      <c r="S1048037"/>
      <c r="T1048037"/>
    </row>
    <row r="1048038" spans="1:20">
      <c r="A1048038"/>
      <c r="B1048038"/>
      <c r="C1048038"/>
      <c r="S1048038"/>
      <c r="T1048038"/>
    </row>
    <row r="1048039" spans="1:20">
      <c r="A1048039"/>
      <c r="B1048039"/>
      <c r="C1048039"/>
      <c r="S1048039"/>
      <c r="T1048039"/>
    </row>
    <row r="1048040" spans="1:20">
      <c r="A1048040"/>
      <c r="B1048040"/>
      <c r="C1048040"/>
      <c r="S1048040"/>
      <c r="T1048040"/>
    </row>
    <row r="1048041" spans="1:20">
      <c r="A1048041"/>
      <c r="B1048041"/>
      <c r="C1048041"/>
      <c r="S1048041"/>
      <c r="T1048041"/>
    </row>
    <row r="1048042" spans="1:20">
      <c r="A1048042"/>
      <c r="B1048042"/>
      <c r="C1048042"/>
      <c r="S1048042"/>
      <c r="T1048042"/>
    </row>
    <row r="1048043" spans="1:20">
      <c r="A1048043"/>
      <c r="B1048043"/>
      <c r="C1048043"/>
      <c r="S1048043"/>
      <c r="T1048043"/>
    </row>
    <row r="1048044" spans="1:20">
      <c r="A1048044"/>
      <c r="B1048044"/>
      <c r="C1048044"/>
      <c r="S1048044"/>
      <c r="T1048044"/>
    </row>
    <row r="1048045" spans="1:20">
      <c r="A1048045"/>
      <c r="B1048045"/>
      <c r="C1048045"/>
      <c r="S1048045"/>
      <c r="T1048045"/>
    </row>
    <row r="1048046" spans="1:20">
      <c r="A1048046"/>
      <c r="B1048046"/>
      <c r="C1048046"/>
      <c r="S1048046"/>
      <c r="T1048046"/>
    </row>
    <row r="1048047" spans="1:20">
      <c r="A1048047"/>
      <c r="B1048047"/>
      <c r="C1048047"/>
      <c r="S1048047"/>
      <c r="T1048047"/>
    </row>
    <row r="1048048" spans="1:20">
      <c r="A1048048"/>
      <c r="B1048048"/>
      <c r="C1048048"/>
      <c r="S1048048"/>
      <c r="T1048048"/>
    </row>
    <row r="1048049" spans="1:20">
      <c r="A1048049"/>
      <c r="B1048049"/>
      <c r="C1048049"/>
      <c r="S1048049"/>
      <c r="T1048049"/>
    </row>
    <row r="1048050" spans="1:20">
      <c r="A1048050"/>
      <c r="B1048050"/>
      <c r="C1048050"/>
      <c r="S1048050"/>
      <c r="T1048050"/>
    </row>
    <row r="1048051" spans="1:20">
      <c r="A1048051"/>
      <c r="B1048051"/>
      <c r="C1048051"/>
      <c r="S1048051"/>
      <c r="T1048051"/>
    </row>
    <row r="1048052" spans="1:20">
      <c r="A1048052"/>
      <c r="B1048052"/>
      <c r="C1048052"/>
      <c r="S1048052"/>
      <c r="T1048052"/>
    </row>
    <row r="1048053" spans="1:20">
      <c r="A1048053"/>
      <c r="B1048053"/>
      <c r="C1048053"/>
      <c r="S1048053"/>
      <c r="T1048053"/>
    </row>
    <row r="1048054" spans="1:20">
      <c r="A1048054"/>
      <c r="B1048054"/>
      <c r="C1048054"/>
      <c r="S1048054"/>
      <c r="T1048054"/>
    </row>
    <row r="1048055" spans="1:20">
      <c r="A1048055"/>
      <c r="B1048055"/>
      <c r="C1048055"/>
      <c r="S1048055"/>
      <c r="T1048055"/>
    </row>
    <row r="1048056" spans="1:20">
      <c r="A1048056"/>
      <c r="B1048056"/>
      <c r="C1048056"/>
      <c r="S1048056"/>
      <c r="T1048056"/>
    </row>
    <row r="1048057" spans="1:20">
      <c r="A1048057"/>
      <c r="B1048057"/>
      <c r="C1048057"/>
      <c r="S1048057"/>
      <c r="T1048057"/>
    </row>
    <row r="1048058" spans="1:20">
      <c r="A1048058"/>
      <c r="B1048058"/>
      <c r="C1048058"/>
      <c r="S1048058"/>
      <c r="T1048058"/>
    </row>
    <row r="1048059" spans="1:20">
      <c r="A1048059"/>
      <c r="B1048059"/>
      <c r="C1048059"/>
      <c r="S1048059"/>
      <c r="T1048059"/>
    </row>
    <row r="1048060" spans="1:20">
      <c r="A1048060"/>
      <c r="B1048060"/>
      <c r="C1048060"/>
      <c r="S1048060"/>
      <c r="T1048060"/>
    </row>
    <row r="1048061" spans="1:20">
      <c r="A1048061"/>
      <c r="B1048061"/>
      <c r="C1048061"/>
      <c r="S1048061"/>
      <c r="T1048061"/>
    </row>
    <row r="1048062" spans="1:20">
      <c r="A1048062"/>
      <c r="B1048062"/>
      <c r="C1048062"/>
      <c r="S1048062"/>
      <c r="T1048062"/>
    </row>
    <row r="1048063" spans="1:20">
      <c r="A1048063"/>
      <c r="B1048063"/>
      <c r="C1048063"/>
      <c r="S1048063"/>
      <c r="T1048063"/>
    </row>
    <row r="1048064" spans="1:20">
      <c r="A1048064"/>
      <c r="B1048064"/>
      <c r="C1048064"/>
      <c r="S1048064"/>
      <c r="T1048064"/>
    </row>
    <row r="1048065" spans="1:20">
      <c r="A1048065"/>
      <c r="B1048065"/>
      <c r="C1048065"/>
      <c r="S1048065"/>
      <c r="T1048065"/>
    </row>
    <row r="1048066" spans="1:20">
      <c r="A1048066"/>
      <c r="B1048066"/>
      <c r="C1048066"/>
      <c r="S1048066"/>
      <c r="T1048066"/>
    </row>
    <row r="1048067" spans="1:20">
      <c r="A1048067"/>
      <c r="B1048067"/>
      <c r="C1048067"/>
      <c r="S1048067"/>
      <c r="T1048067"/>
    </row>
    <row r="1048068" spans="1:20">
      <c r="A1048068"/>
      <c r="B1048068"/>
      <c r="C1048068"/>
      <c r="S1048068"/>
      <c r="T1048068"/>
    </row>
    <row r="1048069" spans="1:20">
      <c r="A1048069"/>
      <c r="B1048069"/>
      <c r="C1048069"/>
      <c r="S1048069"/>
      <c r="T1048069"/>
    </row>
    <row r="1048070" spans="1:20">
      <c r="A1048070"/>
      <c r="B1048070"/>
      <c r="C1048070"/>
      <c r="S1048070"/>
      <c r="T1048070"/>
    </row>
    <row r="1048071" spans="1:20">
      <c r="A1048071"/>
      <c r="B1048071"/>
      <c r="C1048071"/>
      <c r="S1048071"/>
      <c r="T1048071"/>
    </row>
    <row r="1048072" spans="1:20">
      <c r="A1048072"/>
      <c r="B1048072"/>
      <c r="C1048072"/>
      <c r="S1048072"/>
      <c r="T1048072"/>
    </row>
    <row r="1048073" spans="1:20">
      <c r="A1048073"/>
      <c r="B1048073"/>
      <c r="C1048073"/>
      <c r="S1048073"/>
      <c r="T1048073"/>
    </row>
    <row r="1048074" spans="1:20">
      <c r="A1048074"/>
      <c r="B1048074"/>
      <c r="C1048074"/>
      <c r="S1048074"/>
      <c r="T1048074"/>
    </row>
    <row r="1048075" spans="1:20">
      <c r="A1048075"/>
      <c r="B1048075"/>
      <c r="C1048075"/>
      <c r="S1048075"/>
      <c r="T1048075"/>
    </row>
    <row r="1048076" spans="1:20">
      <c r="A1048076"/>
      <c r="B1048076"/>
      <c r="C1048076"/>
      <c r="S1048076"/>
      <c r="T1048076"/>
    </row>
    <row r="1048077" spans="1:20">
      <c r="A1048077"/>
      <c r="B1048077"/>
      <c r="C1048077"/>
      <c r="S1048077"/>
      <c r="T1048077"/>
    </row>
    <row r="1048078" spans="1:20">
      <c r="A1048078"/>
      <c r="B1048078"/>
      <c r="C1048078"/>
      <c r="S1048078"/>
      <c r="T1048078"/>
    </row>
    <row r="1048079" spans="1:20">
      <c r="A1048079"/>
      <c r="B1048079"/>
      <c r="C1048079"/>
      <c r="S1048079"/>
      <c r="T1048079"/>
    </row>
    <row r="1048080" spans="1:20">
      <c r="A1048080"/>
      <c r="B1048080"/>
      <c r="C1048080"/>
      <c r="S1048080"/>
      <c r="T1048080"/>
    </row>
    <row r="1048081" spans="1:20">
      <c r="A1048081"/>
      <c r="B1048081"/>
      <c r="C1048081"/>
      <c r="S1048081"/>
      <c r="T1048081"/>
    </row>
    <row r="1048082" spans="1:20">
      <c r="A1048082"/>
      <c r="B1048082"/>
      <c r="C1048082"/>
      <c r="S1048082"/>
      <c r="T1048082"/>
    </row>
    <row r="1048083" spans="1:20">
      <c r="A1048083"/>
      <c r="B1048083"/>
      <c r="C1048083"/>
      <c r="S1048083"/>
      <c r="T1048083"/>
    </row>
    <row r="1048084" spans="1:20">
      <c r="A1048084"/>
      <c r="B1048084"/>
      <c r="C1048084"/>
      <c r="S1048084"/>
      <c r="T1048084"/>
    </row>
    <row r="1048085" spans="1:20">
      <c r="A1048085"/>
      <c r="B1048085"/>
      <c r="C1048085"/>
      <c r="S1048085"/>
      <c r="T1048085"/>
    </row>
    <row r="1048086" spans="1:20">
      <c r="A1048086"/>
      <c r="B1048086"/>
      <c r="C1048086"/>
      <c r="S1048086"/>
      <c r="T1048086"/>
    </row>
    <row r="1048087" spans="1:20">
      <c r="A1048087"/>
      <c r="B1048087"/>
      <c r="C1048087"/>
      <c r="S1048087"/>
      <c r="T1048087"/>
    </row>
    <row r="1048088" spans="1:20">
      <c r="A1048088"/>
      <c r="B1048088"/>
      <c r="C1048088"/>
      <c r="S1048088"/>
      <c r="T1048088"/>
    </row>
    <row r="1048089" spans="1:20">
      <c r="A1048089"/>
      <c r="B1048089"/>
      <c r="C1048089"/>
      <c r="S1048089"/>
      <c r="T1048089"/>
    </row>
    <row r="1048090" spans="1:20">
      <c r="A1048090"/>
      <c r="B1048090"/>
      <c r="C1048090"/>
      <c r="S1048090"/>
      <c r="T1048090"/>
    </row>
    <row r="1048091" spans="1:20">
      <c r="A1048091"/>
      <c r="B1048091"/>
      <c r="C1048091"/>
      <c r="S1048091"/>
      <c r="T1048091"/>
    </row>
    <row r="1048092" spans="1:20">
      <c r="A1048092"/>
      <c r="B1048092"/>
      <c r="C1048092"/>
      <c r="S1048092"/>
      <c r="T1048092"/>
    </row>
    <row r="1048093" spans="1:20">
      <c r="A1048093"/>
      <c r="B1048093"/>
      <c r="C1048093"/>
      <c r="S1048093"/>
      <c r="T1048093"/>
    </row>
    <row r="1048094" spans="1:20">
      <c r="A1048094"/>
      <c r="B1048094"/>
      <c r="C1048094"/>
      <c r="S1048094"/>
      <c r="T1048094"/>
    </row>
    <row r="1048095" spans="1:20">
      <c r="A1048095"/>
      <c r="B1048095"/>
      <c r="C1048095"/>
      <c r="S1048095"/>
      <c r="T1048095"/>
    </row>
    <row r="1048096" spans="1:20">
      <c r="A1048096"/>
      <c r="B1048096"/>
      <c r="C1048096"/>
      <c r="S1048096"/>
      <c r="T1048096"/>
    </row>
    <row r="1048097" spans="1:20">
      <c r="A1048097"/>
      <c r="B1048097"/>
      <c r="C1048097"/>
      <c r="S1048097"/>
      <c r="T1048097"/>
    </row>
    <row r="1048098" spans="1:20">
      <c r="A1048098"/>
      <c r="B1048098"/>
      <c r="C1048098"/>
      <c r="S1048098"/>
      <c r="T1048098"/>
    </row>
    <row r="1048099" spans="1:20">
      <c r="A1048099"/>
      <c r="B1048099"/>
      <c r="C1048099"/>
      <c r="S1048099"/>
      <c r="T1048099"/>
    </row>
    <row r="1048100" spans="1:20">
      <c r="A1048100"/>
      <c r="B1048100"/>
      <c r="C1048100"/>
      <c r="S1048100"/>
      <c r="T1048100"/>
    </row>
    <row r="1048101" spans="1:20">
      <c r="A1048101"/>
      <c r="B1048101"/>
      <c r="C1048101"/>
      <c r="S1048101"/>
      <c r="T1048101"/>
    </row>
    <row r="1048102" spans="1:20">
      <c r="A1048102"/>
      <c r="B1048102"/>
      <c r="C1048102"/>
      <c r="S1048102"/>
      <c r="T1048102"/>
    </row>
    <row r="1048103" spans="1:20">
      <c r="A1048103"/>
      <c r="B1048103"/>
      <c r="C1048103"/>
      <c r="S1048103"/>
      <c r="T1048103"/>
    </row>
    <row r="1048104" spans="1:20">
      <c r="A1048104"/>
      <c r="B1048104"/>
      <c r="C1048104"/>
      <c r="S1048104"/>
      <c r="T1048104"/>
    </row>
    <row r="1048105" spans="1:20">
      <c r="A1048105"/>
      <c r="B1048105"/>
      <c r="C1048105"/>
      <c r="S1048105"/>
      <c r="T1048105"/>
    </row>
    <row r="1048106" spans="1:20">
      <c r="A1048106"/>
      <c r="B1048106"/>
      <c r="C1048106"/>
      <c r="S1048106"/>
      <c r="T1048106"/>
    </row>
    <row r="1048107" spans="1:20">
      <c r="A1048107"/>
      <c r="B1048107"/>
      <c r="C1048107"/>
      <c r="S1048107"/>
      <c r="T1048107"/>
    </row>
    <row r="1048108" spans="1:20">
      <c r="A1048108"/>
      <c r="B1048108"/>
      <c r="C1048108"/>
      <c r="S1048108"/>
      <c r="T1048108"/>
    </row>
    <row r="1048109" spans="1:20">
      <c r="A1048109"/>
      <c r="B1048109"/>
      <c r="C1048109"/>
      <c r="S1048109"/>
      <c r="T1048109"/>
    </row>
    <row r="1048110" spans="1:20">
      <c r="A1048110"/>
      <c r="B1048110"/>
      <c r="C1048110"/>
      <c r="S1048110"/>
      <c r="T1048110"/>
    </row>
    <row r="1048111" spans="1:20">
      <c r="A1048111"/>
      <c r="B1048111"/>
      <c r="C1048111"/>
      <c r="S1048111"/>
      <c r="T1048111"/>
    </row>
    <row r="1048112" spans="1:20">
      <c r="A1048112"/>
      <c r="B1048112"/>
      <c r="C1048112"/>
      <c r="S1048112"/>
      <c r="T1048112"/>
    </row>
    <row r="1048113" spans="1:20">
      <c r="A1048113"/>
      <c r="B1048113"/>
      <c r="C1048113"/>
      <c r="S1048113"/>
      <c r="T1048113"/>
    </row>
    <row r="1048114" spans="1:20">
      <c r="A1048114"/>
      <c r="B1048114"/>
      <c r="C1048114"/>
      <c r="S1048114"/>
      <c r="T1048114"/>
    </row>
    <row r="1048115" spans="1:20">
      <c r="A1048115"/>
      <c r="B1048115"/>
      <c r="C1048115"/>
      <c r="S1048115"/>
      <c r="T1048115"/>
    </row>
    <row r="1048116" spans="1:20">
      <c r="A1048116"/>
      <c r="B1048116"/>
      <c r="C1048116"/>
      <c r="S1048116"/>
      <c r="T1048116"/>
    </row>
    <row r="1048117" spans="1:20">
      <c r="A1048117"/>
      <c r="B1048117"/>
      <c r="C1048117"/>
      <c r="S1048117"/>
      <c r="T1048117"/>
    </row>
    <row r="1048118" spans="1:20">
      <c r="A1048118"/>
      <c r="B1048118"/>
      <c r="C1048118"/>
      <c r="S1048118"/>
      <c r="T1048118"/>
    </row>
    <row r="1048119" spans="1:20">
      <c r="A1048119"/>
      <c r="B1048119"/>
      <c r="C1048119"/>
      <c r="S1048119"/>
      <c r="T1048119"/>
    </row>
    <row r="1048120" spans="1:20">
      <c r="A1048120"/>
      <c r="B1048120"/>
      <c r="C1048120"/>
      <c r="S1048120"/>
      <c r="T1048120"/>
    </row>
    <row r="1048121" spans="1:20">
      <c r="A1048121"/>
      <c r="B1048121"/>
      <c r="C1048121"/>
      <c r="S1048121"/>
      <c r="T1048121"/>
    </row>
    <row r="1048122" spans="1:20">
      <c r="A1048122"/>
      <c r="B1048122"/>
      <c r="C1048122"/>
      <c r="S1048122"/>
      <c r="T1048122"/>
    </row>
    <row r="1048123" spans="1:20">
      <c r="A1048123"/>
      <c r="B1048123"/>
      <c r="C1048123"/>
      <c r="S1048123"/>
      <c r="T1048123"/>
    </row>
    <row r="1048124" spans="1:20">
      <c r="A1048124"/>
      <c r="B1048124"/>
      <c r="C1048124"/>
      <c r="S1048124"/>
      <c r="T1048124"/>
    </row>
    <row r="1048125" spans="1:20">
      <c r="A1048125"/>
      <c r="B1048125"/>
      <c r="C1048125"/>
      <c r="S1048125"/>
      <c r="T1048125"/>
    </row>
    <row r="1048126" spans="1:20">
      <c r="A1048126"/>
      <c r="B1048126"/>
      <c r="C1048126"/>
      <c r="S1048126"/>
      <c r="T1048126"/>
    </row>
    <row r="1048127" spans="1:20">
      <c r="A1048127"/>
      <c r="B1048127"/>
      <c r="C1048127"/>
      <c r="S1048127"/>
      <c r="T1048127"/>
    </row>
    <row r="1048128" spans="1:20">
      <c r="A1048128"/>
      <c r="B1048128"/>
      <c r="C1048128"/>
      <c r="S1048128"/>
      <c r="T1048128"/>
    </row>
    <row r="1048129" spans="1:20">
      <c r="A1048129"/>
      <c r="B1048129"/>
      <c r="C1048129"/>
      <c r="S1048129"/>
      <c r="T1048129"/>
    </row>
    <row r="1048130" spans="1:20">
      <c r="A1048130"/>
      <c r="B1048130"/>
      <c r="C1048130"/>
      <c r="S1048130"/>
      <c r="T1048130"/>
    </row>
    <row r="1048131" spans="1:20">
      <c r="A1048131"/>
      <c r="B1048131"/>
      <c r="C1048131"/>
      <c r="S1048131"/>
      <c r="T1048131"/>
    </row>
    <row r="1048132" spans="1:20">
      <c r="A1048132"/>
      <c r="B1048132"/>
      <c r="C1048132"/>
      <c r="S1048132"/>
      <c r="T1048132"/>
    </row>
    <row r="1048133" spans="1:20">
      <c r="A1048133"/>
      <c r="B1048133"/>
      <c r="C1048133"/>
      <c r="S1048133"/>
      <c r="T1048133"/>
    </row>
    <row r="1048134" spans="1:20">
      <c r="A1048134"/>
      <c r="B1048134"/>
      <c r="C1048134"/>
      <c r="S1048134"/>
      <c r="T1048134"/>
    </row>
    <row r="1048135" spans="1:20">
      <c r="A1048135"/>
      <c r="B1048135"/>
      <c r="C1048135"/>
      <c r="S1048135"/>
      <c r="T1048135"/>
    </row>
    <row r="1048136" spans="1:20">
      <c r="A1048136"/>
      <c r="B1048136"/>
      <c r="C1048136"/>
      <c r="S1048136"/>
      <c r="T1048136"/>
    </row>
    <row r="1048137" spans="1:20">
      <c r="A1048137"/>
      <c r="B1048137"/>
      <c r="C1048137"/>
      <c r="S1048137"/>
      <c r="T1048137"/>
    </row>
    <row r="1048138" spans="1:20">
      <c r="A1048138"/>
      <c r="B1048138"/>
      <c r="C1048138"/>
      <c r="S1048138"/>
      <c r="T1048138"/>
    </row>
    <row r="1048139" spans="1:20">
      <c r="A1048139"/>
      <c r="B1048139"/>
      <c r="C1048139"/>
      <c r="S1048139"/>
      <c r="T1048139"/>
    </row>
    <row r="1048140" spans="1:20">
      <c r="A1048140"/>
      <c r="B1048140"/>
      <c r="C1048140"/>
      <c r="S1048140"/>
      <c r="T1048140"/>
    </row>
    <row r="1048141" spans="1:20">
      <c r="A1048141"/>
      <c r="B1048141"/>
      <c r="C1048141"/>
      <c r="S1048141"/>
      <c r="T1048141"/>
    </row>
    <row r="1048142" spans="1:20">
      <c r="A1048142"/>
      <c r="B1048142"/>
      <c r="C1048142"/>
      <c r="S1048142"/>
      <c r="T1048142"/>
    </row>
    <row r="1048143" spans="1:20">
      <c r="A1048143"/>
      <c r="B1048143"/>
      <c r="C1048143"/>
      <c r="S1048143"/>
      <c r="T1048143"/>
    </row>
    <row r="1048144" spans="1:20">
      <c r="A1048144"/>
      <c r="B1048144"/>
      <c r="C1048144"/>
      <c r="S1048144"/>
      <c r="T1048144"/>
    </row>
    <row r="1048145" spans="1:20">
      <c r="A1048145"/>
      <c r="B1048145"/>
      <c r="C1048145"/>
      <c r="S1048145"/>
      <c r="T1048145"/>
    </row>
    <row r="1048146" spans="1:20">
      <c r="A1048146"/>
      <c r="B1048146"/>
      <c r="C1048146"/>
      <c r="S1048146"/>
      <c r="T1048146"/>
    </row>
    <row r="1048147" spans="1:20">
      <c r="A1048147"/>
      <c r="B1048147"/>
      <c r="C1048147"/>
      <c r="S1048147"/>
      <c r="T1048147"/>
    </row>
    <row r="1048148" spans="1:20">
      <c r="A1048148"/>
      <c r="B1048148"/>
      <c r="C1048148"/>
      <c r="S1048148"/>
      <c r="T1048148"/>
    </row>
    <row r="1048149" spans="1:20">
      <c r="A1048149"/>
      <c r="B1048149"/>
      <c r="C1048149"/>
      <c r="S1048149"/>
      <c r="T1048149"/>
    </row>
    <row r="1048150" spans="1:20">
      <c r="A1048150"/>
      <c r="B1048150"/>
      <c r="C1048150"/>
      <c r="S1048150"/>
      <c r="T1048150"/>
    </row>
    <row r="1048151" spans="1:20">
      <c r="A1048151"/>
      <c r="B1048151"/>
      <c r="C1048151"/>
      <c r="S1048151"/>
      <c r="T1048151"/>
    </row>
    <row r="1048152" spans="1:20">
      <c r="A1048152"/>
      <c r="B1048152"/>
      <c r="C1048152"/>
      <c r="S1048152"/>
      <c r="T1048152"/>
    </row>
    <row r="1048153" spans="1:20">
      <c r="A1048153"/>
      <c r="B1048153"/>
      <c r="C1048153"/>
      <c r="S1048153"/>
      <c r="T1048153"/>
    </row>
    <row r="1048154" spans="1:20">
      <c r="A1048154"/>
      <c r="B1048154"/>
      <c r="C1048154"/>
      <c r="S1048154"/>
      <c r="T1048154"/>
    </row>
    <row r="1048155" spans="1:20">
      <c r="A1048155"/>
      <c r="B1048155"/>
      <c r="C1048155"/>
      <c r="S1048155"/>
      <c r="T1048155"/>
    </row>
    <row r="1048156" spans="1:20">
      <c r="A1048156"/>
      <c r="B1048156"/>
      <c r="C1048156"/>
      <c r="S1048156"/>
      <c r="T1048156"/>
    </row>
    <row r="1048157" spans="1:20">
      <c r="A1048157"/>
      <c r="B1048157"/>
      <c r="C1048157"/>
      <c r="S1048157"/>
      <c r="T1048157"/>
    </row>
    <row r="1048158" spans="1:20">
      <c r="A1048158"/>
      <c r="B1048158"/>
      <c r="C1048158"/>
      <c r="S1048158"/>
      <c r="T1048158"/>
    </row>
    <row r="1048159" spans="1:20">
      <c r="A1048159"/>
      <c r="B1048159"/>
      <c r="C1048159"/>
      <c r="S1048159"/>
      <c r="T1048159"/>
    </row>
    <row r="1048160" spans="1:20">
      <c r="A1048160"/>
      <c r="B1048160"/>
      <c r="C1048160"/>
      <c r="S1048160"/>
      <c r="T1048160"/>
    </row>
    <row r="1048161" spans="1:20">
      <c r="A1048161"/>
      <c r="B1048161"/>
      <c r="C1048161"/>
      <c r="S1048161"/>
      <c r="T1048161"/>
    </row>
    <row r="1048162" spans="1:20">
      <c r="A1048162"/>
      <c r="B1048162"/>
      <c r="C1048162"/>
      <c r="S1048162"/>
      <c r="T1048162"/>
    </row>
    <row r="1048163" spans="1:20">
      <c r="A1048163"/>
      <c r="B1048163"/>
      <c r="C1048163"/>
      <c r="S1048163"/>
      <c r="T1048163"/>
    </row>
    <row r="1048164" spans="1:20">
      <c r="A1048164"/>
      <c r="B1048164"/>
      <c r="C1048164"/>
      <c r="S1048164"/>
      <c r="T1048164"/>
    </row>
    <row r="1048165" spans="1:20">
      <c r="A1048165"/>
      <c r="B1048165"/>
      <c r="C1048165"/>
      <c r="S1048165"/>
      <c r="T1048165"/>
    </row>
    <row r="1048166" spans="1:20">
      <c r="A1048166"/>
      <c r="B1048166"/>
      <c r="C1048166"/>
      <c r="S1048166"/>
      <c r="T1048166"/>
    </row>
    <row r="1048167" spans="1:20">
      <c r="A1048167"/>
      <c r="B1048167"/>
      <c r="C1048167"/>
      <c r="S1048167"/>
      <c r="T1048167"/>
    </row>
    <row r="1048168" spans="1:20">
      <c r="A1048168"/>
      <c r="B1048168"/>
      <c r="C1048168"/>
      <c r="S1048168"/>
      <c r="T1048168"/>
    </row>
    <row r="1048169" spans="1:20">
      <c r="A1048169"/>
      <c r="B1048169"/>
      <c r="C1048169"/>
      <c r="S1048169"/>
      <c r="T1048169"/>
    </row>
    <row r="1048170" spans="1:20">
      <c r="A1048170"/>
      <c r="B1048170"/>
      <c r="C1048170"/>
      <c r="S1048170"/>
      <c r="T1048170"/>
    </row>
    <row r="1048171" spans="1:20">
      <c r="A1048171"/>
      <c r="B1048171"/>
      <c r="C1048171"/>
      <c r="S1048171"/>
      <c r="T1048171"/>
    </row>
    <row r="1048172" spans="1:20">
      <c r="A1048172"/>
      <c r="B1048172"/>
      <c r="C1048172"/>
      <c r="S1048172"/>
      <c r="T1048172"/>
    </row>
    <row r="1048173" spans="1:20">
      <c r="A1048173"/>
      <c r="B1048173"/>
      <c r="C1048173"/>
      <c r="S1048173"/>
      <c r="T1048173"/>
    </row>
    <row r="1048174" spans="1:20">
      <c r="A1048174"/>
      <c r="B1048174"/>
      <c r="C1048174"/>
      <c r="S1048174"/>
      <c r="T1048174"/>
    </row>
    <row r="1048175" spans="1:20">
      <c r="A1048175"/>
      <c r="B1048175"/>
      <c r="C1048175"/>
      <c r="S1048175"/>
      <c r="T1048175"/>
    </row>
    <row r="1048176" spans="1:20">
      <c r="A1048176"/>
      <c r="B1048176"/>
      <c r="C1048176"/>
      <c r="S1048176"/>
      <c r="T1048176"/>
    </row>
    <row r="1048177" spans="1:20">
      <c r="A1048177"/>
      <c r="B1048177"/>
      <c r="C1048177"/>
      <c r="S1048177"/>
      <c r="T1048177"/>
    </row>
    <row r="1048178" spans="1:20">
      <c r="A1048178"/>
      <c r="B1048178"/>
      <c r="C1048178"/>
      <c r="S1048178"/>
      <c r="T1048178"/>
    </row>
    <row r="1048179" spans="1:20">
      <c r="A1048179"/>
      <c r="B1048179"/>
      <c r="C1048179"/>
      <c r="S1048179"/>
      <c r="T1048179"/>
    </row>
    <row r="1048180" spans="1:20">
      <c r="A1048180"/>
      <c r="B1048180"/>
      <c r="C1048180"/>
      <c r="S1048180"/>
      <c r="T1048180"/>
    </row>
    <row r="1048181" spans="1:20">
      <c r="A1048181"/>
      <c r="B1048181"/>
      <c r="C1048181"/>
      <c r="S1048181"/>
      <c r="T1048181"/>
    </row>
    <row r="1048182" spans="1:20">
      <c r="A1048182"/>
      <c r="B1048182"/>
      <c r="C1048182"/>
      <c r="S1048182"/>
      <c r="T1048182"/>
    </row>
    <row r="1048183" spans="1:20">
      <c r="A1048183"/>
      <c r="B1048183"/>
      <c r="C1048183"/>
      <c r="S1048183"/>
      <c r="T1048183"/>
    </row>
    <row r="1048184" spans="1:20">
      <c r="A1048184"/>
      <c r="B1048184"/>
      <c r="C1048184"/>
      <c r="S1048184"/>
      <c r="T1048184"/>
    </row>
    <row r="1048185" spans="1:20">
      <c r="A1048185"/>
      <c r="B1048185"/>
      <c r="C1048185"/>
      <c r="S1048185"/>
      <c r="T1048185"/>
    </row>
    <row r="1048186" spans="1:20">
      <c r="A1048186"/>
      <c r="B1048186"/>
      <c r="C1048186"/>
      <c r="S1048186"/>
      <c r="T1048186"/>
    </row>
    <row r="1048187" spans="1:20">
      <c r="A1048187"/>
      <c r="B1048187"/>
      <c r="C1048187"/>
      <c r="S1048187"/>
      <c r="T1048187"/>
    </row>
    <row r="1048188" spans="1:20">
      <c r="A1048188"/>
      <c r="B1048188"/>
      <c r="C1048188"/>
      <c r="S1048188"/>
      <c r="T1048188"/>
    </row>
    <row r="1048189" spans="1:20">
      <c r="A1048189"/>
      <c r="B1048189"/>
      <c r="C1048189"/>
      <c r="S1048189"/>
      <c r="T1048189"/>
    </row>
    <row r="1048190" spans="1:20">
      <c r="A1048190"/>
      <c r="B1048190"/>
      <c r="C1048190"/>
      <c r="S1048190"/>
      <c r="T1048190"/>
    </row>
    <row r="1048191" spans="1:20">
      <c r="A1048191"/>
      <c r="B1048191"/>
      <c r="C1048191"/>
      <c r="S1048191"/>
      <c r="T1048191"/>
    </row>
    <row r="1048192" spans="1:20">
      <c r="A1048192"/>
      <c r="B1048192"/>
      <c r="C1048192"/>
      <c r="S1048192"/>
      <c r="T1048192"/>
    </row>
    <row r="1048193" spans="1:20">
      <c r="A1048193"/>
      <c r="B1048193"/>
      <c r="C1048193"/>
      <c r="S1048193"/>
      <c r="T1048193"/>
    </row>
    <row r="1048194" spans="1:20">
      <c r="A1048194"/>
      <c r="B1048194"/>
      <c r="C1048194"/>
      <c r="S1048194"/>
      <c r="T1048194"/>
    </row>
    <row r="1048195" spans="1:20">
      <c r="A1048195"/>
      <c r="B1048195"/>
      <c r="C1048195"/>
      <c r="S1048195"/>
      <c r="T1048195"/>
    </row>
    <row r="1048196" spans="1:20">
      <c r="A1048196"/>
      <c r="B1048196"/>
      <c r="C1048196"/>
      <c r="S1048196"/>
      <c r="T1048196"/>
    </row>
    <row r="1048197" spans="1:20">
      <c r="A1048197"/>
      <c r="B1048197"/>
      <c r="C1048197"/>
      <c r="S1048197"/>
      <c r="T1048197"/>
    </row>
    <row r="1048198" spans="1:20">
      <c r="A1048198"/>
      <c r="B1048198"/>
      <c r="C1048198"/>
      <c r="S1048198"/>
      <c r="T1048198"/>
    </row>
    <row r="1048199" spans="1:20">
      <c r="A1048199"/>
      <c r="B1048199"/>
      <c r="C1048199"/>
      <c r="S1048199"/>
      <c r="T1048199"/>
    </row>
    <row r="1048200" spans="1:20">
      <c r="A1048200"/>
      <c r="B1048200"/>
      <c r="C1048200"/>
      <c r="S1048200"/>
      <c r="T1048200"/>
    </row>
    <row r="1048201" spans="1:20">
      <c r="A1048201"/>
      <c r="B1048201"/>
      <c r="C1048201"/>
      <c r="S1048201"/>
      <c r="T1048201"/>
    </row>
    <row r="1048202" spans="1:20">
      <c r="A1048202"/>
      <c r="B1048202"/>
      <c r="C1048202"/>
      <c r="S1048202"/>
      <c r="T1048202"/>
    </row>
    <row r="1048203" spans="1:20">
      <c r="A1048203"/>
      <c r="B1048203"/>
      <c r="C1048203"/>
      <c r="S1048203"/>
      <c r="T1048203"/>
    </row>
    <row r="1048204" spans="1:20">
      <c r="A1048204"/>
      <c r="B1048204"/>
      <c r="C1048204"/>
      <c r="S1048204"/>
      <c r="T1048204"/>
    </row>
    <row r="1048205" spans="1:20">
      <c r="A1048205"/>
      <c r="B1048205"/>
      <c r="C1048205"/>
      <c r="S1048205"/>
      <c r="T1048205"/>
    </row>
    <row r="1048206" spans="1:20">
      <c r="A1048206"/>
      <c r="B1048206"/>
      <c r="C1048206"/>
      <c r="S1048206"/>
      <c r="T1048206"/>
    </row>
    <row r="1048207" spans="1:20">
      <c r="A1048207"/>
      <c r="B1048207"/>
      <c r="C1048207"/>
      <c r="S1048207"/>
      <c r="T1048207"/>
    </row>
    <row r="1048208" spans="1:20">
      <c r="A1048208"/>
      <c r="B1048208"/>
      <c r="C1048208"/>
      <c r="S1048208"/>
      <c r="T1048208"/>
    </row>
    <row r="1048209" spans="1:20">
      <c r="A1048209"/>
      <c r="B1048209"/>
      <c r="C1048209"/>
      <c r="S1048209"/>
      <c r="T1048209"/>
    </row>
    <row r="1048210" spans="1:20">
      <c r="A1048210"/>
      <c r="B1048210"/>
      <c r="C1048210"/>
      <c r="S1048210"/>
      <c r="T1048210"/>
    </row>
    <row r="1048211" spans="1:20">
      <c r="A1048211"/>
      <c r="B1048211"/>
      <c r="C1048211"/>
      <c r="S1048211"/>
      <c r="T1048211"/>
    </row>
    <row r="1048212" spans="1:20">
      <c r="A1048212"/>
      <c r="B1048212"/>
      <c r="C1048212"/>
      <c r="S1048212"/>
      <c r="T1048212"/>
    </row>
    <row r="1048213" spans="1:20">
      <c r="A1048213"/>
      <c r="B1048213"/>
      <c r="C1048213"/>
      <c r="S1048213"/>
      <c r="T1048213"/>
    </row>
    <row r="1048214" spans="1:20">
      <c r="A1048214"/>
      <c r="B1048214"/>
      <c r="C1048214"/>
      <c r="S1048214"/>
      <c r="T1048214"/>
    </row>
    <row r="1048215" spans="1:20">
      <c r="A1048215"/>
      <c r="B1048215"/>
      <c r="C1048215"/>
      <c r="S1048215"/>
      <c r="T1048215"/>
    </row>
    <row r="1048216" spans="1:20">
      <c r="A1048216"/>
      <c r="B1048216"/>
      <c r="C1048216"/>
      <c r="S1048216"/>
      <c r="T1048216"/>
    </row>
    <row r="1048217" spans="1:20">
      <c r="A1048217"/>
      <c r="B1048217"/>
      <c r="C1048217"/>
      <c r="S1048217"/>
      <c r="T1048217"/>
    </row>
    <row r="1048218" spans="1:20">
      <c r="A1048218"/>
      <c r="B1048218"/>
      <c r="C1048218"/>
      <c r="S1048218"/>
      <c r="T1048218"/>
    </row>
    <row r="1048219" spans="1:20">
      <c r="A1048219"/>
      <c r="B1048219"/>
      <c r="C1048219"/>
      <c r="S1048219"/>
      <c r="T1048219"/>
    </row>
    <row r="1048220" spans="1:20">
      <c r="A1048220"/>
      <c r="B1048220"/>
      <c r="C1048220"/>
      <c r="S1048220"/>
      <c r="T1048220"/>
    </row>
    <row r="1048221" spans="1:20">
      <c r="A1048221"/>
      <c r="B1048221"/>
      <c r="C1048221"/>
      <c r="S1048221"/>
      <c r="T1048221"/>
    </row>
    <row r="1048222" spans="1:20">
      <c r="A1048222"/>
      <c r="B1048222"/>
      <c r="C1048222"/>
      <c r="S1048222"/>
      <c r="T1048222"/>
    </row>
    <row r="1048223" spans="1:20">
      <c r="A1048223"/>
      <c r="B1048223"/>
      <c r="C1048223"/>
      <c r="S1048223"/>
      <c r="T1048223"/>
    </row>
    <row r="1048224" spans="1:20">
      <c r="A1048224"/>
      <c r="B1048224"/>
      <c r="C1048224"/>
      <c r="S1048224"/>
      <c r="T1048224"/>
    </row>
    <row r="1048225" spans="1:20">
      <c r="A1048225"/>
      <c r="B1048225"/>
      <c r="C1048225"/>
      <c r="S1048225"/>
      <c r="T1048225"/>
    </row>
    <row r="1048226" spans="1:20">
      <c r="A1048226"/>
      <c r="B1048226"/>
      <c r="C1048226"/>
      <c r="S1048226"/>
      <c r="T1048226"/>
    </row>
    <row r="1048227" spans="1:20">
      <c r="A1048227"/>
      <c r="B1048227"/>
      <c r="C1048227"/>
      <c r="S1048227"/>
      <c r="T1048227"/>
    </row>
    <row r="1048228" spans="1:20">
      <c r="A1048228"/>
      <c r="B1048228"/>
      <c r="C1048228"/>
      <c r="S1048228"/>
      <c r="T1048228"/>
    </row>
    <row r="1048229" spans="1:20">
      <c r="A1048229"/>
      <c r="B1048229"/>
      <c r="C1048229"/>
      <c r="S1048229"/>
      <c r="T1048229"/>
    </row>
    <row r="1048230" spans="1:20">
      <c r="A1048230"/>
      <c r="B1048230"/>
      <c r="C1048230"/>
      <c r="S1048230"/>
      <c r="T1048230"/>
    </row>
    <row r="1048231" spans="1:20">
      <c r="A1048231"/>
      <c r="B1048231"/>
      <c r="C1048231"/>
      <c r="S1048231"/>
      <c r="T1048231"/>
    </row>
    <row r="1048232" spans="1:20">
      <c r="A1048232"/>
      <c r="B1048232"/>
      <c r="C1048232"/>
      <c r="S1048232"/>
      <c r="T1048232"/>
    </row>
    <row r="1048233" spans="1:20">
      <c r="A1048233"/>
      <c r="B1048233"/>
      <c r="C1048233"/>
      <c r="S1048233"/>
      <c r="T1048233"/>
    </row>
    <row r="1048234" spans="1:20">
      <c r="A1048234"/>
      <c r="B1048234"/>
      <c r="C1048234"/>
      <c r="S1048234"/>
      <c r="T1048234"/>
    </row>
    <row r="1048235" spans="1:20">
      <c r="A1048235"/>
      <c r="B1048235"/>
      <c r="C1048235"/>
      <c r="S1048235"/>
      <c r="T1048235"/>
    </row>
    <row r="1048236" spans="1:20">
      <c r="A1048236"/>
      <c r="B1048236"/>
      <c r="C1048236"/>
      <c r="S1048236"/>
      <c r="T1048236"/>
    </row>
    <row r="1048237" spans="1:20">
      <c r="A1048237"/>
      <c r="B1048237"/>
      <c r="C1048237"/>
      <c r="S1048237"/>
      <c r="T1048237"/>
    </row>
    <row r="1048238" spans="1:20">
      <c r="A1048238"/>
      <c r="B1048238"/>
      <c r="C1048238"/>
      <c r="S1048238"/>
      <c r="T1048238"/>
    </row>
    <row r="1048239" spans="1:20">
      <c r="A1048239"/>
      <c r="B1048239"/>
      <c r="C1048239"/>
      <c r="S1048239"/>
      <c r="T1048239"/>
    </row>
    <row r="1048240" spans="1:20">
      <c r="A1048240"/>
      <c r="B1048240"/>
      <c r="C1048240"/>
      <c r="S1048240"/>
      <c r="T1048240"/>
    </row>
    <row r="1048241" spans="1:20">
      <c r="A1048241"/>
      <c r="B1048241"/>
      <c r="C1048241"/>
      <c r="S1048241"/>
      <c r="T1048241"/>
    </row>
    <row r="1048242" spans="1:20">
      <c r="A1048242"/>
      <c r="B1048242"/>
      <c r="C1048242"/>
      <c r="S1048242"/>
      <c r="T1048242"/>
    </row>
    <row r="1048243" spans="1:20">
      <c r="A1048243"/>
      <c r="B1048243"/>
      <c r="C1048243"/>
      <c r="S1048243"/>
      <c r="T1048243"/>
    </row>
    <row r="1048244" spans="1:20">
      <c r="A1048244"/>
      <c r="B1048244"/>
      <c r="C1048244"/>
      <c r="S1048244"/>
      <c r="T1048244"/>
    </row>
    <row r="1048245" spans="1:20">
      <c r="A1048245"/>
      <c r="B1048245"/>
      <c r="C1048245"/>
      <c r="S1048245"/>
      <c r="T1048245"/>
    </row>
    <row r="1048246" spans="1:20">
      <c r="A1048246"/>
      <c r="B1048246"/>
      <c r="C1048246"/>
      <c r="S1048246"/>
      <c r="T1048246"/>
    </row>
    <row r="1048247" spans="1:20">
      <c r="A1048247"/>
      <c r="B1048247"/>
      <c r="C1048247"/>
      <c r="S1048247"/>
      <c r="T1048247"/>
    </row>
    <row r="1048248" spans="1:20">
      <c r="A1048248"/>
      <c r="B1048248"/>
      <c r="C1048248"/>
      <c r="S1048248"/>
      <c r="T1048248"/>
    </row>
    <row r="1048249" spans="1:20">
      <c r="A1048249"/>
      <c r="B1048249"/>
      <c r="C1048249"/>
      <c r="S1048249"/>
      <c r="T1048249"/>
    </row>
    <row r="1048250" spans="1:20">
      <c r="A1048250"/>
      <c r="B1048250"/>
      <c r="C1048250"/>
      <c r="S1048250"/>
      <c r="T1048250"/>
    </row>
    <row r="1048251" spans="1:20">
      <c r="A1048251"/>
      <c r="B1048251"/>
      <c r="C1048251"/>
      <c r="S1048251"/>
      <c r="T1048251"/>
    </row>
    <row r="1048252" spans="1:20">
      <c r="A1048252"/>
      <c r="B1048252"/>
      <c r="C1048252"/>
      <c r="S1048252"/>
      <c r="T1048252"/>
    </row>
    <row r="1048253" spans="1:20">
      <c r="A1048253"/>
      <c r="B1048253"/>
      <c r="C1048253"/>
      <c r="S1048253"/>
      <c r="T1048253"/>
    </row>
    <row r="1048254" spans="1:20">
      <c r="A1048254"/>
      <c r="B1048254"/>
      <c r="C1048254"/>
      <c r="S1048254"/>
      <c r="T1048254"/>
    </row>
    <row r="1048255" spans="1:20">
      <c r="A1048255"/>
      <c r="B1048255"/>
      <c r="C1048255"/>
      <c r="S1048255"/>
      <c r="T1048255"/>
    </row>
    <row r="1048256" spans="1:20">
      <c r="A1048256"/>
      <c r="B1048256"/>
      <c r="C1048256"/>
      <c r="S1048256"/>
      <c r="T1048256"/>
    </row>
    <row r="1048257" spans="1:20">
      <c r="A1048257"/>
      <c r="B1048257"/>
      <c r="C1048257"/>
      <c r="S1048257"/>
      <c r="T1048257"/>
    </row>
    <row r="1048258" spans="1:20">
      <c r="A1048258"/>
      <c r="B1048258"/>
      <c r="C1048258"/>
      <c r="S1048258"/>
      <c r="T1048258"/>
    </row>
    <row r="1048259" spans="1:20">
      <c r="A1048259"/>
      <c r="B1048259"/>
      <c r="C1048259"/>
      <c r="S1048259"/>
      <c r="T1048259"/>
    </row>
    <row r="1048260" spans="1:20">
      <c r="A1048260"/>
      <c r="B1048260"/>
      <c r="C1048260"/>
      <c r="S1048260"/>
      <c r="T1048260"/>
    </row>
    <row r="1048261" spans="1:20">
      <c r="A1048261"/>
      <c r="B1048261"/>
      <c r="C1048261"/>
      <c r="S1048261"/>
      <c r="T1048261"/>
    </row>
    <row r="1048262" spans="1:20">
      <c r="A1048262"/>
      <c r="B1048262"/>
      <c r="C1048262"/>
      <c r="S1048262"/>
      <c r="T1048262"/>
    </row>
    <row r="1048263" spans="1:20">
      <c r="A1048263"/>
      <c r="B1048263"/>
      <c r="C1048263"/>
      <c r="S1048263"/>
      <c r="T1048263"/>
    </row>
    <row r="1048264" spans="1:20">
      <c r="A1048264"/>
      <c r="B1048264"/>
      <c r="C1048264"/>
      <c r="S1048264"/>
      <c r="T1048264"/>
    </row>
    <row r="1048265" spans="1:20">
      <c r="A1048265"/>
      <c r="B1048265"/>
      <c r="C1048265"/>
      <c r="S1048265"/>
      <c r="T1048265"/>
    </row>
    <row r="1048266" spans="1:20">
      <c r="A1048266"/>
      <c r="B1048266"/>
      <c r="C1048266"/>
      <c r="S1048266"/>
      <c r="T1048266"/>
    </row>
    <row r="1048267" spans="1:20">
      <c r="A1048267"/>
      <c r="B1048267"/>
      <c r="C1048267"/>
      <c r="S1048267"/>
      <c r="T1048267"/>
    </row>
    <row r="1048268" spans="1:20">
      <c r="A1048268"/>
      <c r="B1048268"/>
      <c r="C1048268"/>
      <c r="S1048268"/>
      <c r="T1048268"/>
    </row>
    <row r="1048269" spans="1:20">
      <c r="A1048269"/>
      <c r="B1048269"/>
      <c r="C1048269"/>
      <c r="S1048269"/>
      <c r="T1048269"/>
    </row>
    <row r="1048270" spans="1:20">
      <c r="A1048270"/>
      <c r="B1048270"/>
      <c r="C1048270"/>
      <c r="S1048270"/>
      <c r="T1048270"/>
    </row>
    <row r="1048271" spans="1:20">
      <c r="A1048271"/>
      <c r="B1048271"/>
      <c r="C1048271"/>
      <c r="S1048271"/>
      <c r="T1048271"/>
    </row>
    <row r="1048272" spans="1:20">
      <c r="A1048272"/>
      <c r="B1048272"/>
      <c r="C1048272"/>
      <c r="S1048272"/>
      <c r="T1048272"/>
    </row>
    <row r="1048273" spans="1:20">
      <c r="A1048273"/>
      <c r="B1048273"/>
      <c r="C1048273"/>
      <c r="S1048273"/>
      <c r="T1048273"/>
    </row>
    <row r="1048274" spans="1:20">
      <c r="A1048274"/>
      <c r="B1048274"/>
      <c r="C1048274"/>
      <c r="S1048274"/>
      <c r="T1048274"/>
    </row>
    <row r="1048275" spans="1:20">
      <c r="A1048275"/>
      <c r="B1048275"/>
      <c r="C1048275"/>
      <c r="S1048275"/>
      <c r="T1048275"/>
    </row>
    <row r="1048276" spans="1:20">
      <c r="A1048276"/>
      <c r="B1048276"/>
      <c r="C1048276"/>
      <c r="S1048276"/>
      <c r="T1048276"/>
    </row>
    <row r="1048277" spans="1:20">
      <c r="A1048277"/>
      <c r="B1048277"/>
      <c r="C1048277"/>
      <c r="S1048277"/>
      <c r="T1048277"/>
    </row>
    <row r="1048278" spans="1:20">
      <c r="A1048278"/>
      <c r="B1048278"/>
      <c r="C1048278"/>
      <c r="S1048278"/>
      <c r="T1048278"/>
    </row>
    <row r="1048279" spans="1:20">
      <c r="A1048279"/>
      <c r="B1048279"/>
      <c r="C1048279"/>
      <c r="S1048279"/>
      <c r="T1048279"/>
    </row>
    <row r="1048280" spans="1:20">
      <c r="A1048280"/>
      <c r="B1048280"/>
      <c r="C1048280"/>
      <c r="S1048280"/>
      <c r="T1048280"/>
    </row>
    <row r="1048281" spans="1:20">
      <c r="A1048281"/>
      <c r="B1048281"/>
      <c r="C1048281"/>
      <c r="S1048281"/>
      <c r="T1048281"/>
    </row>
    <row r="1048282" spans="1:20">
      <c r="A1048282"/>
      <c r="B1048282"/>
      <c r="C1048282"/>
      <c r="S1048282"/>
      <c r="T1048282"/>
    </row>
    <row r="1048283" spans="1:20">
      <c r="A1048283"/>
      <c r="B1048283"/>
      <c r="C1048283"/>
      <c r="S1048283"/>
      <c r="T1048283"/>
    </row>
    <row r="1048284" spans="1:20">
      <c r="A1048284"/>
      <c r="B1048284"/>
      <c r="C1048284"/>
      <c r="S1048284"/>
      <c r="T1048284"/>
    </row>
    <row r="1048285" spans="1:20">
      <c r="A1048285"/>
      <c r="B1048285"/>
      <c r="C1048285"/>
      <c r="S1048285"/>
      <c r="T1048285"/>
    </row>
    <row r="1048286" spans="1:20">
      <c r="A1048286"/>
      <c r="B1048286"/>
      <c r="C1048286"/>
      <c r="S1048286"/>
      <c r="T1048286"/>
    </row>
    <row r="1048287" spans="1:20">
      <c r="A1048287"/>
      <c r="B1048287"/>
      <c r="C1048287"/>
      <c r="S1048287"/>
      <c r="T1048287"/>
    </row>
    <row r="1048288" spans="1:20">
      <c r="A1048288"/>
      <c r="B1048288"/>
      <c r="C1048288"/>
      <c r="S1048288"/>
      <c r="T1048288"/>
    </row>
    <row r="1048289" spans="1:20">
      <c r="A1048289"/>
      <c r="B1048289"/>
      <c r="C1048289"/>
      <c r="S1048289"/>
      <c r="T1048289"/>
    </row>
    <row r="1048290" spans="1:20">
      <c r="A1048290"/>
      <c r="B1048290"/>
      <c r="C1048290"/>
      <c r="S1048290"/>
      <c r="T1048290"/>
    </row>
    <row r="1048291" spans="1:20">
      <c r="A1048291"/>
      <c r="B1048291"/>
      <c r="C1048291"/>
      <c r="S1048291"/>
      <c r="T1048291"/>
    </row>
    <row r="1048292" spans="1:20">
      <c r="A1048292"/>
      <c r="B1048292"/>
      <c r="C1048292"/>
      <c r="S1048292"/>
      <c r="T1048292"/>
    </row>
    <row r="1048293" spans="1:20">
      <c r="A1048293"/>
      <c r="B1048293"/>
      <c r="C1048293"/>
      <c r="S1048293"/>
      <c r="T1048293"/>
    </row>
    <row r="1048294" spans="1:20">
      <c r="A1048294"/>
      <c r="B1048294"/>
      <c r="C1048294"/>
      <c r="S1048294"/>
      <c r="T1048294"/>
    </row>
    <row r="1048295" spans="1:20">
      <c r="A1048295"/>
      <c r="B1048295"/>
      <c r="C1048295"/>
      <c r="S1048295"/>
      <c r="T1048295"/>
    </row>
    <row r="1048296" spans="1:20">
      <c r="A1048296"/>
      <c r="B1048296"/>
      <c r="C1048296"/>
      <c r="S1048296"/>
      <c r="T1048296"/>
    </row>
    <row r="1048297" spans="1:20">
      <c r="A1048297"/>
      <c r="B1048297"/>
      <c r="C1048297"/>
      <c r="S1048297"/>
      <c r="T1048297"/>
    </row>
    <row r="1048298" spans="1:20">
      <c r="A1048298"/>
      <c r="B1048298"/>
      <c r="C1048298"/>
      <c r="S1048298"/>
      <c r="T1048298"/>
    </row>
    <row r="1048299" spans="1:20">
      <c r="A1048299"/>
      <c r="B1048299"/>
      <c r="C1048299"/>
      <c r="S1048299"/>
      <c r="T1048299"/>
    </row>
    <row r="1048300" spans="1:20">
      <c r="A1048300"/>
      <c r="B1048300"/>
      <c r="C1048300"/>
      <c r="S1048300"/>
      <c r="T1048300"/>
    </row>
    <row r="1048301" spans="1:20">
      <c r="A1048301"/>
      <c r="B1048301"/>
      <c r="C1048301"/>
      <c r="S1048301"/>
      <c r="T1048301"/>
    </row>
    <row r="1048302" spans="1:20">
      <c r="A1048302"/>
      <c r="B1048302"/>
      <c r="C1048302"/>
      <c r="S1048302"/>
      <c r="T1048302"/>
    </row>
    <row r="1048303" spans="1:20">
      <c r="A1048303"/>
      <c r="B1048303"/>
      <c r="C1048303"/>
      <c r="S1048303"/>
      <c r="T1048303"/>
    </row>
    <row r="1048304" spans="1:20">
      <c r="A1048304"/>
      <c r="B1048304"/>
      <c r="C1048304"/>
      <c r="S1048304"/>
      <c r="T1048304"/>
    </row>
    <row r="1048305" spans="1:20">
      <c r="A1048305"/>
      <c r="B1048305"/>
      <c r="C1048305"/>
      <c r="S1048305"/>
      <c r="T1048305"/>
    </row>
    <row r="1048306" spans="1:20">
      <c r="A1048306"/>
      <c r="B1048306"/>
      <c r="C1048306"/>
      <c r="S1048306"/>
      <c r="T1048306"/>
    </row>
    <row r="1048307" spans="1:20">
      <c r="A1048307"/>
      <c r="B1048307"/>
      <c r="C1048307"/>
      <c r="S1048307"/>
      <c r="T1048307"/>
    </row>
    <row r="1048308" spans="1:20">
      <c r="A1048308"/>
      <c r="B1048308"/>
      <c r="C1048308"/>
      <c r="S1048308"/>
      <c r="T1048308"/>
    </row>
    <row r="1048309" spans="1:20">
      <c r="A1048309"/>
      <c r="B1048309"/>
      <c r="C1048309"/>
      <c r="S1048309"/>
      <c r="T1048309"/>
    </row>
    <row r="1048310" spans="1:20">
      <c r="A1048310"/>
      <c r="B1048310"/>
      <c r="C1048310"/>
      <c r="S1048310"/>
      <c r="T1048310"/>
    </row>
    <row r="1048311" spans="1:20">
      <c r="A1048311"/>
      <c r="B1048311"/>
      <c r="C1048311"/>
      <c r="S1048311"/>
      <c r="T1048311"/>
    </row>
    <row r="1048312" spans="1:20">
      <c r="A1048312"/>
      <c r="B1048312"/>
      <c r="C1048312"/>
      <c r="S1048312"/>
      <c r="T1048312"/>
    </row>
    <row r="1048313" spans="1:20">
      <c r="A1048313"/>
      <c r="B1048313"/>
      <c r="C1048313"/>
      <c r="S1048313"/>
      <c r="T1048313"/>
    </row>
    <row r="1048314" spans="1:20">
      <c r="A1048314"/>
      <c r="B1048314"/>
      <c r="C1048314"/>
      <c r="S1048314"/>
      <c r="T1048314"/>
    </row>
    <row r="1048315" spans="1:20">
      <c r="A1048315"/>
      <c r="B1048315"/>
      <c r="C1048315"/>
      <c r="S1048315"/>
      <c r="T1048315"/>
    </row>
    <row r="1048316" spans="1:20">
      <c r="A1048316"/>
      <c r="B1048316"/>
      <c r="C1048316"/>
      <c r="S1048316"/>
      <c r="T1048316"/>
    </row>
    <row r="1048317" spans="1:20">
      <c r="A1048317"/>
      <c r="B1048317"/>
      <c r="C1048317"/>
      <c r="S1048317"/>
      <c r="T1048317"/>
    </row>
    <row r="1048318" spans="1:20">
      <c r="A1048318"/>
      <c r="B1048318"/>
      <c r="C1048318"/>
      <c r="S1048318"/>
      <c r="T1048318"/>
    </row>
    <row r="1048319" spans="1:20">
      <c r="A1048319"/>
      <c r="B1048319"/>
      <c r="C1048319"/>
      <c r="S1048319"/>
      <c r="T1048319"/>
    </row>
    <row r="1048320" spans="1:20">
      <c r="A1048320"/>
      <c r="B1048320"/>
      <c r="C1048320"/>
      <c r="S1048320"/>
      <c r="T1048320"/>
    </row>
    <row r="1048321" spans="1:20">
      <c r="A1048321"/>
      <c r="B1048321"/>
      <c r="C1048321"/>
      <c r="S1048321"/>
      <c r="T1048321"/>
    </row>
    <row r="1048322" spans="1:20">
      <c r="A1048322"/>
      <c r="B1048322"/>
      <c r="C1048322"/>
      <c r="S1048322"/>
      <c r="T1048322"/>
    </row>
    <row r="1048323" spans="1:20">
      <c r="A1048323"/>
      <c r="B1048323"/>
      <c r="C1048323"/>
      <c r="S1048323"/>
      <c r="T1048323"/>
    </row>
    <row r="1048324" spans="1:20">
      <c r="A1048324"/>
      <c r="B1048324"/>
      <c r="C1048324"/>
      <c r="S1048324"/>
      <c r="T1048324"/>
    </row>
    <row r="1048325" spans="1:20">
      <c r="A1048325"/>
      <c r="B1048325"/>
      <c r="C1048325"/>
      <c r="S1048325"/>
      <c r="T1048325"/>
    </row>
    <row r="1048326" spans="1:20">
      <c r="A1048326"/>
      <c r="B1048326"/>
      <c r="C1048326"/>
      <c r="S1048326"/>
      <c r="T1048326"/>
    </row>
    <row r="1048327" spans="1:20">
      <c r="A1048327"/>
      <c r="B1048327"/>
      <c r="C1048327"/>
      <c r="S1048327"/>
      <c r="T1048327"/>
    </row>
    <row r="1048328" spans="1:20">
      <c r="A1048328"/>
      <c r="B1048328"/>
      <c r="C1048328"/>
      <c r="S1048328"/>
      <c r="T1048328"/>
    </row>
    <row r="1048329" spans="1:20">
      <c r="A1048329"/>
      <c r="B1048329"/>
      <c r="C1048329"/>
      <c r="S1048329"/>
      <c r="T1048329"/>
    </row>
    <row r="1048330" spans="1:20">
      <c r="A1048330"/>
      <c r="B1048330"/>
      <c r="C1048330"/>
      <c r="S1048330"/>
      <c r="T1048330"/>
    </row>
    <row r="1048331" spans="1:20">
      <c r="A1048331"/>
      <c r="B1048331"/>
      <c r="C1048331"/>
      <c r="S1048331"/>
      <c r="T1048331"/>
    </row>
    <row r="1048332" spans="1:20">
      <c r="A1048332"/>
      <c r="B1048332"/>
      <c r="C1048332"/>
      <c r="S1048332"/>
      <c r="T1048332"/>
    </row>
    <row r="1048333" spans="1:20">
      <c r="A1048333"/>
      <c r="B1048333"/>
      <c r="C1048333"/>
      <c r="S1048333"/>
      <c r="T1048333"/>
    </row>
    <row r="1048334" spans="1:20">
      <c r="A1048334"/>
      <c r="B1048334"/>
      <c r="C1048334"/>
      <c r="S1048334"/>
      <c r="T1048334"/>
    </row>
    <row r="1048335" spans="1:20">
      <c r="A1048335"/>
      <c r="B1048335"/>
      <c r="C1048335"/>
      <c r="S1048335"/>
      <c r="T1048335"/>
    </row>
    <row r="1048336" spans="1:20">
      <c r="A1048336"/>
      <c r="B1048336"/>
      <c r="C1048336"/>
      <c r="S1048336"/>
      <c r="T1048336"/>
    </row>
    <row r="1048337" spans="1:20">
      <c r="A1048337"/>
      <c r="B1048337"/>
      <c r="C1048337"/>
      <c r="S1048337"/>
      <c r="T1048337"/>
    </row>
    <row r="1048338" spans="1:20">
      <c r="A1048338"/>
      <c r="B1048338"/>
      <c r="C1048338"/>
      <c r="S1048338"/>
      <c r="T1048338"/>
    </row>
    <row r="1048339" spans="1:20">
      <c r="A1048339"/>
      <c r="B1048339"/>
      <c r="C1048339"/>
      <c r="S1048339"/>
      <c r="T1048339"/>
    </row>
    <row r="1048340" spans="1:20">
      <c r="A1048340"/>
      <c r="B1048340"/>
      <c r="C1048340"/>
      <c r="S1048340"/>
      <c r="T1048340"/>
    </row>
    <row r="1048341" spans="1:20">
      <c r="A1048341"/>
      <c r="B1048341"/>
      <c r="C1048341"/>
      <c r="S1048341"/>
      <c r="T1048341"/>
    </row>
    <row r="1048342" spans="1:20">
      <c r="A1048342"/>
      <c r="B1048342"/>
      <c r="C1048342"/>
      <c r="S1048342"/>
      <c r="T1048342"/>
    </row>
    <row r="1048343" spans="1:20">
      <c r="A1048343"/>
      <c r="B1048343"/>
      <c r="C1048343"/>
      <c r="S1048343"/>
      <c r="T1048343"/>
    </row>
    <row r="1048344" spans="1:20">
      <c r="A1048344"/>
      <c r="B1048344"/>
      <c r="C1048344"/>
      <c r="S1048344"/>
      <c r="T1048344"/>
    </row>
    <row r="1048345" spans="1:20">
      <c r="A1048345"/>
      <c r="B1048345"/>
      <c r="C1048345"/>
      <c r="S1048345"/>
      <c r="T1048345"/>
    </row>
    <row r="1048346" spans="1:20">
      <c r="A1048346"/>
      <c r="B1048346"/>
      <c r="C1048346"/>
      <c r="S1048346"/>
      <c r="T1048346"/>
    </row>
    <row r="1048347" spans="1:20">
      <c r="A1048347"/>
      <c r="B1048347"/>
      <c r="C1048347"/>
      <c r="S1048347"/>
      <c r="T1048347"/>
    </row>
    <row r="1048348" spans="1:20">
      <c r="A1048348"/>
      <c r="B1048348"/>
      <c r="C1048348"/>
      <c r="S1048348"/>
      <c r="T1048348"/>
    </row>
    <row r="1048349" spans="1:20">
      <c r="A1048349"/>
      <c r="B1048349"/>
      <c r="C1048349"/>
      <c r="S1048349"/>
      <c r="T1048349"/>
    </row>
    <row r="1048350" spans="1:20">
      <c r="A1048350"/>
      <c r="B1048350"/>
      <c r="C1048350"/>
      <c r="S1048350"/>
      <c r="T1048350"/>
    </row>
    <row r="1048351" spans="1:20">
      <c r="A1048351"/>
      <c r="B1048351"/>
      <c r="C1048351"/>
      <c r="S1048351"/>
      <c r="T1048351"/>
    </row>
    <row r="1048352" spans="1:20">
      <c r="A1048352"/>
      <c r="B1048352"/>
      <c r="C1048352"/>
      <c r="S1048352"/>
      <c r="T1048352"/>
    </row>
    <row r="1048353" spans="1:20">
      <c r="A1048353"/>
      <c r="B1048353"/>
      <c r="C1048353"/>
      <c r="S1048353"/>
      <c r="T1048353"/>
    </row>
    <row r="1048354" spans="1:20">
      <c r="A1048354"/>
      <c r="B1048354"/>
      <c r="C1048354"/>
      <c r="S1048354"/>
      <c r="T1048354"/>
    </row>
    <row r="1048355" spans="1:20">
      <c r="A1048355"/>
      <c r="B1048355"/>
      <c r="C1048355"/>
      <c r="S1048355"/>
      <c r="T1048355"/>
    </row>
    <row r="1048356" spans="1:20">
      <c r="A1048356"/>
      <c r="B1048356"/>
      <c r="C1048356"/>
      <c r="S1048356"/>
      <c r="T1048356"/>
    </row>
    <row r="1048357" spans="1:20">
      <c r="A1048357"/>
      <c r="B1048357"/>
      <c r="C1048357"/>
      <c r="S1048357"/>
      <c r="T1048357"/>
    </row>
    <row r="1048358" spans="1:20">
      <c r="A1048358"/>
      <c r="B1048358"/>
      <c r="C1048358"/>
      <c r="S1048358"/>
      <c r="T1048358"/>
    </row>
    <row r="1048359" spans="1:20">
      <c r="A1048359"/>
      <c r="B1048359"/>
      <c r="C1048359"/>
      <c r="S1048359"/>
      <c r="T1048359"/>
    </row>
    <row r="1048360" spans="1:20">
      <c r="A1048360"/>
      <c r="B1048360"/>
      <c r="C1048360"/>
      <c r="S1048360"/>
      <c r="T1048360"/>
    </row>
    <row r="1048361" spans="1:20">
      <c r="A1048361"/>
      <c r="B1048361"/>
      <c r="C1048361"/>
      <c r="S1048361"/>
      <c r="T1048361"/>
    </row>
    <row r="1048362" spans="1:20">
      <c r="A1048362"/>
      <c r="B1048362"/>
      <c r="C1048362"/>
      <c r="S1048362"/>
      <c r="T1048362"/>
    </row>
    <row r="1048363" spans="1:20">
      <c r="A1048363"/>
      <c r="B1048363"/>
      <c r="C1048363"/>
      <c r="S1048363"/>
      <c r="T1048363"/>
    </row>
    <row r="1048364" spans="1:20">
      <c r="A1048364"/>
      <c r="B1048364"/>
      <c r="C1048364"/>
      <c r="S1048364"/>
      <c r="T1048364"/>
    </row>
    <row r="1048365" spans="1:20">
      <c r="A1048365"/>
      <c r="B1048365"/>
      <c r="C1048365"/>
      <c r="S1048365"/>
      <c r="T1048365"/>
    </row>
    <row r="1048366" spans="1:20">
      <c r="A1048366"/>
      <c r="B1048366"/>
      <c r="C1048366"/>
      <c r="S1048366"/>
      <c r="T1048366"/>
    </row>
    <row r="1048367" spans="1:20">
      <c r="A1048367"/>
      <c r="B1048367"/>
      <c r="C1048367"/>
      <c r="S1048367"/>
      <c r="T1048367"/>
    </row>
    <row r="1048368" spans="1:20">
      <c r="A1048368"/>
      <c r="B1048368"/>
      <c r="C1048368"/>
      <c r="S1048368"/>
      <c r="T1048368"/>
    </row>
    <row r="1048369" spans="1:20">
      <c r="A1048369"/>
      <c r="B1048369"/>
      <c r="C1048369"/>
      <c r="S1048369"/>
      <c r="T1048369"/>
    </row>
    <row r="1048370" spans="1:20">
      <c r="A1048370"/>
      <c r="B1048370"/>
      <c r="C1048370"/>
      <c r="S1048370"/>
      <c r="T1048370"/>
    </row>
    <row r="1048371" spans="1:20">
      <c r="A1048371"/>
      <c r="B1048371"/>
      <c r="C1048371"/>
      <c r="S1048371"/>
      <c r="T1048371"/>
    </row>
    <row r="1048372" spans="1:20">
      <c r="A1048372"/>
      <c r="B1048372"/>
      <c r="C1048372"/>
      <c r="S1048372"/>
      <c r="T1048372"/>
    </row>
    <row r="1048373" spans="1:20">
      <c r="A1048373"/>
      <c r="B1048373"/>
      <c r="C1048373"/>
      <c r="S1048373"/>
      <c r="T1048373"/>
    </row>
    <row r="1048374" spans="1:20">
      <c r="A1048374"/>
      <c r="B1048374"/>
      <c r="C1048374"/>
      <c r="S1048374"/>
      <c r="T1048374"/>
    </row>
    <row r="1048375" spans="1:20">
      <c r="A1048375"/>
      <c r="B1048375"/>
      <c r="C1048375"/>
      <c r="S1048375"/>
      <c r="T1048375"/>
    </row>
    <row r="1048376" spans="1:20">
      <c r="A1048376"/>
      <c r="B1048376"/>
      <c r="C1048376"/>
      <c r="S1048376"/>
      <c r="T1048376"/>
    </row>
    <row r="1048377" spans="1:20">
      <c r="A1048377"/>
      <c r="B1048377"/>
      <c r="C1048377"/>
      <c r="S1048377"/>
      <c r="T1048377"/>
    </row>
    <row r="1048378" spans="1:20">
      <c r="A1048378"/>
      <c r="B1048378"/>
      <c r="C1048378"/>
      <c r="S1048378"/>
      <c r="T1048378"/>
    </row>
    <row r="1048379" spans="1:20">
      <c r="A1048379"/>
      <c r="B1048379"/>
      <c r="C1048379"/>
      <c r="S1048379"/>
      <c r="T1048379"/>
    </row>
    <row r="1048380" spans="1:20">
      <c r="A1048380"/>
      <c r="B1048380"/>
      <c r="C1048380"/>
      <c r="S1048380"/>
      <c r="T1048380"/>
    </row>
    <row r="1048381" spans="1:20">
      <c r="A1048381"/>
      <c r="B1048381"/>
      <c r="C1048381"/>
      <c r="S1048381"/>
      <c r="T1048381"/>
    </row>
    <row r="1048382" spans="1:20">
      <c r="A1048382"/>
      <c r="B1048382"/>
      <c r="C1048382"/>
      <c r="S1048382"/>
      <c r="T1048382"/>
    </row>
    <row r="1048383" spans="1:20">
      <c r="A1048383"/>
      <c r="B1048383"/>
      <c r="C1048383"/>
      <c r="S1048383"/>
      <c r="T1048383"/>
    </row>
    <row r="1048384" spans="1:20">
      <c r="A1048384"/>
      <c r="B1048384"/>
      <c r="C1048384"/>
      <c r="S1048384"/>
      <c r="T1048384"/>
    </row>
    <row r="1048385" spans="1:20">
      <c r="A1048385"/>
      <c r="B1048385"/>
      <c r="C1048385"/>
      <c r="S1048385"/>
      <c r="T1048385"/>
    </row>
    <row r="1048386" spans="1:20">
      <c r="A1048386"/>
      <c r="B1048386"/>
      <c r="C1048386"/>
      <c r="S1048386"/>
      <c r="T1048386"/>
    </row>
    <row r="1048387" spans="1:20">
      <c r="A1048387"/>
      <c r="B1048387"/>
      <c r="C1048387"/>
      <c r="S1048387"/>
      <c r="T1048387"/>
    </row>
    <row r="1048388" spans="1:20">
      <c r="A1048388"/>
      <c r="B1048388"/>
      <c r="C1048388"/>
      <c r="S1048388"/>
      <c r="T1048388"/>
    </row>
    <row r="1048389" spans="1:20">
      <c r="A1048389"/>
      <c r="B1048389"/>
      <c r="C1048389"/>
      <c r="S1048389"/>
      <c r="T1048389"/>
    </row>
    <row r="1048390" spans="1:20">
      <c r="A1048390"/>
      <c r="B1048390"/>
      <c r="C1048390"/>
      <c r="S1048390"/>
      <c r="T1048390"/>
    </row>
    <row r="1048391" spans="1:20">
      <c r="A1048391"/>
      <c r="B1048391"/>
      <c r="C1048391"/>
      <c r="S1048391"/>
      <c r="T1048391"/>
    </row>
    <row r="1048392" spans="1:20">
      <c r="A1048392"/>
      <c r="B1048392"/>
      <c r="C1048392"/>
      <c r="S1048392"/>
      <c r="T1048392"/>
    </row>
    <row r="1048393" spans="1:20">
      <c r="A1048393"/>
      <c r="B1048393"/>
      <c r="C1048393"/>
      <c r="S1048393"/>
      <c r="T1048393"/>
    </row>
    <row r="1048394" spans="1:20">
      <c r="A1048394"/>
      <c r="B1048394"/>
      <c r="C1048394"/>
      <c r="S1048394"/>
      <c r="T1048394"/>
    </row>
    <row r="1048395" spans="1:20">
      <c r="A1048395"/>
      <c r="B1048395"/>
      <c r="C1048395"/>
      <c r="S1048395"/>
      <c r="T1048395"/>
    </row>
    <row r="1048396" spans="1:20">
      <c r="A1048396"/>
      <c r="B1048396"/>
      <c r="C1048396"/>
      <c r="S1048396"/>
      <c r="T1048396"/>
    </row>
    <row r="1048397" spans="1:20">
      <c r="A1048397"/>
      <c r="B1048397"/>
      <c r="C1048397"/>
      <c r="S1048397"/>
      <c r="T1048397"/>
    </row>
    <row r="1048398" spans="1:20">
      <c r="A1048398"/>
      <c r="B1048398"/>
      <c r="C1048398"/>
      <c r="S1048398"/>
      <c r="T1048398"/>
    </row>
    <row r="1048399" spans="1:20">
      <c r="A1048399"/>
      <c r="B1048399"/>
      <c r="C1048399"/>
      <c r="S1048399"/>
      <c r="T1048399"/>
    </row>
    <row r="1048400" spans="1:20">
      <c r="A1048400"/>
      <c r="B1048400"/>
      <c r="C1048400"/>
      <c r="S1048400"/>
      <c r="T1048400"/>
    </row>
    <row r="1048401" spans="1:20">
      <c r="A1048401"/>
      <c r="B1048401"/>
      <c r="C1048401"/>
      <c r="S1048401"/>
      <c r="T1048401"/>
    </row>
    <row r="1048402" spans="1:20">
      <c r="A1048402"/>
      <c r="B1048402"/>
      <c r="C1048402"/>
      <c r="S1048402"/>
      <c r="T1048402"/>
    </row>
    <row r="1048403" spans="1:20">
      <c r="A1048403"/>
      <c r="B1048403"/>
      <c r="C1048403"/>
      <c r="S1048403"/>
      <c r="T1048403"/>
    </row>
    <row r="1048404" spans="1:20">
      <c r="A1048404"/>
      <c r="B1048404"/>
      <c r="C1048404"/>
      <c r="S1048404"/>
      <c r="T1048404"/>
    </row>
    <row r="1048405" spans="1:20">
      <c r="A1048405"/>
      <c r="B1048405"/>
      <c r="C1048405"/>
      <c r="S1048405"/>
      <c r="T1048405"/>
    </row>
    <row r="1048406" spans="1:20">
      <c r="A1048406"/>
      <c r="B1048406"/>
      <c r="C1048406"/>
      <c r="S1048406"/>
      <c r="T1048406"/>
    </row>
    <row r="1048407" spans="1:20">
      <c r="A1048407"/>
      <c r="B1048407"/>
      <c r="C1048407"/>
      <c r="S1048407"/>
      <c r="T1048407"/>
    </row>
    <row r="1048408" spans="1:20">
      <c r="A1048408"/>
      <c r="B1048408"/>
      <c r="C1048408"/>
      <c r="S1048408"/>
      <c r="T1048408"/>
    </row>
    <row r="1048409" spans="1:20">
      <c r="A1048409"/>
      <c r="B1048409"/>
      <c r="C1048409"/>
      <c r="S1048409"/>
      <c r="T1048409"/>
    </row>
    <row r="1048410" spans="1:20">
      <c r="A1048410"/>
      <c r="B1048410"/>
      <c r="C1048410"/>
      <c r="S1048410"/>
      <c r="T1048410"/>
    </row>
    <row r="1048411" spans="1:20">
      <c r="A1048411"/>
      <c r="B1048411"/>
      <c r="C1048411"/>
      <c r="S1048411"/>
      <c r="T1048411"/>
    </row>
    <row r="1048412" spans="1:20">
      <c r="A1048412"/>
      <c r="B1048412"/>
      <c r="C1048412"/>
      <c r="S1048412"/>
      <c r="T1048412"/>
    </row>
    <row r="1048413" spans="1:20">
      <c r="A1048413"/>
      <c r="B1048413"/>
      <c r="C1048413"/>
      <c r="S1048413"/>
      <c r="T1048413"/>
    </row>
    <row r="1048414" spans="1:20">
      <c r="A1048414"/>
      <c r="B1048414"/>
      <c r="C1048414"/>
      <c r="S1048414"/>
      <c r="T1048414"/>
    </row>
    <row r="1048415" spans="1:20">
      <c r="A1048415"/>
      <c r="B1048415"/>
      <c r="C1048415"/>
      <c r="S1048415"/>
      <c r="T1048415"/>
    </row>
    <row r="1048416" spans="1:20">
      <c r="A1048416"/>
      <c r="B1048416"/>
      <c r="C1048416"/>
      <c r="S1048416"/>
      <c r="T1048416"/>
    </row>
    <row r="1048417" spans="1:20">
      <c r="A1048417"/>
      <c r="B1048417"/>
      <c r="C1048417"/>
      <c r="S1048417"/>
      <c r="T1048417"/>
    </row>
    <row r="1048418" spans="1:20">
      <c r="A1048418"/>
      <c r="B1048418"/>
      <c r="C1048418"/>
      <c r="S1048418"/>
      <c r="T1048418"/>
    </row>
    <row r="1048419" spans="1:20">
      <c r="A1048419"/>
      <c r="B1048419"/>
      <c r="C1048419"/>
      <c r="S1048419"/>
      <c r="T1048419"/>
    </row>
    <row r="1048420" spans="1:20">
      <c r="A1048420"/>
      <c r="B1048420"/>
      <c r="C1048420"/>
      <c r="S1048420"/>
      <c r="T1048420"/>
    </row>
    <row r="1048421" spans="1:20">
      <c r="A1048421"/>
      <c r="B1048421"/>
      <c r="C1048421"/>
      <c r="S1048421"/>
      <c r="T1048421"/>
    </row>
    <row r="1048422" spans="1:20">
      <c r="A1048422"/>
      <c r="B1048422"/>
      <c r="C1048422"/>
      <c r="S1048422"/>
      <c r="T1048422"/>
    </row>
    <row r="1048423" spans="1:20">
      <c r="A1048423"/>
      <c r="B1048423"/>
      <c r="C1048423"/>
      <c r="S1048423"/>
      <c r="T1048423"/>
    </row>
    <row r="1048424" spans="1:20">
      <c r="A1048424"/>
      <c r="B1048424"/>
      <c r="C1048424"/>
      <c r="S1048424"/>
      <c r="T1048424"/>
    </row>
    <row r="1048425" spans="1:20">
      <c r="A1048425"/>
      <c r="B1048425"/>
      <c r="C1048425"/>
      <c r="S1048425"/>
      <c r="T1048425"/>
    </row>
    <row r="1048426" spans="1:20">
      <c r="A1048426"/>
      <c r="B1048426"/>
      <c r="C1048426"/>
      <c r="S1048426"/>
      <c r="T1048426"/>
    </row>
    <row r="1048427" spans="1:20">
      <c r="A1048427"/>
      <c r="B1048427"/>
      <c r="C1048427"/>
      <c r="S1048427"/>
      <c r="T1048427"/>
    </row>
    <row r="1048428" spans="1:20">
      <c r="A1048428"/>
      <c r="B1048428"/>
      <c r="C1048428"/>
      <c r="S1048428"/>
      <c r="T1048428"/>
    </row>
    <row r="1048429" spans="1:20">
      <c r="A1048429"/>
      <c r="B1048429"/>
      <c r="C1048429"/>
      <c r="S1048429"/>
      <c r="T1048429"/>
    </row>
    <row r="1048430" spans="1:20">
      <c r="A1048430"/>
      <c r="B1048430"/>
      <c r="C1048430"/>
      <c r="S1048430"/>
      <c r="T1048430"/>
    </row>
    <row r="1048431" spans="1:20">
      <c r="A1048431"/>
      <c r="B1048431"/>
      <c r="C1048431"/>
      <c r="S1048431"/>
      <c r="T1048431"/>
    </row>
    <row r="1048432" spans="1:20">
      <c r="A1048432"/>
      <c r="B1048432"/>
      <c r="C1048432"/>
      <c r="S1048432"/>
      <c r="T1048432"/>
    </row>
    <row r="1048433" spans="1:20">
      <c r="A1048433"/>
      <c r="B1048433"/>
      <c r="C1048433"/>
      <c r="S1048433"/>
      <c r="T1048433"/>
    </row>
    <row r="1048434" spans="1:20">
      <c r="A1048434"/>
      <c r="B1048434"/>
      <c r="C1048434"/>
      <c r="S1048434"/>
      <c r="T1048434"/>
    </row>
    <row r="1048435" spans="1:20">
      <c r="A1048435"/>
      <c r="B1048435"/>
      <c r="C1048435"/>
      <c r="S1048435"/>
      <c r="T1048435"/>
    </row>
    <row r="1048436" spans="1:20">
      <c r="A1048436"/>
      <c r="B1048436"/>
      <c r="C1048436"/>
      <c r="S1048436"/>
      <c r="T1048436"/>
    </row>
    <row r="1048437" spans="1:20">
      <c r="A1048437"/>
      <c r="B1048437"/>
      <c r="C1048437"/>
      <c r="S1048437"/>
      <c r="T1048437"/>
    </row>
    <row r="1048438" spans="1:20">
      <c r="A1048438"/>
      <c r="B1048438"/>
      <c r="C1048438"/>
      <c r="S1048438"/>
      <c r="T1048438"/>
    </row>
    <row r="1048439" spans="1:20">
      <c r="A1048439"/>
      <c r="B1048439"/>
      <c r="C1048439"/>
      <c r="S1048439"/>
      <c r="T1048439"/>
    </row>
    <row r="1048440" spans="1:20">
      <c r="A1048440"/>
      <c r="B1048440"/>
      <c r="C1048440"/>
      <c r="S1048440"/>
      <c r="T1048440"/>
    </row>
    <row r="1048441" spans="1:20">
      <c r="A1048441"/>
      <c r="B1048441"/>
      <c r="C1048441"/>
      <c r="S1048441"/>
      <c r="T1048441"/>
    </row>
    <row r="1048442" spans="1:20">
      <c r="A1048442"/>
      <c r="B1048442"/>
      <c r="C1048442"/>
      <c r="S1048442"/>
      <c r="T1048442"/>
    </row>
    <row r="1048443" spans="1:20">
      <c r="A1048443"/>
      <c r="B1048443"/>
      <c r="C1048443"/>
      <c r="S1048443"/>
      <c r="T1048443"/>
    </row>
    <row r="1048444" spans="1:20">
      <c r="A1048444"/>
      <c r="B1048444"/>
      <c r="C1048444"/>
      <c r="S1048444"/>
      <c r="T1048444"/>
    </row>
    <row r="1048445" spans="1:20">
      <c r="A1048445"/>
      <c r="B1048445"/>
      <c r="C1048445"/>
      <c r="S1048445"/>
      <c r="T1048445"/>
    </row>
    <row r="1048446" spans="1:20">
      <c r="A1048446"/>
      <c r="B1048446"/>
      <c r="C1048446"/>
      <c r="S1048446"/>
      <c r="T1048446"/>
    </row>
    <row r="1048447" spans="1:20">
      <c r="A1048447"/>
      <c r="B1048447"/>
      <c r="C1048447"/>
      <c r="S1048447"/>
      <c r="T1048447"/>
    </row>
    <row r="1048448" spans="1:20">
      <c r="A1048448"/>
      <c r="B1048448"/>
      <c r="C1048448"/>
      <c r="S1048448"/>
      <c r="T1048448"/>
    </row>
    <row r="1048449" spans="1:20">
      <c r="A1048449"/>
      <c r="B1048449"/>
      <c r="C1048449"/>
      <c r="S1048449"/>
      <c r="T1048449"/>
    </row>
    <row r="1048450" spans="1:20">
      <c r="A1048450"/>
      <c r="B1048450"/>
      <c r="C1048450"/>
      <c r="S1048450"/>
      <c r="T1048450"/>
    </row>
    <row r="1048451" spans="1:20">
      <c r="A1048451"/>
      <c r="B1048451"/>
      <c r="C1048451"/>
      <c r="S1048451"/>
      <c r="T1048451"/>
    </row>
    <row r="1048452" spans="1:20">
      <c r="A1048452"/>
      <c r="B1048452"/>
      <c r="C1048452"/>
      <c r="S1048452"/>
      <c r="T1048452"/>
    </row>
    <row r="1048453" spans="1:20">
      <c r="A1048453"/>
      <c r="B1048453"/>
      <c r="C1048453"/>
      <c r="S1048453"/>
      <c r="T1048453"/>
    </row>
    <row r="1048454" spans="1:20">
      <c r="A1048454"/>
      <c r="B1048454"/>
      <c r="C1048454"/>
      <c r="S1048454"/>
      <c r="T1048454"/>
    </row>
    <row r="1048455" spans="1:20">
      <c r="A1048455"/>
      <c r="B1048455"/>
      <c r="C1048455"/>
      <c r="S1048455"/>
      <c r="T1048455"/>
    </row>
    <row r="1048456" spans="1:20">
      <c r="A1048456"/>
      <c r="B1048456"/>
      <c r="C1048456"/>
      <c r="S1048456"/>
      <c r="T1048456"/>
    </row>
    <row r="1048457" spans="1:20">
      <c r="A1048457"/>
      <c r="B1048457"/>
      <c r="C1048457"/>
      <c r="S1048457"/>
      <c r="T1048457"/>
    </row>
    <row r="1048458" spans="1:20">
      <c r="A1048458"/>
      <c r="B1048458"/>
      <c r="C1048458"/>
      <c r="S1048458"/>
      <c r="T1048458"/>
    </row>
    <row r="1048459" spans="1:20">
      <c r="A1048459"/>
      <c r="B1048459"/>
      <c r="C1048459"/>
      <c r="S1048459"/>
      <c r="T1048459"/>
    </row>
    <row r="1048460" spans="1:20">
      <c r="A1048460"/>
      <c r="B1048460"/>
      <c r="C1048460"/>
      <c r="S1048460"/>
      <c r="T1048460"/>
    </row>
    <row r="1048461" spans="1:20">
      <c r="A1048461"/>
      <c r="B1048461"/>
      <c r="C1048461"/>
      <c r="S1048461"/>
      <c r="T1048461"/>
    </row>
    <row r="1048462" spans="1:20">
      <c r="A1048462"/>
      <c r="B1048462"/>
      <c r="C1048462"/>
      <c r="S1048462"/>
      <c r="T1048462"/>
    </row>
    <row r="1048463" spans="1:20">
      <c r="A1048463"/>
      <c r="B1048463"/>
      <c r="C1048463"/>
      <c r="S1048463"/>
      <c r="T1048463"/>
    </row>
    <row r="1048464" spans="1:20">
      <c r="A1048464"/>
      <c r="B1048464"/>
      <c r="C1048464"/>
      <c r="S1048464"/>
      <c r="T1048464"/>
    </row>
    <row r="1048465" spans="1:20">
      <c r="A1048465"/>
      <c r="B1048465"/>
      <c r="C1048465"/>
      <c r="S1048465"/>
      <c r="T1048465"/>
    </row>
    <row r="1048466" spans="1:20">
      <c r="A1048466"/>
      <c r="B1048466"/>
      <c r="C1048466"/>
      <c r="S1048466"/>
      <c r="T1048466"/>
    </row>
    <row r="1048467" spans="1:20">
      <c r="A1048467"/>
      <c r="B1048467"/>
      <c r="C1048467"/>
      <c r="S1048467"/>
      <c r="T1048467"/>
    </row>
    <row r="1048468" spans="1:20">
      <c r="A1048468"/>
      <c r="B1048468"/>
      <c r="C1048468"/>
      <c r="S1048468"/>
      <c r="T1048468"/>
    </row>
    <row r="1048469" spans="1:20">
      <c r="A1048469"/>
      <c r="B1048469"/>
      <c r="C1048469"/>
      <c r="S1048469"/>
      <c r="T1048469"/>
    </row>
    <row r="1048470" spans="1:20">
      <c r="A1048470"/>
      <c r="B1048470"/>
      <c r="C1048470"/>
      <c r="S1048470"/>
      <c r="T1048470"/>
    </row>
    <row r="1048471" spans="1:20">
      <c r="A1048471"/>
      <c r="B1048471"/>
      <c r="C1048471"/>
      <c r="S1048471"/>
      <c r="T1048471"/>
    </row>
    <row r="1048472" spans="1:20">
      <c r="A1048472"/>
      <c r="B1048472"/>
      <c r="C1048472"/>
      <c r="S1048472"/>
      <c r="T1048472"/>
    </row>
    <row r="1048473" spans="1:20">
      <c r="A1048473"/>
      <c r="B1048473"/>
      <c r="C1048473"/>
      <c r="S1048473"/>
      <c r="T1048473"/>
    </row>
    <row r="1048474" spans="1:20">
      <c r="A1048474"/>
      <c r="B1048474"/>
      <c r="C1048474"/>
      <c r="S1048474"/>
      <c r="T1048474"/>
    </row>
    <row r="1048475" spans="1:20">
      <c r="A1048475"/>
      <c r="B1048475"/>
      <c r="C1048475"/>
      <c r="S1048475"/>
      <c r="T1048475"/>
    </row>
    <row r="1048476" spans="1:20">
      <c r="A1048476"/>
      <c r="B1048476"/>
      <c r="C1048476"/>
      <c r="S1048476"/>
      <c r="T1048476"/>
    </row>
    <row r="1048477" spans="1:20">
      <c r="A1048477"/>
      <c r="B1048477"/>
      <c r="C1048477"/>
      <c r="S1048477"/>
      <c r="T1048477"/>
    </row>
    <row r="1048478" spans="1:20">
      <c r="A1048478"/>
      <c r="B1048478"/>
      <c r="C1048478"/>
      <c r="S1048478"/>
      <c r="T1048478"/>
    </row>
    <row r="1048479" spans="1:20">
      <c r="A1048479"/>
      <c r="B1048479"/>
      <c r="C1048479"/>
      <c r="S1048479"/>
      <c r="T1048479"/>
    </row>
    <row r="1048480" spans="1:20">
      <c r="A1048480"/>
      <c r="B1048480"/>
      <c r="C1048480"/>
      <c r="S1048480"/>
      <c r="T1048480"/>
    </row>
    <row r="1048481" spans="1:20">
      <c r="A1048481"/>
      <c r="B1048481"/>
      <c r="C1048481"/>
      <c r="S1048481"/>
      <c r="T1048481"/>
    </row>
    <row r="1048482" spans="1:20">
      <c r="A1048482"/>
      <c r="B1048482"/>
      <c r="C1048482"/>
      <c r="S1048482"/>
      <c r="T1048482"/>
    </row>
    <row r="1048483" spans="1:20">
      <c r="A1048483"/>
      <c r="B1048483"/>
      <c r="C1048483"/>
      <c r="S1048483"/>
      <c r="T1048483"/>
    </row>
    <row r="1048484" spans="1:20">
      <c r="A1048484"/>
      <c r="B1048484"/>
      <c r="C1048484"/>
      <c r="S1048484"/>
      <c r="T1048484"/>
    </row>
    <row r="1048485" spans="1:20">
      <c r="A1048485"/>
      <c r="B1048485"/>
      <c r="C1048485"/>
      <c r="S1048485"/>
      <c r="T1048485"/>
    </row>
    <row r="1048486" spans="1:20">
      <c r="A1048486"/>
      <c r="B1048486"/>
      <c r="C1048486"/>
      <c r="S1048486"/>
      <c r="T1048486"/>
    </row>
    <row r="1048487" spans="1:20">
      <c r="A1048487"/>
      <c r="B1048487"/>
      <c r="C1048487"/>
      <c r="S1048487"/>
      <c r="T1048487"/>
    </row>
    <row r="1048488" spans="1:20">
      <c r="A1048488"/>
      <c r="B1048488"/>
      <c r="C1048488"/>
      <c r="S1048488"/>
      <c r="T1048488"/>
    </row>
    <row r="1048489" spans="1:20">
      <c r="A1048489"/>
      <c r="B1048489"/>
      <c r="C1048489"/>
      <c r="S1048489"/>
      <c r="T1048489"/>
    </row>
    <row r="1048490" spans="1:20">
      <c r="A1048490"/>
      <c r="B1048490"/>
      <c r="C1048490"/>
      <c r="S1048490"/>
      <c r="T1048490"/>
    </row>
    <row r="1048491" spans="1:20">
      <c r="A1048491"/>
      <c r="B1048491"/>
      <c r="C1048491"/>
      <c r="S1048491"/>
      <c r="T1048491"/>
    </row>
    <row r="1048492" spans="1:20">
      <c r="A1048492"/>
      <c r="B1048492"/>
      <c r="C1048492"/>
      <c r="S1048492"/>
      <c r="T1048492"/>
    </row>
    <row r="1048493" spans="1:20">
      <c r="A1048493"/>
      <c r="B1048493"/>
      <c r="C1048493"/>
      <c r="S1048493"/>
      <c r="T1048493"/>
    </row>
    <row r="1048494" spans="1:20">
      <c r="A1048494"/>
      <c r="B1048494"/>
      <c r="C1048494"/>
      <c r="S1048494"/>
      <c r="T1048494"/>
    </row>
    <row r="1048495" spans="1:20">
      <c r="A1048495"/>
      <c r="B1048495"/>
      <c r="C1048495"/>
      <c r="S1048495"/>
      <c r="T1048495"/>
    </row>
    <row r="1048496" spans="1:20">
      <c r="A1048496"/>
      <c r="B1048496"/>
      <c r="C1048496"/>
      <c r="S1048496"/>
      <c r="T1048496"/>
    </row>
    <row r="1048497" spans="1:20">
      <c r="A1048497"/>
      <c r="B1048497"/>
      <c r="C1048497"/>
      <c r="S1048497"/>
      <c r="T1048497"/>
    </row>
    <row r="1048498" spans="1:20">
      <c r="A1048498"/>
      <c r="B1048498"/>
      <c r="C1048498"/>
      <c r="S1048498"/>
      <c r="T1048498"/>
    </row>
    <row r="1048499" spans="1:20">
      <c r="A1048499"/>
      <c r="B1048499"/>
      <c r="C1048499"/>
      <c r="S1048499"/>
      <c r="T1048499"/>
    </row>
    <row r="1048500" spans="1:20">
      <c r="A1048500"/>
      <c r="B1048500"/>
      <c r="C1048500"/>
      <c r="S1048500"/>
      <c r="T1048500"/>
    </row>
    <row r="1048501" spans="1:20">
      <c r="A1048501"/>
      <c r="B1048501"/>
      <c r="C1048501"/>
      <c r="S1048501"/>
      <c r="T1048501"/>
    </row>
    <row r="1048502" spans="1:20">
      <c r="A1048502"/>
      <c r="B1048502"/>
      <c r="C1048502"/>
      <c r="S1048502"/>
      <c r="T1048502"/>
    </row>
    <row r="1048503" spans="1:20">
      <c r="A1048503"/>
      <c r="B1048503"/>
      <c r="C1048503"/>
      <c r="S1048503"/>
      <c r="T1048503"/>
    </row>
    <row r="1048504" spans="1:20">
      <c r="A1048504"/>
      <c r="B1048504"/>
      <c r="C1048504"/>
      <c r="S1048504"/>
      <c r="T1048504"/>
    </row>
    <row r="1048505" spans="1:20">
      <c r="A1048505"/>
      <c r="B1048505"/>
      <c r="C1048505"/>
      <c r="S1048505"/>
      <c r="T1048505"/>
    </row>
    <row r="1048506" spans="1:20">
      <c r="A1048506"/>
      <c r="B1048506"/>
      <c r="C1048506"/>
      <c r="S1048506"/>
      <c r="T1048506"/>
    </row>
    <row r="1048507" spans="1:20">
      <c r="A1048507"/>
      <c r="B1048507"/>
      <c r="C1048507"/>
      <c r="S1048507"/>
      <c r="T1048507"/>
    </row>
    <row r="1048508" spans="1:20">
      <c r="A1048508"/>
      <c r="B1048508"/>
      <c r="C1048508"/>
      <c r="S1048508"/>
      <c r="T1048508"/>
    </row>
    <row r="1048509" spans="1:20">
      <c r="A1048509"/>
      <c r="B1048509"/>
      <c r="C1048509"/>
      <c r="S1048509"/>
      <c r="T1048509"/>
    </row>
    <row r="1048510" spans="1:20">
      <c r="A1048510"/>
      <c r="B1048510"/>
      <c r="C1048510"/>
      <c r="S1048510"/>
      <c r="T1048510"/>
    </row>
    <row r="1048511" spans="1:20">
      <c r="A1048511"/>
      <c r="B1048511"/>
      <c r="C1048511"/>
      <c r="S1048511"/>
      <c r="T1048511"/>
    </row>
    <row r="1048512" spans="1:20">
      <c r="A1048512"/>
      <c r="B1048512"/>
      <c r="C1048512"/>
      <c r="S1048512"/>
      <c r="T1048512"/>
    </row>
    <row r="1048513" spans="1:20">
      <c r="A1048513"/>
      <c r="B1048513"/>
      <c r="C1048513"/>
      <c r="S1048513"/>
      <c r="T1048513"/>
    </row>
    <row r="1048514" spans="1:20">
      <c r="A1048514"/>
      <c r="B1048514"/>
      <c r="C1048514"/>
      <c r="S1048514"/>
      <c r="T1048514"/>
    </row>
    <row r="1048515" spans="1:20">
      <c r="A1048515"/>
      <c r="B1048515"/>
      <c r="C1048515"/>
      <c r="S1048515"/>
      <c r="T1048515"/>
    </row>
    <row r="1048516" spans="1:20">
      <c r="A1048516"/>
      <c r="B1048516"/>
      <c r="C1048516"/>
      <c r="S1048516"/>
      <c r="T1048516"/>
    </row>
    <row r="1048517" spans="1:20">
      <c r="A1048517"/>
      <c r="B1048517"/>
      <c r="C1048517"/>
      <c r="S1048517"/>
      <c r="T1048517"/>
    </row>
    <row r="1048518" spans="1:20">
      <c r="A1048518"/>
      <c r="B1048518"/>
      <c r="C1048518"/>
      <c r="S1048518"/>
      <c r="T1048518"/>
    </row>
    <row r="1048519" spans="1:20">
      <c r="A1048519"/>
      <c r="B1048519"/>
      <c r="C1048519"/>
      <c r="S1048519"/>
      <c r="T1048519"/>
    </row>
    <row r="1048520" spans="1:20">
      <c r="A1048520"/>
      <c r="B1048520"/>
      <c r="C1048520"/>
      <c r="S1048520"/>
      <c r="T1048520"/>
    </row>
    <row r="1048521" spans="1:20">
      <c r="A1048521"/>
      <c r="B1048521"/>
      <c r="C1048521"/>
      <c r="S1048521"/>
      <c r="T1048521"/>
    </row>
    <row r="1048522" spans="1:20">
      <c r="A1048522"/>
      <c r="B1048522"/>
      <c r="C1048522"/>
      <c r="S1048522"/>
      <c r="T1048522"/>
    </row>
    <row r="1048523" spans="1:20">
      <c r="A1048523"/>
      <c r="B1048523"/>
      <c r="C1048523"/>
      <c r="S1048523"/>
      <c r="T1048523"/>
    </row>
    <row r="1048524" spans="1:20">
      <c r="A1048524"/>
      <c r="B1048524"/>
      <c r="C1048524"/>
      <c r="S1048524"/>
      <c r="T1048524"/>
    </row>
    <row r="1048525" spans="1:20">
      <c r="A1048525"/>
      <c r="B1048525"/>
      <c r="C1048525"/>
      <c r="S1048525"/>
      <c r="T1048525"/>
    </row>
    <row r="1048526" spans="1:20">
      <c r="A1048526"/>
      <c r="B1048526"/>
      <c r="C1048526"/>
      <c r="S1048526"/>
      <c r="T1048526"/>
    </row>
    <row r="1048527" spans="1:20">
      <c r="A1048527"/>
      <c r="B1048527"/>
      <c r="C1048527"/>
      <c r="S1048527"/>
      <c r="T1048527"/>
    </row>
    <row r="1048528" spans="1:20">
      <c r="A1048528"/>
      <c r="B1048528"/>
      <c r="C1048528"/>
      <c r="S1048528"/>
      <c r="T1048528"/>
    </row>
    <row r="1048529" spans="1:20">
      <c r="A1048529"/>
      <c r="B1048529"/>
      <c r="C1048529"/>
      <c r="S1048529"/>
      <c r="T1048529"/>
    </row>
    <row r="1048530" spans="1:20">
      <c r="A1048530"/>
      <c r="B1048530"/>
      <c r="C1048530"/>
      <c r="S1048530"/>
      <c r="T1048530"/>
    </row>
    <row r="1048531" spans="1:20">
      <c r="A1048531"/>
      <c r="B1048531"/>
      <c r="C1048531"/>
      <c r="S1048531"/>
      <c r="T1048531"/>
    </row>
    <row r="1048532" spans="1:20">
      <c r="A1048532"/>
      <c r="B1048532"/>
      <c r="C1048532"/>
      <c r="S1048532"/>
      <c r="T1048532"/>
    </row>
    <row r="1048533" spans="1:20">
      <c r="A1048533"/>
      <c r="B1048533"/>
      <c r="C1048533"/>
      <c r="S1048533"/>
      <c r="T1048533"/>
    </row>
    <row r="1048534" spans="1:20">
      <c r="A1048534"/>
      <c r="B1048534"/>
      <c r="C1048534"/>
      <c r="S1048534"/>
      <c r="T1048534"/>
    </row>
    <row r="1048535" spans="1:20">
      <c r="A1048535"/>
      <c r="B1048535"/>
      <c r="C1048535"/>
      <c r="S1048535"/>
      <c r="T1048535"/>
    </row>
    <row r="1048536" spans="1:20">
      <c r="A1048536"/>
      <c r="B1048536"/>
      <c r="C1048536"/>
      <c r="S1048536"/>
      <c r="T1048536"/>
    </row>
    <row r="1048537" spans="1:20">
      <c r="A1048537"/>
      <c r="B1048537"/>
      <c r="C1048537"/>
      <c r="S1048537"/>
      <c r="T1048537"/>
    </row>
    <row r="1048538" spans="1:20">
      <c r="A1048538"/>
      <c r="B1048538"/>
      <c r="C1048538"/>
      <c r="S1048538"/>
      <c r="T1048538"/>
    </row>
    <row r="1048539" spans="1:20">
      <c r="A1048539"/>
      <c r="B1048539"/>
      <c r="C1048539"/>
      <c r="S1048539"/>
      <c r="T1048539"/>
    </row>
    <row r="1048540" spans="1:20">
      <c r="A1048540"/>
      <c r="B1048540"/>
      <c r="C1048540"/>
      <c r="S1048540"/>
      <c r="T1048540"/>
    </row>
    <row r="1048541" spans="1:20">
      <c r="A1048541"/>
      <c r="B1048541"/>
      <c r="C1048541"/>
      <c r="S1048541"/>
      <c r="T1048541"/>
    </row>
    <row r="1048542" spans="1:20">
      <c r="A1048542"/>
      <c r="B1048542"/>
      <c r="C1048542"/>
      <c r="S1048542"/>
      <c r="T1048542"/>
    </row>
    <row r="1048543" spans="1:20">
      <c r="A1048543"/>
      <c r="B1048543"/>
      <c r="C1048543"/>
      <c r="S1048543"/>
      <c r="T1048543"/>
    </row>
    <row r="1048544" spans="1:20">
      <c r="A1048544"/>
      <c r="B1048544"/>
      <c r="C1048544"/>
      <c r="S1048544"/>
      <c r="T1048544"/>
    </row>
    <row r="1048545" spans="1:20">
      <c r="A1048545"/>
      <c r="B1048545"/>
      <c r="C1048545"/>
      <c r="S1048545"/>
      <c r="T1048545"/>
    </row>
    <row r="1048546" spans="1:20">
      <c r="A1048546"/>
      <c r="B1048546"/>
      <c r="C1048546"/>
      <c r="S1048546"/>
      <c r="T1048546"/>
    </row>
    <row r="1048547" spans="1:20">
      <c r="A1048547"/>
      <c r="B1048547"/>
      <c r="C1048547"/>
      <c r="S1048547"/>
      <c r="T1048547"/>
    </row>
    <row r="1048548" spans="1:20">
      <c r="A1048548"/>
      <c r="B1048548"/>
      <c r="C1048548"/>
      <c r="S1048548"/>
      <c r="T1048548"/>
    </row>
    <row r="1048549" spans="1:20">
      <c r="A1048549"/>
      <c r="B1048549"/>
      <c r="C1048549"/>
      <c r="S1048549"/>
      <c r="T1048549"/>
    </row>
    <row r="1048550" spans="1:20">
      <c r="A1048550"/>
      <c r="B1048550"/>
      <c r="C1048550"/>
      <c r="S1048550"/>
      <c r="T1048550"/>
    </row>
    <row r="1048551" spans="1:20">
      <c r="A1048551"/>
      <c r="B1048551"/>
      <c r="C1048551"/>
      <c r="S1048551"/>
      <c r="T1048551"/>
    </row>
    <row r="1048552" spans="1:20">
      <c r="A1048552"/>
      <c r="B1048552"/>
      <c r="C1048552"/>
      <c r="S1048552"/>
      <c r="T1048552"/>
    </row>
    <row r="1048553" spans="1:20">
      <c r="A1048553"/>
      <c r="B1048553"/>
      <c r="C1048553"/>
      <c r="S1048553"/>
      <c r="T1048553"/>
    </row>
    <row r="1048554" spans="1:20">
      <c r="A1048554"/>
      <c r="B1048554"/>
      <c r="C1048554"/>
      <c r="S1048554"/>
      <c r="T1048554"/>
    </row>
    <row r="1048555" spans="1:20">
      <c r="A1048555"/>
      <c r="B1048555"/>
      <c r="C1048555"/>
      <c r="S1048555"/>
      <c r="T1048555"/>
    </row>
    <row r="1048556" spans="1:20">
      <c r="A1048556"/>
      <c r="B1048556"/>
      <c r="C1048556"/>
      <c r="S1048556"/>
      <c r="T1048556"/>
    </row>
    <row r="1048557" spans="1:20">
      <c r="A1048557"/>
      <c r="B1048557"/>
      <c r="C1048557"/>
      <c r="S1048557"/>
      <c r="T1048557"/>
    </row>
    <row r="1048558" spans="1:20">
      <c r="A1048558"/>
      <c r="B1048558"/>
      <c r="C1048558"/>
      <c r="S1048558"/>
      <c r="T1048558"/>
    </row>
    <row r="1048559" spans="1:20">
      <c r="A1048559"/>
      <c r="B1048559"/>
      <c r="C1048559"/>
      <c r="S1048559"/>
      <c r="T1048559"/>
    </row>
    <row r="1048560" spans="1:20">
      <c r="A1048560"/>
      <c r="B1048560"/>
      <c r="C1048560"/>
      <c r="S1048560"/>
      <c r="T1048560"/>
    </row>
    <row r="1048561" spans="1:20">
      <c r="A1048561"/>
      <c r="B1048561"/>
      <c r="C1048561"/>
      <c r="S1048561"/>
      <c r="T1048561"/>
    </row>
    <row r="1048562" spans="1:20">
      <c r="A1048562"/>
      <c r="B1048562"/>
      <c r="C1048562"/>
      <c r="S1048562"/>
      <c r="T1048562"/>
    </row>
    <row r="1048563" spans="1:20">
      <c r="A1048563"/>
      <c r="B1048563"/>
      <c r="C1048563"/>
      <c r="S1048563"/>
      <c r="T1048563"/>
    </row>
    <row r="1048564" spans="1:20">
      <c r="A1048564"/>
      <c r="B1048564"/>
      <c r="C1048564"/>
      <c r="S1048564"/>
      <c r="T1048564"/>
    </row>
    <row r="1048565" spans="1:20">
      <c r="A1048565"/>
      <c r="B1048565"/>
      <c r="C1048565"/>
      <c r="S1048565"/>
      <c r="T1048565"/>
    </row>
    <row r="1048566" spans="1:20">
      <c r="A1048566"/>
      <c r="B1048566"/>
      <c r="C1048566"/>
      <c r="S1048566"/>
      <c r="T1048566"/>
    </row>
    <row r="1048567" spans="1:20">
      <c r="A1048567"/>
      <c r="B1048567"/>
      <c r="C1048567"/>
      <c r="S1048567"/>
      <c r="T1048567"/>
    </row>
    <row r="1048568" spans="1:20">
      <c r="A1048568"/>
      <c r="B1048568"/>
      <c r="C1048568"/>
      <c r="S1048568"/>
      <c r="T1048568"/>
    </row>
    <row r="1048569" spans="1:20">
      <c r="A1048569"/>
      <c r="B1048569"/>
      <c r="C1048569"/>
      <c r="S1048569"/>
      <c r="T1048569"/>
    </row>
    <row r="1048570" spans="1:20">
      <c r="A1048570"/>
      <c r="B1048570"/>
      <c r="C1048570"/>
      <c r="S1048570"/>
      <c r="T1048570"/>
    </row>
    <row r="1048571" spans="1:20">
      <c r="A1048571"/>
      <c r="B1048571"/>
      <c r="C1048571"/>
      <c r="S1048571"/>
      <c r="T1048571"/>
    </row>
    <row r="1048572" spans="1:20">
      <c r="A1048572"/>
      <c r="B1048572"/>
      <c r="C1048572"/>
      <c r="S1048572"/>
      <c r="T1048572"/>
    </row>
    <row r="1048573" spans="1:20">
      <c r="A1048573"/>
      <c r="B1048573"/>
      <c r="C1048573"/>
      <c r="S1048573"/>
      <c r="T1048573"/>
    </row>
    <row r="1048574" spans="1:20">
      <c r="A1048574"/>
      <c r="B1048574"/>
      <c r="C1048574"/>
      <c r="S1048574"/>
      <c r="T1048574"/>
    </row>
    <row r="1048575" spans="1:20">
      <c r="A1048575"/>
      <c r="B1048575"/>
      <c r="C1048575"/>
      <c r="S1048575"/>
      <c r="T1048575"/>
    </row>
    <row r="1048576" spans="1:20">
      <c r="A1048576"/>
      <c r="B1048576"/>
      <c r="C1048576"/>
      <c r="S1048576"/>
      <c r="T1048576"/>
    </row>
  </sheetData>
  <conditionalFormatting sqref="O1">
    <cfRule type="colorScale" priority="12">
      <colorScale>
        <cfvo type="percent" val="99"/>
        <cfvo type="percent" val="100"/>
        <color rgb="FFFF0000"/>
        <color rgb="FF00B0F0"/>
      </colorScale>
    </cfRule>
  </conditionalFormatting>
  <conditionalFormatting sqref="P1">
    <cfRule type="colorScale" priority="7">
      <colorScale>
        <cfvo type="min"/>
        <cfvo type="max"/>
        <color rgb="FFFF0000"/>
        <color rgb="FF00B0F0"/>
      </colorScale>
    </cfRule>
    <cfRule type="colorScale" priority="6">
      <colorScale>
        <cfvo type="percent" val="99"/>
        <cfvo type="percent" val="100"/>
        <color rgb="FFFF0000"/>
        <color rgb="FF00B0F0"/>
      </colorScale>
    </cfRule>
    <cfRule type="colorScale" priority="5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percentile" val="0"/>
        <cfvo type="percentile" val="100"/>
        <color rgb="FFFF7128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  <cfRule type="colorScale" priority="2">
      <colorScale>
        <cfvo type="percentile" val="10"/>
        <cfvo type="percentile" val="90"/>
        <color rgb="FFFF0000"/>
        <color rgb="FF00B0F0"/>
      </colorScale>
    </cfRule>
  </conditionalFormatting>
  <conditionalFormatting sqref="F1 F2 F3:F6 F7 F8 F9:F10 F11 F12:F13 F14:F26 F27:F51 F52:F56 F57:F59 F60:F62 F63:F66 F67:F68 F69 F70:F76 F77 F78:F83 F84 F85:F90 F91:F96 F97:F98 F99:F106 F107:F109 F110:F111 F112:F118 F119 F120:F121 F122:F123 F124:F127 F128:F130 F131:F138 F139 F140:F141 F142:F147 F148:F157 F158:F161 F162:F163 F164 F165 F166:F167 F168:F171 F172 F173:F175 F176:F181 F182 F183:F185 F186 F187:F192 F193:F199 F200:F206 F207 F208 F209:F210 F211:F214 F215 F216 F217 F218:F219 F220:F223 F224 F225 F226:F227 F228:F232 F233:F235 F236:F239 F240 F241:F246 F247:F249 F250 F251:F1044712">
    <cfRule type="expression" dxfId="1393" priority="18">
      <formula>"successful"</formula>
    </cfRule>
    <cfRule type="containsText" dxfId="1394" priority="17" operator="between" text="successful">
      <formula>NOT(ISERROR(SEARCH("successful",F1)))</formula>
    </cfRule>
    <cfRule type="containsText" dxfId="1395" priority="16" operator="between" text="live">
      <formula>NOT(ISERROR(SEARCH("live",F1)))</formula>
    </cfRule>
    <cfRule type="containsText" dxfId="1396" priority="15" operator="between" text="failed">
      <formula>NOT(ISERROR(SEARCH("failed",F1)))</formula>
    </cfRule>
    <cfRule type="containsText" dxfId="1397" priority="14" operator="between" text="canceled">
      <formula>NOT(ISERROR(SEARCH("canceled",F1)))</formula>
    </cfRule>
  </conditionalFormatting>
  <conditionalFormatting sqref="O1 O2 O3:O6 O7 O8 O9:O10 O11 O12:O13 O14:O26 O27:O51 O52:O56 O57:O59 O60:O62 O63:O66 O67:O68 O69 O70:O76 O77 O78:O83 O84 O85:O90 O91:O96 O97:O98 O99:O106 O107:O109 O110:O111 O112:O118 O119 O120:O121 O122:O123 O124:O127 O128:O130 O131:O138 O139 O140:O141 O142:O147 O148:O157 O158:O161 O162:O163 O164 O165 O166:O167 O168:O171 O172 O173:O175 O176:O181 O182 O183:O185 O186 O187:O192 O193:O199 O200:O206 O207 O208 O209:O210 O211:O214 O215 O216 O217 O218:O219 O220:O223 O224 O225 O226:O227 O228:O232 O233:O235 O236:O239 O240 O241:O246 O247:O249 O250 O251:O1044712">
    <cfRule type="colorScale" priority="13">
      <colorScale>
        <cfvo type="min"/>
        <cfvo type="max"/>
        <color rgb="FFFF0000"/>
        <color rgb="FF00B0F0"/>
      </colorScale>
    </cfRule>
    <cfRule type="colorScale" priority="11">
      <colorScale>
        <cfvo type="percent" val="0"/>
        <cfvo type="percent" val="100"/>
        <color rgb="FFFF0000"/>
        <color rgb="FF00B0F0"/>
      </colorScale>
    </cfRule>
    <cfRule type="colorScale" priority="10">
      <colorScale>
        <cfvo type="percentile" val="0"/>
        <cfvo type="percentile" val="100"/>
        <color rgb="FFFF7128"/>
        <color rgb="FF00B0F0"/>
      </colorScale>
    </cfRule>
    <cfRule type="colorScale" priority="9">
      <colorScale>
        <cfvo type="min"/>
        <cfvo type="max"/>
        <color rgb="FFFF0000"/>
        <color rgb="FF00B0F0"/>
      </colorScale>
    </cfRule>
    <cfRule type="colorScale" priority="8">
      <colorScale>
        <cfvo type="percentile" val="10"/>
        <cfvo type="percentile" val="90"/>
        <color rgb="FFFF0000"/>
        <color rgb="FF00B0F0"/>
      </colorScale>
    </cfRule>
    <cfRule type="colorScale" priority="1">
      <colorScale>
        <cfvo type="num" val="0"/>
        <cfvo type="percentile" val="50"/>
        <cfvo type="num" val="200"/>
        <color rgb="FFFF0000"/>
        <color theme="9" tint="0.4"/>
        <color theme="8"/>
      </colorScale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Outcomes Based on Goals</vt:lpstr>
      <vt:lpstr>Outcomes Based On Launch Date</vt:lpstr>
      <vt:lpstr>Kickstarter</vt:lpstr>
      <vt:lpstr>Pivot1</vt:lpstr>
      <vt:lpstr>Subcategory Statistics</vt:lpstr>
      <vt:lpstr>Chart1</vt:lpstr>
      <vt:lpstr>Edinburgh Research</vt:lpstr>
      <vt:lpstr>Descriptive Statistics</vt:lpstr>
      <vt:lpstr>Successful US Kickstarters</vt:lpstr>
      <vt:lpstr>Failed US Kickstarters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Arwen Shackelford</cp:lastModifiedBy>
  <dcterms:created xsi:type="dcterms:W3CDTF">2017-04-17T15:17:00Z</dcterms:created>
  <dcterms:modified xsi:type="dcterms:W3CDTF">2020-05-17T18:02:00Z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1033-2.2.0.3644</vt:lpwstr>
  </property>
  <property fmtid="{D5CDD505-2E9C-101B-9397-08002B2CF9AE}" pid="3" name="KSOReadingLayout">
    <vt:bool>false</vt:bool>
  </property>
</Properties>
</file>